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https://participacionbogota-my.sharepoint.com/personal/ccristancho_participacionbogota_gov_co/Documents/2021/1 FORMULACIÓN PP IDPAC/Accion Comunal/2022/Formulación/Este si es/"/>
    </mc:Choice>
  </mc:AlternateContent>
  <xr:revisionPtr revIDLastSave="24" documentId="13_ncr:1_{2F4FA17B-E94B-43B3-B373-516AA918A8DC}" xr6:coauthVersionLast="47" xr6:coauthVersionMax="47" xr10:uidLastSave="{FCC1E2F6-1CED-4336-ADA3-A347CDEBF87E}"/>
  <bookViews>
    <workbookView xWindow="-120" yWindow="-120" windowWidth="29040" windowHeight="15840" tabRatio="733" firstSheet="3" activeTab="3" xr2:uid="{00000000-000D-0000-FFFF-FFFF00000000}"/>
  </bookViews>
  <sheets>
    <sheet name="Desplegables" sheetId="2" state="hidden" r:id="rId1"/>
    <sheet name="Instructivo Plan de Acción" sheetId="5" r:id="rId2"/>
    <sheet name=" Instructivo ficha técnica" sheetId="3" r:id="rId3"/>
    <sheet name="Plan de acción" sheetId="1" r:id="rId4"/>
    <sheet name="IR 1.1" sheetId="6" r:id="rId5"/>
    <sheet name="IR 1.2" sheetId="34" r:id="rId6"/>
    <sheet name="IR 1.3" sheetId="35" r:id="rId7"/>
    <sheet name="IR 2.1" sheetId="36" r:id="rId8"/>
    <sheet name="IR 2.2" sheetId="37" r:id="rId9"/>
    <sheet name="IR 2.3" sheetId="47" r:id="rId10"/>
    <sheet name="IR 3.1" sheetId="38" r:id="rId11"/>
    <sheet name="IR 4.1" sheetId="39" r:id="rId12"/>
    <sheet name="IR 4.2" sheetId="40" r:id="rId13"/>
    <sheet name="I.P. 1.1.1" sheetId="4" r:id="rId14"/>
    <sheet name="I.P. 1.1.2" sheetId="42" r:id="rId15"/>
    <sheet name="I.P. 1.1.3" sheetId="52" r:id="rId16"/>
    <sheet name="I.P. 1.1.4" sheetId="54" r:id="rId17"/>
    <sheet name="I.P. 1.1.5" sheetId="68" r:id="rId18"/>
    <sheet name="I.P. 1.2.1" sheetId="26" r:id="rId19"/>
    <sheet name="I.P. 1.2.2" sheetId="31" r:id="rId20"/>
    <sheet name="I.P. 1.2.3" sheetId="41" r:id="rId21"/>
    <sheet name="I.P. 1.2.4" sheetId="45" r:id="rId22"/>
    <sheet name="I.P. 1.2.5" sheetId="64" r:id="rId23"/>
    <sheet name="I.P. 1.2.6" sheetId="65" r:id="rId24"/>
    <sheet name="I.P. 1.3.1" sheetId="10" r:id="rId25"/>
    <sheet name="I.P. 1.3.2" sheetId="13" r:id="rId26"/>
    <sheet name="I.P.1.3.3" sheetId="25" r:id="rId27"/>
    <sheet name="I.P.1.3.4" sheetId="55" r:id="rId28"/>
    <sheet name="I.P.1.3.5" sheetId="59" r:id="rId29"/>
    <sheet name="I.P.1.3.6" sheetId="60" r:id="rId30"/>
    <sheet name="I.P.1.3.7 " sheetId="61" r:id="rId31"/>
    <sheet name="I.P.1.3.8 " sheetId="62" r:id="rId32"/>
    <sheet name="I.P.1.3.9" sheetId="70" r:id="rId33"/>
    <sheet name="I.P. 2.1.1" sheetId="9" r:id="rId34"/>
    <sheet name="I.P. 2.1.2" sheetId="48" r:id="rId35"/>
    <sheet name="I.P. 2.1.3" sheetId="63" r:id="rId36"/>
    <sheet name="I.P. 2.2.1" sheetId="22" r:id="rId37"/>
    <sheet name="I.P. 2.3.1" sheetId="24" r:id="rId38"/>
    <sheet name="I.P. 2.3.2" sheetId="46" r:id="rId39"/>
    <sheet name="I.P. 2.3.3" sheetId="32" r:id="rId40"/>
    <sheet name="I.P. 2.3.4 " sheetId="67" r:id="rId41"/>
    <sheet name="I.P. 2.3.5" sheetId="71" r:id="rId42"/>
    <sheet name="I.P. 3.1.1" sheetId="15" r:id="rId43"/>
    <sheet name="I.P. 3.1.2" sheetId="14" r:id="rId44"/>
    <sheet name="I.P. 4.1.1" sheetId="7" r:id="rId45"/>
    <sheet name="I.P 4.1.2" sheetId="50" r:id="rId46"/>
    <sheet name="I.P 4.1.3" sheetId="69" r:id="rId47"/>
    <sheet name="I.P. 4.2.1" sheetId="51" r:id="rId48"/>
    <sheet name="I.P. 4.2.2" sheetId="18" r:id="rId49"/>
    <sheet name="I.P. 4.2.3" sheetId="29" r:id="rId50"/>
    <sheet name="I.P. 4.2.4" sheetId="43" r:id="rId51"/>
    <sheet name="I.P. 4.2.5" sheetId="44"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3" hidden="1">'Plan de acción'!$A$11:$DW$64</definedName>
    <definedName name="Acciónporelclima">Desplegables!$M$126:$M$127</definedName>
    <definedName name="Agualimpiaysaneamiento">Desplegables!$M$86:$M$90</definedName>
    <definedName name="Ambiente">Desplegables!$F$36:$F$39</definedName>
    <definedName name="ANUALIZACIÓN" localSheetId="45">[1]Desplegables!$B$9:$B$12</definedName>
    <definedName name="ANUALIZACIÓN" localSheetId="46">[1]Desplegables!$B$9:$B$12</definedName>
    <definedName name="ANUALIZACIÓN" localSheetId="14">[2]Desplegables!$B$9:$B$12</definedName>
    <definedName name="ANUALIZACIÓN" localSheetId="17">[3]Desplegables!$B$9:$B$12</definedName>
    <definedName name="ANUALIZACIÓN" localSheetId="19">[4]Desplegables!$B$9:$B$12</definedName>
    <definedName name="ANUALIZACIÓN" localSheetId="21">[5]Desplegables!$B$9:$B$12</definedName>
    <definedName name="ANUALIZACIÓN" localSheetId="36">[6]Desplegables!$B$9:$B$12</definedName>
    <definedName name="ANUALIZACIÓN" localSheetId="37">[7]Desplegables!$B$9:$B$12</definedName>
    <definedName name="ANUALIZACIÓN" localSheetId="38">[8]Desplegables!$B$9:$B$12</definedName>
    <definedName name="ANUALIZACIÓN" localSheetId="39">[8]Desplegables!$B$9:$B$12</definedName>
    <definedName name="ANUALIZACIÓN" localSheetId="40">[9]Desplegables!$B$9:$B$12</definedName>
    <definedName name="ANUALIZACIÓN" localSheetId="41">[9]Desplegables!$B$9:$B$12</definedName>
    <definedName name="ANUALIZACIÓN" localSheetId="47">[10]Desplegables!$B$9:$B$12</definedName>
    <definedName name="ANUALIZACIÓN" localSheetId="50">[2]Desplegables!$B$9:$B$12</definedName>
    <definedName name="ANUALIZACIÓN" localSheetId="51">[11]Desplegables!$B$9:$B$12</definedName>
    <definedName name="ANUALIZACIÓN" localSheetId="26">[12]Desplegables!$B$9:$B$12</definedName>
    <definedName name="ANUALIZACIÓN" localSheetId="27">[12]Desplegables!$B$9:$B$12</definedName>
    <definedName name="ANUALIZACIÓN" localSheetId="28">[12]Desplegables!$B$9:$B$12</definedName>
    <definedName name="ANUALIZACIÓN" localSheetId="29">[12]Desplegables!$B$9:$B$12</definedName>
    <definedName name="ANUALIZACIÓN" localSheetId="30">[12]Desplegables!$B$9:$B$12</definedName>
    <definedName name="ANUALIZACIÓN" localSheetId="31">[12]Desplegables!$B$9:$B$12</definedName>
    <definedName name="ANUALIZACIÓN" localSheetId="32">[12]Desplegables!$B$9:$B$12</definedName>
    <definedName name="ANUALIZACIÓN">Desplegables!$B$9:$B$12</definedName>
    <definedName name="Ciudadesycomunidadessostenibles">Desplegables!$M$114:$M$120</definedName>
    <definedName name="CulturaRecreaciónyDeporte">Desplegables!$F$29:$F$35</definedName>
    <definedName name="DesarrolloEconómicoIndustriayTurismo">Desplegables!$F$17:$F$20</definedName>
    <definedName name="Educación">Desplegables!$F$21:$F$23</definedName>
    <definedName name="Educacióndecalidad">Desplegables!$M$72:$M$77</definedName>
    <definedName name="Energíaasequibleynocontaminante">Desplegables!$M$91:$M$94</definedName>
    <definedName name="ENFOQUE">Desplegables!$B$2:$B$7</definedName>
    <definedName name="Findelapobreza">Desplegables!$M$55:$M$59</definedName>
    <definedName name="GestiónJurídica">Desplegables!$F$11</definedName>
    <definedName name="GestiónPública">Desplegables!$F$4:$F$5</definedName>
    <definedName name="Gobierno">Desplegables!$F$6:$F$8</definedName>
    <definedName name="Hábitat">Desplegables!$F$46:$F$52</definedName>
    <definedName name="Hacienda">Desplegables!$F$12:$F$15</definedName>
    <definedName name="Hambrecero">Desplegables!$M$60:$M$61</definedName>
    <definedName name="Igualdaddegénero">Desplegables!$M$78:$M$85</definedName>
    <definedName name="Industriainnovacióneinfraestructura">Desplegables!$M$105:$M$110</definedName>
    <definedName name="IntegraciónSocial">Desplegables!$F$27:$F$28</definedName>
    <definedName name="Movilidad">Desplegables!$F$40:$F$45</definedName>
    <definedName name="Mujeres">Desplegables!$F$53</definedName>
    <definedName name="Pazjusticiaeinstitucionessólidas">Desplegables!$M$132:$M$135</definedName>
    <definedName name="Planeación">Desplegables!$F$16</definedName>
    <definedName name="Producciónyconsumoresponsables">Desplegables!$M$121:$M$125</definedName>
    <definedName name="Reduccióndelasdesigualdades">Desplegables!$M$111:$M$113</definedName>
    <definedName name="Salud">Desplegables!$F$24:$F$26</definedName>
    <definedName name="Saludybienestar">Desplegables!$M$62:$M$71</definedName>
    <definedName name="SeguridadConvivenciayJusticia">Desplegables!$F$9:$F$10</definedName>
    <definedName name="Trabajodecenteycrecimientoeconómico">Desplegables!$M$95:$M$104</definedName>
    <definedName name="Vidadeecosistemasterrestres">Desplegables!$M$130:$M$131</definedName>
    <definedName name="Vidasubmarina">Desplegables!$M$128:$M$129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41" i="1" l="1"/>
  <c r="DB46" i="1"/>
  <c r="DB17" i="1" l="1"/>
  <c r="DB50" i="1"/>
  <c r="BA50" i="1"/>
  <c r="DB45" i="1"/>
  <c r="DB37" i="1"/>
  <c r="DB22" i="1"/>
  <c r="DB21" i="1"/>
  <c r="BA17" i="1" l="1"/>
  <c r="DB40" i="1"/>
  <c r="BA20" i="1"/>
  <c r="BK23" i="1"/>
  <c r="BJ23" i="1"/>
  <c r="BA23" i="1"/>
  <c r="DB35" i="1"/>
  <c r="BN23" i="1" l="1"/>
  <c r="BR23" i="1" s="1"/>
  <c r="BV23" i="1" s="1"/>
  <c r="BZ23" i="1" s="1"/>
  <c r="CD23" i="1" s="1"/>
  <c r="CH23" i="1" s="1"/>
  <c r="CL23" i="1" s="1"/>
  <c r="CP23" i="1" s="1"/>
  <c r="CT23" i="1" s="1"/>
  <c r="CX23" i="1" s="1"/>
  <c r="DB31" i="1"/>
  <c r="BA35" i="1"/>
  <c r="DB30" i="1"/>
  <c r="DB23" i="1" l="1"/>
  <c r="BA30" i="1"/>
  <c r="BA28" i="1"/>
  <c r="BA27" i="1" l="1"/>
  <c r="DB16" i="1"/>
  <c r="BA16" i="1"/>
  <c r="BA38" i="1" l="1"/>
  <c r="BA34" i="1"/>
  <c r="DB49" i="1" l="1"/>
  <c r="DB47" i="1"/>
  <c r="DB44" i="1"/>
  <c r="DB42" i="1"/>
  <c r="DB15" i="1"/>
  <c r="BA15" i="1"/>
  <c r="BJ19" i="1"/>
  <c r="DB39" i="1" l="1"/>
  <c r="DB34" i="1"/>
  <c r="DB33" i="1"/>
  <c r="DB25" i="1"/>
  <c r="DB24" i="1"/>
  <c r="M43" i="1"/>
  <c r="N43" i="1"/>
  <c r="O43" i="1"/>
  <c r="P43" i="1"/>
  <c r="Q43" i="1"/>
  <c r="R43" i="1"/>
  <c r="S43" i="1"/>
  <c r="T43" i="1"/>
  <c r="U43" i="1"/>
  <c r="V43" i="1"/>
  <c r="W43" i="1"/>
  <c r="X43" i="1"/>
  <c r="BA37" i="1"/>
  <c r="BA39" i="1" l="1"/>
  <c r="DB18" i="1"/>
  <c r="BA21" i="1"/>
  <c r="X42" i="1"/>
  <c r="W42" i="1"/>
  <c r="V42" i="1"/>
  <c r="U42" i="1"/>
  <c r="T42" i="1"/>
  <c r="S42" i="1"/>
  <c r="R42" i="1"/>
  <c r="Q42" i="1"/>
  <c r="P42" i="1"/>
  <c r="O42" i="1"/>
  <c r="N42" i="1"/>
  <c r="M42" i="1"/>
  <c r="BA24" i="1"/>
  <c r="BK38" i="1"/>
  <c r="BN38" i="1"/>
  <c r="BK19" i="1"/>
  <c r="BN19" i="1"/>
  <c r="BA19" i="1"/>
  <c r="BA49" i="1"/>
  <c r="BA48" i="1"/>
  <c r="BA26" i="1"/>
  <c r="BA42" i="1"/>
  <c r="BA43" i="1"/>
  <c r="BA33" i="1"/>
  <c r="BR38" i="1" l="1"/>
  <c r="BV38" i="1" s="1"/>
  <c r="BZ38" i="1" s="1"/>
  <c r="CD38" i="1" s="1"/>
  <c r="CH38" i="1" s="1"/>
  <c r="CL38" i="1" s="1"/>
  <c r="CP38" i="1" s="1"/>
  <c r="CT38" i="1" s="1"/>
  <c r="CX38" i="1" s="1"/>
  <c r="BR19" i="1"/>
  <c r="BV19" i="1" s="1"/>
  <c r="BZ19" i="1" s="1"/>
  <c r="CD19" i="1" s="1"/>
  <c r="CH19" i="1" s="1"/>
  <c r="CL19" i="1" s="1"/>
  <c r="CP19" i="1" s="1"/>
  <c r="CT19" i="1" s="1"/>
  <c r="CX19" i="1" s="1"/>
  <c r="BA47" i="1"/>
  <c r="BA25" i="1"/>
  <c r="DB19" i="1" l="1"/>
  <c r="DB38" i="1"/>
</calcChain>
</file>

<file path=xl/sharedStrings.xml><?xml version="1.0" encoding="utf-8"?>
<sst xmlns="http://schemas.openxmlformats.org/spreadsheetml/2006/main" count="8282" uniqueCount="1261">
  <si>
    <t>ENFOQUE</t>
  </si>
  <si>
    <t>Derechos Humanos</t>
  </si>
  <si>
    <t>Género</t>
  </si>
  <si>
    <t>SECTORES</t>
  </si>
  <si>
    <t>ENTIDAD</t>
  </si>
  <si>
    <t>Poblacional</t>
  </si>
  <si>
    <t>GestiónPública</t>
  </si>
  <si>
    <t>Secretaría General</t>
  </si>
  <si>
    <t>Diferencial</t>
  </si>
  <si>
    <t>Dpto. Admitivo. del Servicio Civil Distrital DASCD</t>
  </si>
  <si>
    <t>Gobierno</t>
  </si>
  <si>
    <t>Territorial</t>
  </si>
  <si>
    <t>Secretaría de Gobierno</t>
  </si>
  <si>
    <t>SeguridadConvivenciayJusticia</t>
  </si>
  <si>
    <t>Ambiental</t>
  </si>
  <si>
    <t>Dpto Admitivo. de la Defensoría del Espacio Público DADEP</t>
  </si>
  <si>
    <t>GestiónJurídica</t>
  </si>
  <si>
    <t>ANUALIZACIÓN</t>
  </si>
  <si>
    <t>Instituto Distrital de la Participación y Acción Comunal IDPAC</t>
  </si>
  <si>
    <t xml:space="preserve">Hacienda </t>
  </si>
  <si>
    <t>Suma</t>
  </si>
  <si>
    <t>Secretaría de Seguridad, Convivencia y Justicia</t>
  </si>
  <si>
    <t>Planeación</t>
  </si>
  <si>
    <t>Constante</t>
  </si>
  <si>
    <t>UAE Cuerpo Oficial de Bomberos de Bogotá</t>
  </si>
  <si>
    <t>DesarrolloEconómicoIndustriayTurismo</t>
  </si>
  <si>
    <t>Creciente</t>
  </si>
  <si>
    <t>Secretaría Jurídica Distrital</t>
  </si>
  <si>
    <t xml:space="preserve">Educación </t>
  </si>
  <si>
    <t>Decreciente</t>
  </si>
  <si>
    <t>Secretaría Distrital de Hacienda</t>
  </si>
  <si>
    <t>Salud</t>
  </si>
  <si>
    <t>Unidad Administrativa Especial de Catastro Distrital UAECD</t>
  </si>
  <si>
    <t>IntegraciónSocial</t>
  </si>
  <si>
    <t>Fondo de Prestaciones Económicas, Cesantías y Pensiones FONCEP</t>
  </si>
  <si>
    <t>CulturaRecreaciónyDeporte</t>
  </si>
  <si>
    <t>Lotería de Bogotá</t>
  </si>
  <si>
    <t>Ambiente</t>
  </si>
  <si>
    <t>Secretaría Distrital de Planeación</t>
  </si>
  <si>
    <t>Movilidad</t>
  </si>
  <si>
    <t>Secretaría Distrital de Desarrollo Económico</t>
  </si>
  <si>
    <t>Hábitat</t>
  </si>
  <si>
    <t>Instituto para la economía social IPES</t>
  </si>
  <si>
    <t>Mujeres</t>
  </si>
  <si>
    <t>Instituto Distrital de Turismo IDT</t>
  </si>
  <si>
    <t>Corporación para el Desarollo y la productividad Bogotá Región Invest In Bogotá</t>
  </si>
  <si>
    <t>Secretaría Distrital de Educación</t>
  </si>
  <si>
    <t>Instituto para la Investigación Educativa y el Desarrollo Pedagógico IDEP</t>
  </si>
  <si>
    <t xml:space="preserve">Universidad Distrital Francisco Jose de Caldas </t>
  </si>
  <si>
    <t>ODS</t>
  </si>
  <si>
    <t>Secretaría Distrital de Salud</t>
  </si>
  <si>
    <t>Findelapobreza</t>
  </si>
  <si>
    <t>Fondo Financiero Distrital de Salud FFDS</t>
  </si>
  <si>
    <t>HambreCero</t>
  </si>
  <si>
    <t>Subredes Integradas de Servicios de Salud ESE´s</t>
  </si>
  <si>
    <t>Saludybienestar</t>
  </si>
  <si>
    <t>Secretaría Distrital de Integración Social</t>
  </si>
  <si>
    <t>Educacióndecalidad</t>
  </si>
  <si>
    <t>Instituto para la Protección de la Niñez y la Juventud IDIPRON</t>
  </si>
  <si>
    <t>Igualdaddegénero</t>
  </si>
  <si>
    <t>Secretaría Distrital de Cultura, Recreación y Deporte</t>
  </si>
  <si>
    <t>Agualimpiaysaneamiento</t>
  </si>
  <si>
    <t>Instituto Distrital de Recreación y Deporte IDRD</t>
  </si>
  <si>
    <t>Energíaasequibleynocontaminante</t>
  </si>
  <si>
    <t>Instituto Distrital de las artes IDARTES</t>
  </si>
  <si>
    <t>Trabajodecenteycrecimientoeconómico</t>
  </si>
  <si>
    <t>Orquesta Filarmónica de Bogotá</t>
  </si>
  <si>
    <t>Industria,innovacióneinfraestructura</t>
  </si>
  <si>
    <t>Instituto Distrital del Patrimonio Cultural IDPC</t>
  </si>
  <si>
    <t>Reduccióndelasdesigualdades</t>
  </si>
  <si>
    <t>FUENTE</t>
  </si>
  <si>
    <t>Fundación Gilberto Alzate Avendaño</t>
  </si>
  <si>
    <t>Ciudadesycomunidadessostenibles</t>
  </si>
  <si>
    <t xml:space="preserve">Funcionamiento
</t>
  </si>
  <si>
    <t>Canal Capital</t>
  </si>
  <si>
    <t>Producciónyconsumoresponsables</t>
  </si>
  <si>
    <t>Inversión</t>
  </si>
  <si>
    <t>Secretaría Distrital de Ambiente</t>
  </si>
  <si>
    <t>Acciónporelclima</t>
  </si>
  <si>
    <t xml:space="preserve">Cooperación </t>
  </si>
  <si>
    <t>Jardín Botánico José Celestino Mutis JBB</t>
  </si>
  <si>
    <t>Vidasubmarina</t>
  </si>
  <si>
    <t>Crédito</t>
  </si>
  <si>
    <t>Instituto de protección y bienestar animal IDPYBA</t>
  </si>
  <si>
    <t>Vidadeecosistemasterrestres</t>
  </si>
  <si>
    <t>Instituto Distrital de Gestión de Riesgos y Cambio Climático IDIGER</t>
  </si>
  <si>
    <t>Pazjusticiaeinstitucionessólidas</t>
  </si>
  <si>
    <t>Secretaría Distrital de Movilidad</t>
  </si>
  <si>
    <t>Instituto de Desarrollo Urbano 
IDU</t>
  </si>
  <si>
    <t>Empresa Metro de Bogotá</t>
  </si>
  <si>
    <t>Unidad Administrativa Especial de Rehabilitación y Mantenimiento Vial UAERMV</t>
  </si>
  <si>
    <t>INDICADOR PDD</t>
  </si>
  <si>
    <t>Empresa de Transporte del Tercer Milenio -Transmilenio S.A.</t>
  </si>
  <si>
    <t>Sí</t>
  </si>
  <si>
    <t>Terminal de Transporte S.A.</t>
  </si>
  <si>
    <t>No</t>
  </si>
  <si>
    <t>Secretaría Distrital de Hábitat</t>
  </si>
  <si>
    <t>Caja de Vivienda Popular CVP</t>
  </si>
  <si>
    <t>Unidad Administrativa Especial de Servicios Públicos UAESP</t>
  </si>
  <si>
    <t>NIVEL DE TERRITORIALIZACIÓN</t>
  </si>
  <si>
    <t>Empresa de Renovación y Desarrollo Urbano de Bogotá D.C.</t>
  </si>
  <si>
    <t>UPZ</t>
  </si>
  <si>
    <t>Empresa de Acueducto y Alcantarillado de Bogotá EAAB – ESP</t>
  </si>
  <si>
    <t>Localidad</t>
  </si>
  <si>
    <t>Empresa de Telecomunicaciones de Bogotá S.A.ETB - ESP</t>
  </si>
  <si>
    <t>Otro</t>
  </si>
  <si>
    <t>Empresa de Energía de Bogotá S.A. EEB - ESP</t>
  </si>
  <si>
    <t>Secretaría Distrital de la Mujer</t>
  </si>
  <si>
    <t>Meta ODS</t>
  </si>
  <si>
    <t>De aquí a 2030, erradicar para todas las personas y en todo el mundo la pobreza extrema (actualmente se considera que sufren pobreza extrema las personas que viven con menos de 1,25 dólares de los Estados Unidos al día)</t>
  </si>
  <si>
    <t>De aquí a 2030, reducir al menos a la mitad la proporción de hombres, mujeres y niños de todas las edades que viven en la pobreza en todas sus dimensiones con arreglo a las definiciones nacionales</t>
  </si>
  <si>
    <t>Implementar a nivel nacional sistemas y medidas apropiados de protección social para todos, incluidos niveles mínimos, y, de aquí a 2030, lograr una amplia cobertura de las personas pobres y vulnerables</t>
  </si>
  <si>
    <t>De aquí a 2030, garantizar que todos los hombres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</si>
  <si>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</si>
  <si>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aquí a 2030, poner fin al hambre y asegurar el acceso de todas las personas, en particular los pobres y las personas en situaciones de vulnerabilidad, incluidos los niños menores de 1 año, a una alimentación sana, nutritiva y suficiente durante todo el año</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</si>
  <si>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</si>
  <si>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De aquí a 2030, reducir la tasa mundial de mortalidad materna a menos de 70 por cada 100.000 nacidos vivos</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</si>
  <si>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</si>
  <si>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De aquí a 2030, poner fin a las epidemias del SIDA, la tuberculosis, la malaria y las enfermedades tropicales desatendidas y combatir la hepatitis, las enfermedades transmitidas por el agua y otras enfermedades transmisibles</t>
  </si>
  <si>
    <t>De aquí a 2030, reducir en un tercio la mortalidad prematura por enfermedades no transmisibles mediante su prevención y tratamiento, y promover la salud mental y el bienestar</t>
  </si>
  <si>
    <t>Fortalecer la prevención y el tratamiento del abuso de sustancias adictivas, incluido el uso indebido de estupefacientes y el consumo nocivo de alcohol</t>
  </si>
  <si>
    <t>De aquí a 2020, reducir a la mitad el número de muertes y lesiones causadas por accidentes de tráfico en el mundo</t>
  </si>
  <si>
    <t>De aquí a 2030, garantizar el acceso universal a los servicios de salud sexual y reproductiva, incluidos los de planificación familiar, información y educación, y la integración de la salud reproductiva en las estrategias y los programas nacionales</t>
  </si>
  <si>
    <t>Lograr la cobertura sanitaria universal, incluida la protección contra los riesgos financieros, el acceso a servicios de salud esenciales de calidad y el acceso a medicamentos y vacunas inocuos, eficaces, asequibles y de calidad para todos</t>
  </si>
  <si>
    <t>De aquí a 2030, reducir considerablemente el número de muertes y enfermedades causadas por productos químicos peligrosos y por la polución y contaminación del aire, el agua y el suelo</t>
  </si>
  <si>
    <t>Fortalecer la aplicación del Convenio Marco de la Organización Mundial de la Salud para el Control del Tabaco en todos los países, según proceda</t>
  </si>
  <si>
    <t>De aquí a 2030, asegurar que todas las niñas y todos los niños terminen la enseñanza primaria y secundaria, que ha de ser gratuita, equitativa y de calidad y producir resultados de aprendizaje pertinentes y efectivos.</t>
  </si>
  <si>
    <t>De aquí a 2030, asegurar que todas las niñas y todos los niños tengan acceso a servicios de atención y desarrollo en la primera infancia y educación preescolar de calidad, a fin de que estén preparados para la enseñanza primaria.</t>
  </si>
  <si>
    <t>De aquí a 2030, asegurar el acceso igualitario de todos los hombres y las mujeres a una formación técnica, profesional y superior de calidad, incluida la enseñanza universitaria.</t>
  </si>
  <si>
    <t xml:space="preserve">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</si>
  <si>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 xml:space="preserve">De aquí a 2030, asegurar que todos los jóvenes y una proporción considerable de los adultos, tanto hombres como mujeres, estén alfabetizados y tengan nociones elementales de aritmética. </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</si>
  <si>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</si>
  <si>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</si>
  <si>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</si>
  <si>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</si>
  <si>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y el trabajo doméstico no remunerados mediante servicios públicos, infraestructuras y políticas de protección social, y promoviendo la responsabilidad compartida en el hogar y la familia, según proceda en cada país</t>
  </si>
  <si>
    <t>Asegurar la participación plena y efectiva de las mujeres y la igualdad de oportunidades de liderazgo a todos los niveles decisorios en la vida política, económica y pública</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</si>
  <si>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</si>
  <si>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</si>
  <si>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Mejorar el uso de la tecnología instrumental, en particular la tecnología de la información y las comunicaciones, para promover el empoderamiento de las mujeres</t>
  </si>
  <si>
    <t>De aquí a 2030, lograr el acceso universal y equitativo al agua potable a un precio asequible para todos</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</si>
  <si>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</si>
  <si>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</si>
  <si>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</si>
  <si>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implementar la gestión integrada de los recursos hídricos a todos los niveles, incluso mediante la cooperación transfronteriza, según proceda</t>
  </si>
  <si>
    <t>De aquí a 2030, garantizar el acceso universal a servicios energéticos asequibles, fiables y modernos</t>
  </si>
  <si>
    <t>De aquí a 2030, aumentar considerablemente la proporción de energía renovable en el conjunto de fuentes energéticas</t>
  </si>
  <si>
    <t>De aquí a 2030, duplicar la tasa mundial de mejora de la eficiencia energética</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</si>
  <si>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</si>
  <si>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Mantener el crecimiento económico per cápita de conformidad con las circunstancias nacionales y, en particular, un crecimiento del producto interno bruto de al menos el 7% anual en los países menos adelantados</t>
  </si>
  <si>
    <t>Lograr niveles más elevados de productividad económica mediante la diversificación, la modernización tecnológica y la innovación, entre otras cosas centrándose en los sectores con gran valor añadido y un uso intensivo de la mano de obra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</si>
  <si>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</si>
  <si>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</si>
  <si>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lograr el empleo pleno y productivo y el trabajo decente para todas las mujeres y los hombres, incluidos los jóvenes y las personas con discapacidad, así como la igualdad de remuneración por trabajo de igual valor</t>
  </si>
  <si>
    <t>De aquí a 2020, reducir considerablemente la proporción de jóvenes que no están empleados y no cursan estudios ni reciben capacitación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</si>
  <si>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</si>
  <si>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Proteger los derechos laborales y promover un entorno de trabajo seguro y sin riesgos para todos los trabajadores, incluidos los trabajadores migrantes, en particular las mujeres migrantes y las personas con empleos precarios</t>
  </si>
  <si>
    <t>De aquí a 2030, elaborar y poner en práctica políticas encaminadas a promover un turismo sostenible que cree puestos de trabajo y promueva la cultura y los productos locales</t>
  </si>
  <si>
    <t>Fortalecer la capacidad de las instituciones financieras nacionales para fomentar y ampliar el acceso a los servicios bancarios, financieros y de seguros para todos</t>
  </si>
  <si>
    <t>Industriainnovacióneinfraestructura</t>
  </si>
  <si>
    <t>Aumentar significativamente el acceso a la tecnología de la información y las comunicaciones y esforzarse por proporcionar acceso universal y asequible a Internet en los países menos adelantados de aquí a 2020</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</si>
  <si>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</si>
  <si>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</si>
  <si>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</si>
  <si>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</si>
  <si>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Apoyar el desarrollo de tecnologías, la investigación y la innovación nacionales en los países en desarrollo, incluso garantizando un entorno normativo propicio a la diversificación industrial y la adición de valor a los productos básicos, entre otras cosas</t>
  </si>
  <si>
    <t>De aquí a 2030, lograr progresivamente y mantener el crecimiento de los ingresos del 40% más pobre de la población a una tasa superior a la media nacional</t>
  </si>
  <si>
    <t>De aquí a 2030, potenciar y promover la inclusión social, económica y política de todas las personas, independientemente de su edad, sexo, discapacidad, raza, etnia, origen, religión o situación económica u otra condición</t>
  </si>
  <si>
    <t>Adoptar políticas, especialmente fiscales, salariales y de protección social, y lograr progresivamente una mayor igualdad</t>
  </si>
  <si>
    <t>De aquí a 2030, asegurar el acceso de todas las personas a viviendas y servicios básicos adecuados, seguros y asequibles y mejorar los barrios marginales</t>
  </si>
  <si>
    <t>Redoblar los esfuerzos para proteger y salvaguardar el patrimonio cultural y natural del mundo</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</si>
  <si>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</si>
  <si>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el impacto ambiental negativo per cápita de las ciudades, incluso prestando especial atención a la calidad del aire y la gestión de los desechos municipales y de otro tipo</t>
  </si>
  <si>
    <t>De aquí a 2030, proporcionar acceso universal a zonas verdes y espacios públicos seguros, inclusivos y accesibles, en particular para las mujeres y los niños, las personas de edad y las personas con discapacidad</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</si>
  <si>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</si>
  <si>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De aquí a 2030, reducir considerablemente la generación de desechos mediante actividades de prevención, reducción, reciclado y reutilización</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</si>
  <si>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</si>
  <si>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</si>
  <si>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Alentar a las empresas, en especial las grandes empresas y las empresas transnacionales, a que adopten prácticas sostenibles e incorporen información sobre la sostenibilidad en su ciclo de presentación de informes</t>
  </si>
  <si>
    <t>Elaborar y aplicar instrumentos para vigilar los efectos en el desarrollo sostenible, a fin de lograr un turismo sostenible que cree puestos de trabajo y promueva la cultura y los productos locales</t>
  </si>
  <si>
    <t>Fortalecer la resiliencia y la capacidad de adaptación a los riesgos relacionados con el clima y los desastres naturales en todos los países</t>
  </si>
  <si>
    <t>Incorporar medidas relativas al cambio climático en las políticas, estrategias y planes nacionales</t>
  </si>
  <si>
    <t>De aquí a 2020, conservar al menos el 10% de las zonas costeras y marinas, de conformidad con las leyes nacionales y el derecho internacional y sobre la base de la mejor información científica disponible</t>
  </si>
  <si>
    <t>De aquí a 2025, prevenir y reducir significativamente la contaminación marina de todo tipo, en particular la producida por actividades realizadas en tierra, incluidos los detritos marinos y la polución por nutrientes</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</si>
  <si>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</si>
  <si>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Adoptar medidas urgentes y significativas para reducir la degradación de los hábitats naturales, detener la pérdida de la diversidad biológica y, para 2020, proteger las especies amenazadas y evitar su extinción</t>
  </si>
  <si>
    <t>Reducir significativamente todas las formas de violencia y las correspondientes tasas de mortalidad en todo el mundo</t>
  </si>
  <si>
    <t>Promover el estado de derecho en los planos nacional e internacional y garantizar la igualdad en el acceso a la justicia para todos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</si>
  <si>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</si>
  <si>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</si>
  <si>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Instrucciones para el diligenciamiento del Plan de Acción</t>
  </si>
  <si>
    <r>
      <rPr>
        <sz val="14"/>
        <rFont val="Arial Narrow"/>
        <family val="2"/>
      </rPr>
      <t xml:space="preserve">En el diligenciamiento del formato </t>
    </r>
    <r>
      <rPr>
        <b/>
        <sz val="14"/>
        <rFont val="Arial Narrow"/>
        <family val="2"/>
      </rPr>
      <t>NO</t>
    </r>
    <r>
      <rPr>
        <sz val="14"/>
        <rFont val="Arial Narrow"/>
        <family val="2"/>
      </rPr>
      <t xml:space="preserve"> utilizar mayúsculas sostenidas, letra cursiva, doble espacios, cambiar los títulos, ni combinar celdas, lo anterior con el fin de facilitar la migración de la información al sistema de información</t>
    </r>
  </si>
  <si>
    <t>Secciones</t>
  </si>
  <si>
    <t>Descripción</t>
  </si>
  <si>
    <t>Información General</t>
  </si>
  <si>
    <r>
      <rPr>
        <b/>
        <sz val="12"/>
        <rFont val="Arial Narrow"/>
        <family val="2"/>
      </rPr>
      <t xml:space="preserve">a. Nombre de la política pública: </t>
    </r>
    <r>
      <rPr>
        <sz val="12"/>
        <rFont val="Arial Narrow"/>
        <family val="2"/>
      </rPr>
      <t xml:space="preserve">
- Escribir el nombre de la política pública.</t>
    </r>
  </si>
  <si>
    <r>
      <t xml:space="preserve">b. Documento CONPES Distrital #:
</t>
    </r>
    <r>
      <rPr>
        <sz val="12"/>
        <rFont val="Arial Narrow"/>
        <family val="2"/>
      </rPr>
      <t>Aplica para documentos de política aprobados por el CONPES D.C.</t>
    </r>
    <r>
      <rPr>
        <b/>
        <sz val="12"/>
        <rFont val="Arial Narrow"/>
        <family val="2"/>
      </rPr>
      <t xml:space="preserve">
</t>
    </r>
    <r>
      <rPr>
        <sz val="12"/>
        <rFont val="Arial Narrow"/>
        <family val="2"/>
      </rPr>
      <t>Esta información será diligenciada por la Secretaría Técnica del CONPES D.C una vez se numere el documento y se publique.
Esta numeración aplica solamente para políticas públicas nuevas que surtan todo el procedimiento CONPES D.C.
Las PP vigentes que formulan su plan de acción será aprobado por CONPES D.C. pero no tendrían ninguna numeración.</t>
    </r>
  </si>
  <si>
    <r>
      <rPr>
        <b/>
        <sz val="12"/>
        <rFont val="Arial Narrow"/>
        <family val="2"/>
      </rPr>
      <t xml:space="preserve">c. Fecha de aprobación: 
</t>
    </r>
    <r>
      <rPr>
        <sz val="12"/>
        <rFont val="Arial Narrow"/>
        <family val="2"/>
      </rPr>
      <t>Si es política pública vigente coloque la fecha de aprobación del acto administrativo.</t>
    </r>
    <r>
      <rPr>
        <b/>
        <sz val="12"/>
        <rFont val="Arial Narrow"/>
        <family val="2"/>
      </rPr>
      <t xml:space="preserve">
</t>
    </r>
    <r>
      <rPr>
        <sz val="12"/>
        <rFont val="Arial Narrow"/>
        <family val="2"/>
      </rPr>
      <t>En caso que sean documentos de política aprobados por el CONPES D.C., la Secretaría Técnica suscribe la fecha de aprobación una vez se numere el documento y publique.
Corresponde a la fecha de sesión CONPES D.C</t>
    </r>
  </si>
  <si>
    <r>
      <rPr>
        <b/>
        <sz val="12"/>
        <rFont val="Arial Narrow"/>
        <family val="2"/>
      </rPr>
      <t>d. Fecha de actualización:</t>
    </r>
    <r>
      <rPr>
        <sz val="12"/>
        <rFont val="Arial Narrow"/>
        <family val="2"/>
      </rPr>
      <t xml:space="preserve">
Esta información será diligenciada por la Secretaría Técnica del CONPES D.C.
Corresponde a la fecha en la que se modifique datos del Plan de Acción. </t>
    </r>
  </si>
  <si>
    <r>
      <t xml:space="preserve">e. Fecha de corte seguimiento:
</t>
    </r>
    <r>
      <rPr>
        <sz val="12"/>
        <rFont val="Arial Narrow"/>
        <family val="2"/>
      </rPr>
      <t>Esta información será diligenciada por la Secretaría Técnica del CONPES D.C.
Corresponde a la fecha de corte en la que se haga seguimiento a los planes de acción, establecida cada 6 meses.</t>
    </r>
  </si>
  <si>
    <r>
      <t xml:space="preserve">f. Sector y entidad líder: </t>
    </r>
    <r>
      <rPr>
        <sz val="12"/>
        <rFont val="Arial Narrow"/>
        <family val="2"/>
      </rPr>
      <t>Lista desplegable</t>
    </r>
    <r>
      <rPr>
        <b/>
        <sz val="12"/>
        <rFont val="Arial Narrow"/>
        <family val="2"/>
      </rPr>
      <t xml:space="preserve">
</t>
    </r>
    <r>
      <rPr>
        <sz val="12"/>
        <rFont val="Arial Narrow"/>
        <family val="2"/>
      </rPr>
      <t>Relacionar el sector y la entidad cabeza de sector que lidera la política pública.</t>
    </r>
  </si>
  <si>
    <r>
      <t>g. Sectores y entidades corresponsables:</t>
    </r>
    <r>
      <rPr>
        <sz val="12"/>
        <rFont val="Arial Narrow"/>
        <family val="2"/>
      </rPr>
      <t xml:space="preserve"> Lista desplegable</t>
    </r>
    <r>
      <rPr>
        <b/>
        <sz val="12"/>
        <rFont val="Arial Narrow"/>
        <family val="2"/>
      </rPr>
      <t xml:space="preserve">
</t>
    </r>
    <r>
      <rPr>
        <sz val="12"/>
        <rFont val="Arial Narrow"/>
        <family val="2"/>
      </rPr>
      <t>Se deben relacionar las entidades que son corresponsables en la formulación e implementación de la política pública.</t>
    </r>
  </si>
  <si>
    <t>Objetivos</t>
  </si>
  <si>
    <r>
      <rPr>
        <b/>
        <sz val="12"/>
        <rFont val="Arial Narrow"/>
        <family val="2"/>
      </rPr>
      <t>a. Objetivo General:</t>
    </r>
    <r>
      <rPr>
        <sz val="12"/>
        <rFont val="Arial Narrow"/>
        <family val="2"/>
      </rPr>
      <t xml:space="preserve">
Corresponde al propósito general de la política pública. 
Definido en la política pública con el fin de responder a la problemática o situación identificada, expresa el resultado que se desea alcanzar.
Debe estar escrito en infinitivo.</t>
    </r>
  </si>
  <si>
    <r>
      <rPr>
        <b/>
        <sz val="12"/>
        <rFont val="Arial Narrow"/>
        <family val="2"/>
      </rPr>
      <t xml:space="preserve">b. Objetivos Específicos: 
</t>
    </r>
    <r>
      <rPr>
        <sz val="12"/>
        <rFont val="Arial Narrow"/>
        <family val="2"/>
      </rPr>
      <t>Corresponden a las acciones que se deben cumplir para alcanzar el objetivo general.
Están definidos en la política.
Inserte cuantas filas sean necesarias.</t>
    </r>
  </si>
  <si>
    <r>
      <rPr>
        <b/>
        <sz val="12"/>
        <rFont val="Arial Narrow"/>
        <family val="2"/>
      </rPr>
      <t xml:space="preserve">c. Importancia relativa del objetivo especifico: </t>
    </r>
    <r>
      <rPr>
        <sz val="12"/>
        <rFont val="Arial Narrow"/>
        <family val="2"/>
      </rPr>
      <t>Se expresa en número y corresponde al valor que se le asigna al objetivo, este se determina por la sumatoria de las importancias relativas asignadas a los productos relacionados con cada objetivo.</t>
    </r>
  </si>
  <si>
    <t>Indicadores de Resultado y Producto</t>
  </si>
  <si>
    <r>
      <t xml:space="preserve">a. Resultado o producto esperado: </t>
    </r>
    <r>
      <rPr>
        <sz val="12"/>
        <rFont val="Arial Narrow"/>
        <family val="2"/>
      </rPr>
      <t xml:space="preserve">Se entiende el </t>
    </r>
    <r>
      <rPr>
        <b/>
        <sz val="12"/>
        <rFont val="Arial Narrow"/>
        <family val="2"/>
      </rPr>
      <t xml:space="preserve">resultado esperado </t>
    </r>
    <r>
      <rPr>
        <sz val="12"/>
        <rFont val="Arial Narrow"/>
        <family val="2"/>
      </rPr>
      <t xml:space="preserve">como el efecto generado por la entrega de bienes y servicios por parte del Estado sobre una población específica.
Se entiende como </t>
    </r>
    <r>
      <rPr>
        <b/>
        <sz val="12"/>
        <rFont val="Arial Narrow"/>
        <family val="2"/>
      </rPr>
      <t xml:space="preserve">producto esperado </t>
    </r>
    <r>
      <rPr>
        <sz val="12"/>
        <rFont val="Arial Narrow"/>
        <family val="2"/>
      </rPr>
      <t>aquel que mide los bienes y servicios provistos por el Estado que se obtienen de la transformación de los insumos a través de las actividades.
Inserte cuantas filas sean necesarias de acuerdo al número de resultados y productos.</t>
    </r>
  </si>
  <si>
    <r>
      <rPr>
        <b/>
        <sz val="12"/>
        <rFont val="Arial Narrow"/>
        <family val="2"/>
      </rPr>
      <t>b. Importancia relativa del indicador de resultado:</t>
    </r>
    <r>
      <rPr>
        <sz val="12"/>
        <rFont val="Arial Narrow"/>
        <family val="2"/>
      </rPr>
      <t xml:space="preserve"> Este valor corresponde a la sumatoria del valor asignado al indicador de producto debido a su importancia e incidencia en el cumplimiento del resultado. Su sumatoria asignarán el valor de la importancia relativa del objetivo. 
-La sumatoria de los objetivos deberá ser 100%
</t>
    </r>
    <r>
      <rPr>
        <b/>
        <sz val="12"/>
        <rFont val="Arial Narrow"/>
        <family val="2"/>
      </rPr>
      <t>Importancia relativa del indicador de producto:</t>
    </r>
    <r>
      <rPr>
        <sz val="12"/>
        <rFont val="Arial Narrow"/>
        <family val="2"/>
      </rPr>
      <t xml:space="preserve"> El valor asignado corresponde a la importancia e incidencia que se considera tiene el producto en el cumplimiento del resultado y del objetivo sucesivamente.</t>
    </r>
  </si>
  <si>
    <r>
      <t xml:space="preserve">c. Nombre del indicador de resultado o de producto: </t>
    </r>
    <r>
      <rPr>
        <sz val="12"/>
        <rFont val="Arial Narrow"/>
        <family val="2"/>
      </rPr>
      <t>Se pueden establecer más de un indicador de resultado los cuales le apuntan al cumplimiento del Objetivo de la política.
Escriba el nombre del indicador.
Debe evidenciar con precisión la propiedad a medir y guardar coherencia con la fórmula de cálculo.</t>
    </r>
  </si>
  <si>
    <r>
      <rPr>
        <b/>
        <sz val="12"/>
        <rFont val="Arial Narrow"/>
        <family val="2"/>
      </rPr>
      <t xml:space="preserve">d. Fórmula de cálculo del indicador de resultado o de producto: </t>
    </r>
    <r>
      <rPr>
        <sz val="12"/>
        <rFont val="Arial Narrow"/>
        <family val="2"/>
      </rPr>
      <t>Escribir la expresión matemática con la cual se calcula el indicador.</t>
    </r>
  </si>
  <si>
    <r>
      <rPr>
        <b/>
        <sz val="12"/>
        <rFont val="Arial Narrow"/>
        <family val="2"/>
      </rPr>
      <t xml:space="preserve">e.Enfoque: </t>
    </r>
    <r>
      <rPr>
        <sz val="12"/>
        <rFont val="Arial Narrow"/>
        <family val="2"/>
      </rPr>
      <t>Se relaciona si el efecto logrado (resultado) o los bienes o servicios entregados (producto esperado) aborda los enfoques (Derechos Humanos, Género, Diferencial, Poblacional, Ambiental y Territorial), es decir, si estos aportan a la justicia social, y a la transformación de situaciones de inequidades de las poblaciones, grupos sociales, territorios. Si se aborda más de un enfoque se separan con un punto y coma (;).</t>
    </r>
  </si>
  <si>
    <r>
      <rPr>
        <b/>
        <sz val="12"/>
        <rFont val="Arial Narrow"/>
        <family val="2"/>
      </rPr>
      <t>d. Tipo de anualización:</t>
    </r>
    <r>
      <rPr>
        <sz val="12"/>
        <rFont val="Arial Narrow"/>
        <family val="2"/>
      </rPr>
      <t xml:space="preserve">
- Define la forma en que se calculan los avances del indicador con respecto a la meta, lo que permite determinar su porcentaje de avance.
- Dependiendo del objetivo del indicador (por ejemplo, si se desea incrementar o disminuir su valor actual), la tendencia esperada y el comportamiento histórico de la información, se pueden definir diferentes tipos de acumulación. De esta manera, se asegura que los avances sean medidos correctamente.
Indicadores de tipo </t>
    </r>
    <r>
      <rPr>
        <b/>
        <sz val="12"/>
        <rFont val="Arial Narrow"/>
        <family val="2"/>
      </rPr>
      <t>suma</t>
    </r>
    <r>
      <rPr>
        <sz val="12"/>
        <rFont val="Arial Narrow"/>
        <family val="2"/>
      </rPr>
      <t>: para cada año se programa un valor que se espera cumplir, y la suma de dichas programaciones es igual al valor total de la meta. Ej.: Niños y jóvenes apoyados en procesos de vocación científica y tecnológica - Metas: 5.000, 6.000, 1.000, 950 = Meta Final 12.950.
Indicadores de tipo</t>
    </r>
    <r>
      <rPr>
        <b/>
        <sz val="12"/>
        <rFont val="Arial Narrow"/>
        <family val="2"/>
      </rPr>
      <t xml:space="preserve"> constante</t>
    </r>
    <r>
      <rPr>
        <sz val="12"/>
        <rFont val="Arial Narrow"/>
        <family val="2"/>
      </rPr>
      <t xml:space="preserve">: el valor programado para cada año es el mismo, y debe ser igual a la cantidad programada. Los valores no se suman para obtener la cantidad total del indicador. Ej.: Porcentaje de Subsidios Familiares de Vivienda en Especie asignados a Población Desplazada en el Programa de Vivienda Gratuita - Meta cada año: 50% de los subsidios asignados a población Desplazada en el Programa Vivienda Gratuita.
Indicadores de tipo </t>
    </r>
    <r>
      <rPr>
        <b/>
        <sz val="12"/>
        <rFont val="Arial Narrow"/>
        <family val="2"/>
      </rPr>
      <t>creciente</t>
    </r>
    <r>
      <rPr>
        <sz val="12"/>
        <rFont val="Arial Narrow"/>
        <family val="2"/>
      </rPr>
      <t xml:space="preserve">: la programación de este indicador presenta las siguientes características: Debe ser anualizado en más de una vigencia; la anualización debe ser consecutiva, es decir, no puede haber programaciones de cero entre dos años; la programación del año debe ser mayor o igual a la del año anterior; la programación de la última vigencia debe ser mayor a la del primer año programado e igual al valor previsto. Ej.: Porcentaje de bogotanos que tienen apropiación alta y muy alta de la ciencia y la tecnología LB: 30%, Metas: 32, 35, 40, 50, Meta final: 50%.
Indicadores de tipo </t>
    </r>
    <r>
      <rPr>
        <b/>
        <sz val="12"/>
        <rFont val="Arial Narrow"/>
        <family val="2"/>
      </rPr>
      <t>decreciente</t>
    </r>
    <r>
      <rPr>
        <sz val="12"/>
        <rFont val="Arial Narrow"/>
        <family val="2"/>
      </rPr>
      <t>: la programación de este indicador presenta las siguientes características: debe ser anualizado a más de una vigencia; la anualización debe ser consecutiva, es decir, no puede haber programaciones en cero entre dos años; la programación del año debe ser menor o igual a la del año anterior; la programación de la última vigencia debe ser menor a la del primer año programado e igual al valor previsto. Ej.: Tasa de hurto a personas por 100 mil habitantes LB: 30,3, Metas: 30, 29,7, 29,5, 29,3 Meta final 29,3.</t>
    </r>
  </si>
  <si>
    <r>
      <rPr>
        <b/>
        <sz val="12"/>
        <rFont val="Arial Narrow"/>
        <family val="2"/>
      </rPr>
      <t>e. Indicador del PDD:</t>
    </r>
    <r>
      <rPr>
        <sz val="12"/>
        <rFont val="Arial Narrow"/>
        <family val="2"/>
      </rPr>
      <t xml:space="preserve"> Se refiere a si el indicador de resultado o de producto es un indicador del PDD, responda sí o no y posteriormente identificar la relación del indicador con la estructura del PDD.
Para los indicadores que sean identificados del PDD se debe referir el Código de la Meta PDD.
Esta matríz se encuentra en la caja de herramientas.</t>
    </r>
  </si>
  <si>
    <r>
      <rPr>
        <b/>
        <sz val="12"/>
        <rFont val="Arial Narrow"/>
        <family val="2"/>
      </rPr>
      <t>f. Objetivo de Desarrollo Sostenible ODS:</t>
    </r>
    <r>
      <rPr>
        <sz val="12"/>
        <rFont val="Arial Narrow"/>
        <family val="2"/>
      </rPr>
      <t xml:space="preserve"> </t>
    </r>
    <r>
      <rPr>
        <sz val="12"/>
        <color theme="1"/>
        <rFont val="Arial Narrow"/>
        <family val="2"/>
      </rPr>
      <t>Cada producto, debe relacionarse de acuerdo con los objetivos mundiales, a su vez debe ser identificada la meta del ODS.
Esta matríz se encuentra en la caja de herramientas.</t>
    </r>
  </si>
  <si>
    <r>
      <rPr>
        <b/>
        <sz val="12"/>
        <rFont val="Arial Narrow"/>
        <family val="2"/>
      </rPr>
      <t>g. Línea base:</t>
    </r>
    <r>
      <rPr>
        <sz val="12"/>
        <rFont val="Arial Narrow"/>
        <family val="2"/>
      </rPr>
      <t xml:space="preserve">
- Marco de referencia de la situación actual que se pretende modificar, establece la situación inicial del escenario en donde se va a implementar la política. Permite medir los avances y efectos de la gestión, sirve como punto de comparación para el seguimiento y en futuras evaluaciones se pueda determinar qué tanto se lograron alcanzar los objetivos. 
- Indique el valor y el año de la línea base, recuerde que para el seguimiento todo indicador debe contar con la línea base como referente de los avances alcanzados o del referente al que se quiere llegar. Si el indicador no cuenta con línea base se debe revisar la pertinencia de utilizar ese indicador, se debería identificar un indicador proxy (aproximado) que cuente con línea base.
- Contar con la línea base permite identificar indicadores claves de uso obligado para la planeación, el seguimiento, la evaluación, el control y la rendición de cuentas de la gestión pública, dependiendo de la naturaleza de las funciones de las entidades. Así mismo permite organizar bases de datos conforme a necesidades de información identificadas.
- El valor de la línea base debe estar expresado en la misma unidad de la meta.
- Se escribe un valor que puede ser cero (0) cuando se tiene certeza luego de realizar una medición.
- Se escribe No Disponible (ND) cuando no se cuenta o se espera el resultado de una medición.</t>
    </r>
  </si>
  <si>
    <r>
      <rPr>
        <b/>
        <sz val="12"/>
        <rFont val="Arial Narrow"/>
        <family val="2"/>
      </rPr>
      <t>h. Tiempos de ejecución:</t>
    </r>
    <r>
      <rPr>
        <sz val="12"/>
        <rFont val="Arial Narrow"/>
        <family val="2"/>
      </rPr>
      <t xml:space="preserve"> ¿En cuánto tiempo se alcanzará la meta? Es decir, el período que tomará lograr el resultado o producto.</t>
    </r>
    <r>
      <rPr>
        <b/>
        <sz val="12"/>
        <rFont val="Arial Narrow"/>
        <family val="2"/>
      </rPr>
      <t xml:space="preserve">
Año inicio y Año Fin: </t>
    </r>
    <r>
      <rPr>
        <sz val="12"/>
        <rFont val="Arial Narrow"/>
        <family val="2"/>
      </rPr>
      <t>Corresponde al año en el que inicia la acción y el año en el que se espera esta finalice.</t>
    </r>
  </si>
  <si>
    <r>
      <rPr>
        <b/>
        <sz val="12"/>
        <rFont val="Arial Narrow"/>
        <family val="2"/>
      </rPr>
      <t>i. Metas - anuales y final:</t>
    </r>
    <r>
      <rPr>
        <sz val="12"/>
        <rFont val="Arial Narrow"/>
        <family val="2"/>
      </rPr>
      <t xml:space="preserve">
- Es la representación cuantitativa del objetivo de la intervención pública, sea este de resultado o producto.
- Cantidad programada o valor objetivo que espera alcanzar el indicador en un periodo específico (año).
- Meta final: ¿Qué valor se espera tome el indicador tras la implementación de la intervención pública?
- Indique la meta del indicador, solo en términos numéricos (porcentajes o valores absolutos), no escriba palabras. 
- Registre las metas de forma acumulada. 
- En los casos en los que el indicador cuente con línea base, por favor adicione este valor a las metas definidas.
- Inserte las columnas que considere necesarias para referenciar los años de la intervención de la política pública.</t>
    </r>
  </si>
  <si>
    <t>Costos estimados y recursos disponibles</t>
  </si>
  <si>
    <r>
      <rPr>
        <b/>
        <sz val="12"/>
        <rFont val="Arial Narrow"/>
        <family val="2"/>
      </rPr>
      <t xml:space="preserve">a. Costos estimados:
En el caso de no contar con el dato por dificultades en su cálculo no colocar cero (0) dejarlo vacío.
</t>
    </r>
    <r>
      <rPr>
        <sz val="12"/>
        <rFont val="Arial Narrow"/>
        <family val="2"/>
      </rPr>
      <t>-Indique el costo estimado del cumplimiento del producto.
-Las cifras debe expresarse en millones de pesos, ejemplo: 300.000.000 colocar 300.
-Totalice los costos por producto y por vigencia. 
-No se deben diligenciar celdas con valores cero. En los casos en los que no pueda determinar los costos, deje la celda vacía.</t>
    </r>
  </si>
  <si>
    <r>
      <t>b. Recursos disponibles:</t>
    </r>
    <r>
      <rPr>
        <sz val="12"/>
        <rFont val="Arial Narrow"/>
        <family val="2"/>
      </rPr>
      <t xml:space="preserve"> Corresponden al valor destinado para el cumplimiento del producto y es el recurso con el que se cuenta para su avance y cumplimiento.</t>
    </r>
  </si>
  <si>
    <r>
      <t>c. Fuente de financiación:</t>
    </r>
    <r>
      <rPr>
        <sz val="12"/>
        <rFont val="Arial Narrow"/>
        <family val="2"/>
      </rPr>
      <t xml:space="preserve"> Esta puede ser por funcionamiento, inversión, crédito, cooperación, donación, sector privado, entre otras. Si se aborda más de una fuente de financiación se separan con un punto y coma (;).</t>
    </r>
  </si>
  <si>
    <t>Responsable de la ejecución</t>
  </si>
  <si>
    <r>
      <rPr>
        <b/>
        <sz val="12"/>
        <rFont val="Arial Narrow"/>
        <family val="2"/>
      </rPr>
      <t>a.</t>
    </r>
    <r>
      <rPr>
        <sz val="12"/>
        <rFont val="Arial Narrow"/>
        <family val="2"/>
      </rPr>
      <t xml:space="preserve"> Corresponde a la información de la persona de contacto en la que se relaciona el sector, la entidad responsable de ejecutar y avanzar en el indicador, así como de alcanzar el producto. </t>
    </r>
    <r>
      <rPr>
        <b/>
        <sz val="12"/>
        <rFont val="Arial Narrow"/>
        <family val="2"/>
      </rPr>
      <t>Esta información debe estar diligenciada completamente.</t>
    </r>
  </si>
  <si>
    <t>Corresponsable de la ejecución</t>
  </si>
  <si>
    <r>
      <rPr>
        <b/>
        <sz val="12"/>
        <rFont val="Arial Narrow"/>
        <family val="2"/>
      </rPr>
      <t>a.</t>
    </r>
    <r>
      <rPr>
        <sz val="12"/>
        <rFont val="Arial Narrow"/>
        <family val="2"/>
      </rPr>
      <t xml:space="preserve"> Corresponde a la información de las personas de contacto que son corresponsables en el cumplimiento del producto. Se debe relacionar la información del sector, la entidad corresponsable del cumplimiento del producto. Esta información debe estar diligenciada completamente, estar escritos los nombres completos de las entidades sin abreviaciones, y para cada uno separarse por punto y coma (;). Ej. Sector Gobierno; Sector Cultura; Sector Planeación, así para cada celda de entidad, teléfono, correo electrónico.</t>
    </r>
  </si>
  <si>
    <t>Instrucciones para el diligenciamiento de la ficha técnica de los indicadores de resultado y producto</t>
  </si>
  <si>
    <t>Se debe diligenciar una ficha técnica por cada indicador de resultado y de producto.</t>
  </si>
  <si>
    <t>Descripción de la variables</t>
  </si>
  <si>
    <r>
      <rPr>
        <b/>
        <sz val="12"/>
        <rFont val="Arial Narrow"/>
        <family val="2"/>
      </rPr>
      <t xml:space="preserve">a. Nombre del indicador: </t>
    </r>
    <r>
      <rPr>
        <sz val="12"/>
        <rFont val="Arial Narrow"/>
        <family val="2"/>
      </rPr>
      <t xml:space="preserve">
- Escribir el nombre del indicador, el cual debe dar cuenta de lo que está midiendo, no debe incluir más de una acción.</t>
    </r>
  </si>
  <si>
    <r>
      <t xml:space="preserve">b. Relación entre el indicador de resultado e indicadores de producto:
</t>
    </r>
    <r>
      <rPr>
        <sz val="12"/>
        <rFont val="Arial Narrow"/>
        <family val="2"/>
      </rPr>
      <t>- Para la ficha técnica del indicador de resultado, indicar cuáles indicadores de producto le aportan al indicador de resultado o con cuales indicadores de producto se relaciona. 
- Para la ficha técnica de los indicadores de producto colocar el indicador de resultado al que le aporta o con el cual tiene relación.</t>
    </r>
  </si>
  <si>
    <r>
      <rPr>
        <b/>
        <sz val="12"/>
        <rFont val="Arial Narrow"/>
        <family val="2"/>
      </rPr>
      <t xml:space="preserve">c. Relación con el PDD: </t>
    </r>
    <r>
      <rPr>
        <sz val="12"/>
        <rFont val="Arial Narrow"/>
        <family val="2"/>
      </rPr>
      <t>Se refiere a si el indicador de resultado tiene relación con un indicador del PDD. Posteriormente identificar la relación del indicador con la estructura del PDD.
- Pilar, Objetivo o Eje del PDD
- Programa del PDD
Para los indicadores que sean identificados del PDD se debe referir el Código de la Meta PDD.</t>
    </r>
  </si>
  <si>
    <r>
      <rPr>
        <b/>
        <sz val="12"/>
        <rFont val="Arial Narrow"/>
        <family val="2"/>
      </rPr>
      <t xml:space="preserve">d. Sector y entidad responsable: </t>
    </r>
    <r>
      <rPr>
        <sz val="12"/>
        <rFont val="Arial Narrow"/>
        <family val="2"/>
      </rPr>
      <t>Lista desplegable
- Se refiere a la identificación del sector y entidad responsable del cumplimiento del indicador.</t>
    </r>
  </si>
  <si>
    <r>
      <rPr>
        <b/>
        <sz val="12"/>
        <rFont val="Arial Narrow"/>
        <family val="2"/>
      </rPr>
      <t xml:space="preserve">e. Entidades involucradas en el cumplimiento del indicador:
</t>
    </r>
    <r>
      <rPr>
        <sz val="12"/>
        <rFont val="Arial Narrow"/>
        <family val="2"/>
      </rPr>
      <t>Se debe relacionar las entidades que tienen responsabilidad directa o compartida en el cumplimiento del indicador</t>
    </r>
  </si>
  <si>
    <r>
      <rPr>
        <b/>
        <sz val="12"/>
        <rFont val="Arial Narrow"/>
        <family val="2"/>
      </rPr>
      <t>f. Descripción de indicador:</t>
    </r>
    <r>
      <rPr>
        <sz val="12"/>
        <rFont val="Arial Narrow"/>
        <family val="2"/>
      </rPr>
      <t xml:space="preserve">
- Define la información que el indicador va a proporcionar. Identifica los principales aspectos por los cuales se definió el indicador. Este campo debe responder a las preguntas: ¿qué se mide?  Deje describir el verbo del indicador (construido, elaborado, implementado). 
También se debe indicar si el objetivo del indicador es aumentar, reducir o mantener dentro de un rango.
</t>
    </r>
    <r>
      <rPr>
        <i/>
        <sz val="12"/>
        <rFont val="Arial Narrow"/>
        <family val="2"/>
      </rPr>
      <t>Por ejemplo si es un indicador de capacitaciones realizadas, aquí se debe incluir toda la información relacionada con las capacitaciones, es decir, qué se entenderá como capacitaciones realizadas, la temática, el número mínimo de asistentes que se tendrá en cuenta para contabilizar la capacitación o el número de horas, si es virtual o presencial.</t>
    </r>
  </si>
  <si>
    <r>
      <t xml:space="preserve">g. Descripción del Producto: </t>
    </r>
    <r>
      <rPr>
        <sz val="12"/>
        <rFont val="Arial Narrow"/>
        <family val="2"/>
      </rPr>
      <t xml:space="preserve">Se debe responder ¿qué es el producto? ¿por qué es importante entregar o hacer el producto? Aspectos a considerar para el desarrollo del producto, se debe exponer la importancia del producto o resultado. Se resaltan las recomendaciones y elementos que se deben tener presentes en la elaboración del producto (actividades, lineamientos, indicaciones, elementos que no se pueden desconocer). 
Se debe evidenciar la manera en que este producto o resultado esperado  integra el abordaje de los enfoques (Derehos Humanos, Género, Diferencial, Poblacional, Ambiental, Territorial), indicando por ejemplo, se atiende de manera prioritaria a...; o se desarrolla desde el enfoque diferencial. </t>
    </r>
  </si>
  <si>
    <r>
      <rPr>
        <b/>
        <sz val="12"/>
        <rFont val="Arial Narrow"/>
        <family val="2"/>
      </rPr>
      <t xml:space="preserve">h. Meta(s) de resultado a la que el producto aporta mediante su implementación: </t>
    </r>
    <r>
      <rPr>
        <sz val="12"/>
        <rFont val="Arial Narrow"/>
        <family val="2"/>
      </rPr>
      <t>Se identifica la o las meta de resultado a la que el producto aporta mediante su implementación.</t>
    </r>
  </si>
  <si>
    <r>
      <t xml:space="preserve">i. Objetivo de Desarrollo Sostenible ODS: </t>
    </r>
    <r>
      <rPr>
        <sz val="12"/>
        <color theme="1"/>
        <rFont val="Arial Narrow"/>
        <family val="2"/>
      </rPr>
      <t>Cada producto, debe relacionarse de acuerdo con los objetivos mundiales, a su vez debe ser identificada la meta del ODS.
Esta matríz se encuentra en la caja de herramientas.</t>
    </r>
  </si>
  <si>
    <t>Medición</t>
  </si>
  <si>
    <r>
      <rPr>
        <b/>
        <sz val="12"/>
        <rFont val="Arial Narrow"/>
        <family val="2"/>
      </rPr>
      <t xml:space="preserve">a. Fórmula de cálculo: </t>
    </r>
    <r>
      <rPr>
        <sz val="12"/>
        <rFont val="Arial Narrow"/>
        <family val="2"/>
      </rPr>
      <t>Escribir la expresión matemática con la cual se calcula el indicador.</t>
    </r>
  </si>
  <si>
    <r>
      <rPr>
        <b/>
        <sz val="12"/>
        <rFont val="Arial Narrow"/>
        <family val="2"/>
      </rPr>
      <t>b. Unidad de medida:</t>
    </r>
    <r>
      <rPr>
        <sz val="12"/>
        <rFont val="Arial Narrow"/>
        <family val="2"/>
      </rPr>
      <t xml:space="preserve"> Escribir el parámetro de referencia para determinar las magnitudes de medición del indicador.</t>
    </r>
  </si>
  <si>
    <r>
      <rPr>
        <b/>
        <sz val="12"/>
        <rFont val="Arial Narrow"/>
        <family val="2"/>
      </rPr>
      <t>c. Periodicidad de medición:</t>
    </r>
    <r>
      <rPr>
        <sz val="12"/>
        <rFont val="Arial Narrow"/>
        <family val="2"/>
      </rPr>
      <t xml:space="preserve"> Explicar la frecuencia con la cual se miden los resultados.</t>
    </r>
  </si>
  <si>
    <r>
      <rPr>
        <b/>
        <sz val="12"/>
        <rFont val="Arial Narrow"/>
        <family val="2"/>
      </rPr>
      <t>d. Línea base:</t>
    </r>
    <r>
      <rPr>
        <sz val="12"/>
        <rFont val="Arial Narrow"/>
        <family val="2"/>
      </rPr>
      <t xml:space="preserve">
- Indique el valor y el año de la línea base de los indicadores que cuenten con dicha información, en el caso en que no sea posible contar con este dato colocar ND, recuerde que para el seguimiento es fundamental contar con la línea base como referente de los avances alcanzados.
- El valor de la línea base debe estar expresado en la misma unidad de la meta. 
- Se debe especificar la fuente de información usada para obtener el dato y la fecha a la que corresponde.</t>
    </r>
  </si>
  <si>
    <r>
      <rPr>
        <b/>
        <sz val="12"/>
        <rFont val="Arial Narrow"/>
        <family val="2"/>
      </rPr>
      <t xml:space="preserve">e. Año inicio y Año Fin: </t>
    </r>
    <r>
      <rPr>
        <sz val="12"/>
        <rFont val="Arial Narrow"/>
        <family val="2"/>
      </rPr>
      <t>Corresponde al año en el que inicia la acción y el año en el que se espera esta finalice.</t>
    </r>
  </si>
  <si>
    <r>
      <rPr>
        <b/>
        <sz val="12"/>
        <rFont val="Arial Narrow"/>
        <family val="2"/>
      </rPr>
      <t>f. Metas:</t>
    </r>
    <r>
      <rPr>
        <sz val="12"/>
        <rFont val="Arial Narrow"/>
        <family val="2"/>
      </rPr>
      <t xml:space="preserve">
- Colocar el año, ej. 2018, 2019...
- Cantidad programada o valor objetivo que espera alcanzar el indicador en un periodo específico, cada año y final.
- Registre la meta final de resultado que se espera alcanzar, se debe tener en cuenta el tipo de anualización del indicador.
- En los casos en los que el indicador cuente con línea base, por favor adicione este valor a las metas definidas.
- Indique la meta del indicador, solo en términos numéricos (porcentajes o valores absolutos), no escriba palabras.</t>
    </r>
  </si>
  <si>
    <r>
      <rPr>
        <b/>
        <sz val="12"/>
        <rFont val="Arial Narrow"/>
        <family val="2"/>
      </rPr>
      <t xml:space="preserve">g. Metodología de la medición: </t>
    </r>
    <r>
      <rPr>
        <sz val="12"/>
        <rFont val="Arial Narrow"/>
        <family val="2"/>
      </rPr>
      <t xml:space="preserve">Describa el proceso técnico para poder reportar el indicador; es decir, el proceso que se sigue para obtener los datos y realizar los cálculos necesarios. Responde a la pregunta: ¿cómo se mide? y ¿cómo se recolecta la información? 
</t>
    </r>
    <r>
      <rPr>
        <i/>
        <sz val="12"/>
        <rFont val="Arial Narrow"/>
        <family val="2"/>
      </rPr>
      <t>Por ejemplo, si el indicador es sobre capacitaciones realizadas, en la metodología se describirá en qué momento preciso se contabiliza la capacitación, si con la entrega de certificados o con el listado de los asistentes, o si se contabilizan con un número mínimo de personas inscritas corresponde u las que finalizaron el curso. 
Y a partir de qué registro administrativo o medio con el que se calcula el dato.</t>
    </r>
  </si>
  <si>
    <r>
      <rPr>
        <b/>
        <sz val="12"/>
        <rFont val="Arial Narrow"/>
        <family val="2"/>
      </rPr>
      <t xml:space="preserve">h. Territorialización del indicador: </t>
    </r>
    <r>
      <rPr>
        <sz val="12"/>
        <rFont val="Arial Narrow"/>
        <family val="2"/>
      </rPr>
      <t>Identifique y marque con una "X" si el indicador se puede calcular o contar con el dato a nivel local (localidad), por UPZ, u otra medición a nivel territorial.</t>
    </r>
  </si>
  <si>
    <r>
      <rPr>
        <b/>
        <sz val="12"/>
        <rFont val="Arial Narrow"/>
        <family val="2"/>
      </rPr>
      <t xml:space="preserve">i. Fuentes de medición: </t>
    </r>
    <r>
      <rPr>
        <sz val="12"/>
        <rFont val="Arial Narrow"/>
        <family val="2"/>
      </rPr>
      <t>Escriba las entidades y sistemas de información encargados de la producción o suministro de la información que se utiliza para la construcción del indicador.</t>
    </r>
  </si>
  <si>
    <r>
      <rPr>
        <b/>
        <sz val="12"/>
        <rFont val="Arial Narrow"/>
        <family val="2"/>
      </rPr>
      <t xml:space="preserve">i. Días de rezago: </t>
    </r>
    <r>
      <rPr>
        <sz val="12"/>
        <rFont val="Arial Narrow"/>
        <family val="2"/>
      </rPr>
      <t>Escriba los días que tarda la información para estar disponible después de cumplido el periodo de referencia o el medido.</t>
    </r>
  </si>
  <si>
    <r>
      <rPr>
        <b/>
        <sz val="12"/>
        <rFont val="Arial Narrow"/>
        <family val="2"/>
      </rPr>
      <t>j. Serie disponible:</t>
    </r>
    <r>
      <rPr>
        <sz val="12"/>
        <rFont val="Arial Narrow"/>
        <family val="2"/>
      </rPr>
      <t xml:space="preserve"> Indique la fecha desde la cuál es posible tener acceso a la serie de datos del indicador. </t>
    </r>
  </si>
  <si>
    <t>Datos del responsable del indicador</t>
  </si>
  <si>
    <t>Corresponde a la información de la persona de la entidad responsable de reportar el avance del indicador. Esta información debe estar completa.</t>
  </si>
  <si>
    <t>Aprobación Oficina de Planeación Sector</t>
  </si>
  <si>
    <t>La información contenida en la ficha técnica del indicador debe contar con el visto bueno de la oficina de planeación de la entidad responsable del reporte. Se deben consignar los datos de la persona que valida la información contenida en la ficha.</t>
  </si>
  <si>
    <t>Observaciones</t>
  </si>
  <si>
    <t xml:space="preserve">Escriba los comentarios que deban tenerse en cuenta sobre el indicador, y que no fueron recogidos a través de la ficha técnica. Incluye comentarios que se consideren pertinentes para la conceptualización y comprensión del indicador. </t>
  </si>
  <si>
    <t>FORMATO DE PLAN DE ACCION POLÍTICAS PÚBLICAS</t>
  </si>
  <si>
    <t>POLITICA PUBLICA DISTRITAL DE ACCIÓN COMUNAL PARA EL DESARROLLO DE LA COMUNIDAD</t>
  </si>
  <si>
    <t>Fecha de corte de seguimiento:</t>
  </si>
  <si>
    <t>Sector líder:</t>
  </si>
  <si>
    <t>Entidad líder:</t>
  </si>
  <si>
    <t>Gobierno - Instituto Distrital de la Participación y Acción Comunal - IDPAC</t>
  </si>
  <si>
    <t>Sector corresponsable 1:</t>
  </si>
  <si>
    <t>Entidad 1:</t>
  </si>
  <si>
    <t>Sector corresponsable 2:</t>
  </si>
  <si>
    <t>Entidad 2:</t>
  </si>
  <si>
    <t>Sector corresponsable 3:</t>
  </si>
  <si>
    <t>Entidad 3:</t>
  </si>
  <si>
    <t>Objetivo específico</t>
  </si>
  <si>
    <t>Importancia relativa  del objetivo especifico
(%)</t>
  </si>
  <si>
    <t>Indicadores de resultado</t>
  </si>
  <si>
    <t>Indicadores de producto</t>
  </si>
  <si>
    <t>Tiempos de ejecución</t>
  </si>
  <si>
    <t>Meta de producto Final</t>
  </si>
  <si>
    <t>Costos estimados y Recursos disponibles</t>
  </si>
  <si>
    <t>Corresponsables de la ejecución</t>
  </si>
  <si>
    <t>Resultado esperado</t>
  </si>
  <si>
    <t>Importancia relativa  del resultado
(%)</t>
  </si>
  <si>
    <t>Nombre del indicador de resultado</t>
  </si>
  <si>
    <t>Fórmula del indicador de resultado</t>
  </si>
  <si>
    <t>Enfoque</t>
  </si>
  <si>
    <t>Tipo de anualización</t>
  </si>
  <si>
    <t>Línea base</t>
  </si>
  <si>
    <t>Metas anuales de resultado</t>
  </si>
  <si>
    <t>Meta de resultado Final</t>
  </si>
  <si>
    <t>Producto esperado</t>
  </si>
  <si>
    <t>Importancia relativa del producto
(%)</t>
  </si>
  <si>
    <t xml:space="preserve">Nombre indicador de producto </t>
  </si>
  <si>
    <t>Fórmula del indicador de producto</t>
  </si>
  <si>
    <t>Meta 
ODS</t>
  </si>
  <si>
    <t>Indicador del PDD</t>
  </si>
  <si>
    <t>Código Meta
PDD</t>
  </si>
  <si>
    <t>Costo total</t>
  </si>
  <si>
    <t xml:space="preserve">Sector </t>
  </si>
  <si>
    <t>Entidad</t>
  </si>
  <si>
    <t>Dirección/Subdirección/Grupo/Unidad</t>
  </si>
  <si>
    <t>Persona de contacto</t>
  </si>
  <si>
    <t>Teléfono</t>
  </si>
  <si>
    <t>Correo electrónico</t>
  </si>
  <si>
    <t>Valor</t>
  </si>
  <si>
    <t>Año</t>
  </si>
  <si>
    <t>Fecha de inicio</t>
  </si>
  <si>
    <t>Fecha de finalización</t>
  </si>
  <si>
    <t>Meta 2023</t>
  </si>
  <si>
    <t>Meta 2024</t>
  </si>
  <si>
    <t>Meta 2025</t>
  </si>
  <si>
    <t>Meta 2026</t>
  </si>
  <si>
    <t>Meta 2027</t>
  </si>
  <si>
    <t>Meta 2028</t>
  </si>
  <si>
    <t>Meta 2029</t>
  </si>
  <si>
    <t>Meta 2030</t>
  </si>
  <si>
    <t>Meta 2031</t>
  </si>
  <si>
    <t>Meta 2032</t>
  </si>
  <si>
    <t>Meta 2033</t>
  </si>
  <si>
    <t>Meta 2034</t>
  </si>
  <si>
    <t>Meta 2022</t>
  </si>
  <si>
    <t>Costo Estimado</t>
  </si>
  <si>
    <t>Recurso disponible.</t>
  </si>
  <si>
    <t>Fuente de financiación</t>
  </si>
  <si>
    <t>Código Proyecto de Invesión</t>
  </si>
  <si>
    <t>Recurso disponible</t>
  </si>
  <si>
    <r>
      <t>1.1 Aumento en la</t>
    </r>
    <r>
      <rPr>
        <sz val="11"/>
        <color rgb="FFFF0000"/>
        <rFont val="Arial Narrow"/>
        <family val="2"/>
      </rPr>
      <t xml:space="preserve"> </t>
    </r>
    <r>
      <rPr>
        <sz val="11"/>
        <rFont val="Arial Narrow"/>
        <family val="2"/>
      </rPr>
      <t>pertinencia de los procesos de formación para el fortalecimiento de capacidades de las personas dignatarias  de las organizaciones comunales.</t>
    </r>
  </si>
  <si>
    <t xml:space="preserve">Porcentaje de personas dignatarias que considera pertinente para su gestión la formación recibida. </t>
  </si>
  <si>
    <t>(Número de personas dignatarias que considera pertinente para su gestión la formación recibida /Número total de personas que recibe formación)*100</t>
  </si>
  <si>
    <t>ND</t>
  </si>
  <si>
    <t xml:space="preserve">424
</t>
  </si>
  <si>
    <t>Gestión Pública</t>
  </si>
  <si>
    <t>IDPAC</t>
  </si>
  <si>
    <t>Subdirección de Asuntos Comunales</t>
  </si>
  <si>
    <t>13.3 Mejorar la educación, la sensibilización y la capacidad humana e institucional respecto de la mitigación del cambio climático, la adaptación a él, la reducción de sus efectos y la alerta temprana</t>
  </si>
  <si>
    <t>SI</t>
  </si>
  <si>
    <t>Sumatoria de OAC de primer grado que participan en los cursos o capacitaciones en procesos deportivos y recreativos</t>
  </si>
  <si>
    <t>Derechos Humanos; Género ; Diferencial</t>
  </si>
  <si>
    <t>5.5  Asegurar la participación plena y efectiva de las mujeres y la igualdad de oportunidades de liderazgo a todos los niveles decisorios en la vida política, económica y pública</t>
  </si>
  <si>
    <t xml:space="preserve">Género
</t>
  </si>
  <si>
    <t>Gerencia de Mujer y Género</t>
  </si>
  <si>
    <t>Carolina Pérez Valderrama</t>
  </si>
  <si>
    <t> 3182380916</t>
  </si>
  <si>
    <t>cvalderrama@participacionbogota.gov.co</t>
  </si>
  <si>
    <t>10.2 De aquí a 2030, potenciar y promover la inclusión social, económica y política de todas las personas, independientemente de su edad, sexo, discapacidad, raza, etnia, origen, religión o situación económica u otra condición</t>
  </si>
  <si>
    <t>Gerencia de Etnias</t>
  </si>
  <si>
    <t>David Jair Angulo Cabezas</t>
  </si>
  <si>
    <t>dangulo@participacionbogota.gov.co</t>
  </si>
  <si>
    <t xml:space="preserve">Subdirección de Asuntos Comunales </t>
  </si>
  <si>
    <t xml:space="preserve">Eduar Martínez </t>
  </si>
  <si>
    <t>emartinez@participacionbogota.gov.</t>
  </si>
  <si>
    <t xml:space="preserve">
16.1 Reducir significativamente todas las formas de violencia y las correspondientes tasas de mortalidad en todo el mundo.</t>
  </si>
  <si>
    <t>Seguridad, Convivencia y Justicia</t>
  </si>
  <si>
    <t>Secretaría Distrital de Seguridad, Convivencia y Justicia</t>
  </si>
  <si>
    <t>Dirección de Prevención y Cultura Ciudadana</t>
  </si>
  <si>
    <t>Mónica Burgos</t>
  </si>
  <si>
    <t>monica.burgos@scj.gov.co</t>
  </si>
  <si>
    <t xml:space="preserve">1.3 Aumento del número de organizaciones comunales que se fortalecen para la realización proyectos, programas, iniciativas o actividades en favor del desarrollo de la comunidad. </t>
  </si>
  <si>
    <t xml:space="preserve">Porcentaje de organizaciones comunales que se fortalecen para la realización proyectos, programas, iniciativas o actividades en favor del desarrollo de la comunidad. </t>
  </si>
  <si>
    <t xml:space="preserve">
16.6 - Instituciones eficaces, responsables y transparentes</t>
  </si>
  <si>
    <t>NO</t>
  </si>
  <si>
    <t>N/A</t>
  </si>
  <si>
    <t xml:space="preserve">Porcentaje de organizaciones comunales que realizan proyectos, programas, iniciativas o actividades en favor del desarrollo de la comunidad. </t>
  </si>
  <si>
    <t>Número de Juntas de Acción Comunal rurales con sistemas productivos vinculadas a programas de fortalecimiento productivo y buenas prácticas</t>
  </si>
  <si>
    <t>Sumatoria del número de Juntas de Acción Comunal rurales con sistemas productivos vinculadas a programas de fortalecimiento productivo y buenas prácticas</t>
  </si>
  <si>
    <t>8.2  Lograr niveles más elevados de productividad económica mediante la diversificación, la modernización tecnológica y la innovación, entre otras cosas centrándose en los sectores con gran valor añadido y un uso intensivo de la mano de obra</t>
  </si>
  <si>
    <t>Desarrollo Económico</t>
  </si>
  <si>
    <t>SDDE</t>
  </si>
  <si>
    <t>Dirección de Economía Rural y abstecimiento alimentario</t>
  </si>
  <si>
    <t>lperea@desarrolloeconomico.gov.co</t>
  </si>
  <si>
    <t xml:space="preserve">Porcentaje de personas con  percepción negativa sobre el funcionamiento y la gestión de las organizaciones comunales. </t>
  </si>
  <si>
    <t>Derechos humanos</t>
  </si>
  <si>
    <t>El objetivo es medir por fases el avance de implementación que se vayan teniendo en cada vigencia. Especialmente en el año 2023 se tendrá un % de avance mayor debido al proceso de creación del Banco de Buenas Prácticas</t>
  </si>
  <si>
    <t>16.6 - Instituciones eficaces, responsables y transparentes</t>
  </si>
  <si>
    <t xml:space="preserve">2.2 Aumento de la participación de las personas en las organizaciones comunales. </t>
  </si>
  <si>
    <t xml:space="preserve">
Porcentaje de participación en las organizaciones comunales. </t>
  </si>
  <si>
    <t>(Número de personas que participan en las organizaciones comunales/Número total de habitantes de Bogotá  mayores de 14 años)*100</t>
  </si>
  <si>
    <t>4.8%</t>
  </si>
  <si>
    <t>4.9%</t>
  </si>
  <si>
    <t>5.1%</t>
  </si>
  <si>
    <t>5.2%</t>
  </si>
  <si>
    <t>5.3%</t>
  </si>
  <si>
    <t>5.4%</t>
  </si>
  <si>
    <t>5.5%</t>
  </si>
  <si>
    <t>5.6%</t>
  </si>
  <si>
    <t>5.7%</t>
  </si>
  <si>
    <t>5.8%</t>
  </si>
  <si>
    <t xml:space="preserve">Numero de sesiones de CLOPS desarrolladas en las que participan miembros de los organismos de accion comunal. </t>
  </si>
  <si>
    <t>(Número de sesiones de CLOPS realizadas en las que participan miembros de los organismos de accion comunal / Número de sesiones de CLOPS programadas por la Unidad Apoyo Técnico -UAT a las cuales se convocan  miembros de los organismos de accion comunal)*100</t>
  </si>
  <si>
    <t>Número de acciones de sensibilización sobre las organizaciones de acción comunal dirigidas a personeros cabildantes y contralores.</t>
  </si>
  <si>
    <t>Sumatoria de acciones de sensibilización obre las organizaciones de acción comunal dirigidas a personeros cabildantes y contralores.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</si>
  <si>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</si>
  <si>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Inversión </t>
  </si>
  <si>
    <t>Número de acciones desarrolladas anualmente para promover la participación de las personas jóvenes en las Organizaciones de Acción Comunal</t>
  </si>
  <si>
    <t>Sumatoria del número de acciones desarrolladas anualmente para promover la participación de las personas jóvenes en las Organizaciones de Acción Comunal</t>
  </si>
  <si>
    <t>10.3 Garantizar la igualdad de oportunidades y poner fin a la discriminación</t>
  </si>
  <si>
    <t>Gerencia de Juventud</t>
  </si>
  <si>
    <t>Oscar Leonel Oviedo Castillo</t>
  </si>
  <si>
    <t>ooviedo@participacionbogota.gov.co</t>
  </si>
  <si>
    <t xml:space="preserve">3.1 Aumento del número de organizaciones comunales que conocen acerca del proceso de Inspección, vigilancia y control. </t>
  </si>
  <si>
    <t>En la estrategia se debe definir que se realizarán planes operativos anuales, los cuales se deberán formular en el primer trimestre de cada vigencia para ejecutar ese mismo año. El objetivo es que los planes operativos contemplen las diferentes actividades de información que se desarrollarán en la vigencia.</t>
  </si>
  <si>
    <t xml:space="preserve">4.1  Aumento del número de organizaciones comunales que acceden a la oferta institucional del Distrito Capital </t>
  </si>
  <si>
    <t>Número de organizaciones comunales que acceden a la oferta institucional del Distrito Capital</t>
  </si>
  <si>
    <t>Sumatoria del número de talleres de socialización del módulo de información de Acción Comunal</t>
  </si>
  <si>
    <t>"
16.6 - Instituciones eficaces, responsables y transparentes"</t>
  </si>
  <si>
    <t xml:space="preserve">Número de jornadas de socialización con los afiliados de las juntas de acción comunal sobre las líneas y programas de fomento a las cuales las juntas de acción comunal, y sus integrantes, podrán postular proyectos artísticos, culturales, patrimoniales y
recreodeportivos. </t>
  </si>
  <si>
    <t xml:space="preserve">Sumatoria del número de jornadas de socialización con los afiliados de las juntas de acción comunal sobre las líneas y programas de fomento a las cuales las juntas de acción comunal, y sus integrantes, podrán postular proyectos artísticos, culturales, patrimoniales y
recreodeportivos. </t>
  </si>
  <si>
    <t xml:space="preserve">4.2 Aumento del número de organizaciones comunales que  realizan acciones en coordinación con las entidades distritales
</t>
  </si>
  <si>
    <t>Porcentaje de organizaciones comunales que realizan acciones en coordinación con las entidades distritales</t>
  </si>
  <si>
    <t>(Número de organizaciones comunales que realizan acciones en coordinación con las entidades distritales/Número total de organizaciones)*100</t>
  </si>
  <si>
    <t>1/'01/2023</t>
  </si>
  <si>
    <t>Ciudades y comunidades sostenibles</t>
  </si>
  <si>
    <t>11.4 - Proteger el patrimonio cultural y natural del mundo</t>
  </si>
  <si>
    <t>Cultura</t>
  </si>
  <si>
    <t>IDARTES</t>
  </si>
  <si>
    <t>Subdirección de Formación Artística Programa Nidos/
Subdirección de Formación Artística Programa Crea</t>
  </si>
  <si>
    <t>Paola López 
Jenny Solaque
María Helena Peña</t>
  </si>
  <si>
    <t>319 2337872
3175329064
311 2030832</t>
  </si>
  <si>
    <t>paola.lopez@idartes.gov.co
jenny.solaque@idartes.gov.co
maria.pena@idartes.gov.co</t>
  </si>
  <si>
    <t>Número de socializaciones realizadas con los sectores administrativos sobre el Lineamiento para que las Juntas de Acción Comunal participen en la implementación de acciones terrioriales</t>
  </si>
  <si>
    <t>Sumatoria de socializaciones realizadas con los sectores administrativos sobre el Lineamiento para que las Juntas de Acción Comunal participen en la implementación de acciones terrioriales</t>
  </si>
  <si>
    <t xml:space="preserve">El objetivo es que el lineamiento se elabore cada cuatro años con la entrada de nueva administración y de acuerdo con los parámetros establecidos en los Planes de Desarrollo Distrital </t>
  </si>
  <si>
    <t>Número de acciones de relacionamiento internacional que faciliten la obtención de asistencia técnica, intercambios de conocimiento y buenas prácticas para el fortalecimiento de los organismos de acción comunal y el desarrollo de la Política Pública Distrital de Acción Comunal.</t>
  </si>
  <si>
    <t>11.3 De aquí a 2030, aumentar la urbanización inclusiva y
sostenible y la capacidad para
la planificación y la gestón participativas, integradas y sostenibles de los asentamientos humanos en todos los países</t>
  </si>
  <si>
    <t>Funcionamiento</t>
  </si>
  <si>
    <t xml:space="preserve">Secretaría General </t>
  </si>
  <si>
    <t>Dirección Distrital de Relaciones Internacionales</t>
  </si>
  <si>
    <t>Uriel Garzón
Clara Yolanda Bohórquez M.</t>
  </si>
  <si>
    <t>601-3813000 ext 1907</t>
  </si>
  <si>
    <t>Indicador de producto propuesto por  la Dirección Distrital de Relaciones Internacionales. Requiere aprobación del Comité Institucional de Gestión y Desempeño de la Secretaría General de la Alcaldía Mayor de Bogotá.</t>
  </si>
  <si>
    <t>FICHA TÉCNICA INDICADOR DE RESULTADO 1.1</t>
  </si>
  <si>
    <t>Información general</t>
  </si>
  <si>
    <t>Nombre del indicador</t>
  </si>
  <si>
    <t xml:space="preserve">Porcentaje de personas dignatarias que considera pertinente para su gestión la formación recibida.  </t>
  </si>
  <si>
    <t>Relación entre el indicador de resultado e indicadores de producto</t>
  </si>
  <si>
    <t>Pilar, Objetivo o Eje del PDD</t>
  </si>
  <si>
    <t>No aplica</t>
  </si>
  <si>
    <t>Programa (PDD)</t>
  </si>
  <si>
    <t>Sector responsable</t>
  </si>
  <si>
    <t>Entidades involucradas en el cumplimiento del indicador</t>
  </si>
  <si>
    <t xml:space="preserve">Entidad </t>
  </si>
  <si>
    <t>Descripción del indicador</t>
  </si>
  <si>
    <t>Unidad de medida</t>
  </si>
  <si>
    <t>Kilómetros</t>
  </si>
  <si>
    <t>Toneladas</t>
  </si>
  <si>
    <t>Programas</t>
  </si>
  <si>
    <t>Personas</t>
  </si>
  <si>
    <t>X</t>
  </si>
  <si>
    <t>Hectáreas</t>
  </si>
  <si>
    <t>Habitantes</t>
  </si>
  <si>
    <t>Acuerdos</t>
  </si>
  <si>
    <t>Documento</t>
  </si>
  <si>
    <t>Estrategia</t>
  </si>
  <si>
    <t>Cuál?</t>
  </si>
  <si>
    <t>Periodicidad de medición</t>
  </si>
  <si>
    <t>Mensual</t>
  </si>
  <si>
    <t>Trimestral</t>
  </si>
  <si>
    <t>Anual</t>
  </si>
  <si>
    <t>Bimestral</t>
  </si>
  <si>
    <t>Semestral</t>
  </si>
  <si>
    <t>Línea Base (LB)</t>
  </si>
  <si>
    <t>LB</t>
  </si>
  <si>
    <t>Fecha de LB</t>
  </si>
  <si>
    <t>Fuente LB</t>
  </si>
  <si>
    <t>Año inicio - Año fin</t>
  </si>
  <si>
    <t>Año inicio</t>
  </si>
  <si>
    <t>Año Fin</t>
  </si>
  <si>
    <t>Metas</t>
  </si>
  <si>
    <t>Año 1</t>
  </si>
  <si>
    <t>Año 13</t>
  </si>
  <si>
    <t>Año 14</t>
  </si>
  <si>
    <t>Año …</t>
  </si>
  <si>
    <t>Final</t>
  </si>
  <si>
    <t>Territorialización del indicador</t>
  </si>
  <si>
    <t>Nivel:</t>
  </si>
  <si>
    <t>Cúal?</t>
  </si>
  <si>
    <t>Metodología de medición</t>
  </si>
  <si>
    <t xml:space="preserve">Fuentes de información </t>
  </si>
  <si>
    <t>Días de rezago</t>
  </si>
  <si>
    <t>Serie disponible</t>
  </si>
  <si>
    <t>Nombre funcionario:</t>
  </si>
  <si>
    <t>Eduar David Martínez  Segura</t>
  </si>
  <si>
    <t>Cargo:</t>
  </si>
  <si>
    <t>Subdirector de Asuntos Comunales</t>
  </si>
  <si>
    <t>Entidad:</t>
  </si>
  <si>
    <t>Instituto Distrital de la Participación y la Acción Comunal - IDPAC</t>
  </si>
  <si>
    <t>Dependencia:</t>
  </si>
  <si>
    <t>Correo electrónico:</t>
  </si>
  <si>
    <t>emartinez@participacionbogota.gov.co</t>
  </si>
  <si>
    <t>Teléfono:</t>
  </si>
  <si>
    <t>241 7900</t>
  </si>
  <si>
    <t>Aprobación Oficina de Planeación de la entidad responsable de reportar el dato</t>
  </si>
  <si>
    <t>Nombre funcionario</t>
  </si>
  <si>
    <t>Cargo</t>
  </si>
  <si>
    <t>FICHA TÉCNICA INDICADOR DE RESULTADO 1.2</t>
  </si>
  <si>
    <t>Derechos Humanos; Género; Diferencial</t>
  </si>
  <si>
    <t>FICHA TÉCNICA INDICADOR DE RESULTADO 1.3</t>
  </si>
  <si>
    <t xml:space="preserve">Porcentaje de organizaciones comunales que se fortalecen para la realización de proyectos, programas, iniciativas o actividades en favor del desarrollo de la comunidad.  </t>
  </si>
  <si>
    <t>FICHA TÉCNICA INDICADOR DE RESULTADO 2.1</t>
  </si>
  <si>
    <t>2034</t>
  </si>
  <si>
    <t>FICHA TÉCNICA INDICADOR DE RESULTADO 2.2</t>
  </si>
  <si>
    <t xml:space="preserve">Derechos humanos </t>
  </si>
  <si>
    <t>FICHA TÉCNICA INDICADOR DE RESULTADO 3.1</t>
  </si>
  <si>
    <t>Organizaciones</t>
  </si>
  <si>
    <t>Eduar David Martínez Segura</t>
  </si>
  <si>
    <t>FICHA TÉCNICA INDICADOR DE RESULTADO 4.1</t>
  </si>
  <si>
    <t>420</t>
  </si>
  <si>
    <t>589</t>
  </si>
  <si>
    <t>757</t>
  </si>
  <si>
    <t>925</t>
  </si>
  <si>
    <t>1093</t>
  </si>
  <si>
    <t>1262</t>
  </si>
  <si>
    <t>1430</t>
  </si>
  <si>
    <t>1683</t>
  </si>
  <si>
    <t>FICHA TÉCNICA INDICADOR DE RESULTADO 4.2</t>
  </si>
  <si>
    <t>FICHA TÉCNICA INDICADOR DE PRODUCTO 1.1.1</t>
  </si>
  <si>
    <t>Relación entre el indicador de producto y el resultado esperado</t>
  </si>
  <si>
    <t>Implementar una (1) estrategia para fortalecer a las organizaciones sociales, comunitarias, de propiedad horizontal y comunales, y las instancias de participación.</t>
  </si>
  <si>
    <t>Propósito 5: Construir Bogotá Región con gobierno abierto, transparente y ciudadanía consciente. Logro 27: Posicionar al Gobierno Abierto de Bogotá – GABO – como una nueva forma de gobernanza que reduce el riesgo de corrupción e incrementa el control ciudadano del gobierno.</t>
  </si>
  <si>
    <t>51 - Gobierno Abierto</t>
  </si>
  <si>
    <t>Descripción del producto</t>
  </si>
  <si>
    <t>Meta(s) de resultado a la que el producto aporta mediante su implementación.</t>
  </si>
  <si>
    <t>Objetivo de Desarrollo Sostenible ODS</t>
  </si>
  <si>
    <t>1.4   Para 2030, garantizar que todos los hombres y mujeres, en particular los pobres y los más vulnerables, tengan los mismos derechos a los recursos económicos, así como acceso a los servicios básicos, la propiedad y el control de las tierras y otros bienes, la herencia, los recursos naturales, las nuevas tecnologías y los servicios económicos, incluida la microfinanciación.</t>
  </si>
  <si>
    <t>Fórmula de cálculo</t>
  </si>
  <si>
    <t>2023</t>
  </si>
  <si>
    <t>x</t>
  </si>
  <si>
    <t>2032</t>
  </si>
  <si>
    <t>LOCALIDAD</t>
  </si>
  <si>
    <t>FICHA TÉCNICA INDICADOR DE PRODUCTO 1.1.3</t>
  </si>
  <si>
    <t> </t>
  </si>
  <si>
    <t>FICHA TÉCNICA INDICADOR DE PRODUCTO 1.2.1</t>
  </si>
  <si>
    <t>Número de lineamientos técnico para promover la participación y representación igualitaria de mujeres en sus diferencias y diversidades en las Juntas de Acción Comunal.</t>
  </si>
  <si>
    <t>NA</t>
  </si>
  <si>
    <t>SDMujer</t>
  </si>
  <si>
    <t>Este indicador mide el número de lineamientos técnicos que sean emitidos y/o actualizados para promover la participación y representación igualitaria de mujeres en sus diferencias y diversidades en las Juntas de Acción Comunal, con el fin de promover la igualdad de género, la paridad en los cargos dignatarios, incidir en la toma de decisiones y la eliminación de todo tipo de violencias. Tiene una anualización tipo suma, previendo que luego de la  emisión del lineamiento se realice una actualización de este cada 4 años, teniendo en cuenta la elección de las nuevas juntas de acción comunal.</t>
  </si>
  <si>
    <t>El producto tiene como objetivo la emisión de lineamienos técnicos que contribuyan a la incorporación de los enfoques de género y diferencial, la promoción de la participación y representación igualitaria de mujeres en sus diferencias y diversidades en las Juntas de Acción Comunal teniendo en cuenta especialmente lo establecido en el CONPES D.C. 14 de 2020 en cuyo objetivo número 1 establece la importancia de transversalizar los enfoques de género, de derechos de las mujeres y diferencial en los procesos institucionales de las entidades, dentro de su gestión administrativa y cultura organizacional, así como en su labor misional en el marco de la planeación territorial, social, económica, presupuestal y ambiental de la ciudad rural y urbana.
Teniendo en cuenta lo anterior desde la SDMujer se brindará acompañamiento para la incorporación de los enfoques de género y diferencial emitiendo lineamientos técnicos que apoyen la inclusión de estos enfoques en las JAC, se prevee que una vez emitido el lineamiento se genere por parte de la SDMujer una actualización del lineamiento cada cuatro (4) años.
La corresponsabilidad de la Dirección de enfoque diferencial esta dada en la incorporación dle enfoque diferencial en el lineamientoi.
La corresponsabilidad de la Subdirección de Asuntos Comunales/Gerencia de mujer y género, radica en la socialización e implementación de los lineamientos de las Juntas de Accion comunal de primer y segundo nivel.</t>
  </si>
  <si>
    <t>Género, Diferencial</t>
  </si>
  <si>
    <t>Sumatoria de número de lineamientos técnicos para promover la participación y representación igualitaria de mujeres en sus diferencias y diversidades en las Juntas de Acción Comunal realizado</t>
  </si>
  <si>
    <t>Lineamientos técnicos</t>
  </si>
  <si>
    <t>La medición del producto se realizará contabilizando el número de lineamientos técnicos que fueron desarrollados y emitidos por la Secretaría Distrital de la Mujer, para para promover la participación y representación igualitaria de mujeres en sus diferencias y diversidades en las Juntas de Acción Comunal, incluyendo las actualizaciones que se realicen a los lineamientos que hayan sido emitidos en el marco de la implementación de este producto.</t>
  </si>
  <si>
    <t>Informes de gestión Secretaría Distrital de la Mujer</t>
  </si>
  <si>
    <t>Clara López García</t>
  </si>
  <si>
    <t>Directora</t>
  </si>
  <si>
    <t>Dirección de Derechos y Diseño de Política</t>
  </si>
  <si>
    <t>clopez@sdmujer.gov.co</t>
  </si>
  <si>
    <t>Sandra Catalina Campos Romero</t>
  </si>
  <si>
    <t>Jefa Oficina Asesora de Planeación</t>
  </si>
  <si>
    <t>FICHA TÉCNICA INDICADOR DE PRODUCTO 1.2.2</t>
  </si>
  <si>
    <t>IDPAC - GMYG</t>
  </si>
  <si>
    <t>Igualdad de género</t>
  </si>
  <si>
    <t>Carolina Perez</t>
  </si>
  <si>
    <t>Gerenta de Mujeres y Género</t>
  </si>
  <si>
    <t>GMYG</t>
  </si>
  <si>
    <t>cperez@participacionbogota.gov.co</t>
  </si>
  <si>
    <t> 318 2380916</t>
  </si>
  <si>
    <t>FICHA TÉCNICA INDICADOR DE PRODUCTO 1.2.3</t>
  </si>
  <si>
    <t>Diferencial Étnico</t>
  </si>
  <si>
    <t>Intancias étnicas locales</t>
  </si>
  <si>
    <t>Gerente de Etnias</t>
  </si>
  <si>
    <t>dangulo@partipacionbogota.gov.co</t>
  </si>
  <si>
    <t>Ana Silvia Olano</t>
  </si>
  <si>
    <t>Jefe de la Oficina Asesora de Planeación</t>
  </si>
  <si>
    <t>FICHA TÉCNICA INDICADOR DE PRODUCTO 1.2.4</t>
  </si>
  <si>
    <t>Propósito 3: Inspirar confianza y legitimidad para vivir sin miedo y ser epicentro de cultura ciudadana, paz y reconciliación.</t>
  </si>
  <si>
    <t xml:space="preserve">Proyecto de Inversión 7692 Consolidación de una ciudadanía transformadora para la convivencia y la seguridad en Bogotá </t>
  </si>
  <si>
    <t>Reducir significativamente todas las formas de violencia y las correspondientes tasas de mortalidad en todo el mundo.</t>
  </si>
  <si>
    <t>Acciones</t>
  </si>
  <si>
    <t>Conteo por medio del sistema de información de la entidad</t>
  </si>
  <si>
    <t>Reportes territoriales</t>
  </si>
  <si>
    <t xml:space="preserve">SDSCJ </t>
  </si>
  <si>
    <t xml:space="preserve">Dirección de Prevención y Cultura Ciudadana </t>
  </si>
  <si>
    <t>Ana Marta Miranda Corrales</t>
  </si>
  <si>
    <t>FICHA TÉCNICA INDICADOR DE PRODUCTO 1.3.1</t>
  </si>
  <si>
    <t>30 de julio del 2023</t>
  </si>
  <si>
    <t>Ana Silvia Olano Aponte</t>
  </si>
  <si>
    <t>Jefe Oficina Asesora de Planeación</t>
  </si>
  <si>
    <t>Talleres</t>
  </si>
  <si>
    <t>FICHA TÉCNICA INDICADOR DE PRODUCTO 1.3.3</t>
  </si>
  <si>
    <t>100 mil unidades productivas micro, pequeña y medianas - Número de unidades productivas con acceso a mecanismos de financiación, programas de apropiación y/o fortalecimiento de nuevas tecnologías, promoción de la transformación digital, procesos de formalización y fortalecimiento productivo</t>
  </si>
  <si>
    <t>Propósito 1: Hacer un nuevo contrato social con igualdad de oportunidades para la inclusión social, productiva y política</t>
  </si>
  <si>
    <t>Sumatoria de OAC rurales con sistemas productivos vinculadas a programas de fortalecimiento productivo y buenas prácticas</t>
  </si>
  <si>
    <t>El producto va alineado con la oferta institucional qus se tiene por parte de la Subdirección de Economía Rural para el fortalecimiento productivo y buenas prácticas. Dicha oferta tendrá como beneficiarios a OAC rurales que cuenten con sistemas productivos.</t>
  </si>
  <si>
    <t>Sumatoria constante de OAC rurales con sistemas productivos vinculadas a programas de fortalecimiento productivo y buenas prácticas</t>
  </si>
  <si>
    <t>OAC - Unidades productivas</t>
  </si>
  <si>
    <t>SAA</t>
  </si>
  <si>
    <t>Rural</t>
  </si>
  <si>
    <t>Reportes de la SAA</t>
  </si>
  <si>
    <t>Hugo Rojas Figueroa</t>
  </si>
  <si>
    <t>Subdirectora</t>
  </si>
  <si>
    <t>Subdirección de Abastecimiento Alimentario</t>
  </si>
  <si>
    <t>hrojas@desarrolloeconomico.gov.co</t>
  </si>
  <si>
    <t>Carolina Chica</t>
  </si>
  <si>
    <t>La SAA ha mapeado dos asociaciones comunales campesinas con las cuales se vienen desarrollando actividades de mercados campesinos en las localidades de la ciudad. En el caso de que el IDPAC identifique otras OAC puede remitirlas a la Subdirección para su inmersión en actividades relacionadas con esta.</t>
  </si>
  <si>
    <t>FICHA TÉCNICA INDICADOR DE PRODUCTO 2.1.2</t>
  </si>
  <si>
    <t>Número de localidades fortalecidas en procesos territoriales</t>
  </si>
  <si>
    <t>Construir Bogotá Región con gobierno abierto, transparente y ciudadanía consciente.</t>
  </si>
  <si>
    <t xml:space="preserve">Gestion Publica </t>
  </si>
  <si>
    <t xml:space="preserve">Informe de recomendaciones y gestion del CLOPS </t>
  </si>
  <si>
    <t>MIT (Modulo de Informacion Territorial) y SCAD (Sistema de la Administracion Distrital)</t>
  </si>
  <si>
    <t>Claudia Monica Naranjo Londoño</t>
  </si>
  <si>
    <t>cmnaranjol@sdis.gov.co</t>
  </si>
  <si>
    <t>jornadas</t>
  </si>
  <si>
    <t>Pilar Construcción de Comunidad y Cultura Ciudadana</t>
  </si>
  <si>
    <t>Programa de educación socioemocional, ciudadana y escuelas como territorio de paz</t>
  </si>
  <si>
    <t xml:space="preserve">Se elabora el indicador número de acciones de sensibilización sobre las organizaciones de acción comunal dirigidas a personeros cabildantes y contralores.  El objetivo de este es aumentar el interés de los jóvenes en las organizaciones de acción comunal con el fin de favorecer su participación en estas. Las acciones de sensibilización comprenden encuentros, talleres, conversatorios y otros que pueden ser virtuales o presenciales. </t>
  </si>
  <si>
    <t xml:space="preserve">
Se establecen las acciones de sensibilización sobre las organizaciones de acción comunal dirigidas a personeros, cabildantes y contralores, buscando aumentar el interés y conocimiento de los y las jóvenes sobre la acción comunal. Lo anterior, teniendo en cuenta que en el diagnóstico realizado por el Ministerio del Interior para laconsolidación y estructuración del Conpes 3955 de 2018 se identificó como una de las principales necesidades la generación de interés de los jóvenes en la acción comunal, para favorecer su participación y generación de nuevos liderazgos. </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</si>
  <si>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t>
  </si>
  <si>
    <t>Sumatoria de acciones de sensibilización sobre las organizaciones de acción comunal dirigidas a personeros cabildantes y contralores.</t>
  </si>
  <si>
    <t>Acciones de sensibilización</t>
  </si>
  <si>
    <t>Revisión de actas y listados de asistencia de las reuniones, encuentros, talleres o foros, entre otros en las cuales se hayan realizado sensiblizaciones  sobre las organizaciones de acción comunal dirigidas a personeros cabildantes y contralores.</t>
  </si>
  <si>
    <t>Actas y listados de asistencia. SED</t>
  </si>
  <si>
    <t>15 días</t>
  </si>
  <si>
    <t>Edwin Alberto Ussa Cristiano</t>
  </si>
  <si>
    <t xml:space="preserve">Director de Participación y Relaciones Interinstitucionales </t>
  </si>
  <si>
    <t>Secretaría de Educación del Distrito</t>
  </si>
  <si>
    <t>Dirección de Participación y Relaciones Interinstitucionales</t>
  </si>
  <si>
    <t>eussa@educacionbogota.gov.co</t>
  </si>
  <si>
    <t>3241000 Ext 2249</t>
  </si>
  <si>
    <t>Juan Sebastián Contreras</t>
  </si>
  <si>
    <t>10.3. Garantizar la igualdad de oportunidades y poner fin a la discriminación.</t>
  </si>
  <si>
    <t>Gerente de Juventud</t>
  </si>
  <si>
    <t>Instituto Distrital de la Participación y Acción Comunal</t>
  </si>
  <si>
    <t>Planes operativos</t>
  </si>
  <si>
    <t>16.10 - Garantizar el acceso público a la información y proteger las libertades fundamentales</t>
  </si>
  <si>
    <t xml:space="preserve">Territorial </t>
  </si>
  <si>
    <t xml:space="preserve">emartinez@participacionbogota.gov.co </t>
  </si>
  <si>
    <t>Socializaciones</t>
  </si>
  <si>
    <t>Número de acciones realizadas desde las entidades distritales en coordinación con las organizaciones comunales</t>
  </si>
  <si>
    <t>Número de acciones para la proyección y cooperación internacional de Bogotá y la región ejecutadas</t>
  </si>
  <si>
    <t>Formular e implementar uan estrategia distrital de promoción, proyección, posicionamiento y cooperación internacional de Bogotá y la Región.</t>
  </si>
  <si>
    <t>Propósito 5: Construir Bogotá Región con gobierno abierto, transparente y ciudadanía consciente.</t>
  </si>
  <si>
    <t>Gestión Pública Efectiva</t>
  </si>
  <si>
    <t>Desarrollo de acciones de relacionamiento internacional que faciliten la obtención de asistencia técnica, intercambios de conocimiento y buenas prácticas para el fortalecimiento de los organismos de acción comunal y al desarrollo de la Política Pública Distrital de Acción Comunal</t>
  </si>
  <si>
    <t>11.3 De aquí a 2030, aumentar la urbanización inclusiva y sostenible y la capacidad para la planificación y la gestión participativas, integradas y sostenibles de los asentamientos humanos en todos los países</t>
  </si>
  <si>
    <t xml:space="preserve"> Acciones de relacionamiento realizadas en el marco internacional para la lucha contra la trata de personas en Bogotá D.C.       </t>
  </si>
  <si>
    <t>Se evalua al finalizar la vigencia, estableciendo la información de la actividad desarrollada en el año, tema, personas participantes, lugar etc.</t>
  </si>
  <si>
    <t>Dirección Distrital de Relaciones Internacionales de la Secretaria General de la Alcaldía Mayor de Bogotá</t>
  </si>
  <si>
    <t>Quince (15) días.</t>
  </si>
  <si>
    <t>Tercera semana del mes de enero de cada año.</t>
  </si>
  <si>
    <t>Secretaría General de la Alcaldía Mayor de Bogotá</t>
  </si>
  <si>
    <t>PBX 381000  ext  1903</t>
  </si>
  <si>
    <t>Doris Bibiana Cardozo Peña</t>
  </si>
  <si>
    <t>Meta 8. Apoyar los vínculos económicos, sociales y ambientales positivos entre las zonas urbanas, periurbanas y rurales fortaleciendo la planificación del desarrollo nacional y regional.</t>
  </si>
  <si>
    <t xml:space="preserve">Poblacional y Territorial </t>
  </si>
  <si>
    <t xml:space="preserve">Número de Juntas de Acción Comunal desarrollando actividades deportivas y recreativas. </t>
  </si>
  <si>
    <t xml:space="preserve">Sumatoria del número de Juntas de Acción Comunal desarrollando actividades deportivas y recreativas. </t>
  </si>
  <si>
    <t>IDRD</t>
  </si>
  <si>
    <t>Subdirección Técnica de Recreación y Deportes</t>
  </si>
  <si>
    <t xml:space="preserve">Aura María Escamilla Ospina </t>
  </si>
  <si>
    <t xml:space="preserve">aura.escamilla@idrd.gov.co </t>
  </si>
  <si>
    <t>Subdirección técnica de Recreación y Deporte</t>
  </si>
  <si>
    <t xml:space="preserve">Propósito: 1 Hacer un nuevo contrato social con igualdad de oportunidades para la inclusión social, productiva y política.
Logro ciudad: 9 Promover la participación, la transformación cultural, deportiva, recreativa, patrimonial y artística que propicien espacios de encuentro, tejido social y reconocimiento del otro. </t>
  </si>
  <si>
    <t>20. Bogotá, referente en cultura, deporte, recreación y actividad física, con parques para el desarrollo y la salud</t>
  </si>
  <si>
    <t xml:space="preserve">Organizaciones de acción comunal que participan en los cursos organizados por el IDRD lo cual les permite adquirir conocimientos en torno a la formulación de proyectos en las líneas de deportes y recreación. </t>
  </si>
  <si>
    <t xml:space="preserve">Organizaciones de Acción Comunal </t>
  </si>
  <si>
    <t>N/D</t>
  </si>
  <si>
    <t>2033</t>
  </si>
  <si>
    <t>IDRD - SISTEMA DE INFORMACIÓN MISIONAL - SIM</t>
  </si>
  <si>
    <t>30 días</t>
  </si>
  <si>
    <t>Aura María Escamilla Ospina</t>
  </si>
  <si>
    <t>Subdirectora Técnica de Recreación y Deportes</t>
  </si>
  <si>
    <t>aura.escamilla@idrd.gov.co</t>
  </si>
  <si>
    <t>Martha Rodríguez Martínez</t>
  </si>
  <si>
    <t xml:space="preserve">Desarrollo de actividades recreodeportivas dirigidas a las Organizaciones de Acción Comunal del distrito capital. </t>
  </si>
  <si>
    <t xml:space="preserve">Se realizará la sumatoria de OAC de primer grado (Juntas de Acción Comunal) que desarrollan actividades deportivas y recreativas durante las vigencias 2022 y 2023. </t>
  </si>
  <si>
    <r>
      <rPr>
        <sz val="11"/>
        <color rgb="FF000000"/>
        <rFont val="Arial Narrow"/>
        <family val="2"/>
      </rPr>
      <t>1.1 Aumento en la</t>
    </r>
    <r>
      <rPr>
        <sz val="11"/>
        <color rgb="FFFF0000"/>
        <rFont val="Arial Narrow"/>
        <family val="2"/>
      </rPr>
      <t xml:space="preserve"> </t>
    </r>
    <r>
      <rPr>
        <sz val="11"/>
        <color rgb="FF000000"/>
        <rFont val="Arial Narrow"/>
        <family val="2"/>
      </rPr>
      <t>pertinencia de los procesos de formación para el fortalecimiento de capacidades de las personas dignatarias  de las organizaciones comunales.</t>
    </r>
  </si>
  <si>
    <t>1.1 Aumento en la pertinencia de los procesos de formación para el fortalecimiento de capacidades de las personas dignatarias  de las organizaciones comunales.</t>
  </si>
  <si>
    <t xml:space="preserve">2.1 Reducción de la percepción negativa sobre el funcionamiento y la gestión de las organizaciones comunales. </t>
  </si>
  <si>
    <t xml:space="preserve">Porcentaje de participación en las organizaciones comunales. </t>
  </si>
  <si>
    <t>FICHA TÉCNICA INDICADOR DE PRODUCTO 2.2.1</t>
  </si>
  <si>
    <t xml:space="preserve">Sumatoria del número de acciones desarrolladas anualmente para promover la participación de las personas jóvenes en las Organizaciones de Acción Comunal. </t>
  </si>
  <si>
    <t xml:space="preserve">Número de organizaciones comunales informadas acerca del proceso de Inspección, vigilancia y control. </t>
  </si>
  <si>
    <t xml:space="preserve">Sumatoria del número de organizaciones comunales informadas acerca del proceso de Inspección, vigilancia y control. </t>
  </si>
  <si>
    <t>FICHA TÉCNICA INDICADOR DE PRODUCTO 3.1.1</t>
  </si>
  <si>
    <t>FICHA TÉCNICA INDICADOR DE PRODUCTO 3.1.2</t>
  </si>
  <si>
    <t>FICHA TÉCNICA INDICADOR DE PRODUCTO 4.1.1</t>
  </si>
  <si>
    <t>FICHA TÉCNICA INDICADOR DE PRODUCTO 4.2.1</t>
  </si>
  <si>
    <t>FICHA TÉCNICA INDICADOR DE PRODUCTO 4.2.2</t>
  </si>
  <si>
    <t>FICHA TÉCNICA INDICADOR DE PRODUCTO 4.2.3</t>
  </si>
  <si>
    <t>FICHA TÉCNICA INDICADOR DE PRODUCTO 4.2.4</t>
  </si>
  <si>
    <t>4.2 Aumento del número de organizaciones comunales que  realizan acciones en coordinación con las entidades distritales</t>
  </si>
  <si>
    <t> 4.2 Aumento del número de organizaciones comunales que  realizan acciones en coordinación con las entidades distritales</t>
  </si>
  <si>
    <t>FICHA TÉCNICA INDICADOR DE PRODUCTO 4.2.5</t>
  </si>
  <si>
    <t xml:space="preserve"> Derechos humanos </t>
  </si>
  <si>
    <t xml:space="preserve">Derechos Humanos, Poblacional. </t>
  </si>
  <si>
    <t xml:space="preserve">Número de procesos artísticos desarrollados en coordinación con Juntas de Acción Comunal. </t>
  </si>
  <si>
    <t xml:space="preserve">Sumatoria del número procesos artísticos desarrollados en coordinación con Juntas de Acción Comunal. </t>
  </si>
  <si>
    <t>Número de talleres de fortalecimiento de participación y movilización social para protección y bienestar animal  realizados</t>
  </si>
  <si>
    <t xml:space="preserve">Sumatoria de  espacios de diálogo, formación o talleres realizados en las Juntas de acción Comunal en torno a la Protección y el Bienestar Animal </t>
  </si>
  <si>
    <t>Instituto Distrital de Protección y Bienestar Animal  - IDPYBA</t>
  </si>
  <si>
    <t>Subdirección de Cultura Ciudadana y Gestión del Conocimiento.</t>
  </si>
  <si>
    <t xml:space="preserve">Natalia Parra </t>
  </si>
  <si>
    <t>n.parra@animalesbog.gov.co</t>
  </si>
  <si>
    <t xml:space="preserve">Instituto Distrital de Participación y Acción Comunal </t>
  </si>
  <si>
    <t>Instituto Distrital de Protección y Bienestar Animal</t>
  </si>
  <si>
    <t>Este indicador se mide mediante la sumatoria de espacios de diálogo, formación o talleres realizados en las Juntas de acción Comunal donde se fortalece la participación y movilización social para protección y bienestar animal, con una anualización tipo suma.</t>
  </si>
  <si>
    <t xml:space="preserve">Ciudades y comunidades sostenibles </t>
  </si>
  <si>
    <t>11.a Apoyar los vínculos económicos, sociales y ambientales positivos entre las zonas urbanas, periurbanas y rurales fortaleciendo la planificación del desarrollo nacional y regional</t>
  </si>
  <si>
    <t xml:space="preserve">Sumatoria de  espacios de diálogo, formación o talleres realizados en las Juntas de acción Comunal </t>
  </si>
  <si>
    <t xml:space="preserve">Taller </t>
  </si>
  <si>
    <t xml:space="preserve">ND </t>
  </si>
  <si>
    <t xml:space="preserve">No Aplica </t>
  </si>
  <si>
    <t>Total</t>
  </si>
  <si>
    <t xml:space="preserve">Este indicador se mide utilizando la información suministrada en las lístas de asistencia a los talleres de  fortalecimiento de participación y movilización social para protección y bienestar animal  realizados en las juntas de Acción Comunal, por parte del equipo de la Subdirección de Cultura Ciudadana y Gestión del Conocimiento. </t>
  </si>
  <si>
    <t xml:space="preserve">Informes de gestión de la Subdirección de Cultura y Gestión del Conocimiento </t>
  </si>
  <si>
    <t xml:space="preserve">10 dias </t>
  </si>
  <si>
    <t xml:space="preserve">No Disponible </t>
  </si>
  <si>
    <t>Natalia Parra Osorio</t>
  </si>
  <si>
    <t>Subdirectora de Cultura Ciudadana y Gestión del Conocimiento</t>
  </si>
  <si>
    <t xml:space="preserve">Instituto Distrital de Protección y Bienestar Animal </t>
  </si>
  <si>
    <t>Subdirección de Cultura Ciudadana y Gestión del Conocimiento</t>
  </si>
  <si>
    <t xml:space="preserve">Ruth Yaned Vargas Rico </t>
  </si>
  <si>
    <t xml:space="preserve">Jefe Oficina Asesora de Planeación </t>
  </si>
  <si>
    <t xml:space="preserve">El indicador "Número de jornadas de socialización de la ruta distrital de atención para defensores y defensoras de derechos humanos" permite medir la sumatoria de jornadas de socialización de la ruta de defensores realizado a líderes comunales en las localidades de Bogotá. </t>
  </si>
  <si>
    <t>16.10 Garantizar el acceso público a la información y proteger las libertades fundamentales, de conformidad con las leyes nacionales y los acuerdos internacionales</t>
  </si>
  <si>
    <t xml:space="preserve">Sumatoria del número de jornadas de socialización realizadas de la ruta distrital de atención para defensores y defensoras de derechos humanos. </t>
  </si>
  <si>
    <t>El "número de jornadas de socialización de la ruta distrital de atención para defensores y defensoras de derechos humanos" se medirá conforme a los listados de asistencias que se diligencien por cada una de las jornadas de socialización, será parte de la evidencia junto con el acta de cada sesión. Por lo anterior, por cada jornada se diligenciara un acta de reunión.</t>
  </si>
  <si>
    <t>Registros Administrativos Dirección de Derechos Humanos</t>
  </si>
  <si>
    <t>Ivonne Gonzalez</t>
  </si>
  <si>
    <t>Directora de Derechos Humanos</t>
  </si>
  <si>
    <t>Secretaría Distrital de Gobierno</t>
  </si>
  <si>
    <t>Dirección de Derechos Humanos</t>
  </si>
  <si>
    <t>ivonne.gonzalez@gobiernobogota.gov.co</t>
  </si>
  <si>
    <t>338 7000 Ext. 5190</t>
  </si>
  <si>
    <t>El IDPAC será corresponsable en la convocatoría de los comunales a las jornadas de socialización de la ruta de defensores y defensoras de la SDG.</t>
  </si>
  <si>
    <t>Número de jornadas de socialización realizadas a líderes y lideresas comunales sobre la ruta distrital de atención para  defensores y defensoras de derechos humanos que se encuentran en situación de riesgo por la promoción y ejercicio de liderazgo.</t>
  </si>
  <si>
    <t>Sumatoria del número de jornadas de socialización realizadas a líderes y lideresas comunales sobre la ruta distrital de atención para  defensores y defensoras de derechos humanos que se encuentran en situación de riesgo por la promoción y ejercicio de liderazgo.</t>
  </si>
  <si>
    <t xml:space="preserve">Gobierno </t>
  </si>
  <si>
    <t>Ivonne Gonzalez Rodríguez</t>
  </si>
  <si>
    <t>Instituto Distrital de Participación y Acción Comunal - IDPAC</t>
  </si>
  <si>
    <t xml:space="preserve"> 2417900/30</t>
  </si>
  <si>
    <t>Para la garantía del producto el IDPAC será corresponsable en la convocatoría de los comunales a las jornadas de socialización de la ruta de defensores y defensoras de la SDG.</t>
  </si>
  <si>
    <t>Número de jornadas de socialización dirigidas a organizaciones comunales de primer y segundo grado sobre el proceso de inspección, vigilancia y control.</t>
  </si>
  <si>
    <t>Sumatoria del número jornadas de socialización dirigidas a organizaciones comunales de primer y segundo grado sobre el proceso de inspección, vigilancia y control.</t>
  </si>
  <si>
    <t>1.2.1. Lineamiento técnico para promover la participación igualitaria de mujeres en sus diferencias y sus diversidades en las JAC</t>
  </si>
  <si>
    <t xml:space="preserve">Número de Acciones de sensibilización con las organizaciones comunales de primer y segundo grado sobre la importancia de los enfoques de mujer y género, la participación de las mujeres, y la prevención de violencias, para promover la creación de las comisiones de mujer y género. </t>
  </si>
  <si>
    <t xml:space="preserve">Sumatoria del número de acciones de sensibilización con las organizaciones comunales de primer y segundo grado sobre la importancia de los enfoques de mujer y género, la participación de las mujeres, y la prevención de violencias, para promover la creación de las comisiones de mujer y género. </t>
  </si>
  <si>
    <t>Género
Diferencial</t>
  </si>
  <si>
    <t>Sumatoria del número número de Organizaciones de Acción Comunal de primer y segundo grado de Bogotá que reciben estímulos.</t>
  </si>
  <si>
    <t>Sumatoria del número de Organizaciones de Acción Comunal de Bogotá que reciben estímulos.</t>
  </si>
  <si>
    <t xml:space="preserve">1.3.3 Fortalecimiento de Juntas de Acción Comunal rurales con sistemas productivos a través de programas de fortalecimiento productivo y buenas prácticas </t>
  </si>
  <si>
    <t xml:space="preserve">Número de acciones para la creación e implementación del Banco de Buenas Prácticas Comunales en Bogotá. </t>
  </si>
  <si>
    <t xml:space="preserve">Sumatoria del número de acciones para la creación e implementación del Banco de Buenas Prácticas Comunales en Bogotá. </t>
  </si>
  <si>
    <t>30 de julio del 2024</t>
  </si>
  <si>
    <t xml:space="preserve">2.3 Aumento de la participación de los y las jóvenes en las organizaciones comunales. </t>
  </si>
  <si>
    <t>(Número de personas dignatarias entre 14 y 28 años/Número total de personas dignatarias)*100</t>
  </si>
  <si>
    <t xml:space="preserve">Porcentaje de personas entre 14 y 28 años que son dignatarias en las organizaciones comunales. </t>
  </si>
  <si>
    <t>5.75%</t>
  </si>
  <si>
    <t xml:space="preserve">2.2.1 Espacios territoriales para el fortalecimiento de la participación en los organismos de acción comunal para el agenciamiento en los territorios y la solución de problemáticas sociales locales y/o poblacionales
</t>
  </si>
  <si>
    <t xml:space="preserve"> NO</t>
  </si>
  <si>
    <t>Porcentaje de personas entre 14 y 28 años que son dignatarias en las organizaciones comunales.</t>
  </si>
  <si>
    <t xml:space="preserve"> Sumatoria del número de personas jóvenes (14 - 28 años) que realizan el servicio social o sus prácticas profesionales en las organizaciones comunales de primer y segundo grado. </t>
  </si>
  <si>
    <t xml:space="preserve">Número de personas jóvenes (14 - 28 años) que realizan el servicio social o sus prácticas profesionales en las organizaciones comunales de primer y segundo grado. </t>
  </si>
  <si>
    <t>FICHA TÉCNICA INDICADOR DE RESULTADO 2.3</t>
  </si>
  <si>
    <t xml:space="preserve">Porcentaje de personas jóvenes (14 a 28 años) que son dignatarias en las organizaciones comunales. </t>
  </si>
  <si>
    <t>Porcentaje de personas jóvenes (14 a 28 años) que son dignatarias en las organizaciones comunales.</t>
  </si>
  <si>
    <t>Cruce IDPAC  - CNVP DANE</t>
  </si>
  <si>
    <t>No Informa</t>
  </si>
  <si>
    <t xml:space="preserve">Número de personas jóvenes (14 - 28 años) que realizan el servicio social o prácticas profesionales en las organizaciones comunales de primer y segundo grado. </t>
  </si>
  <si>
    <t>FICHA TÉCNICA INDICADOR DE PRODUCTO 2.1.1</t>
  </si>
  <si>
    <t xml:space="preserve">Porcentaje de organizaciones comunales que se fortalecen para la realización de proyectos, programas, iniciativas o actividades en favor del desarrollo de la comunidad. </t>
  </si>
  <si>
    <t xml:space="preserve">(Número de organizaciones comunales que se fortalecen para la realización de proyectos, programas, iniciativas o actividades en favor del desarrollo de la comunidad/Total de organizaciones)*100 </t>
  </si>
  <si>
    <t>Año 2023</t>
  </si>
  <si>
    <t>Secretaría de Cultura, Recreación y Deporte</t>
  </si>
  <si>
    <t>FICHA TÉCNICA INDICADOR DE PRODUCTO 1.1.4</t>
  </si>
  <si>
    <t>Número de Juntas de Acción Comunal que participan en los cursos o capacitaciones en procesos deportivos y recreativos</t>
  </si>
  <si>
    <t>Sumatoria del número de Juntas de Acción Comunal que participan en los cursos o capacitaciones en procesos deportivos y recreativos</t>
  </si>
  <si>
    <t xml:space="preserve">Número de Acciones de sensibilización con las organizaciones comunales de primer y segundo grado sobre la importancia de los enfoques de mujer y género, la participación de las mujeres y la prevención de violencias para promover la creación de las comisiones de mujer y género. </t>
  </si>
  <si>
    <t> Secretaría de Convivencia y Justicia</t>
  </si>
  <si>
    <t>N.D</t>
  </si>
  <si>
    <t>Secretaria Distrital de Desarrollo Económico</t>
  </si>
  <si>
    <t xml:space="preserve">Sumatoria del numero de sesiones de CLOPS desarrolladas en las que participan miembros de los organismos de accion comunal. </t>
  </si>
  <si>
    <t>Integración</t>
  </si>
  <si>
    <t>Secretaría Distrital de Integración - SDIS</t>
  </si>
  <si>
    <t xml:space="preserve">Subdirección para la Gestión Integral Local </t>
  </si>
  <si>
    <t>Eduar Martínez</t>
  </si>
  <si>
    <t>2417900/30</t>
  </si>
  <si>
    <t>Educación</t>
  </si>
  <si>
    <t>SED Bogotá</t>
  </si>
  <si>
    <t xml:space="preserve">3.1.1 Jornadas de socialización dirigidas a organizaciones comunales de primer y segundo grado sobre el proceso de inspección, vigilancia y control.
</t>
  </si>
  <si>
    <t xml:space="preserve">Sumatoria del número de acciones de socialización sobre proceso de Inspección, Vigilancia y Control comunal a las entidades del Distrito involucradas en dicho tema. </t>
  </si>
  <si>
    <t>Cultura, Recreación y Deporte</t>
  </si>
  <si>
    <t>Secretaria Distrital de Cultura, Recreación y Deporte</t>
  </si>
  <si>
    <t>Dirección de Asuntos Locales y Participación</t>
  </si>
  <si>
    <t>7417900/30</t>
  </si>
  <si>
    <t>emartinezparticipacionbogota.gov.co</t>
  </si>
  <si>
    <t>FICHA TÉCNICA INDICADOR DE PRODUCTO 1.3.2</t>
  </si>
  <si>
    <t>FICHA TÉCNICA INDICADOR DE PRODUCTO 2.3.1</t>
  </si>
  <si>
    <t>FICHA TÉCNICA INDICADOR DE PRODUCTO 2.3.2</t>
  </si>
  <si>
    <t>FICHA TÉCNICA INDICADOR DE PRODUCTO 2.3.3</t>
  </si>
  <si>
    <t>FICHA TÉCNICA INDICADOR DE PRODUCTO 4.1.2</t>
  </si>
  <si>
    <t>Número de jornadas de socialización con los afiliados de las juntas de acción comunal sobre las convocatorias  del Programa Distrital de Estimulos y otras estrategias de participación ciudadana, a las cuales las juntas de acción comunal, y sus integrantes, podrán postular proyectos artísticos, culturales, patrimoniales</t>
  </si>
  <si>
    <t>SCRD</t>
  </si>
  <si>
    <t>Mide el número de jornadas de socialización que desde la entidad se desarrollen con el objetivo de dar a conocer la oferta del sector y vincular a los actores involucrados en las Juntas de Acción Comunal en las convocatorias para el fomento y cualificación de la participación en las mismas.</t>
  </si>
  <si>
    <t>A través de los gestores territoriales asignados a las localidades de la ciudad y en articulación con los referentes del IDPAC, se concertan jornadas de encuentro con los afiliados a las Juntas de Acción Comunal para dar a conocer las convocatorias que por su naturaleza, objeto y condiciones pueden constituir oportunidades para el fortalecimiento de los procesos artísticos, culturales y patrimoniales desarrollados por cada unas de las juntas en los barrios de Bogotá.</t>
  </si>
  <si>
    <t>16.6 Instituciones eficaces y transparentes que rindan cuentas</t>
  </si>
  <si>
    <t>Jornadas de socialización</t>
  </si>
  <si>
    <t>2024</t>
  </si>
  <si>
    <t>Elaboración de listados de Asistencia y Actas para el control del número de asistentes a cada una de las jornadas – Diligenciamiento del Formato de Monitoreo y Evaluación asociado a las jornadas de Socialización y asistencia técnica del Programa Distrital de Estimulos</t>
  </si>
  <si>
    <t>Listados de Asistencia y Actas de la SCRD para el control del número de asistentes a cada una de las jornadas</t>
  </si>
  <si>
    <t>Director de Asuntos Locales y Participación</t>
  </si>
  <si>
    <t>01 Hacer un nuevo contrato social con igualdad de oportunidades para la inclusión social, productiva
y política</t>
  </si>
  <si>
    <t>21 Creación y vida cotidiana: Apropiación ciudadana del arte, la cultura y el patrimonio, para la democracia cultural</t>
  </si>
  <si>
    <t>Terrtorial</t>
  </si>
  <si>
    <t>Derechos Humanos; Poblacional</t>
  </si>
  <si>
    <t>Procesos artísticos</t>
  </si>
  <si>
    <t xml:space="preserve">4.2.1 Procesos artísticos desarrollados en coordinación con Juntas de Acción Comunal. 
</t>
  </si>
  <si>
    <t xml:space="preserve">4.2.2 Lineamiento para que los sectores administrativos implementen acciones territoriales con las Juntas de Acción Comunal 
</t>
  </si>
  <si>
    <t>Número de socializaciones realizadas con los sectores administrativos sobre el lineamiento para que las Juntas de Acción Comunal participen en la implementación de acciones terrioriales</t>
  </si>
  <si>
    <t>Sumatoria del número de acciones de relacionamiento internacional que faciliten la obtención de asistencia técnica, intercambios de conocimiento y buenas prácticas para el fortalecimiento de los organismos de acción comunal y el desarrollo de la Política Pública Distrital de Acción Comunal.</t>
  </si>
  <si>
    <t>Número de acciones de relacionamiento realizadas en el marco internacional para el fortalecimiento de los organismos de acción comunal y el desarrollo de la Política Pública Distrital de Acción Comunal.</t>
  </si>
  <si>
    <t>Sumatoria del número de Juntas de Acción Comunal desarrollando actividades deportivas y recreativas.</t>
  </si>
  <si>
    <t>Número de talleres de fortalecimiento de participación y movilización social para protección y bienestar animal realizados</t>
  </si>
  <si>
    <t>Sumatoria del número de acciones de socialización sobre proceso de Inspección, Vigilancia y control comunal a los equipos de las Alcaldías Locales.</t>
  </si>
  <si>
    <t xml:space="preserve">2.2 Aumento de la participación de la ciudadanía en las organizaciones comunales. </t>
  </si>
  <si>
    <t>Metas anuales de producto</t>
  </si>
  <si>
    <t xml:space="preserve">Sumatoria del número de socializaciones sobre el sistema de votación electrónica "VOTEC" a las organizaciones comunales de primer y segundo grado. </t>
  </si>
  <si>
    <t xml:space="preserve">Número de socializaciones realizadas sobre el sistema de votación electrónica "VOTEC" a las organizaciones comunales de primer y segundo grado. </t>
  </si>
  <si>
    <t xml:space="preserve">2.3.3 Personas jóvenes (14 - 28 años) realizan el servicio social o sus prácticas profesionales en las organizaciones comunales de primer y segundo grado. </t>
  </si>
  <si>
    <t xml:space="preserve">El costo estimado se ha realizado con base en el porcentaje de salario destinado para hacer seguimiento al alcance de la meta de este producto. </t>
  </si>
  <si>
    <r>
      <t xml:space="preserve">Dada la forma en que está planteado el producto según Integración Social, se han establecido costos estimados </t>
    </r>
    <r>
      <rPr>
        <b/>
        <sz val="11"/>
        <color theme="1"/>
        <rFont val="Arial Narrow"/>
        <family val="2"/>
      </rPr>
      <t>para la convocatoria</t>
    </r>
    <r>
      <rPr>
        <sz val="11"/>
        <color theme="1"/>
        <rFont val="Arial Narrow"/>
        <family val="2"/>
      </rPr>
      <t xml:space="preserve"> desde la SAC de IDPAC con base en el salario del equipo gestor.</t>
    </r>
  </si>
  <si>
    <t>Escuela de la Participación</t>
  </si>
  <si>
    <t>16- Paz, justicia e instituciones sólidas</t>
  </si>
  <si>
    <t xml:space="preserve">16.6- Instituciones eficaces, responsables y transparentes </t>
  </si>
  <si>
    <t>Archivo Subdirección de Asuntos Comunales</t>
  </si>
  <si>
    <t>Eduar David Martinez Segura</t>
  </si>
  <si>
    <t>Instituto Distrital de la Participación y Acción Comunal -IDPAC</t>
  </si>
  <si>
    <t xml:space="preserve">El costo estimado se ha realizado con base en el porcentaje de salario destinado para hacer la convocatoria desde la Subdirección de Asuntos Comunales del  IDPAC, que permita el alcance de la meta de este producto en corresponsabilidad con IDARTES. </t>
  </si>
  <si>
    <t>Se debe tener en cuenta que se deberían postular como organización y sus asociados no podrán postularse de forma independiente, de igual forma cumplir los requisitos previos establecidos por la subdirección para vincular las unidades productivas. Frente a los cotsos estimados estos están por definir y determinar para la siguiente vigencia con base en los recursos relacionados para el proyecto 7846</t>
  </si>
  <si>
    <t>Número de acciones de socialización sobre el proceso de Inspección, Vigilancia y control Comunal a los equipos de las Alcaldías Locales.</t>
  </si>
  <si>
    <t>05 Construir Bogotá Región con gobierno abierto, transparente y ciudadanía consciente</t>
  </si>
  <si>
    <t>51 Gobierno Abierto</t>
  </si>
  <si>
    <t xml:space="preserve">Porcentaje de personas </t>
  </si>
  <si>
    <t xml:space="preserve">Número de Organizaciones de Acción Comunal de primer y segundo grado de Bogotá que reciben estímulos. 
</t>
  </si>
  <si>
    <t>Porcentaje de personas</t>
  </si>
  <si>
    <t xml:space="preserve">1.3 Aumento del porcentaje de organizaciones comunales que se fortalecen para la realización proyectos, programas, iniciativas o actividades en favor del desarrollo de la comunidad. </t>
  </si>
  <si>
    <t>Porcentaje de Organizaciones Comunales</t>
  </si>
  <si>
    <t xml:space="preserve">2.1 Aumento de la percepción positiva sobre el funcionamiento y la gestión de las organizaciones comunales. 
</t>
  </si>
  <si>
    <t xml:space="preserve">Porcentaje de personas con  percepción positiva sobre el funcionamiento y la gestión de las organizaciones comunales. </t>
  </si>
  <si>
    <t>(Número de personas  con  percepción positiva sobre el funcionamiento y la gestión de las organizaciones comunales/Número total de personas encuestadas)*100</t>
  </si>
  <si>
    <t xml:space="preserve">
Porcentaje de participación de la ciudadanía en las organizaciones comunales. </t>
  </si>
  <si>
    <t>Porcentaje de participación de la ciudadanía en las organizaciones comunales.</t>
  </si>
  <si>
    <t>Porcentaje de participación</t>
  </si>
  <si>
    <t>Reporte de información - Subdirección de Asuntos Comunales del IDPAC</t>
  </si>
  <si>
    <t>3.1.2 Acciones de socialización sobre proceso de Inspección, Vigilancia y Control a los equipos de las Alcaldías Locales</t>
  </si>
  <si>
    <t xml:space="preserve"> N/A</t>
  </si>
  <si>
    <t>Número de organizaciones comunales informadas sobre la oferta institucional del Distrito Capital</t>
  </si>
  <si>
    <t>Sumatoria número de  organizaciones comunales que informadas sobre la oferta institucional del Distrito Capital</t>
  </si>
  <si>
    <t>Porcentaje de Organizaciones</t>
  </si>
  <si>
    <t>2.1.2 Apropiación  de herramientas tecnológicas para mejorar el proceso electoral.</t>
  </si>
  <si>
    <t xml:space="preserve">2.1 Aumento de la percepción positiva sobre el funcionamiento y la gestión de las organizaciones comunales. </t>
  </si>
  <si>
    <t>2.3.2 Acciones para promover la participación de las personas jóvenes en las organizaciones comunales</t>
  </si>
  <si>
    <t>Poblacional; Diferencial</t>
  </si>
  <si>
    <t>No Aplica</t>
  </si>
  <si>
    <t xml:space="preserve">Acciones </t>
  </si>
  <si>
    <t xml:space="preserve">Número de juntas de acción comunal formadas en capacidades democráticas y organizativas. </t>
  </si>
  <si>
    <t xml:space="preserve">Sumatoria del Número de juntas de acción comunal formadas en capacidades democráticas y organizativas. </t>
  </si>
  <si>
    <t>FICHA TÉCNICA INDICADOR DE PRODUCTO 1.1.6</t>
  </si>
  <si>
    <t xml:space="preserve">Número de Juntas de Acción Comunal formadas en capacidades democráticas y organizativas. </t>
  </si>
  <si>
    <t xml:space="preserve">Número de Juntas de Acción Comunal que participan en los cursos o capacitaciones en procesos deportivos y recreativos. </t>
  </si>
  <si>
    <t xml:space="preserve">Sumatoria de organizaciones comunales de primer y segundo grado formadas en capacidades democráticas y organizativas. </t>
  </si>
  <si>
    <t>Juntas de acción comunal</t>
  </si>
  <si>
    <t>Lorena Castañeda</t>
  </si>
  <si>
    <t>2417900/3179</t>
  </si>
  <si>
    <t>2417900/Ext 1140</t>
  </si>
  <si>
    <t xml:space="preserve">Número de Organizaciones de Acción Comunal de primer y segundo grado de Bogotá que reciben estímulos. </t>
  </si>
  <si>
    <t xml:space="preserve">1.3.2 Juntas de Acción Comunal caracterizadas para identificar debilidades y fortalezas con el fin de establecer planes de mejoramiento.
</t>
  </si>
  <si>
    <t>Número de Juntas de Acción Comunal caracterizadas para identificar debilidades y fortalezas con el fin de establecer planes de mejoramiento.</t>
  </si>
  <si>
    <t>Sumatoria del número de Juntas de Acción Comunal caracterizadas para identificar debilidades y fortalezas con el fin de establecer planes de mejoramiento.</t>
  </si>
  <si>
    <t xml:space="preserve">1.3.4 Asistencias técnicas realizadas para robustecer procesos internos y externos de las organizaciones de acción comunal </t>
  </si>
  <si>
    <t>1.3.5 Juntas de Acción Comunal con plan de fortalecimiento implementado</t>
  </si>
  <si>
    <t>1.3.6 Requerimientos de las organizaciones comunales respondidos en los tiempos de Ley.</t>
  </si>
  <si>
    <t xml:space="preserve">Número de asistencias técnicas realizadas para robustecer procesos internos y externos de las organizaciones de acción comunal </t>
  </si>
  <si>
    <t xml:space="preserve">Sumatoria del número de asistencias técnicas realizadas para robustecer procesos internos y externos de las organizaciones de acción comunal </t>
  </si>
  <si>
    <t>FICHA TÉCNICA INDICADOR DE PRODUCTO 1.3.4</t>
  </si>
  <si>
    <t>Asistencias Técnicas</t>
  </si>
  <si>
    <t xml:space="preserve"> ND</t>
  </si>
  <si>
    <t>Archivo - Subdirección de Asuntos Comunales</t>
  </si>
  <si>
    <t>Número de juntas de acción comunal con plan de fortalecimiento implementado</t>
  </si>
  <si>
    <t>Sumatoria del número de juntas de acción comunal con plan de fortalecimiento implementado</t>
  </si>
  <si>
    <t>2417900/31</t>
  </si>
  <si>
    <t>Juntas de acción Comunal</t>
  </si>
  <si>
    <t>(Número de requerimientos de las organizaciones comunales recibidos/número de requerimientos respondidos en los tiempos de ley)*100</t>
  </si>
  <si>
    <t>FICHA TÉCNICA INDICADOR DE PRODUCTO 1.3.5</t>
  </si>
  <si>
    <t>FICHA TÉCNICA INDICADOR DE PRODUCTO 1.3.6</t>
  </si>
  <si>
    <t>Porcentaje de requerimientos de las organizaciones comunales respondidos en los tiempos de Ley.</t>
  </si>
  <si>
    <t>El indicador mide el porcentaje de requerimientos de las organizaciones comunales  que son respondidospor el IDPAC en los tiempos de Ley.</t>
  </si>
  <si>
    <t>2417900/32</t>
  </si>
  <si>
    <t>Número de acciones de actualización pedagógica a los formadores de formadores.</t>
  </si>
  <si>
    <t>Sumatoria del número de acciones de actualización pedagógica.</t>
  </si>
  <si>
    <t>Sumatoria del número de acciones de actualización pedagógica a los formadores de formadores.</t>
  </si>
  <si>
    <t>Sumatoria del número de acciones de relacionamiento con instituciones de educación superior para promover alianzas estratégicas que beneficien al liderazgo comunal.</t>
  </si>
  <si>
    <t>1.3.7. Acciones de relacionamiento con instituciones de educación superior para promover alianzas estratégicas que beneficien al liderazgo comunal.</t>
  </si>
  <si>
    <t>1.3.8 Espacios de encuentro entre las organizaciones comunales de la región en el marco de la construcción de la Región Metropolitana Bogotá – Cundinamarca.</t>
  </si>
  <si>
    <t>Número de espacios de encuentro entre las organizaciones comunales de la región en el marco de la construcción de la Región Metropolitana Bogotá – Cundinamarca.</t>
  </si>
  <si>
    <t>Sumatoria del número de espacios de encuentro entre las organizaciones comunales de la región en el marco de la construcción de la Región Metropolitana Bogotá – Cundinamarca.</t>
  </si>
  <si>
    <t>FICHA TÉCNICA INDICADOR DE PRODUCTO 1.3.7</t>
  </si>
  <si>
    <t>FICHA TÉCNICA INDICADOR DE PRODUCTO 1.3.8</t>
  </si>
  <si>
    <t>Número de acciones de relacionamiento con instituciones de educación superior para promover alianzas estratégicas que beneficien al liderazgo comunal.</t>
  </si>
  <si>
    <t>Sumatoria del número de acciones de relacionamiento con instituciones de educación superior.</t>
  </si>
  <si>
    <t>Acciones de relacionamiento</t>
  </si>
  <si>
    <t>Espacios de encuentro</t>
  </si>
  <si>
    <t xml:space="preserve">2.1.3 Acciones de comunicación para visibilizar la gestión de las organizaciones comunales a favor del desarrollo de la comunidad. </t>
  </si>
  <si>
    <t xml:space="preserve">Número de acciones de comunicación para visibilizar la gestión de las organizaciones comunales a favor del desarrollo de la comunidad. </t>
  </si>
  <si>
    <t xml:space="preserve">Sumatoria del número de acciones de comunicación para visibilizar la gestión de las organizaciones comunales a favor del desarrollo de la comunidad. </t>
  </si>
  <si>
    <t>FICHA TÉCNICA INDICADOR DE PRODUCTO 2.1.3</t>
  </si>
  <si>
    <t xml:space="preserve">Porcentaje de personas con percepción positiva sobre el funcionamiento y la gestión de las organizaciones comunales. </t>
  </si>
  <si>
    <t>Acciones de comunicación</t>
  </si>
  <si>
    <t>Oficina Asesora de Comunicaciones</t>
  </si>
  <si>
    <t>Omaira Morales</t>
  </si>
  <si>
    <t>omorales@participacionbogota.gov.co; comunicacionesidpac@participacionbogota.gov.co</t>
  </si>
  <si>
    <t>1.2.5 Juntas de acción comunal informadas sobre la oferta del Sistema Distrital del cuidado</t>
  </si>
  <si>
    <t>2417900/33</t>
  </si>
  <si>
    <t>2417900/34</t>
  </si>
  <si>
    <t>Dirección del Sistema Distrital de Cuidado</t>
  </si>
  <si>
    <t>Número de lineamientos técnicos para promover la participación y representación igualitaria de mujeres en sus diferencias y diversidades en las Juntas de Acción Comunal.</t>
  </si>
  <si>
    <t>FICHA TÉCNICA INDICADOR DE PRODUCTO 1.2.5</t>
  </si>
  <si>
    <t xml:space="preserve">
Poner fin a todas las formas de discriminación contra todas las mujeres y las niñas en todo el mundo</t>
  </si>
  <si>
    <t>Género; Diferencial; Derechos Humanos</t>
  </si>
  <si>
    <t>Porcentaje de juntas de acción comunal informadas sobre la oferta del Sistema Distrital del cuidado</t>
  </si>
  <si>
    <t>(Número de juntas de acción comunal informadas sobre la oferta del Sistema Distrital del Cuidado/Número total de organizaciones que se encuentran en el radio de influencia de las manzanas del Cuidado)*100</t>
  </si>
  <si>
    <t xml:space="preserve">Porcentaje de juntas de acción comunal informadas sobre la oferta del Sistema Distrital del Cuidado. </t>
  </si>
  <si>
    <t>Porcentaje de Juntas de acción comunal</t>
  </si>
  <si>
    <t>Número de acciones de sensibilización con las organizaciones comunales sobre el enfoque étnico en el desarrollo de la comunidad</t>
  </si>
  <si>
    <t>FICHA TÉCNICA INDICADOR DE PRODUCTO 1.2.6</t>
  </si>
  <si>
    <t>1.2.6 Acciones de sensibilización con las organizaciones comunales sobre el enfoque étnico en el desarrollo de la comunidad</t>
  </si>
  <si>
    <t>Sumatoria del número de acciones de sensibilización con las organizaciones comunales sobre el enfoque étnico en el desarrollo de la comunidad</t>
  </si>
  <si>
    <t>Derechos Humanos; Étnico - Diferencial</t>
  </si>
  <si>
    <t>10.2 - Potenciar y promover la inclusión social, económica y política de todas las personas, independientemente de su edad, sexo, discapacidad, raza, etnia, origen, religión o situación económica u otra condición</t>
  </si>
  <si>
    <t xml:space="preserve">No </t>
  </si>
  <si>
    <t xml:space="preserve">Sumatoria del número de acciones de sensibilización con las organizaciones comunales sobre el enfoque étnico en el desarrollo de la comunidad. </t>
  </si>
  <si>
    <t>Acciones de  sensibilización</t>
  </si>
  <si>
    <t>El producto "Jornadas de socialización conjunta de la Dirección de Derechos Humanos de la Secretaría Distrital de Gobierno y el Instituto Distrital de Participación y Acción Comunal - IDPAC, sobre la ruta distrital de atención para  defensores y defensoras de derechos humanos que se encuentran en situación de riesgo por la promoción y ejercicio de liderazgo" se definen como espacios de difusión donde en un lugar de cada localidad se convocan por parte del IDPAC a líderes comunales de ese territorio y se realiza por parte de la Dirección de Derechos Humanos de la Secretaría Distrital de Gobierno la presentación de la ruta distrital de atención, características, criterios de acceso y medios de atención de casos.
Se pretende con este producto que, a partir de las 20 socializaciones planteadas como meta por año, se alcance a actores o representantes de al menos 98 juntas de acción comunal de la ciudad.</t>
  </si>
  <si>
    <t>1.2.4 Jornadas de socialización sobre la ruta distrital de atención para  defensores y defensoras de derechos humanos que se encuentran en situación de riesgo por la promoción y ejercicio de liderazgo</t>
  </si>
  <si>
    <t>Gabriel Felipe Angarita</t>
  </si>
  <si>
    <t xml:space="preserve">1.3.1  Organizaciones de Acción Comunal de primer y segundo grado de Bogotá  recibiendo estímulos. </t>
  </si>
  <si>
    <t xml:space="preserve">Número de organizaciones de acción comunal, sus comisiones de convivencia y conciliación, y de seguridad, vinculadas en acciones de fortalecimiento mediante la ruta de participación ciudadana. </t>
  </si>
  <si>
    <t>"Mediante la identificación de escenarios o territorios con alta conflictividad social y en articulación constante con el IDPAC, se diseñaran y ejecutarán planes de acción que permitan, formular y realizar acciones con las organizaciones de acción comunal, concretamente con sus comisiones de convivencia y conciliación y sus comisiones de seguridad, para el fortalecimiento de sus capacidades en los temas de la seguridad, la convivencia y el acceso a la justicia, para la promoción de la sana convivencia, la consecución de la paz y el respeto de los derechos humanos en el territorio. El fortalecimiento considera la ejecución de la primera, segunda o las dos siguientes actividades; la primera, será el aporte de información de interés al IDPAC, sobre asuntos de la seguridad, la convivencia y la justicia, para fortalecer los canales de información que promueva este Instituto, dirigido a las organizaciones comunales; la segunda, como las acciones propias de la estrategia de fortalecimiento que pueden consistir en acciones comunitarias, charlas, o el proceso de fortalecimiento que la estrategia establezca."</t>
  </si>
  <si>
    <t>Sumatoria  de organizaciones de acción comunal, sus comisiones de convivencia y conciliación, y de seguridad, vinculadas en acciones de fortalecimiento mediante la ruta de participación ciudadana.</t>
  </si>
  <si>
    <t>Hernán López</t>
  </si>
  <si>
    <t>hernan.lopez@scj.gov.co</t>
  </si>
  <si>
    <t>1.2.3 Acciones de fortalecimiento realizadas con las organizaciones de acción comunal, sus comisiones de convivencia y conciliación, y de seguridad, para la promoción de la sana convivencia, consecución de la paz y el respeto de los derechos humanos en el territorio, mediante la ruta de participación ciudadana.</t>
  </si>
  <si>
    <t>Número de acciones realizadas con las organizaciones de acción comunal o grupos de interes en la zona para la promoción de la sana convivencia, consecución de la paz y el respeto de los derechos humanos en el territorio.</t>
  </si>
  <si>
    <t>Organizaciones de Acción Comunal, sus CCC.</t>
  </si>
  <si>
    <t xml:space="preserve">Directorde Prevención y Cultura Ciudadana </t>
  </si>
  <si>
    <t xml:space="preserve">2.1.1 Consolidación del Banco de buenas prácticas comunales en Bogotá.
</t>
  </si>
  <si>
    <t>Número de acciones para la consolidación del Banco de buenas prácticas comunales en Bogotá. del Banco de buenas prácticas comunales en Bogotá</t>
  </si>
  <si>
    <t>Sumatoria del número de acciones para la consolidación del Banco de buenas prácticas comunales en Bogotá.</t>
  </si>
  <si>
    <r>
      <t xml:space="preserve">El indicador mide el número de acciones que se realizan anualmente para la consolidación del banco de buenas prácticas comunales. La consolidación hacereferencia a tres aspectos: creación, implementación y apropiación del Banco. Por lo tanto, en 2023 se realizarán dos (2) acciones que tendrán como fin la </t>
    </r>
    <r>
      <rPr>
        <u/>
        <sz val="12"/>
        <rFont val="Arial Narrow"/>
        <family val="2"/>
      </rPr>
      <t>planeación</t>
    </r>
    <r>
      <rPr>
        <sz val="12"/>
        <rFont val="Arial Narrow"/>
        <family val="2"/>
      </rPr>
      <t xml:space="preserve"> y </t>
    </r>
    <r>
      <rPr>
        <u/>
        <sz val="12"/>
        <rFont val="Arial Narrow"/>
        <family val="2"/>
      </rPr>
      <t>creació</t>
    </r>
    <r>
      <rPr>
        <sz val="12"/>
        <rFont val="Arial Narrow"/>
        <family val="2"/>
      </rPr>
      <t xml:space="preserve">n del banco. En 2024, se realizará una (1) acción de </t>
    </r>
    <r>
      <rPr>
        <u/>
        <sz val="12"/>
        <rFont val="Arial Narrow"/>
        <family val="2"/>
      </rPr>
      <t>impulso</t>
    </r>
    <r>
      <rPr>
        <sz val="12"/>
        <rFont val="Arial Narrow"/>
        <family val="2"/>
      </rPr>
      <t xml:space="preserve">  del banco de buenas prácticas comunales,  que estará compuesta por veinte (20) socializaciones con las asociaciones de juntas de las diferentes localidades y por una estrategia de comunicación a través de la página web de IDPAC, medios de comunicación de la entidad y equipo de gestores. Del 2025 en adelante, se hará mínimo una (1) </t>
    </r>
    <r>
      <rPr>
        <u/>
        <sz val="12"/>
        <rFont val="Arial Narrow"/>
        <family val="2"/>
      </rPr>
      <t>actualización</t>
    </r>
    <r>
      <rPr>
        <sz val="12"/>
        <rFont val="Arial Narrow"/>
        <family val="2"/>
      </rPr>
      <t xml:space="preserve"> anual del banco de buenas prácticas. La información que reposará en dicho Banco se obtendrá de un premio anual a las mejores prácticas comunales. En ese sentido, la entrega de los premios iniciará desde el 2025.  
</t>
    </r>
    <r>
      <rPr>
        <b/>
        <sz val="12"/>
        <rFont val="Arial Narrow"/>
        <family val="2"/>
      </rPr>
      <t>Nota aclaratoria</t>
    </r>
    <r>
      <rPr>
        <sz val="12"/>
        <rFont val="Arial Narrow"/>
        <family val="2"/>
      </rPr>
      <t xml:space="preserve">: Implementación se entiende como el cumplimiento de las acciones para la planeación, creación, impulso y actualización del Banco. Por su parte, una buena práctica se define como aquellas acciones llevadas a cabo por las organizaciones comunales, para el desarrollo de la comunidad y el mejoramiento de la calidad de vida de las personas en cada territorio.
</t>
    </r>
  </si>
  <si>
    <t>Los Consejos Locales de Política Social - CLOPS son instancias de participación y consulta en el proceso de construcción de la Política Social del Distrito Capital en su territorio, por medio de la canalización y análisis de las demandas sociales locales (Decreto 460 de 2008 - Articulo 14), en estas instacias concurren representantes de los diferentes sectores de la ciudadanía quienes en el marco de cada sesión aportan desde su mirada territorial información relacionada con las fortalezas pero también con las debilidades o falencias en la implementación de las políticas, las cuales son consolidadas por las Subdirecciones Locales como Secretaría Técnica del CLOPS y presentadas en instancias locales de coordinación y de decisión como Consejo de Gobierno, UAT para dar respuesta a las mismas. Cada localidad debe realizar minimo cuatro (4) sesiones de CLOPS por cada vigencia; los temas o politicas publicas a abordar en cada sesion son definidos por la Unidad de Apoyo Técnico de cada localidad y avalados por el Alcalde o Alcaldesa Local como presidente del CLOPS.
Por lo tanto, la Subdirección de Asuntos Comunales del IDPAC establecerá contacto con la Secretaría de Integración Social para recbir la información correspondiente a la programación de los CLOPS que se realizarán en las diferentes localidades cada año con el fin de difundir dicha información con las personas que hacen parte de las organizaciones comunales. 
Este producto es importabte porque las personas que hacen parte de los organismos de accion comunal  ejercen su derecho a participar en los diferentes espacios locales y distritales, y también, permite identificar los intereses de la ciudadanía en el abordaje de los temas de estas organizaciones con enfoque territorial (mirada por localidad).</t>
  </si>
  <si>
    <t xml:space="preserve">Una vez realizada cada sesion de CLOPS en las localidades, los Agentes Territoriales de la Subdirección para la Gestion Integral Local, asignados a cada localidad deben registrar en los respecftivos sistemas de informacion, las actas, relatorías y listados de asistencia, las cuales incluyen información relacionada con la temática o política abordada, los principales puntos de debate y las conclusiones, resultados o recomedaciones generadas por parte de la ciudadania partiicipante. Estos sistemas de informacion son:
1. MODULO DE INFORMACION TERRITORIAL - MIT: Es una plataforma establecida por el Instrituto Colombiano de Bienestarf Familiar como un esquema de seguimiento a los procesos de gestión de los Consejos de Política Social. 
2. SISTEMA DE COORDINACION DE LA ADMINISTRACION  DISTRITAL - SCAD: Es un sistema del Distrito Capital al cual los Agentes Territoriales pueden acceder para reportar las actas y relatorias de las sesiones de CLOPS asi como el Plan de Accion de esta instancia
Igualmente desde la Sub-GIL se ha diseñado un formato mediante la herramieta forms offce denominado "Matriz de seguimiento a las sesiones de CLOPS realizadas" en el cual cada agente territorial reporta la informacion relacionada con cada sesión realizada de CLOPS; esta información contiene a) Fecha de realización de la sesión de CLOPS, b) Temática o política abordada c) principales logros alcanzados en la sesión a reportar d)producto obtenido en la sesión c) gestión que se realizará o se ha realizado con el producto obtenido durante la sesión, es decir como se ha dado respuesta a las recomendaciones presentadas por la ciudadanía en cada sesión y d) numero de participantes por sector u organizacion
Anualmente se realizan minimo 80 sesiones de CLOPS (4 por cada localidad)  en las cuales se revisara la participacion de los miembros de los organismos de accion comunal en cada una de ellas. 
A partir de lo registrado en estos sistemas de información y formatos, desde la SUBGIL, se verifica el número de sesiones de  CLOPS programadas y el número de sesiones de CLOPS realizadas en las 20 localidades  en las que participan miembros de los organismos de accion comunal, y se calcula el indicador.
De acuero con lo anterior, la Subdirección de Asuntos Comunales del IDPAC solicitará el reporte respectivo a la dependencia referenciada con el fin de evidenciar el cumplimiento del indicador. </t>
  </si>
  <si>
    <t xml:space="preserve">La meta de este indicador se programa en porcentaje y no de forma númerica, dadas las dinamicas particulares de las localidades en relacion a la conformacion de los CLOPS
</t>
  </si>
  <si>
    <t>2.3.4 Espacios de encuentro para fortalecer la participación de los “comunalitos” en las Organizaciones Comunales.</t>
  </si>
  <si>
    <t>Número de espacios de encuentro para fortalecer la participación de los “comunalitos” en las Organizaciones Comunales.</t>
  </si>
  <si>
    <t>Sumatoria del número de espacios de encuentro para fortalecer la participación de los “comunalitos” en las Organizaciones Comunales.</t>
  </si>
  <si>
    <t>FICHA TÉCNICA INDICADOR DE PRODUCTO 2.3.4</t>
  </si>
  <si>
    <t xml:space="preserve"> Sumatoria del número de espacios de encuentro para fortalecer la participación de los “comunalitos” en las Organizaciones Comunales.</t>
  </si>
  <si>
    <t>Espacios de Encuentro</t>
  </si>
  <si>
    <t xml:space="preserve">4.1.1 Consolidación del Sistema de información de Acción Comunal
</t>
  </si>
  <si>
    <t>4.2.3 Acciones de relacionamiento internacional que faciliten la obtención de asistencia técnica, intercambios de conocimiento y buenas prácticas para el fortalecimiento de los organismos de acción comunal y el desarrollo de la Política Pública Distrital de Acción Comunal.</t>
  </si>
  <si>
    <t>4.2.4 Juntas de Acción Comunal desarrollando actividades deportivas y recreativas</t>
  </si>
  <si>
    <t>4.2.5 Talleres de fortalecimiento de participación y movilización social para protección y bienestar animal</t>
  </si>
  <si>
    <t xml:space="preserve">El objetivo de este producto consiste en realizar espacios de diálogo, formación o talleres para fortalecer la participación y movilización social para protección y bienestar animal con  los integrantes de las Juntas de acción comunal, con el fin de incentivar la convivencia interespecie en Bogotá. Estos espacios de formación fortalecerán las capacidades de liderazgo para promover la sana convivencia con animales de compañía en los territorios, conocimiento sobre protección animal, normativa vigente, prevención del maltrato a los animales y generación de capacidades en los comunales para la movilización social para impulsar el bienestar animal en las comunidades.  
Conviene destacar, que las Juntas de Acción Comunal donde se desarrollaran las actividades van a ser concertadas y propuestas por el Instituto Distrital de Participación y Acción Comunal (IDPAC) quien es la entidad lider y  encargada de ofertar los servicios prestados por las demas entidades distritales.
Conviene destacar, que las Juntas de Acción Comunal donde se desarrollarán las actividades van a ser concertadas y propuestas por el Instituto Distrital de Participación y Acción Comunal (IDPAC) quien es la entidad lider y  encargada de ofertar los servicios prestados por las demas entidades distritales. Con el fin de que haya un incremento progresivo así: 2023 (50 JAC), 2024 (50 JAC), 2025 (60 JAC), 2026 (70 JAC), 2027 hasta 2034 (80 JAC cada año).
Es importante aclarar que se entenderá por organización abordada la asistencia al taller de al menos una persona integrante de la organización comunal. </t>
  </si>
  <si>
    <t>Número de Juntas de Acción Comunal capacitadas en educación ambiental, cambio climático, gestión del riesgo asociado al arbolado, agricultura urbana, restauración ecológica, bosques urbanos y protección y cuidado de los ecosistemas de la Ciudad</t>
  </si>
  <si>
    <t>Sumatoria del número de Juntas de Acción Comunal capacitadas en educación ambiental, cambio climático, gestión del riesgo asociado al arbolado, agricultura urbana, restauración ecológica, bosques urbanos y protección y cuidado de los ecosistemas de la Ciudad</t>
  </si>
  <si>
    <t>Ambiental;Territorial</t>
  </si>
  <si>
    <t>Jardín Botánico</t>
  </si>
  <si>
    <t>Subdirección Educativa y Cultural</t>
  </si>
  <si>
    <t>Andrés Vargas</t>
  </si>
  <si>
    <t>aevargas@jbb.gov.co</t>
  </si>
  <si>
    <t>Juntas</t>
  </si>
  <si>
    <t>Reporte a planeación</t>
  </si>
  <si>
    <t>Andrés Enrique Vargas Lamprea</t>
  </si>
  <si>
    <t>Coordinador de participación</t>
  </si>
  <si>
    <t>Jardín Botánico de Bogotá</t>
  </si>
  <si>
    <t>JBB</t>
  </si>
  <si>
    <t>El indicador mide el número de juntas de acción comunal capacitadas en educación ambiental, cambio climático, gestión del riesgo asociado al arbolado, agricultura urbana, restauración ecológica, bosques urbanos y protección y cuidado de los ecosistemas de la Ciudad</t>
  </si>
  <si>
    <t>40</t>
  </si>
  <si>
    <t>El producto hace referencia a procesos y acciones de formación ambiental desarrolladas según priorización del JBB en el marco de los siguientes temas: educación ambiental, cambio climático, gestión del riesgo asociado al arbolado, agricultura urbana, restauración ecológica, bosques urbanos y protección y cuidado de los ecosistemas de la Ciudad. Para el cumplimiento del indicador el IDPAC será corresponsable en la realización de la convocatoria de las organizaciones que se aborden cada año.</t>
  </si>
  <si>
    <t>Las avidencias del número de juntas capacitadas se evidenciará por medio de  actas y listados de asistencia, siguiendo a los procedimientos de la entidad.</t>
  </si>
  <si>
    <t>Sumatoria del Número de Juntas de Acción Comunal capacitadas en educación ambiental, cambio climático, gestión del riesgo asociado al arbolado, agricultura urbana, restauración ecológica, bosques urbanos y protección y cuidado de los ecosistemas de la Ciudad.</t>
  </si>
  <si>
    <t>1.1.2 Juntas de Acción Comunal participantes en los cursos o capacitaciones en procesos deportivos y recreativos</t>
  </si>
  <si>
    <t>1.1.3 Desarrollar acciones de actualización pedagógica a los formadores de formadores.</t>
  </si>
  <si>
    <t>1.1.4 Juntas de Acción Comunal formadas en capacidades democráticas y organizativas.</t>
  </si>
  <si>
    <t>1.1.5 Juntas de Acción Comunal capacitadas en educación ambiental, cambio climático, gestión del riesgo, agricultura urbana, restauración, protección y cuidado de los ecosistemas de la Ciudad</t>
  </si>
  <si>
    <t xml:space="preserve">4.1  Aumento del número de organizaciones comunales informadas sobre la oferta institucional del Distrito Capital </t>
  </si>
  <si>
    <r>
      <t xml:space="preserve">Este indicador de resultado se relaciona con los siguientes indicadores de producto:
</t>
    </r>
    <r>
      <rPr>
        <sz val="12"/>
        <color theme="1"/>
        <rFont val="Arial Narrow"/>
        <family val="2"/>
      </rPr>
      <t>1.1.1 Capacitación de Juntas de Acción Comunal en el uso de TICs para el mejoramiento de su gestión interna.
1.1.2 Juntas de Acción Comunal participantes en los cursos o capacitaciones en procesos deportivos y recreativos
1.1.3 Desarrollar acciones de actualización pedagógica a los formadores de formadores.
1.1.4 Juntas de Acción Comunal formadas en capacidades democráticas y organizativas.
1.1.5. Juntas de Acción Comunal capacitadas en educación ambiental, cambio climático, gestión del riesgo, agricultura urbana, restauración, protección y cuidado de los ecosistemas de la Ciudad</t>
    </r>
  </si>
  <si>
    <t xml:space="preserve">Este indicador de resultado se relaciona con los siguientes indicadores de producto:
1.2.1. Lineamiento técnico para promover la participación igualitaria de mujeres en sus diferencias y sus diversidades en las JAC
1.2.2 Acciones de sensibilización con las organizaciones comunales de primer y segundo grado sobre la importancia de los enfoques de mujer y género, la participación de las mujeres, y la prevención de violencias, para promover la creación de las comisiones de mujer y género. 
1.2.3 Acciones de fortalecimiento realizadas con las organizaciones de acción comunal, sus comisiones de convivencia y conciliación, y de seguridad, para la promoción de la sana convivencia, consecución de la paz y el respeto de los derechos humanos en el territorio
1.2.4 Jornadas de socialización realizadas a líderes y lideresas comunales sobre la ruta distrital de atención para  defensores y defensoras de derechos humanos que se encuentran en situación de riesgo por la promoción y ejercicio de liderazgo.
1.2.5 Juntas de acción comunal informadas sobre la oferta del Sistema Distrital del cuidado
1.2.6 Acciones de sensibilización con las organizaciones comunales sobre el enfoque étnico en el desarrollo de la comunidad
</t>
  </si>
  <si>
    <t xml:space="preserve">Este indicador de resultado se relaciona con los siguientes indicadores de producto:
1.3.1  Organizaciones de Acción Comunal de primer y segundo grado de Bogotá  recibiendo estímulos. 
1.3.2 Juntas de Acción Comunal caracterizadas para identificar debilidades y fortalezas con el fin de establecer planes de mejoramiento.
1.3.3 Fortalecimiento de Juntas de Acción Comunal rurales con sistemas productivos a través de programas de fortalecimiento productivo y buenas prácticas 
1.3.4 Asistencias técnicas realizadas para robustecer procesos internos y externos de las organizaciones de acción comunal
1.3.5 Juntas de Acción Comunal con plan de fortalecimiento implementado.
1.3.6 Requerimientos de las organizaciones comunales respondidos en los tiempos de Ley.
1.3.7 Acciones de relacionamiento con instituciones de educación superior para promover alianzas estratégicas que beneficien al liderazgo comunal. 
1.3.8 Espacios de encuentro entre las organizaciones comunales de la región en el marco de la construcción de la Región Metropolitana Bogotá – Cundinamarca.
1.3.9 Apoyo técnico en la realización de alertas, recomendaciones y seguimiento, a la formulación de los planes de desarrollo local - PDL en el marco de las metas de salones comunales. 
</t>
  </si>
  <si>
    <t xml:space="preserve">Este indicador de resultado se relaciona con los siguientes indicadores de producto:
2.1.1 Consolidación del Banco de buenas prácticas comunales en Bogotá.
2.1.2 Apropiación  de herramientas tecnológicas para mejorar el proceso electoral.
2.1.3 Acciones de comunicación para visibilizar la gestión de las organizaciones comunales a favor del desarrollo de la comunidad.
</t>
  </si>
  <si>
    <r>
      <rPr>
        <sz val="12"/>
        <rFont val="Arial Narrow"/>
        <family val="2"/>
      </rPr>
      <t>Este indicador de resultado se relaciona con los siguientes indicadores de producto:</t>
    </r>
    <r>
      <rPr>
        <sz val="12"/>
        <color rgb="FFFF0000"/>
        <rFont val="Arial Narrow"/>
        <family val="2"/>
      </rPr>
      <t xml:space="preserve">
</t>
    </r>
    <r>
      <rPr>
        <sz val="12"/>
        <rFont val="Arial Narrow"/>
        <family val="2"/>
      </rPr>
      <t>2.2.1 Espacios territoriales para el fortalecimiento de la participación en los organismos de acción comunal para el agenciamiento en los territorios y la solución de problemáticas sociales locales y/o poblacionales</t>
    </r>
    <r>
      <rPr>
        <sz val="12"/>
        <color rgb="FFFF0000"/>
        <rFont val="Arial Narrow"/>
        <family val="2"/>
      </rPr>
      <t xml:space="preserve">
</t>
    </r>
  </si>
  <si>
    <t xml:space="preserve">"Este indicador de resultado se relaciona con los siguientes indicadores de producto:
2.3.1 Acciones de sensibilización sobre las organizaciones de acción comunal dirigidas a personeros cabildantes y contralores.
2.3.2 Acciones para promover la participación de las personas jóvenes en las Organizaciones de Acción Comunal
2.3.3 Personas jóvenes (14 - 28 años) realizan el servicio social o sus prácticas profesionales en las organizaciones comunales de primer y segundo grado. 
2.3.4 Espacios de encuentro para fortalecer la participación de los “comunalitos” en las Organizaciones Comunales.
</t>
  </si>
  <si>
    <t>Este indicador de resultado se relaciona con los siguientes indicadores de producto:
3.1.1 Jornadas de socialización dirigidas a organizaciones comunales de primer y segundo grado sobre el proceso de Inspección, Vigilancia y Control.
3.1.2 Acciones de socialización sobre proceso de Inspección, Vigilancia y Control a los equipos de las Alcaldías Locales.</t>
  </si>
  <si>
    <t xml:space="preserve">Este indicador de resultado se relaciona con los siguientes indicadores de producto:
4.1.1  Consolidación del Sistema de información de Acción Comunal
4.1.2 Jornadas de socialización con los afiliados de las juntas de acción comunal sobre las líneas y programas de fomento a las cuales las juntas de acción comunal, y sus integrantes, podrán postular proyectos artísticos, culturales, patrimoniales y recreodeportivos. 
4.1.3 Juntas de Acción Comunal informadas sobre la oferta institucional de la Secretaría de Gobierno en el marco de la estrategia "Bogotá Local"
</t>
  </si>
  <si>
    <t>Este indicador de resultado se relaciona con los siguientes indicadores de producto:
4.2.1 Procesos artísticos desarrollados en coordinación con Juntas de Acción Comunal. 
4.2.2 Lineamiento para que los sectores administrativos implementen acciones territoriales con las Juntas de Acción Comunal 
4.2.3 Acciones de relacionamiento internacional que faciliten la obtención de asistencia técnica, intercambios de conocimiento y buenas prácticas para el fortalecimiento de los organismos de acción comunal y el desarrollo de la Política Pública Distrital de Acción Comunal.
4.2.4 Juntas de Acción Comunal desarrollando actividades deportivas y recreativas
4.2.5 Talleres de fortalecimiento de participación y movilización social para protección y bienestar animal</t>
  </si>
  <si>
    <t>1.3%</t>
  </si>
  <si>
    <t>1.5%</t>
  </si>
  <si>
    <t>1.6%</t>
  </si>
  <si>
    <t xml:space="preserve">31/12/2034
</t>
  </si>
  <si>
    <t xml:space="preserve">inversión </t>
  </si>
  <si>
    <t xml:space="preserve">El IDRD busca promover espacios de participación, a través de actividades deportivas y recreativas no estandarizadas en el deporte competitivo, con el fin de propiciar la inclusión de los valores, de la solidaridad, la confianza, el trabajo en equipo, apropiación del espacio público de los ciudadanos que permitan la apropiación en las comunidades de los barrios bogotanos.
Con el apoyo del IDPAC y la Secretaria Distrital de Gobierno se realizará la convocatoria y difusión de las actividades recreodeportivas ofertadas por el IDRD, con el fin de fortalecer los canales de comunicación y contar con un mayor número de Organizaciones de Acción Comunal que participan en las actividades. 
Se entenderá que las Organizaciones de Acción Comunal se verán representadas con hasta un integrante de cada Organización de Acción Comunal que participe en las diferentes actividades recreodeportivas ofertadas por el IDRD. </t>
  </si>
  <si>
    <t xml:space="preserve">El IDRD, dentro de sus competencias realizará cursos o capacitaciones en los que las y los integrantes de las Organizaciones de Acción Comunal – OAC podrán participar con el objetivo de brindarles espacios de educación no formal para la socialización de herramientas y contenidos de actualización que propendan por mejorar las habilidades, capacidades y manejo en temáticas especificas en torno a las líneas deportivas y recreativas, actividad física, parques, escenarios y equipamientos, así como de dar a conocer los lineamientos del Plan de Desarrollo de la ciudad; generando así un acercamiento con la comunidad deportiva de la ciudad. Estos cursos o capacitaciones se desarrollarán ya sean de forma presencial o virtual. 
Se requiere del acompañamiento del IDPAC y la Secretaría de Gobierno con el fin de realizar convocatoria a las juntas u organizaciones de acción comunal. </t>
  </si>
  <si>
    <t>Se realizará la Sumatoria de Organizaciones de Acción Comunal -  OAC participantes en las actividades deportivas y recreativas</t>
  </si>
  <si>
    <t>1.2%</t>
  </si>
  <si>
    <t>Decreto Distrital de política pública</t>
  </si>
  <si>
    <t>Fecha de firma del decreto:</t>
  </si>
  <si>
    <t>Fecha de actualización del Plan de Acción: N/A</t>
  </si>
  <si>
    <r>
      <t xml:space="preserve">Objetivo General de la Política Pública: </t>
    </r>
    <r>
      <rPr>
        <sz val="11"/>
        <rFont val="Arial Narrow"/>
        <family val="2"/>
      </rPr>
      <t xml:space="preserve">“Aumentar la intervención de las Organizaciones de Acción Comunal del Distrito Capital en el desarrollo de la comunidad como herramienta fundamental para contribuir en el mejoramiento de la calidad de vida de las personas en los territorios”.  </t>
    </r>
  </si>
  <si>
    <t>Alta Consejería Distrtial de TIC</t>
  </si>
  <si>
    <t>Entidad 4</t>
  </si>
  <si>
    <t xml:space="preserve"> Cultura Recreación y Deporte</t>
  </si>
  <si>
    <t xml:space="preserve">Secretaría Distrital de Cultura Recreación y Deporte </t>
  </si>
  <si>
    <t xml:space="preserve">Entidad 5	</t>
  </si>
  <si>
    <t>Instituto Distrital de Recreación y Deporte - IDRD</t>
  </si>
  <si>
    <t>Entidad 6:</t>
  </si>
  <si>
    <t>Instituto Distrital de las Artes - IDARTES</t>
  </si>
  <si>
    <t xml:space="preserve"> Sector corresponsable 4:</t>
  </si>
  <si>
    <t>Entidad 7:</t>
  </si>
  <si>
    <t>Jardín Botánico de Bogotá José Celestino Mutis - JBB</t>
  </si>
  <si>
    <t>Entidad 8:</t>
  </si>
  <si>
    <t xml:space="preserve"> Sector corresponsable 5:</t>
  </si>
  <si>
    <t>Entidad 9:</t>
  </si>
  <si>
    <t xml:space="preserve"> Sector corresponsable 6:</t>
  </si>
  <si>
    <t>Seguridad Convivencia y Justicia</t>
  </si>
  <si>
    <t>Entidad 10:</t>
  </si>
  <si>
    <t xml:space="preserve"> Sector corresponsable 7:</t>
  </si>
  <si>
    <t>Desarrollo Económico, Industria y Turismo</t>
  </si>
  <si>
    <t>Entidad 11:</t>
  </si>
  <si>
    <t xml:space="preserve"> Sector corresponsable 8:</t>
  </si>
  <si>
    <t>Entidad 12:</t>
  </si>
  <si>
    <t>Integración Social</t>
  </si>
  <si>
    <t xml:space="preserve"> Sector corresponsable 9:</t>
  </si>
  <si>
    <t>Entidad 13:</t>
  </si>
  <si>
    <t>Secretaría de Educación del Distrito - SED</t>
  </si>
  <si>
    <t>Instituto Distrital de Protección y Bienestar Animal - IDPYBA</t>
  </si>
  <si>
    <t>4.1.3 Socialización de la oferta institucional de la Secretaría de Gobierno  a las Juntas de Acción Comunal</t>
  </si>
  <si>
    <t>Subsecretaría de Gobernabilidad y Garantía de Derechos 
Subsecretaría de Gestión Local</t>
  </si>
  <si>
    <t>Instituto Distrital para la Participación y la Acción Comunal - IDPAC</t>
  </si>
  <si>
    <t>Para 2030, aumentar la urbanización inclusiva y sostenible y la capacidad para una planificación y gestión participativas, integradas y sostenibles de los asentamientos humanos en todos los países</t>
  </si>
  <si>
    <t>FICHA TÉCNICA INDICADOR DE PRODUCTO 4.1.3</t>
  </si>
  <si>
    <t>Juntas de Acción Comunal</t>
  </si>
  <si>
    <t>Archivo Subdirección de Asunrtos Comunales</t>
  </si>
  <si>
    <t xml:space="preserve">1.3.9 Apoyo técnico en la realización de alertas y/o recomendaciones, para la formulación de los proyectos de Planes de Desarrollo Local - PDL en el marco de las metas relacionadas con la construcción, intervención y dotación de salones comunales. </t>
  </si>
  <si>
    <t xml:space="preserve">Proyectos de Plan de Desarrollo Local con alertas y/o recomendaciones para la formulación de las metas relacionadas con construcción, intervención y/o dotación de salones comunales. </t>
  </si>
  <si>
    <t xml:space="preserve">Sumatoria de proyectos de Plan de Desarrollo Local con alertas y/o recomendaciones para la formulación de las metas relacionadas con construcción, intervención y/o dotación de salones comunales </t>
  </si>
  <si>
    <t>Subsecretaría de Gestión Local 
Dirección para la Gestión del Desarrollo Local</t>
  </si>
  <si>
    <t>Jaime Morales (Grado 30)
Fredy Alayón (Grado 24)</t>
  </si>
  <si>
    <t xml:space="preserve">
312 450 8676
310 309 2763</t>
  </si>
  <si>
    <t>jaime.morales@gobiernobogota.gov.co
fredy.alayon@gobiernobogota.gov.co</t>
  </si>
  <si>
    <t>Eduar David Martínez Segura (Subdirector)</t>
  </si>
  <si>
    <t xml:space="preserve">Apoyo técnico en la realización de alertas y/o recomendaciones, para la formulación de los proyectos de Planes de Desarrollo Local - PDL en el marco de las metas relacionadas con la construcción, intervención y dotación de salones comunales. </t>
  </si>
  <si>
    <t xml:space="preserve">Otro </t>
  </si>
  <si>
    <t>Cada cuatro años</t>
  </si>
  <si>
    <t>SDG-DGDL</t>
  </si>
  <si>
    <t>Proyectos de Planes de Desarrollo Local comentados con alertas, recomendaciones y/o seguimiento durante su formulación</t>
  </si>
  <si>
    <t>Formato de Proyectos de Planes de Desarrollo Local formulado por las Alcaldías Locales para trámite ant de las Juntas Administradoras Locales</t>
  </si>
  <si>
    <t>180 días</t>
  </si>
  <si>
    <t>Freddy Alayón García</t>
  </si>
  <si>
    <t>Profesional Especializado Grado 24</t>
  </si>
  <si>
    <t>Dirección para la Gestión del Desarrollo Local</t>
  </si>
  <si>
    <t>fredy.alayon@gobiernobogota.gov.co</t>
  </si>
  <si>
    <t>310 309 2763</t>
  </si>
  <si>
    <t>Gabriel Felipe Angarita Serrano</t>
  </si>
  <si>
    <t>Jefe de Oficina Asesora de Planeación</t>
  </si>
  <si>
    <t xml:space="preserve">1. Esta labor solamente se puede desarrollar cada 4 años ("Cuatrienal") durante la formulación del Plan de Desarrollo Local de cada localidad. 
2. La unidad de medida serían proyectos de plan y no planes, porque los Planes de Desarrollo Local que son aprobados no se pueden modificar, por lo cual si realizamos las alertas y observaciones sobre los planes no tendrían ningún efecto. 
3. Los Proyectos de plan de Desarrollo Local son susceptibles de ajustes y modificaciones antes de su radicación a la corporación, por lo cual permitirían realizar las observaciones y alertas de forma oportuna.
</t>
  </si>
  <si>
    <t>2'27</t>
  </si>
  <si>
    <t>FICHA TÉCNICA INDICADOR DE PRODUCTO 1.3.9</t>
  </si>
  <si>
    <t>Número de Jóvenes comunales vinculados a la oferta de la subdirección para la juventud.</t>
  </si>
  <si>
    <t>Sumatoria del número de Jóvenes comunales vinculados a la oferta de la subdirección para la juventud.</t>
  </si>
  <si>
    <t>10.2. De aquí a 2030, potenciar y promover la inclusión social, económica y política de todas las personas, independientemente de su edad, sexo, discapacidad, raza, etnia, origen, religión o situación económica u otra condición</t>
  </si>
  <si>
    <t>Poblacional; territorial</t>
  </si>
  <si>
    <t>Subdirección para la Juventud</t>
  </si>
  <si>
    <t>3279797 ext. 70000</t>
  </si>
  <si>
    <t>ooviedo@sdis.gov.co</t>
  </si>
  <si>
    <t>Próposito 01 Hacer un nuevo contrato social con igualdad de oportunidades para la inclusión social, productiva y política</t>
  </si>
  <si>
    <t>17 Jóvenes con capacidades: proyecto de vida para la ciudadanía, la innovación y el trabajo de siglo XXI</t>
  </si>
  <si>
    <t>A través de este indicador la SDIS presenta el número de jóvenes identificados en las juntas de acción comunal de Bogotá, vinculadas a los serviicos sociales de la subdirección para la juventud, buscando el mejoramiento de sus condiciones de vida y desarrollo de capacidades.</t>
  </si>
  <si>
    <t>Jóvenes de juntas de acción comunal atendidos mediante los servicios sociales de la Subdirección para la Juventud, con ofertas de prevención integral, manejo adecuado del tiempo libre, asesoría jurídica, identificación de jóvenes vulnerables, participación y formación para el proyecto de vida dirigido a jóvenes y prácticas organizativas juveniles, programa de Transferencia monetaria condicionada y prevención de la paternidad y maternidad temprana.</t>
  </si>
  <si>
    <t>Reducción de desigualdades</t>
  </si>
  <si>
    <t>Poblacional y territorial</t>
  </si>
  <si>
    <t>Sumatoria de Jóvenes comunales vinculados a la oferta de la subdirección para la juventud.</t>
  </si>
  <si>
    <t>Indicador de tipo creciente. Se calcula el indicador con jóvenes atendidos en cada vigencia mediante los servicios que brinda la subdirección para la juventud dirigida a jóvenes comunales.</t>
  </si>
  <si>
    <t>Sistema registro de beneficiarios de la SDIS - SIRBE *en el momento no se cuenta con la variable jóvenes comunales en Sirbe, se procedera a incorporar</t>
  </si>
  <si>
    <t>Subdirector para la Juventud</t>
  </si>
  <si>
    <t>Oscar David Garzón Alfaro</t>
  </si>
  <si>
    <t>Subdirector de Diseño, Evaluación y Sistematización</t>
  </si>
  <si>
    <t>Documento Diagnóstico PP Comunal</t>
  </si>
  <si>
    <t>Documento Diagnóstico</t>
  </si>
  <si>
    <t>Encuestas Escuela de la Participación IDPAC</t>
  </si>
  <si>
    <t xml:space="preserve">Porcentaje de personas afiliadas que consideran que las organizaciones comunales han mejorado sus prácticas de no discriminación. </t>
  </si>
  <si>
    <t xml:space="preserve">Registros administrativos de la Subdirección de Asuntos Comunales en el marco de las acciones realizadas. </t>
  </si>
  <si>
    <t>Registros Administrativos - Subdirección de Asuntos Comunales</t>
  </si>
  <si>
    <t>Registros administrativo Gerencia de Mujeres y Género y SAC IDPAC</t>
  </si>
  <si>
    <t xml:space="preserve">Plataforma de la participación IDPAC. </t>
  </si>
  <si>
    <t>Gestor Documental - IDPAC</t>
  </si>
  <si>
    <t>Registro Administrativo de las Actas de reunión - Subdirección de Asuntos Comunales</t>
  </si>
  <si>
    <t xml:space="preserve">Registro Administrativo - Subdirección de Asuntos Comunales </t>
  </si>
  <si>
    <t xml:space="preserve">Porcentaje de sesiones de CLOPS desarrolladas en las que participan miembros de los organismos de accion comunal. </t>
  </si>
  <si>
    <t xml:space="preserve">Teniendo en cuenta que los Consejos Locales de Politica Social - CLOPS son instancias de participación y consulta en el proceso de construcción de la Política Social del Distrito Capital en su territorio, por medio de la canalización y análisis de las demandas sociales locales, el indicador busca medir el procentaje de sesiones de CLOPS programadas por las Unidades de Apoyo Técnico - UAT en las que participan miembros de los organismos de accion comunal en las 20 localidades </t>
  </si>
  <si>
    <t>Número de acciones realizadas para garantizar el funcionamiento del Sistema tecnológico de acción comunal.</t>
  </si>
  <si>
    <t>61.7%</t>
  </si>
  <si>
    <t>65.1%</t>
  </si>
  <si>
    <t>63.4%</t>
  </si>
  <si>
    <t>66.8%</t>
  </si>
  <si>
    <t>75.3%</t>
  </si>
  <si>
    <t>78.7%</t>
  </si>
  <si>
    <t>Resultados de las encuestas aplicadas por la Subdirección de Asuntos Comunales del IDPAC a las personas dignatarias de las Juntas de Acción Comunal.</t>
  </si>
  <si>
    <t xml:space="preserve">La medición del presente indicador de resultado se hace a través de dos instrumentos: 
1) Una encuesta de satisfacción que se aplica a personas dignatarias de las juntas de acción comunal al final de cada curso virtual. Con este instrumento, la Subdirección de Asuntos Comunales del IDPAC mide año tras año la pertinencia de los contenidos de los cursos ofertados a través de la Escuela de la Participación. Por lo tanto, al finalizar cada anualidad los cálculos serán realizados sobre el total de personas dignatarias que  hayan recibido el curso para ese año y respondan la encuesta. Es importante exponer que la Escuela de la Participación del IDPAC trabaja articuladamente con la Subdirección de Asuntos Comunales para aplicar la respectiva encuesta. 
2) Un formulario de caracterización aplicado a las organizaciones comunales que incluye preguntas relacionadas con la pertinencia de las capacitaciones adelantadas virtual o presencialmente por otras entidades diferentes al IDPAC. 
Una vez recopilada la información de los dos instrumentos expuestos anteriormente, se hace una ponderación porcentual anual sumando los datos obtenidos, con el fin de determinar qué porcentaje de personas considera pertinente para su gestión las capacitaciones recibidas. </t>
  </si>
  <si>
    <r>
      <t xml:space="preserve">El indicador mide el porcentaje de personas dignatarias formadas que consideran pertinente para su gestión las capacitaciones que han recibido. En ese sentido, se entiende por </t>
    </r>
    <r>
      <rPr>
        <b/>
        <sz val="12"/>
        <rFont val="Arial Narrow"/>
        <family val="2"/>
      </rPr>
      <t xml:space="preserve">"pertinencia" </t>
    </r>
    <r>
      <rPr>
        <sz val="12"/>
        <rFont val="Arial Narrow"/>
        <family val="2"/>
      </rPr>
      <t xml:space="preserve">la utilidad de los contenidos recibidos para el desarrollo de sus funciones como líderes o lideresas comunales. Por lo tanto, se espera aumentar en un 20% la pertinencia en los 12 años de vigencia de la Política Pública, para lo cual se proyecta un incremento del 1.7% anual. 
Este indicador contribuye al alcance del objetivo en la medida en que se enfoca en el fortalecimiento de capacidades de las personas dignatarias de las organizaciones a través de procesos formativos útiles para el desarrollo de su liderazgo. 
Por otro lado, es importante mencionar que el 60% de pertinencia que se ha establecido como punto de partida para la medición del presente indicador, ha sido resultado de las estimaciones que se han hecho a partir de las encuestas de satisfacción de los cursos adelantados por la Escuela de la Participación del IDPAC en el 2021, y que han estado dirigidos a las organizaciones comunales. 
Finalmente, la pertinencia de las capacitaciones realizadas por entidades Distritales distintas al IDPAC, son evaluadas a través de los formularios de caracterización en el marco del proceso de fortalecimiento adelantado por la Subdirección de Asuntos Comunales.  </t>
    </r>
  </si>
  <si>
    <t xml:space="preserve">Resultados de la encuestada aplicada por la Subdirección de Asuntos Comunales del IDPAC a personas que pertenecen a las Juntas de Acción Comunal. </t>
  </si>
  <si>
    <r>
      <rPr>
        <sz val="12"/>
        <color rgb="FF000000"/>
        <rFont val="Arial Narrow"/>
        <family val="2"/>
      </rPr>
      <t xml:space="preserve">El indicador mide el porcentaje de personas afiliadas a las organizaciones comunales que consideran que las organizaciones han mejorado sus prácticas de no discriminación. Este indicador contribuye al alcance del objetivo planteado dado que se enfoca en trabajar sobre el fortalecimiento de las organizaciones para la promoción de un desarrollo de la comunidad que incorpore los enfoques existentes, y permitan el mejoramiento de la calidad de vida de todas las personas sin distinción alguna al interior de las comunidades. En ese sentido, se pretende aumentar a un 39% el porcentaje de personas que consideran que las organizaciones comunales han realizado acciones para mejorar sus prácticas de no discriminación. Esto, partiendo de una línea base del 27% identificada según los datos recopilados en el diagnóstico de la Política. Se ha establecido como meta un incremento porcentual del 1% cada año durante los 12 años de vigencia. 
</t>
    </r>
    <r>
      <rPr>
        <sz val="12"/>
        <color rgb="FFFF0000"/>
        <rFont val="Arial Narrow"/>
        <family val="2"/>
      </rPr>
      <t xml:space="preserve">
</t>
    </r>
  </si>
  <si>
    <r>
      <t xml:space="preserve">La medición del presente indicador de resultado se hace a través de un sondeo aplicado a una muestra aleatoria de 385 personas pertenecientes a  las juntas de acción comunal. Dicha muestra ha sido calculada sobre una población total 355.000 personas que integraban a las organizaciones comunales al año 2020, un porcentaje de heterogeneidad del 50% (P=Q=0.5), un nivel de confianza del 95% y un margen de error del 5%. El instrumento se aplica en las 20 localidades de la ciudad en el mes de noviembre de cada año.  </t>
    </r>
    <r>
      <rPr>
        <sz val="12"/>
        <color theme="1"/>
        <rFont val="Arial Narrow"/>
        <family val="2"/>
      </rPr>
      <t xml:space="preserve">
Una vez recopilada la información del sondeo realizado, se tabula la información para determinar el porcentaje de personas que considera que las organizaciones de acción comunal han mejorado sus prácticas de no discriminación. </t>
    </r>
  </si>
  <si>
    <t xml:space="preserve">El indicador mide el porcentaje de organizaciones comunales que son fortalecidas para la realización de proyectos, programas, iniciativas o actividades en favor del desarrollo de la comunidad. Este resultado contribuye al alcance del objetivo, dado que se enfoca en fortalecer a todas las organizaciones comunales para que aporten al desarrollo de la comunidad según lo establecido en la norma comunal.  
Actualmente el fortalecimiento establecido desde el IDPAC está dividido en una escala de desarrollo organizativo  de 1 a 4, donde 4 es el máximo nivel. El nivel de desarrollo organizativo se define a través de un instrumento de evaluación aplicado al finalizar cada anualidad. En ese sentido, se entederá por fortalecida aquella organización que al momento de ser evaluada obtenga el máximo nivel establecido. Se pretende aumentar a un 100% el porcentaje de organizaciones fortalecidas al finalizar la Política (1683 organizaciones). 
La meta definida para cada año contiene el porcentaje de organizaciones abordadas en los años anteriores al tener presente que se espera cubrir la totalidad de manera progresiva hasta finalizar la política. </t>
  </si>
  <si>
    <t xml:space="preserve">Plataforma de la participación en la que se carga el Índice de Fortalecimiento de Comunales. </t>
  </si>
  <si>
    <t>La medición del presente indicador de resultado se hará con el reporte de la información sobre el número de organizaciones comunales que han sido fortalecidas al finalizar cada anualidad. El indicador de resultado será producto del trabajo realizado por la Subdirección de Asuntos Comunales (SAC) en el marco de sus funciones y competencias. La SAC hará el seguimiento de listados de asistencia técnica, talleres o capacitaciones realizadas a organizaciones. De igual forma, se revisarán los listados de las organizaciones que reciben incentivos año tras año como parte importante del fortalecimiento. La SAC elaborará el reporte respectivo a fin de establecer el grado de cumplimiento del indicador. El cálculo porcentual para el cumplimiento de la meta cada año, se realizará con base en el número de organizaciones comunales que estén en nivel 4 de fortalecimiento una vez se aplique la respectiva evaluacion.</t>
  </si>
  <si>
    <t xml:space="preserve">Resultados del reto aplicado por la Subdirección de Asuntos Comunales del IDPAC a la ciudadanía en general. </t>
  </si>
  <si>
    <r>
      <t xml:space="preserve">La medición del presente indicador de resultado se hará a través de la plataforma virtual "Bogotá Abierta", utilizando como herramienta un reto que se aplica de manera anual.  Dicho reto, se abordará con el fin de indagar sobre la gestión y buenas prácticas realizadas por las organizaciones comunales. Se realizan preguntas abiertas y cerradas para consultar acerca de la percepción de la ciudadanía sobre las organizaciones comunales. </t>
    </r>
    <r>
      <rPr>
        <sz val="12"/>
        <color rgb="FFFF0000"/>
        <rFont val="Arial Narrow"/>
        <family val="2"/>
      </rPr>
      <t xml:space="preserve">
</t>
    </r>
    <r>
      <rPr>
        <sz val="12"/>
        <rFont val="Arial Narrow"/>
        <family val="2"/>
      </rPr>
      <t>Anualmente se consulta a una muestra de 9.593 personas de la ciudadanía en general de acuerdo con el propósito de medición.  Dicha muestra ha sido calculada sobre una población proyectada a 2022 de un total de 7.800.000 personas habitantes de Bogotá, con un porcentaje de heterogeneidad del 50% (P=Q=0.5), nivel de confianza del 95% y un margen de error del 1%, este último valor al tener en cuenta el aumento porcentual estimado del resultado esperado año tras año. 
Una vez aplicado el reto se recopila y tabula la información  con el fin de determinar qué porcentaje de las personas que responden el ret</t>
    </r>
    <r>
      <rPr>
        <sz val="10"/>
        <rFont val="Arial Narrow"/>
        <family val="2"/>
      </rPr>
      <t>o</t>
    </r>
    <r>
      <rPr>
        <sz val="12"/>
        <rFont val="Arial Narrow"/>
        <family val="2"/>
      </rPr>
      <t xml:space="preserve">, tienen una percepción positiva de las organizaciones comunales. </t>
    </r>
  </si>
  <si>
    <r>
      <t xml:space="preserve">El indicador mide el porcentaje de personas de la ciudadanía que tiene una percepción positiva sobre el funcionamiento y la gestión de las organizaciones comunales. Se espera aumentar a un 62% la percepción positiva de la ciudadanía sobre la gestión de las juntas de acción comunal. Es importante aclarar que el punto de partida del 50% de percepción positiva, se ha establecido con la premisa de que al menos la mitad de las personas consideran positiva la gestión realizada por las organizaciones comunales según datos generales del diagnóstico. En ese sentido, se ha establecido un incremento porcentual del 1% cada año durante los 12 años de vigencia de la Política al tener en cuenta que la medición de percepción  depende de diversos factores sociales que afectan la gestión de las organizaciones de diferentes maneras a lo largo del tiempo.  Este resultado contribuye al alcance del objetivo porque se enfoca en la visibilización de la gestión y buenas prácticas de las organizaciones de acción comunal, resaltando su importancia en el desarollo de la comunidad. 
</t>
    </r>
    <r>
      <rPr>
        <sz val="12"/>
        <color rgb="FFFF0000"/>
        <rFont val="Arial Narrow"/>
        <family val="2"/>
      </rPr>
      <t xml:space="preserve">
</t>
    </r>
  </si>
  <si>
    <t xml:space="preserve">El indicador mide el porcentaje de participación de la ciudadanía en las organizaciones comunales. Se espera que al 2034 se aumente a un 6%  el porcentaje de ciudadanía que participa en las organizaciones. Este indicador contribuye al alcance del objetivo dado que se enfoca en promover la participación ciudadana como eje fundamental para ejecutar y visibilizar la gestión y buenas prácticas de las organizaciones de acción comunal, resaltando el trabajo que realizan las juntas de acción comunal en favor del desarrollo de la comunidad. 
</t>
  </si>
  <si>
    <t xml:space="preserve">La medición del presente indicador de resultado se hace con el reporte de la información contenida en los libros de personas afiliadas a todas las organizaciones comunales, los cuales son registrados por la Subdirección de Asuntos Comunales del IDPAC. El cálculo porcentual se realiza tomando como base la población afiliada a las organizaciones comunales sobre el total de la población mayor de 13 años de Bogotá para cada anualidad. El reporte de la información se realiza al finalizar cada año en el mes de diciembre. </t>
  </si>
  <si>
    <t xml:space="preserve">El indicador mide el porcentaje de personas jóvenes que son dignatarias en las organizaciones de acción comunal de primer y segundo grado (Juntas de Acción Comunal y Asociaciones de Juntas de Acción Comunal). Se espera aumentar a un 10% el porcentaje de personas jóvenes que son dignatarias de las organizaciones comunales. Las metas establecidas por año tienen en cuenta los cambios de directiva que ocurren cada cuatro años durante el proceso de elecciones comunales. Por lo tanto, se espera que en los años en que haya elecciones, ocurra un aumento en el porcentaje de personas jóvenes (14 - 28 años) que son dignatarias de las organizaciones y en aquellos años que no haya elecciones el porcentaje alcanzado se mantenga. 
Este indicador contribuye al alcance del objetivo dado que promueve la inclusión de nuevos liderazgos en las organizaciones mejorando la percepción de la ciudadanía sobre éstas y resaltando su importancia como escenario participativo.
</t>
  </si>
  <si>
    <t>Plataforma de la Participación del IDPAC</t>
  </si>
  <si>
    <t>La medición del presente indicador de resultado se hará con el reporte de la información contenida en la plataforma de la participación del IDPAC sobre las personas dignatarias de todas las organizaciones comunales. El cálculo porcentual se realizará tomando como base el número de personas dignatarias entre 14 y 28 años que hace parte de las organizaciones de acción comunal sobre el número total de personas dignatarias que haya para cada año. El reporte de la información se realizará al finalizar cada anualidad en el mes de diciembre.</t>
  </si>
  <si>
    <t xml:space="preserve">El indicador mide el número de organizaciones comunales informadas acerca del proceso de inspección, vigilancia y control (IVC). Se pretende aumentar año tras año el número de organizaciones informadas acerca del proceso de IVC cubriendo la totalidad de las organizaciones durante la vigencia de la Política. De acuerdo con ello, las metas establecidas por año, se han definido al dividir las 1683 organizaciones comunales de primer y segundo grado registradas actualmente en el IDPAC entre los 12 años de vigencia de la Política. Es importante aclarar que las metas de cada año contienen las organizaciones abordadas en los años anteriores. 
Este indicador contribuye al alcance del objetivo dado que se enfoca en realizar acciones que promuevan el cumplimiento de la legislación comunal desde las organizaciones comunales. 
</t>
  </si>
  <si>
    <t>Número de Organizaciones</t>
  </si>
  <si>
    <t xml:space="preserve">Informes ejecutivos contenidos en los registros administrativos del IDPAC que dan cuenta  del número de organizaciones comunales que han sido informadas frente al proceso de IVC. La Subdirección de Asuntos Comunales elabora dichos informes. </t>
  </si>
  <si>
    <t xml:space="preserve">La medición del presente indicador de resultado se hace por medio de un informe ejecutivo que da cuenta de los temas abordados en cada escenario, número de asistentes y compromisos adquiridos. Este informe está soportado por listados de asistencia a los talleres realizados, en la Sede  del IDPAC o en territorio, con las organizaciones sobre el Módulo de Información de Acción Comunal. El número de juntas abordadas cada año se obtiene de los listados de asistencia. Se considera informada la junta de acción comunal cuando asiste a los talleres al menos una persona representante de la organización. 
</t>
  </si>
  <si>
    <t xml:space="preserve">Informes ejecutivos contenidos en los registros administrativos del IDPAC que dan cuenta  del número de organizaciones comunales que han sido informadas sobre el Módulo de Información de Acción Comunal. La Subdirección de Asuntos Comunales elabora dichos informes. </t>
  </si>
  <si>
    <r>
      <t>El presente indicador mide el número de organizaciones comunales que son informadas sobre la oferta institucional del Distrito,</t>
    </r>
    <r>
      <rPr>
        <sz val="12"/>
        <color rgb="FFFF0000"/>
        <rFont val="Arial Narrow"/>
        <family val="2"/>
      </rPr>
      <t xml:space="preserve"> </t>
    </r>
    <r>
      <rPr>
        <sz val="12"/>
        <color theme="1"/>
        <rFont val="Arial Narrow"/>
        <family val="2"/>
      </rPr>
      <t xml:space="preserve">por medio de socializaciones de un Módulo de Información de Acción Comunal dirigido a las organizaciones comunales. </t>
    </r>
    <r>
      <rPr>
        <sz val="12"/>
        <rFont val="Arial Narrow"/>
        <family val="2"/>
      </rPr>
      <t xml:space="preserve">Este módulo construido por la Subdirección de Asuntos Comunales del IDPAC, ofrece información sobre la oferta instiucional de las diferentes entidades. Se espera aumentar año tras año las organizaciones comunales informadas sobre la oferta del Distrito. De acuerdo con ello, las metas establecidas por año, se han definido al distribuir las 1683 organizaciones comunales de primer y segundo grado registradas actualmente en el IDPAC entre los 12 años de vigencia de la Política. 
Este indicador contribuye al alcance del objetivo dado que se enfoca en que las organizaciones comunales desarrollen su liderazgo social accediendo a información oportuna, pertinente y actualizada sobre la oferta institucional existente. Es importante aclarar que las metas de cada año contienen las organizaciones abordadas en los años anteriores. </t>
    </r>
  </si>
  <si>
    <t xml:space="preserve">El indicador mide el porcentaje de organizaciones comunales que realizan acciones en coordinación con las entidades distritales. El fin es que este porcentaje aumente año tras año hasta llegar al 60% al finalizar la política. Se entenderá por acción en coordinación con las entidades cualquier tipo de actividad realizada entre las organizaciones comunales y las entidades Distritales para llevar la oferta institucional al territorio. Este indicador contribuye al alcance del objetivo dado que se enfoca en promover  la vinculación de las organizaciones comunales con las entidades para que realicen acciones de manera conjunta en favor del desarrollo de la comunidad. El aumento porcentual anual se ha calculado al dividir el 60% objetivo entre los 12 años de vigencia de la Política Pública. Es importante aclarar que las metas de cada año contienen las organizaciones abordadas en los años anteriores. </t>
  </si>
  <si>
    <t xml:space="preserve">Informe elaborado por la Subdirección de Asuntos Comunales del IDPAC. </t>
  </si>
  <si>
    <t xml:space="preserve">La medición del presente indicador de resultado se hace a través de un infome que consolida información previamente solicitada por la Subdirección de Asuntos Comunales a las entidades distritales sobre la realización de acciones en coordinación con las organizaciones de acción comunal. La información que se indaga a las entidades distritales, durante los últimos tres meses del año, especifíca las actividades realizadas con las organizaciones comunales para llevar su oferta al territorio. Adicionalmente, las entidades deben entregar información sobre  las organizaciones abordadas por cada entidad durante la anualidad.
El cálculo porcentual se realiza al comparar el número de organizaciones comunales abordadas desde las entidades, sobre el número total de organizaciones que se tienen cada año en el distrito. Con estos datos, la Subdirección de Asuntos Comunales del IDPAC elabora un informe que permite determinar el grado de cumplimiento de la meta establecida cada año para el indicador de resultado. </t>
  </si>
  <si>
    <t xml:space="preserve">1.2 Aumento del número de personas que consideran que las organizaciones comunales han mejorado sus prácticas de no discriminación. </t>
  </si>
  <si>
    <t>(Número de personas que consideran que las organizaciones comunales han mejorado sus prácticas de no discriminación/Número total de personas a las que se consulta sobre el tema)*100</t>
  </si>
  <si>
    <t>(Número de personas que consideran que las organizaciones comunales han mejorado sus prácticas de no discriminación/Número total de personas a las que se consulta sobre el tema)*101</t>
  </si>
  <si>
    <t>(Número de personas que consideran que las organizaciones comunales han mejorado sus prácticas de no discriminación/Número total de personas a las que se consulta sobre el tema)*102</t>
  </si>
  <si>
    <t>(Número de personas que consideran que las organizaciones comunales han mejorado sus prácticas de no discriminación/Número total de personas a las que se consulta sobre el tema)*103</t>
  </si>
  <si>
    <t>(Número de personas que consideran que las organizaciones comunales han mejorado sus prácticas de no discriminación/Número total de personas a las que se consulta sobre el tema)*104</t>
  </si>
  <si>
    <r>
      <t>El indicador mide el número de escenarios de reflexión en los que se realiza actualización pedagógica con los formadores de formadores comunales. El objetivo, es que cada año se realicen 20 escenarios en la sede del IDPAC o</t>
    </r>
    <r>
      <rPr>
        <sz val="12"/>
        <color theme="1"/>
        <rFont val="Arial Narrow"/>
        <family val="2"/>
      </rPr>
      <t xml:space="preserve"> en otro escenario (dependiendo de la disponibilidad) pertinente para adelantar el ejercicio. Estos espacios pueden ser virtuales o presenciales</t>
    </r>
    <r>
      <rPr>
        <sz val="12"/>
        <rFont val="Arial Narrow"/>
        <family val="2"/>
      </rPr>
      <t>.</t>
    </r>
  </si>
  <si>
    <t xml:space="preserve">El producto hace referencia a escenarios de reflexión en los que se abordan temas estratégicos relacionados con el ejercicio comunal y el desarrollo de la comunidad a partir del conocimiento que poseen los formadores de formadores. Este producto es importante porque permite a los formadores de formadores, reflexionar sobre las principales virtudes y responsabilidades que tienen los líderes y las lideresas comunales, en el marco del ejercicio de su liderazgo. Adicionalmente, contribuye a que el liderazgo comunal afiance algunos conceptos y competencias prácticas propias de su labor, en particular sus capacidades educativas, investigativas, comunicativas y de gestión comunal.
Este producto se relaciona con el enfoque de derechos humanos ya que aborda el fortalecimiento de capacidades de las personas a partir del reconocimiento de los saberes que poseen. Los escenario de reflexión propuestos promueve el desarrollo de prácticas que garantizan la dignidad, igualdad y respeto de las personas, apartir del compartir saberes y experiencias, también promueven una cultura de paz al interior de las organizaciones comunales. </t>
  </si>
  <si>
    <t>Registros Administrativos Subdirección de Asuntos Comunales</t>
  </si>
  <si>
    <t xml:space="preserve">La medición del presente indicador de resultado se hace por medio de un informe ejecutivo que da cuenta de los temas abordados en cada escenario, número de asistentes y compromisos adquiridos. Este informe está soportado por listados de asistencia a los talleres realizados, en la Sede  del IDPAC o en territorio, con las organizaciones sobre el proceso de Inspección, Vigilancia y Control. El número de juntas abordadas cada año se obtiene de los listados de asistenc+C2
</t>
  </si>
  <si>
    <t xml:space="preserve">La medición del presente indicador se realiza de dos maneras: 
1.  A través de listados de miembro de las Juntas de Acción Comunal que culminan los cursos virtuales adelantados por la Escuela de la Participación del IDPAC. 
2. Mediante los listados de asistencia y las actas de  las capacitaciones virtuales o presenciales adelantadas por la Subdirección de Asuntos Comunales. En las actas se relacionan los temas abordados en cada capacitación. 
Se considera capacitada la organización comunal cuando asiste a los cursos o capacitaciones al menos una persona representante de la organización.  En lo relacionado con los cursos se considerarán como capacitados sólo el número de personas que culminaron la formación.
Para el cálculo del cumplimiento del indicador de producto, se suman los números obtenidos de cada uno de los listados refenciados. </t>
  </si>
  <si>
    <t xml:space="preserve"> Porcentaje de personas afiliadas que consideran que las organizaciones comunales han mejorado sus prácticas de no discriminación. </t>
  </si>
  <si>
    <t>Género; Derechos humanos</t>
  </si>
  <si>
    <t xml:space="preserve">El indicador mide el número de acciones de sensibilización (encuentros, talleres o actos simbólicos) virtuales o presenciales realizados con las organizaciones comunales de primer y segundo grado en las que se abordan aspectos relacionados con la importancia de los enfoques de mujer y género, la participación de las mujeres y la prevención de violencias al interior de los espacios de toma de decisión. Este indicador surge a partir de los datos recopilados en el documento diagnóstico sobre el grado de participación de las mujeres en las organizaciones comunales y su nivel de incidencia en el proceso de toma de decisiones en estos escenarios. </t>
  </si>
  <si>
    <t xml:space="preserve">El producto hace referencia a acciones de sensibilización (encuentros, talleres o actos simbólicos virtuales o presenciales) realizados con las organizaciones comunales de primer y segundo grado sobre la importancia de los enfoques de mujer y género, la participación de las mujeres y la prevención de violencias al interior de los espacios de toma de decisión. Las acciones de sensibilización se realizarán en la sede del IDPAC u otro escenario pertinente para adelantar el ejercicio (dependiendo de la disponibilidad). 
Este producto es importante por dos razones: En primer lugar, porque contribuye a la mitigación de la exclusión histórica de las mujeres en ámbitos de toma de decisiones e impulsa la participación activa e incidente de las mujeres como dignatarias y afiliadas, específicamente en las organizaciones comunales de primer y segundo grado en Bogotá. Y en segundo lugar, porque promueve la creación y fortalecimiento de las comisiones de mujeres y género con el fin de minimizar las violencias, ya sean fisicas, psicológicas y demás, las cuales refuerzan patrones de exclusión e imaginarios de roles históricos que encasillan a las mujeres como sujetos pasivos. 
En las 20 acciones programadas para cada año, se aborda a un mínimo de 98  organizaciones comunales. Se considera sensibilizada la organización comunal cuando asiste a los encuentros, talleres, o actos simbólicos, al menos una persona representante de la organización. 
La Gerencia de Mujer y Género  (GMYG) en articulación con la Subdirección de Asuntos Comunales (SAC) realiza los talleres, encuentros o actos simbólicos  orientando las temáticas al abordajes de los enfoques de derechos humanos y de Mujeres y Género.
El Equipo especializado de la GMYG de IDPAC realiza las acciones de sensibilización, mientras que la Subdirección de Asuntos Comunales apoya en la respectiva convocatoria. 
Este producto se relaciona con los enfoques de género y de derechos humanos ya que contribuye a fortalecer la incidencia de las capacidades de las mujeres al interior de las juntas de acción comunal, a partir del reconocimiento de los saberes y las experiencias que ellas poseen. Las acciones de sensibilización propuestas promueve el desarrollo de prácticas que garantizan la dignidad, igualdad y respeto de las personas, apartir del reconocimiento de saberes y experiencias, también promueven una cultura de paz al interior de las organizaciones comunales. </t>
  </si>
  <si>
    <t>Feb-24</t>
  </si>
  <si>
    <r>
      <t xml:space="preserve">El producto hace referencia al porcentaje de Juntas de Acción Comunal que se informan cada año acerca del Sistema Distrital del Cuidado. Se debe aclarar que las organizaciones que se informan cada año son aquellas que se encuentran en el radio de acción de cada una de las manzanas del cuidado que existen actualmente en el Distrito. En ese sentido, el número de juntas que se abordan anualmente podrá aumentar dependiendo del crecimiento de cada Manzana. Sin embargo, se garantiza que un mínimo de 75% de las organizaciones referenciadas, se informen sobre el Sistema. La Subdirección de Asuntos Comunales del IDPAC realiza la convocatoria de las organizaciones que están en el radio de acción de cada manzana y la Secretaría Distrital de la Mujer realiza las socializaciones correspondientes sobre la oferta del Sistema Distrital de Cuidado. La Secretaría Distrital de la Mujer, a través de la dirección del Sistema del Cuidado, participa en los espacios convocados a través del IDPAC en las juntas de acción comunal del área de influencia de las manzanas de cuidado, con el fin de socializar el portafolio de servicios vigentes. La asistencia del o la profesional encargada de cada socialización se confirmará una vez se le indique a la Dirección del Sistema de Cuidado el cronograma de encuentros a desarrollarse. </t>
    </r>
    <r>
      <rPr>
        <sz val="12"/>
        <color theme="1"/>
        <rFont val="Arial Narrow"/>
        <family val="2"/>
      </rPr>
      <t xml:space="preserve"> </t>
    </r>
    <r>
      <rPr>
        <sz val="12"/>
        <rFont val="Arial Narrow"/>
        <family val="2"/>
      </rPr>
      <t xml:space="preserve">
La Subdirección de Asuntos Comunales realiza la convocatoria a las mesas de trabajo con la Dirección del Sistema del Cuidado de la Secretaría Distrital de la Mujer, con el fin de coordinar los aspectos logísticos y de cronograma para adelantar las socializaciones referenciadas. Así mismo, la Subdirección de Asuntos Comunales del IDPAC solicitará (cuando lo considere pertinente) a la Secretaría de la Mujer la información actualizada sobre los barrios de influencia de cada manzana con el fin de realizar el cruce respectivo de la información de las juntas a cargo del IDPAC cada año. 
Este producto es importante porque mitiga las discriminaciones y violencias  por razones de género al interior de las organizaciones de acción comunal y promueve el empoderamiento de las mujeres en los espacios de toma de decisión. También contribuye a la articulación de la oferta institucional con el trabajo que realizan las mujeres comunales.
Este producto se relaciona con los enfoques de género y de derechos humanos ya que fortalece la incidencia de las capacidades de las mujeres al interior de las juntas de acción comunal, a partir de la articulación con la oferta institucional. Las acciones de información sobre la oferta, promueven el desarrollo de prácticas que garantizan la construcción de una cultura de paz al interior de las organizaciones comunales. </t>
    </r>
  </si>
  <si>
    <t>La medición del presente indicador se realiza mediante los listados de asistencia de los formadores de formadores que asisten a los escenarios de reflexión referenciados. El IDPAC se encarga de hacer el levantamiento del acta de la memoria del encuentro, así como de recoger los respectivos listados de asistencia. Se mide como realizada la acción con las asistencia de al menos 15 personas a cada escenario o encuentro. Para calcular la meta de producto establecida para cada año, se contabilizan los escenarios de actualización pedagógica realizados con los formadores de formadores.</t>
  </si>
  <si>
    <t>Registros Administrativos de la Subdirección de Asuntos Comunales en el marco de las socializaciones realizadas.</t>
  </si>
  <si>
    <t xml:space="preserve">El indicador mide el porcentaje de Juntas de Acción Comunal que son informadas a través de talleres de socialización presenciales o virtuales sobre la oferta del Sistema Distrital del Cuidado el cual está a cargo de la Secretaría Distrital de la Mujer. El objetivo es informar de manera constante cada año a mínimo el 75% de las juntas que se encuentran en el área de influencia de las diferentes Manzanas del Cuidado. 
</t>
  </si>
  <si>
    <t xml:space="preserve">El indicador mide el número de acciones de sensibilización (encuentros, talleres o actos simbólicos) virtuales o presenciales realizados con las organizaciones comunales de primer y segundo grado en las que se abordan aspectos relacionados con el enfoque étnico en el desarrollo de la comunidad. </t>
  </si>
  <si>
    <t xml:space="preserve">El producto hace referencia a la realización de acciones para sensiblizar a las organizaciones de acción comunal sobre la importancia de incoporar el enfoque étnico en el desarrollo de las comunidades mediante encuentros, talleres o actos simbólicos. En ese sentido, la Gerencia de Etnias del IDPAC es la encargada de adelantar las acciones de sensibilización correspondientes, previa gestión y convocatoria de la Subdirección de Asuntos Comunales. Este producto es importante porque contribuye a la disminución de prácticas de violencia o discriminación por razones de etnia o raza al interior de las organizaciones de acción comunal. Del mismo modo, permite concebir el desarrollo de la comunidad desde un espectro más amplio a partir de diferentes visiones de grupos étnicos que también se encuentran en los territorios, incoporando el enfoque diferencial - poblacional. En las 20 acciones programadas para cada año, se deberá abordar un mínimo de 98 organizaciones comunales, de tal manera que se haya abarcado el 70% de las organizaciones al finalizar la Política. </t>
  </si>
  <si>
    <t xml:space="preserve">Registros Administrativos Gerencia de Etnias sobre las socializaciones realizadas. </t>
  </si>
  <si>
    <t xml:space="preserve">La medición del presente indicador se realiza por medio de un informe de gestión que de cueta de los temas tratados en las mesas de trabajo, número de asistentes y compromisos. Este informe estrá soportado por listados de asistencia a las mesas de trabajo en las que se informa sobre las manzanas del cuidado. La información recolectada en los listados de asistencia caracteriza la población asistente en términos de:  género, raza, étnia, identidad sexual, localidad y JAC a la que pertenece. 
Es importante aclarara que el informe se debe realizar al finalizar cada encuentro y se debe remitir a la subdirección de Asuntos Comunales de manera semestral en una carpeta que contenga: 1. Un informe semestral que de cuenta del estado de avance de la meta. 2. Los informes de cada encuentro y 3, Regisro fotográfico (opcional). 
Para el cáculo de la medición se tuvo en cuenta que el número de organizaciones informadas sobre la oferta estuvieran ubicadas en los barrios de influencia de cada manzana. Esto con el fin de llegar a un mínimo de el 75% de juntas de acción comunal informadas en cada anualidad. Vale la pena indicar que se considera informada a la organización comunal cuando asiste a las socializaciones propuestas al menos una persona representante de la organización. 
Para el cálculo del indicador se divide el número de juntas de acción comunal informadas sobre la oferta del Sistema Distrital del Cuidado entre el número total de organizaciones que se encuentran en el radio de influencia de las manzanas del Cuidado, multiplicado por 100. 
</t>
  </si>
  <si>
    <r>
      <t xml:space="preserve">La medición del presente indicador se realiza mediante un informe de gestión del equipo de la gerencia de mujer y género del IDPAC en el que se detallan las temáticas abordadas en los escenarios realizados. Este informe está soportado por listados de asistencia de cada jornada.
Se cuenta como realizada la acción de sensibilización con la asistencia de mínimo 10 personas a cada escenario. </t>
    </r>
    <r>
      <rPr>
        <sz val="12"/>
        <color rgb="FFFF0000"/>
        <rFont val="Arial Narrow"/>
        <family val="2"/>
      </rPr>
      <t xml:space="preserve"> </t>
    </r>
    <r>
      <rPr>
        <sz val="12"/>
        <rFont val="Arial Narrow"/>
        <family val="2"/>
      </rPr>
      <t xml:space="preserve">
El informe se debe realizar al finalizar cada encuentro y se debe remitir a la subdirección de Asuntos Comunales de manera semestral en una carpeta que contenga: 1. Un informe semestral que de cuenta del estado de avance de la meta. 2. Los informes de cada encuentro y 3, Regisro fotográfico (opcional). </t>
    </r>
  </si>
  <si>
    <t xml:space="preserve">La medición del presente indicador se realiza por medio de un informe de gestión que relaciona las temáticas abordadas en las acciones de sensibilización  (encuentros, talleres y actos simbólicos). Este informe lo debe presentar la gerencia de étnias del IDPAC y debe estar soportado por listados de asistencia de UN minimo de 10 personas por escenario. Dicho informe se debe realizar al finalizar cada encuentro y se debe remitir a la subdirección de Asuntos Comunales de manera semestral una carpeta que contenga: 1. Un informe semestral que de cuenta del estado de avance de la meta. 2. Los informes de cada encuentro y 3, Regisro fotográfico (opcional). </t>
  </si>
  <si>
    <r>
      <t>El indicador mide el número de organizaciones de acción comunal de primer y segundo grado (Juntas y Asojuntas) que reciben algún estímulo. El propósito es a</t>
    </r>
    <r>
      <rPr>
        <sz val="12"/>
        <color theme="1"/>
        <rFont val="Arial Narrow"/>
        <family val="2"/>
      </rPr>
      <t xml:space="preserve">umentar cada año el número de organizaciones que reciben estímulos con el fin de que el 100% de las organizaciones hayan sido beneficiadas al finalizar la política pública. Un estímulo se entiende como cualquier recurso de financiamiento ecónomico o material  que se le entrega a cada organización con el fin de contribuir en su fortalecimiento. 
</t>
    </r>
  </si>
  <si>
    <t>Registro Administrativo Subdirección de Asuntos Comunales IDPAC que da cuenta de la entrega de estímulos.</t>
  </si>
  <si>
    <t>El indicador mide el número de Juntas de Acción Comunal caracterizadas para identificar debilidades y fortalezas con el fin de establecer planes de mejoramiento.  La caracterización es el punto de inicio del proceso de fortalecimiento adelantado por el IDPAC el cual consiste en la autoidentificación, contacto y aplicación de una serie de
preguntas establecidas en una encuesta, en la que se indaga sobre las debilidades y fortalezas que tiene cada organización con respecto a su funcionamiento y trabajo por el desarrollo de la comunidad. Esta caracterización se realiza de manera virtual o presencial. El propósito es aumentar cada año el número de organizaciones caracterizadas hasta llegar a las 1683 organizaciones comunales de primer y segundo grado que se tienen actualmente en el Distrito.</t>
  </si>
  <si>
    <r>
      <t xml:space="preserve">El producto hace referencia a un plan de estímulos para las Organizaciones de Acción Comunal de primer y segundo grado de Bogotá durante cada año en el marco del proceso de fortalecimiento realizado a las organizaciones. Este plan de estímulo está compuesto principalmente por las siguientes iniciativas: 
1) Puntos Ágora: fortalecimiento a las organizaciones comunales de primer y segundo grado mediante la dotación de servicio de conectividad e internet por un término de 12 meses.
2)  Obras con Saldo Pedagógico (en el marco del Fondo Chikaná): Apuntan a intervenciones en espacio público que buscan la transformación de un territorio. Se contrata con la organización comunal para que sea esta quien ejecute la intervención a desarrollar para el beneficio de la comunidad. 
3) Juntas de Cristal: Esta iniciativa busca instar a las organizaciones comunales a través de incentivos para que apropien prácticas de transparencia en su gestión con el fin de contribuir a su fortalecimiento organizativo y político. Cada organización premiada es acreedora de un sello de calidad democrática que busca certificar sus buenas prácticas mediante un reconocimiento simbólico. Adicionalmente, se entrega un incentivo representado en un kit tecnológico con el propósito de fomentar la transparencia en la participación y gestión de las juntas y Asociaciones de Juntas. 
4) Juntas de Colores (en el marco del Fondo Chikaná): entrega de kits de pintura que contribuyen con la apropiación del territorio a través del embellecimiento de los espacios comunales y la participación activa de afiliados, dignatarios y la comunidad.
Se debe aclarar que durante el desarollo de este producto la Subdirección de Asuntos Comunales del Instituto Distrital de la Participación y Acción Comunal - IDPAC, podrá incluir dentro de este indicador alguna iniciativa adicional que también impacte positivamente en las organizaciones y contribuya al alcance de la meta establecida anualmente. 
</t>
    </r>
    <r>
      <rPr>
        <sz val="12"/>
        <color theme="1"/>
        <rFont val="Arial Narrow"/>
        <family val="2"/>
      </rPr>
      <t xml:space="preserve">Este producto es importante porque contribuye al fortalecimiento de las organizaciones comunales a través de la entrega de estímulos que les permiten gestionar de mejor forma diferentes aspectos en favor del desarrollo de las comunidades. 
Adicionalmente, este producto aborda el enfoque de derechos humanos en la medida en que considera como parte esencial del fortalecmiento organizativo la entrega de estímulos para promover la participación de las personas en estos escenarios de decisión. </t>
    </r>
  </si>
  <si>
    <t xml:space="preserve">La medición del presente indicador se realiza a partir de la sumatoria del número de organizaciones de primer y segundo grado que han recibido estímulos durante cada vigencia. La evidencia de la entrega del incentivo será relacionada en una matriz de seguimiento de la política pública que de cuenta del número de estímulos entregados en la vigencia anual.  A su vez esta matriz estará sustentada con documentos oficiales de entrega de incentivos (actas) y el registro fotográfico de la entrega por cada organización. </t>
  </si>
  <si>
    <r>
      <t>El producto hace referencia a las Juntas de Acción Comunal caracterizadas por la Subdirección de Asuntos Comunales del IDPAC cada año, para identificar debilidades y fortalezas, y de esta manera, establecer planes de mejora que les permitan trabajar de manera eficiente y eficaz por el desarrollo de las comunidades en los terrritorios. Este producto es importante porque provee información de diagnóstico de las organizaciones comunales de manera detallada mediante datos demográficos, de gestión, de funcionamiento, entre otros aspectos.  El detalle de los datos recopilados podrá ser usado por la Administración Distrital, con el finde mejorar sus procesos de toma de decisiones con relación a la participación.  
A su vez, la información recopilada contribuye al fortalecimieto de las organizaciones dado que es posible identificar debilidades y trabajar sobre ello. 
S</t>
    </r>
    <r>
      <rPr>
        <sz val="12"/>
        <color theme="1"/>
        <rFont val="Arial Narrow"/>
        <family val="2"/>
      </rPr>
      <t xml:space="preserve">e debe aclarar que la Subdirección de Asuntos Comunales programa la caracterización correspondiente para el primer trimestre de cada año. </t>
    </r>
    <r>
      <rPr>
        <sz val="12"/>
        <rFont val="Arial Narrow"/>
        <family val="2"/>
      </rPr>
      <t xml:space="preserve">
Este producto contribuye en el abordaje del enfoque de derechos humanos porque permite identificar debilidades propias de las organizaciones y a su vez, da información para trabajar sobre el restablecimiento de derechos, de manera diferenciada, de las personas que hacen parte de las organizaciones comunales. </t>
    </r>
  </si>
  <si>
    <t xml:space="preserve">La medición del presente indicador se realiza a partir de la sumatoria del número de organizaciones de primer y segundo caracterizadas al año. La evidencia de la caracterización realizada será un certificado de caracterización que arroja la plataforma de la participación. Las organizaciones que ya posean el certificado de caracterización, se relacionarán en una matriz de seguimiento de la política pública y estará sustentada por los certificados ya mencionados. 
</t>
  </si>
  <si>
    <t xml:space="preserve">El indicador mide el número de asistencias técnicas realizadas a las organizaciones para robustecer procesos internos y externos de las organizaciones de acción comunal. Una asistencia técnica consiste en el acompañamiento técnico que hace el IDPAC de manera virtual o presencial a cada una de las organizaciones comunales en aras de aumentar sus capacidades aplicando metodologías que les permitan robustecer sus procesos internos y externos. Las temáticas abordadas en cada asistencia técnica están relacionadas con los procesos administrativos y contables que adelanta cada organización en el marco de las disposiciones establecidas en la normatividad comunal. </t>
  </si>
  <si>
    <t xml:space="preserve">La medición del presente indicador se realiza a partir de la sumatoria del número de asistencias técnicas realizadas de manera anual a las organizaciones comunales de primer y segundo grado. Las juntas de acción comunal que se les haya aplicado asistencias técnicas, se relacionan en una matriz de seguimiento de la política pública, la cual esta soportada por los formatos de asistencia técnica definidos por el IDPAC. </t>
  </si>
  <si>
    <t>Registros administrativos Asistencias técnicas realizadas - Subdirección de Asuntos Comunales</t>
  </si>
  <si>
    <t xml:space="preserve">El producto hace referencia al acompañamiento técnico que hace el IDPAC a cada una de las organizaciones comunales con el fin de contribuir en el buen desarroillo de sus procesos internos y externos. Se cuenta como asistencia técnica cualquier acompañamiento realizado en términos administrativos y contables al interior de las organizaciones. Este producto es importante porque contribuye al fortalecimiento organizacional mediante el abordaje de herramientas técnicas útiles para los líderes y lideresas comunales. 
Este producto contribuye en el abordaje del enfoque de derechos humanos porque permite ejecutar acciones para que las personas que hacen parte de las organizaciones comunales adelanten sus funciones conforme a lo establecido en la ley y a su vez, la organización en su conjunto trabaje por el mejoramiento de la calidad de vida de las personas en los territorios. </t>
  </si>
  <si>
    <t xml:space="preserve">El indicador mide el número de juntas de acción comunal con plan de fortalecimiento implementado. El plan de fortalecimiento es el conjunto de acciones a ejecutar con las organizaciones comunales, programadas con base en el diagnóstico, necesidades y prioridades de fortalecimiento identificadas en el marco del acompañamiento adelantado por el IDPAC. Las acciones a ejecutar están relacionadas con temas propios del funcionamiento de las organizaciones y se adelantan de manera virtual o presencial. </t>
  </si>
  <si>
    <t xml:space="preserve">El producto hace referencia al conjunto de acciones a ejecutar con las organizaciones comunales para superar dificultades internas identificadas  con base en un diagnóstico realizado previamente. Este producto es importante porque contribuye al fortalecimiento organizacional mediante un acompañamiento técnico realizado desde IDPAC para que las organizaciones comunales puedan adelantar sus procesos administrativos y contables según las disposiciones normativas establecidas. Es importante aclarar que el plan de fortalecimiento para cada organización se realiza entre el segundo y tercer trimestre de cada año. Este producto contribuye en el abordaje del enfoque de derechos humanos porque permite trabajar sobre el fortalecimiento organizacional como aspecto fundamental para que las organizaciones comunales trabajen por el desarrollo de la comunidad y específicamente por el mejoramiento de la calidad de vida de las personas.  </t>
  </si>
  <si>
    <t xml:space="preserve">La medición del presente indicador se realiza a partir de la sumatoria del número de planes de fortalecimiento realizados de manera anual a las organizaciones comunales de primer y segundo grado. Las juntas de acción comunal que se les haya aplicado el plan de fortalecimiento, se relacionan en una matriz de seguimiento de la política pública, la cual esta soportada por los formatos de plan de fortalecimiento definidos por el IDPAC. </t>
  </si>
  <si>
    <t>Registros administrativos Planes de Fortalecimiento Subdirección de Asuntos Comunales</t>
  </si>
  <si>
    <t xml:space="preserve">El producto hace referencia a la respuesta de los requiemientos allegados por las organizaciones comunales los cuales son tramitados en los tiempos de Ley desde IDPAC. Este producto es fundamental porque actualmente un porcentaje importante del trabajo adelantado por la Subdirección de Asuntos Comunales del IDPAC, está destinado a dar respuesta a las solicitudes e inquietudes allegadas por las organizaciones comunales. De igual manera, al atender de manera oportuna a las peticiones que tiene el liderazgo comunal, se contribuye en el fortalecimiento de las organizaciones dado que se resuelven dudas que surgen producto del ejercicio comunal, y que en muchos casos sino son atendidas  tiempo, pueden resultar en un debilitamiento de la organización. Este producto surge dado que de acuerdo con lo establecido en la Ley 2166 de 2021 y el Decreto 1066 de 2015, el IDPAC es el ente encargado de dar respuesta a las peticiones allegadas por las organizaciones comunales como parte de sus funciones de Inspección, Vigilancia y Control. 
El producto aborda el enfoque de derechos humanos ya que garantiza una respuesta oportuna a las peticiones que realizan las personas que hacen parte de las organizaciones comunales. </t>
  </si>
  <si>
    <t>La medición del presente indicador se realiza a partir del cálculo porcentual de requerimientos de las organizaciones comunales, respondidos en los tiempos de Ley sobre el número total de requerimientos recibidos. Esta información se corrobora por medio de un informe cuantitativo obtenido del Gestor Documental de la Entidad "ORFEO", en el que se relaciona el porcentaje de requerimientos que fueron respondidos en la anualidad. Por lo tanto, el informe obtenido en el mes enero del año siguiente al período de medición del indicador, será arrojado por la plataforma ORFEO.</t>
  </si>
  <si>
    <t xml:space="preserve">El indicador mide el número de acciones de relacionamiento virtuales o presenciales realizadas con instituciones de educación superior para promover alianzas estratégicas que beneficien al liderazgo comunal. Una acción de relacionamiento se entiende como cualquier escenario, mesa de trabajo o espacio virtual o presencial en el que el IDPAC se relaciona con Institución de Educación Superior para gestionar beneficios como becas, descuentos o cualquier otro incentivo que contribuya a la profesionalización y fortalecimiento de capacidades de las personas dignatarias de las organizaciones comunales de primer y segundo grado. El propósito es realizar de manera constante 5  acciones de relacionamiento cada año. </t>
  </si>
  <si>
    <t xml:space="preserve">El producto hace referencia a los cursos y capacitaciones adelantados por la Escuela de la Participación del IDPAC y la Subdirección de Asuntos Comunales para el fortalecimiento de capacidades democráticas y organizativas de las organizaciones comunales de primer y segundo grado.  Las capacidades democráticas se enfocan en el fomento del liderazgo colectivo a partir del respeto por la diversidad, la promoción de la inclusión, la tolerancia, entre otros aspectos ligados al cumplimiento de los derechos humanos de todas las personas. Por otro lado, las capacidades organizativas se entienden como los atributos que desarrollan las personas dignatarias de las organizaciones para adelantar procesos internos y realizar acciones de gestión en favor del desarrollo de la comunidad.
Es importante aclarar que la Subdirección de Asuntos Comunales del IDPAC realiza el acompañamiento pertinente para elaborar los contenidos requeridos que permiten avanzar en el fortalecimiento de capacidades. 
Este producto es importante porque contribuye al desarollo de la comunidad desde una perspectiva del fortalecimiento de capacidades de las personas que hacen parte de las organizaciones de acción comunal promoviendo además la garantía de derechos de todos y todas. </t>
  </si>
  <si>
    <t xml:space="preserve">El producto hace referencia a acciones de relacionamiento virtuales o presenciales con instituciones de educación superior (IES) para promover alianzas estratégicas que beneficien al liderazgo comunal en materia de educación superior. Por lo tanto, la Subdirección de Asuntos Comunales del IDPAC gestiona 5 mesas de trabajo, escenarios o espacios de relacionamiento cada año con instituciones de educación superior para gestionar cualquier tipo de beneficio al respecto. Es importante aclarar que el producto está enfocado en la realización de la gestión sin que ello implique garantizar un número mínimo de personas beneficiarias, dada la autonomía de cada IES para decidir otorgar o no las bonificaciones pertinentes. 
Este producto contribuye a la garantía del derecho a la educación de las personas que hacen parte de las organizaciones comunales. </t>
  </si>
  <si>
    <t xml:space="preserve">La medición del presente indicador se realiza a partir de un informe anual que relaciona las temáticas abordadas en las mesas de discusión que gestiona la Subdirección de Asuntos Comunales con las instituciones de educación superior. Este informe contiene las  actas de reunión y listados asistencia de las instituciones de educación superior asistentes a los escenarios de concertación. </t>
  </si>
  <si>
    <t xml:space="preserve">El producto hace referencia a un encuentro anual (modalidad foro, tertulia, jornada, etc) realizado entre las organizaciones comunales del departamento de Cundinamarca y aquellas del Distrito Capital para generar intercambios de experiencias relacionadas con su trabajo en favor del desarrollo de la comunidad en el marco de la articulación de la Región Metropolitana Bogotá - Cundinamarca. Este producto es importante porque aporta en la construcción de la Bogotá - Región desde el movimiento comunal. Para realizar este evento cada año, la Subdirección de Asuntos Comunales del IDPAC establecerá contacto con el Instituto Departamental de Acción Comunal - IDACO para generar procesos de articulación que permitan realizar estos espacios cada año de manera satisfactoria. En el marco de cada escenario se podrán realizar actos de reconocimiento simbólicos que dignifiquen el ejercicio comunal y su trabajo por el mejoramiento de la calidad de vida de las personas en los territorios. 
En el marco de estos encuentros, los asistentes podrán participar en actividades lúdicas y recreativas que los lleve a reflexión en torno al desarrollo de la comunidad apartir de su rol de dignatarios, los cuales serán guiados por personas profesionales que el IDPAC defina para esa tarea. En el marco de este mismo evento, las y los dignatarios recibirán refrigerio y un recordatorio del encuentro. 
Este producto aborda el enfoque de derechos humanos desde unas perspectiva de integración entre las personas que ejercen el liderazgo comunal en Bogotá y en el departamento de Cundinamarca, ya que propicia escenarios de reflexión entre las personas dignatarias. </t>
  </si>
  <si>
    <t xml:space="preserve">La medición del presente indicador se realiza a partir de un informe anual en el que relacionan las temáticas abordadas en el encuentro entre las organizaciones comunales de la región. Este informe  debe estar soportado por listados de asistencia que surgen del encuentro. </t>
  </si>
  <si>
    <r>
      <t xml:space="preserve">La medición del presente indicador se realiza de la siguiente manera:
</t>
    </r>
    <r>
      <rPr>
        <b/>
        <sz val="12"/>
        <rFont val="Arial Narrow"/>
        <family val="2"/>
      </rPr>
      <t xml:space="preserve">1) </t>
    </r>
    <r>
      <rPr>
        <sz val="12"/>
        <rFont val="Arial Narrow"/>
        <family val="2"/>
      </rPr>
      <t xml:space="preserve">Para el año 2023 el cumplimiento de la meta establecida se corroborará con las siguientes evidencias: </t>
    </r>
    <r>
      <rPr>
        <b/>
        <sz val="12"/>
        <rFont val="Arial Narrow"/>
        <family val="2"/>
      </rPr>
      <t>a)</t>
    </r>
    <r>
      <rPr>
        <sz val="12"/>
        <rFont val="Arial Narrow"/>
        <family val="2"/>
      </rPr>
      <t xml:space="preserve"> un documento en el que se detalle la planeación del Banco de Buenas prácticas. </t>
    </r>
    <r>
      <rPr>
        <b/>
        <sz val="12"/>
        <rFont val="Arial Narrow"/>
        <family val="2"/>
      </rPr>
      <t>b)</t>
    </r>
    <r>
      <rPr>
        <sz val="12"/>
        <rFont val="Arial Narrow"/>
        <family val="2"/>
      </rPr>
      <t xml:space="preserve"> Micrositio Web donde esté alojado Banco. 
</t>
    </r>
    <r>
      <rPr>
        <b/>
        <sz val="12"/>
        <rFont val="Arial Narrow"/>
        <family val="2"/>
      </rPr>
      <t xml:space="preserve">2) </t>
    </r>
    <r>
      <rPr>
        <sz val="12"/>
        <rFont val="Arial Narrow"/>
        <family val="2"/>
      </rPr>
      <t xml:space="preserve">Para el año 2024, el cumplimiento de la meta establecida se corroborará con las siguientes evidencias: </t>
    </r>
    <r>
      <rPr>
        <b/>
        <sz val="12"/>
        <rFont val="Arial Narrow"/>
        <family val="2"/>
      </rPr>
      <t xml:space="preserve">a) </t>
    </r>
    <r>
      <rPr>
        <sz val="12"/>
        <rFont val="Arial Narrow"/>
        <family val="2"/>
      </rPr>
      <t xml:space="preserve">listados de asistencia de las 20 socializaciones realizadas con las Asociaciones de Juntas y </t>
    </r>
    <r>
      <rPr>
        <b/>
        <sz val="12"/>
        <rFont val="Arial Narrow"/>
        <family val="2"/>
      </rPr>
      <t>b)</t>
    </r>
    <r>
      <rPr>
        <sz val="12"/>
        <rFont val="Arial Narrow"/>
        <family val="2"/>
      </rPr>
      <t xml:space="preserve"> las piezas gráficas usadas para informar sobre el banco. 
</t>
    </r>
    <r>
      <rPr>
        <b/>
        <sz val="12"/>
        <rFont val="Arial Narrow"/>
        <family val="2"/>
      </rPr>
      <t xml:space="preserve">3) </t>
    </r>
    <r>
      <rPr>
        <sz val="12"/>
        <rFont val="Arial Narrow"/>
        <family val="2"/>
      </rPr>
      <t xml:space="preserve">Del 2025 en adelante, el cumplimiento de la meta establecida se corroborará con las siguientes evidencias: </t>
    </r>
    <r>
      <rPr>
        <b/>
        <sz val="12"/>
        <rFont val="Arial Narrow"/>
        <family val="2"/>
      </rPr>
      <t>a)</t>
    </r>
    <r>
      <rPr>
        <sz val="12"/>
        <rFont val="Arial Narrow"/>
        <family val="2"/>
      </rPr>
      <t xml:space="preserve"> Informe sobre los actos de reconocimiento realizados y</t>
    </r>
    <r>
      <rPr>
        <b/>
        <sz val="12"/>
        <rFont val="Arial Narrow"/>
        <family val="2"/>
      </rPr>
      <t xml:space="preserve"> b)</t>
    </r>
    <r>
      <rPr>
        <sz val="12"/>
        <rFont val="Arial Narrow"/>
        <family val="2"/>
      </rPr>
      <t xml:space="preserve"> Informe de actualización del micrositio web donde se aloja el Banco. 
</t>
    </r>
    <r>
      <rPr>
        <sz val="12"/>
        <color theme="1"/>
        <rFont val="Arial Narrow"/>
        <family val="2"/>
      </rPr>
      <t xml:space="preserve">El dato de cumplimiento de la meta del indicador se corrobora con las evidencias descritas para cada uno de los años referenciados. </t>
    </r>
  </si>
  <si>
    <t xml:space="preserve">El producto hace referencia a la creción e implementación de un Banco de buenas prácticas comunales en Bogotá. El banco de buenas prácticas se entiende como un espacio virtual en la Plataforma de la participación del IDPAC en el cual se cargan todas aquellas iniciativas adelantadas por las organizaciones comunales que están enfocadas en el mejoramiento de la calidad de vida de las personas en los territorios y son consideradas como casos de éxito en el próposito de cumplir con el desarrollo de la comunidad. Este producto  es importante porque visibiliza la gestión de las organizaciones comunales en favor del desarrollo de las comunidades y promueve la conservación del conocimiento que estas poseen, producto de su trabajo.
Adicionalmente, este producto aborda el enfoque de derechos humanos ya que dignifica la labor adelantada en favor del desarrollo de las comunidad por parte de las personas que ejercen su liderazgo en los organismos comunales. </t>
  </si>
  <si>
    <t xml:space="preserve">El indicador mide el número de espacios de encuentro (jornadas, foros, tertulias, etc) entre las organizaciones comunales de la región en el marco de la construcción de la Región Metropolitana Bogotá – Cundinamarca. Se realiza de manera constante un espacio de encuentro cada año. </t>
  </si>
  <si>
    <t xml:space="preserve">El indicador mide el número de socializaciones virtuales o presenciales realizadas por el IDPAC sobre el sistema de votación electrónica "VOTEC" a las organizaciones comunales de primer y segundo grado. VOTEC es una plataforma virtual en la que las personas que hacen parte de las organizaciones de acción comunal pueden ejercer su derecho al voto electrónico de manera segura, fácil y confiable.  El propósito es aumentar cada año el número de organizaciones a las que se les socializa el Sistema de Votación Electrónica "VOTEC".
</t>
  </si>
  <si>
    <t xml:space="preserve">El producto hace referencia a talleres de socialización sobre el sistema de votación electrónica "VOTEC". Este producto es importante porque contribuye a promomover la transparencia y confianza en las elecciones llevadas a cabo al interior de las organizaciones de acción comunal. Lo anterior, se relaciona de manera directa con la reducción del imaginario negativo que se tiene sobre estas organizaciones  y sus procesos electorales. Es de destacar que "VOTEC" es una herramienta intuitiva y de fácil acceso, la cual puede manejar todo tipo de población (adultos mayores, jóvenes y  población con discapacidad). Esto hace que se incorpore el enfoque diferencial en la garantía del  derecho ciudadano a la participación en el proceso de elecciones. 
Para  la ejecución de este producto y el alcance de las metas establecidas por año, la Subdirección de Asuntos Comunales del IDPAC adelantará las acciones de promoción del sistema "VOTEC",  con las Juntas de Acción Comunal y Asociaciones de Junta a través de talleres de socialización en los años anteriores a las elecciones. En ese sentido, el número de capacitaciones que se realicen por año del sofware "VOTEC", estarán incluidas en el plan de formación que realice anualmente la Subdirección de Asuntos Comunales. Por otro lado, el costo estimado se ha calculado únicamente con base en el mantenimiento del sistema. Dicho mantenimiento será llevado acabo por parte del IDPAC, quien a su vez garantizará los equipos tecnológicos para que al finalizar la política, mínimo un 50% de las organizaciones hagan uso del sistema. En ese sentido, se espera que la apropiación y uso de la plataforma tecnológica se realice durante la vigencia de este Política Pública de la siguiente manera: Para las elecciones comunales del 2026, 250 JAC usando el sistema; para las elecciones comunales del 2030, 420 JAC usando el sistema;  y, finalmente  para las elecciones comunales del 2034, 841 JAC usando el sistema. Las Alcaldías Locales apoyarán en la dotación o préstamo de equipos tecnólogicos para la implementación del sistema de votación "VOTEC" durante cada jornada electoral, previa gestión realizada por el IDPAC.  
Adicionalmente, este producto aborda el enfoque de derechos humanos ya que promueve el fortalecimiento de capacidades para la apropiación de herramientas tecnólogicas que garanticen el derecho a la participación de las personas en los procesos electorales de las organizaciones. </t>
  </si>
  <si>
    <t xml:space="preserve">La medición del presente indicador se realiza a partir de un  reporte cuantitativo del número de organizaciones a las que se les socializa el sistema "VOTEC", este reporte estará relacionado en una matriz de seguimiento de la política pública. Este reporte estará soportado por los listados de asistencia de las personas que participaron en las socializaciones realizadas con las organizaciones comunales. Los listados de asistencia serán recolectados durante las socializaciones. Se entenderá como socializada la junta de acción comunal con la asistencia de al menos una persona representante de la organización.
Para el cálculo del cumplimiento del indicador de producto, se suman el número de socializaciones realizadas en cada uno de los listados refenciados. 
</t>
  </si>
  <si>
    <r>
      <rPr>
        <sz val="12"/>
        <color theme="1"/>
        <rFont val="Arial Narrow"/>
        <family val="2"/>
      </rPr>
      <t>Registro Administrativo socializaciones Votec -</t>
    </r>
    <r>
      <rPr>
        <sz val="12"/>
        <rFont val="Arial Narrow"/>
        <family val="2"/>
      </rPr>
      <t xml:space="preserve"> Subdirección de Asuntos Comunales </t>
    </r>
  </si>
  <si>
    <t xml:space="preserve">El indicador mide el número de acciones de comunicación realizadas con el fin de visibilizar la gestión de las organizaciones comunales a favor del desarrollo de la comunidad. Se entiende por acción de comunicación la realización de sesiones del programa área común realizado desde el IDPAC, creación de videos, cápsulas informativas, redacción de notas de prensa, u otro formato que resalte la gestión realizada por las organizaciones de acción comunal en favor del desarollo de la comunidad. 
</t>
  </si>
  <si>
    <t xml:space="preserve">El producto hace referencia a acciones de comunicación (programas de área cómún,  creación de videos, cápsulas informativas, redacción de notas de prensa, u otro formato) dirigidas a evidenciar la labor realizada en favor del desarrollo de la comunidad por parte de las organizaciones de acción comunal de diferentes localidades.  En ese sentido, las 20 acciones proyectadas para cada año, estarán enfocadas en evidenciar y resaltar experiencias significativas de organizaciones comunales que contribuyan al desarrollo de las comunidades en los territorios. Así las cosas, se invitará a una organización comunal por localidad cada año para que, ya sea en los programas de "área común" u otro foramto que se defina desde la oficina asesora de comunicaciones del IDPAC, dos representantes puedan comunicar y compartir a la ciudadanía sobre su trabajo por la comunidad en el barrio o vereda. Estas acciones serán difundidas en las redes sociales de la entidad como parte del proceso comunicativo. El producto es importante porque contribuye en la construcción de un imaginario colectivo positivo sobre esta forma de organización y además destaca las gestiones realizadas por las mismas organizaciones para el mejoramiento de la calidad de vida de las personas en las comunidades. Para la realización de este producto la Subdirección de Asuntos Comunales se coordina con la Oficina Asesora de Comunicaciones para cumplir con las metas establecidas anualmente. </t>
  </si>
  <si>
    <t>Registro Administrativo Acciones de comunicación - Oficina Asesora de Comunicaciones.</t>
  </si>
  <si>
    <t xml:space="preserve">La medición del presente indicador se realiza a partir de un informe elaborado por la Oficina Asesora de Comunicaciones del IDPAC que consolida la información sobre las acciones de comunicación realizadas en el año para visibilizar la gestión de las organizaciones comunales. El informe contiene fechas, temas abordados, invitados, organizaciones abordadas y observaciones. Los datos para la medición del indicador se obtienen de la suma del número acciones de comunicación (programas de área cómún,  creación de videos, cápsulas informativas, redacción de notas de prensa, u otro formato) en los que el tema principal está relacionado con visibilizar acciones del liderazgo comunal en favor del desarrollo de la comunidad. </t>
  </si>
  <si>
    <t xml:space="preserve">El producto hace referencia a cualquier acción de coordinación entre la Gerencia de Juventud y la Subdirección de Asuntos Comunales para promover la participación de las personas jóvenes en las organizaciones de acción comunal. Este producto es importante porque contribuye a la renovación de liderazgos como parte fundamental de lo identificado en el documento diagnóstico de la política pública. Las acciones realizadas pueden incluir entre otros aspectos la entrega de incentivos, realización de eventos con enfoque de juventud, jornadas deportivas, o cualquier actividad que fomente la participación de las personas jóvenes en dichas organizaciones. 
Este producto incorpora el enfoque poblacional - diferencial a través de la promoción de la participación de las juventudes en los organismos comunales, como escenarios políticos de incidencia en las comunidades. </t>
  </si>
  <si>
    <t xml:space="preserve">Mide el número de acciones (entrega de incentivos, realización de eventos, jornadas deportivas o cualquier otro formato) realizadas desde la Gerencia de Juventud en coordinación con la Subdirección de Asuntos Comunales para promover la participación de las personas jóvenes en las Organizaciones de Acción Comunal. El próposito es realizar de manera constante 20 acciones que estén enfocadas en promover la participación de las personas jóvenes en las organizaciones comunales. </t>
  </si>
  <si>
    <t xml:space="preserve">La medición del presente indicador se realiza mediante un informe de gestión realizado por la Gerencia de Juventud del IDPAC en el que se detalla el número de acciones desarrolladas para promover la participación de las personas jóvenes en las organizaciones comunales, así como las temáticas abordadas y el número de asistentes en cada escenario. Este informe está soportado por listados de asistencia de cada jornada y debe ser entregado de manera anual.
Se cuenta como realizada la acción de promoción de la participación de la juventud con la asistencia de mínimo 10 personas a cada escenario.  
El informe se debe realizar al finalizar cada encuentro y se debe remitir a la subdirección de Asuntos Comunales de manera anual en una carpeta que contenga: 1. Un informe anual que de cuenta del estado de avance de la meta. 2. Los informes de cada encuentro y 3, Regisro fotográfico (opcional). </t>
  </si>
  <si>
    <t>Registros administrativos - Gerencia de Juventud IDPAC</t>
  </si>
  <si>
    <t xml:space="preserve">Este producto hace referencia al número de personas jóvenes estudiantes de educación media y  superior que realizan sus prácticas profesionales o servicio social respectivamente en las Organizaciones de Acción Comunal. El producto es importante dado que, en el marco de la política pública, fortalece la inclusión de nuevos liderazgos al interior de las organizaciones comunales a partir del conocimiento experiencial del funcionamiento interno de las organizaciones. Este producto incorpora el enfoque poblacional - diferencial a través de la promoción de la participación de las juventudes en los organismos comunales, como escenarios políticos de incidencia en las comunidades. </t>
  </si>
  <si>
    <t xml:space="preserve">El indicador mide el numero de personas jóvenes estudiantes de educación media y  superior que realizan sus prácticas de servicio social o profesionales en las Juntas de Acción Comunal o Asociaciones de Juntas. La Subdirección de Asuntos Comunales del IDPAC realiza las acciones correspondientes para garantizar que se cumpla la meta establecida durante cada anualidad. El propósito es que cada año de manera constante 336 personas jóvenes realicen el servicio social en las organizaciones comunales. la meta establecida por año de 336 personas jóvenes realizando su servicio social en las organizaciones se ha proyectado, esperando que al menos el 20% de las 1683 organizaciones de primer y segundo grado de Bogotá, cuenten con un practicante o pasante. </t>
  </si>
  <si>
    <t xml:space="preserve">La medición del presente indicador se realiza a partir de la sumatoria de personas jóvenes que realizan su servicio social o prácticas profesionales en las organizaciones comunales. La sumatoria de jóvenes reposa en una matriz de seguimiento diseñada por la Subdirección de Asuntos Comunales para este propósito. Para el reporte de cumplimiento a la meta de este indicador, la Subdirección de Asuntos Comunales realiza dos acciones: 
1) solicita a la Secretaría Distrital de Educación de manera anual los listados de personas jóvenes que realizan su servicio social en las organizaciones comunales.
2) Apoyada en el equipo de gestores consulta a las organizaciones comunales sobre si cuentan actualmente con un practicante o pasante en su organización.
Con esta información alimenta la matriz de seguimiento y obtiene el dato para verificar el cumplimiento de la meta establecida. </t>
  </si>
  <si>
    <t>Registro Administrativo - Subdirección de Asuntos Comunales</t>
  </si>
  <si>
    <t xml:space="preserve">El indicador mide el numero de espacios de encuentro para fortalecer la participación de los “comunalitos” en las Organizaciones Comunales. Se entiende como espacio de encuentro cualquier actividad, jornada, foro, etc, que puede ser virtual o presencial realizada en la sede del IDPAC u otro escenario que se considere pertinente, el cual tenga como fin promover y fortalecer la participación de los niños y niñas en las organizaciones de acción comunal. El propósito es realizar mínimo un espacio de encuentro cada año. </t>
  </si>
  <si>
    <r>
      <t xml:space="preserve">Este producto hace referencia a la realización de un espacio de encuentro ( actividad, jornada, foro, etc) cada año que contribuya a la participación de los comunalitos en las organizaciones de acción comunal según lo establecido por la ley 2166 de 2021. En el marco de estos encuentros, los niños, niñas, y adolescentes asistentes podrán participar en actividades lúdicas y recreativas que los lleve a reflexionar en torno al papel que juegan las organizaciones de acción comunal en el desarrollo de la comunidad, y que a su vez permita el autoreconocimiento como ciudadadanas y ciudadanos políticamente activos. 
Este producto incorpora el enfoque poblacional - diferencial a través de la promoción de la participación de los niños y niñas en los organismos comunales. 
Es importante aclarar que si bien para hacer parte de una junta es necesario ser mayor de 14 años, la idea de los comunalitos pretende brindar herramientas que permitan desarrollar habilidades de liderazgo en los niños y niñas. </t>
    </r>
    <r>
      <rPr>
        <b/>
        <sz val="12"/>
        <rFont val="Arial Narrow"/>
        <family val="2"/>
      </rPr>
      <t xml:space="preserve">
Nota:</t>
    </r>
    <r>
      <rPr>
        <sz val="12"/>
        <rFont val="Arial Narrow"/>
        <family val="2"/>
      </rPr>
      <t xml:space="preserve"> En los costos estimados para la realización de este producto por parte de la Subdirección de Asuntos Comunales se incluyó lo relaciondado con la entrega de refrigerios en el evento. 
</t>
    </r>
  </si>
  <si>
    <t xml:space="preserve">1. En los costos estimados para la realización de este producto por parte de la Subdirección de Asuntos Comunales se incluyó lo relaciondado con la entrega de refrigerios en el evento. </t>
  </si>
  <si>
    <t xml:space="preserve">La medición del presente indicador se realiza a partir de la sumatoria de espacios de encuentro enfocados a fortalecer la participación de los “comunalitos” en las Organizaciones Comunales. De manera anual se presenta un informe del espacio de encuentro realizado. Dicho informe está soportado por el acta del encuentro en la cual se detallan las temáticas abordadas y el número de asistentes, junto con los respectivos listados de asistencia. 
</t>
  </si>
  <si>
    <t>Registros Administrativos Encuentro Comunalitos - Subdirección de Asuntos Comunales</t>
  </si>
  <si>
    <r>
      <t>El indicador mide el número de</t>
    </r>
    <r>
      <rPr>
        <sz val="12"/>
        <color theme="1"/>
        <rFont val="Arial Narrow"/>
        <family val="2"/>
      </rPr>
      <t xml:space="preserve"> socializaciones </t>
    </r>
    <r>
      <rPr>
        <sz val="12"/>
        <rFont val="Arial Narrow"/>
        <family val="2"/>
      </rPr>
      <t xml:space="preserve">que se realizarán a las organizaciones comunales de primer y segundo grado acerca del proceso de inspección, vigilancia y control. El propósito es aplicar de manera constante 20 socializaciones cada año. Se entiende por acción de socialización realizada cualquier taller, jornada o escenario virtual o presencial en el que se comparte a las organizaciones comunales información acerca del proceso de inspección vigilancia y control (IVC). </t>
    </r>
  </si>
  <si>
    <t xml:space="preserve">El producto hace referencia a la realización de socializaciones mediante talleres, jornadas, escenarios, etc, virtuales o presenciales, en los cuales se comparte a las organizaciones comunales información relacionada con el proceso de inspección, vigilancia y control. El objetivo con esta estrategia es que las juntas de acción comunal conozcan la información requerida sobre el proceso de IVC. Este producto es importante porque contribuye al fortalecimiento organizacional mediante la apropiación de la norma comunal, lo cual lleva a que las organizaciones realicen sus acciones en favor del desarrollo de la comunidad teniendo siempre presente las consideraciones normativas definidas en la ley.
Este producto aborda el enfoque de derechos humanos a partir del fortalecimiento de capacidades de las personas que hacen parte de las organizaciones mediante la socialización de la normatividad comunal. </t>
  </si>
  <si>
    <t xml:space="preserve">La medición del presente indicador se realiza anualmente bajo la sumatoria de jornadas, talleres o escenarios de socialización dirigidas a organizaciones comunales de primer y segundo grado sobre el proceso de inspección, vigilancia y control. La Subdirección de Asuntos Comunales de manera anual redacta un informe en el que se detallan los temas abordados en las jornadas de socialización y el número de asistentes a las mismas. Este informe está soportado por actas de reunión, listados de asistencia y un registro fotogrático. Se cuenta cada socialización como realizada con la asistencia de al menos 10 personas a cada espacio. </t>
  </si>
  <si>
    <t xml:space="preserve">El indicador mide el número de acciones de socialización realizadas con los equipos de las Alcaldías Locales quienes están involucradas en el proceso de Inspección, Vigilancia y Control  (IVC) de las organizaciones comunales, específicamente con relación a las asesorías brindadas. Se entiende por acción de socialización realizada cualquier taller, jornada o escenario virtual o presencial en el que se comparte con las Alcaldías Locales información acerca del proceso de inspección vigilancia y control (IVC).  El propósito es realizar de manera constante 20 acciones de socialización cada año. </t>
  </si>
  <si>
    <t xml:space="preserve">Número de acciones de socialización sobre proceso de Inspección, Vigilancia y control Comunal a las entidades del Distrito involucradas en dicho tema. </t>
  </si>
  <si>
    <t xml:space="preserve">El producto hace referencia a  las acciones de socialización realizadas con las Alcaldías Locales del Distrito quienes están involucradas en el proceso de Inspección, Vigilancia y Control  (IVC) de las organizaciones comunales. Este producto es importante dado que en el diagnóstico de la política pública se identificó una debilidad en el proceso de IVC, la cual está relacionada con la falta de una doctrina unificada sobre la norma comunal desde las entidades involucradas, incluidos los equipos de las alcaldías locales. En ese sentido, el objetivo es que los servidores públicos del distrito que realicen acompañamiento o asesoría a las juntas de acción comunal o Asojuntas, tengan los conocimiento básicos, de tal manera que puedan brindar un mejor apoyo a las mismas. 
Este producto aborda el enfoque de derechos humanos a partir del reconocimiento de la necesidad que existe desde la institucionalidad frente a brindar información oportuna y eficaz a las personas que hacen parte de las organizaciones comunales. </t>
  </si>
  <si>
    <t xml:space="preserve">La medición del presente indicador se realiza anualmente bajo la sumatoria del número de acciones de socialización sobre proceso de Inspección, Vigilancia y control Comunal a las Alcaldías Locales. La Subdirección de Asuntos Comunales de manera anual redacta un informe en el que detalla los temas abordados en las acciones de socialización y el número de asistentes a las mismas. Este informe se soporta por actas de reunión, listados de asistencia y un registro fotogrático. Se cuenta cada socialización como realizada con la asistencia de al menos 5 personas a cada espacio. </t>
  </si>
  <si>
    <t xml:space="preserve">El indicador mide el número de acciones realizadas anualmente para garantizar el funcionamiento del Sistema Tecnológico de Acción Comunal.  Este sistema está estructurado por la plataforma de la participación del IDPAC, la cual incluye un micrositio destinado para las organizaciones comunales en el que se encuentra la información actualizada de las diferentes organizaciones comunales, junto con un módulo de información de acción comunal para que las organizaciones conozcan la oferta Distrital de las diferentes entidades. El propósito es realizar cada año mínimo dos acciones para garantizar el funcionamiento y actualización del Sistema Tecnológico de Acción Comunal. </t>
  </si>
  <si>
    <t>Sumatoria del número de acciones realizadas para garantizar el funcionamiento del Sistema tecnológico de acción comunal.</t>
  </si>
  <si>
    <r>
      <t>El producto hace referencia a las acciones realizadas anualmente para garantizar el funcionamiento del sistema de tecnológico de acción comunal. Por la tanto, la Subdirección de Asuntos Comunales del IDPAC programa cada año acciones para garantizar el funciomiento del sistema tecnológico de acción comunal mediante el mantenimiento de la plataforma de la participación, así como del módulo de información de acción comunal. Este producto es importante porque una de las dificultades que afrontan las organizaciones de acción comunal es el acceso y conocimiento de herramientas técnologicas para solventar las necesidades que tienen con respecto al acceso a la información. Así las cosas, la Subdirección de Asuntos Comunales del IDPAC garantizará la creación del módulo web de información en la plataforma de la participación entre el 2023 y 2024, y realizará las respectivas actualizaciones en los años siguientes. El proceso de actualización del módulo de información se realizará de manera articulada con las diferentes entidades cabezas de sector tal y cómo se define en el Decreto de esta Política Pública, para lo cual la Subdirección de Asuntos Comunales solicitará semestralmente a las entidades la información que permita alimentar el respectivo módulo.</t>
    </r>
    <r>
      <rPr>
        <sz val="12"/>
        <color theme="1"/>
        <rFont val="Arial Narrow"/>
        <family val="2"/>
      </rPr>
      <t xml:space="preserve"> Sin embargo, cada vez que las entidades hagan convocatorias el objetivo es que usen el módulo para difundir la información.
Este producto aborda el enfoque de derechos desde una perspectiva de acceso a la información por parte de las personas integrantes de las organizaciones de acción comunal. 
</t>
    </r>
    <r>
      <rPr>
        <sz val="12"/>
        <color rgb="FFFF0000"/>
        <rFont val="Arial Narrow"/>
        <family val="2"/>
      </rPr>
      <t xml:space="preserve">
</t>
    </r>
  </si>
  <si>
    <t xml:space="preserve">La medición del presente indicador se realiza anualmente bajo la sumatoria del número de acciones realizadas para garantizar el funcionamiento del sistema tecnológico de acción comunal. La sumatoria del numero de acciones realizadas, está contenida en un informe semestral de avance del estado de la actualización de la platafoma que da cuenta de las acciones realizadas mensualmente para avanzar en la actualización de la palataforma de la participación y el módulo de información de acción comunal. </t>
  </si>
  <si>
    <t>Número de acciones de socialización de la oferta institucional de la Secretaría de Gobierno  a las Juntas de Acción Comunal</t>
  </si>
  <si>
    <t>Sumatoria del número de acciones de socialización de la oferta institucional de la Secretaría de gobierno a las Juntas de Acción Comunal</t>
  </si>
  <si>
    <t xml:space="preserve">El indicador mide el número de acciones de socialización (talleres, encuentros, charlas, etc) realizadas con las organizaciones comunales sobre la oferta institucional de la Secretaría de Gobierno. El propósito es realizar de manera constante 20 acciones de socialización cada año. </t>
  </si>
  <si>
    <t>Número de acciones de socialización de la oferta institucional de la Secretaría de gobierno a las Juntas de Acción Comunal</t>
  </si>
  <si>
    <t xml:space="preserve">La medición del presente indicador se realiza a partir de la sumatoria del número de acciones de socialización de la oferta institucional realizados por la Secretaría Distrital de Gobierno a las Juntas de Acción Comunal. Esta medición está contenida en un informe anual elaborado por la Subdirección de Asuntos Comunales que especifica las temáticas abordadas en las acciones de socialización,  el número de asistentes y los compromisos e inquietudes que surgieron de los encuentros. Los soporte del informe son:  listas de asistencia a los escenarios en que se socializa la información correspondiente y veinte informes individuales que dan cuenta de cada una de las socializaciones. 
Se contará como realizada cada socialización con la asistencia de al menos 5 organizaciones a cada espacio las cuales están representadas en al menos una persona asistente. </t>
  </si>
  <si>
    <t xml:space="preserve">El producto hace referencia al número de acciones de socialización (talleres, encuentros, charlas, etc) realizadas con las organizaciones comunales sobre la oferta institucional de la Secretaría de Gobierno. El fin es que cada año un número mínimo de organizaciones puedan estar informadas sobre el total de programas, proyectos e iniciativas que se realicen desde la Secretaría Distrital de Gobierno, con el fin de que las juntas y Asojuntas se hagan partícipes. Este producto es importante porque contribuye a resolver las necesidades  de acceso a la información que tienen las organizaciones sobre la oferta institucional. Para cumplir con el producto, la Subdirección de Asuntos Comunales del IDPAC adelanta las acciones de convocatoria para que la Secretaría de Gobierno realice la socialización de la información respectiva. Este producto aborda el enfoque de derechos desde una perspectiva de acceso a la información por parte de las personas integrantes de las organizaciones de acción comunal. </t>
  </si>
  <si>
    <t xml:space="preserve">El indicador mide la cantidad de procesos artísticos desarrollados anualmente desde IDARTES  en coordinación con Juntas de Acción Comunal. Se entiende por proceso artístico aquella actividad realizada desde IDARTES que abarca diferentes programas liderados por la Entidad (NIDOS, CREA, entre otros). El propósito es realizar de manera constante 20 procesos artísticos cada año en coordinación con las Juntas de Acción Comunal. </t>
  </si>
  <si>
    <t xml:space="preserve">El producto hace referencia a los procesos artísticos desarrollados desde IDARTES en coordinación con las Juntas de Acción Comunal, según la oferta institucional de dicha entidad. La realización del producto es responsabilidad de la Subdirección de Asuntos comunales del IDPAC quien establece cuáles son las juntas de acción comunal con las que se trabaja para cada vigencia, así como la ubicación geográfica correspondiente a Localidad, UPZ, Barrio. De igual forma, al inicio de cada anualidad para el mes de enero, la Subdirección de Asuntos Comunales convoca a IDARTES a una mesa de trabajo  con el fin de definir cuáles serán las organizaciones que se abordarán durante la vigencia ,así como para coordinar los demás aspectos necesarios para llevar a cabo las actividades proyectadas.  Dicha dependencia es la responsable de interlocutar con cada una de las directivas de las organizaciones comunales para definir todo lo relacionado con los aspectos logísticos al momento de llevar la oferta al territorio, es decir, lugar, fecha, horario, etc.
Este producto es importante porque propicia la intervención de las organizaciones de acción comunal en el desarrollo de la comunidad desde los aspectos socio-culturales liderados por IDARTES. 
El producto aborda los enfoques de derechos humanos, poblacional y diferencial dado que en las acciones adelantadas por IDARTES se contempla el abordaje de niños, niñas, juventud y comunidad en general, quienes serán beneficiados con la oferta que posee la entidad. </t>
  </si>
  <si>
    <t xml:space="preserve">La medición del presente indicador se realizará con un informe anual  realizado por la Subdirección de Asuntos Comunales. Este informe especifica las temáticas abordadas en los procesos artísticos,  el número de asistentes, fecha y lugar. Los soporte del informe son:  listas de asistencia a los procesos artísticos (actividades) realizados desde IDARTES con las organizaciones comunales. En cada escenario la Subdirección de Asuntos Comunales recogerá la información respectiva para realizar el reporte de cumplimiento del indicador. 
</t>
  </si>
  <si>
    <t xml:space="preserve">El indicador mide el número de socializaciones realizadas con los sectores administrativos sobre el lineamiento para que las Juntas de Acción Comunal participen en la implementación de acciones terrioriales. Cabe indicar que para que se pueda llevar a cabo este producto, el IDPAC deberá establecer de manera clara el lineamiento sobre cómo trabajar articuladamente para mejorar los bienes y servicios que llegan de las entidades distritales a los territorios. Adicionalmente, es importante aclarar que el lineamiento surge a partir de lo establecido en el artículo 92 de la Ley 2166 de 2021 el cual define que es responsabilidad de las entidades territoriales analizar la viabilidad de los proyectos de inversión públicos presentados por los organismos comunales, estos deben estar enfocados en el desarrollo de la comunidad. </t>
  </si>
  <si>
    <t xml:space="preserve">El producto hacer referencia al número de socializaciones realizadas con los sectores administrativos sobre el lineamiento para que las Juntas de Acción Comunal participen en la implementación de acciones terrioriales. Este producto es importante porque contribuye a que las entidades Distritales al momento de elaborar sus respectivos planes de trabajo tengan en cuenta la visión comunal. La programación realizada se ha hecho de acuerdo con los cambios de administración proyectados durante la vigencia de la Política Pública. Es importante aclarar que se espera convocar de manera presencial o virtual a todas las entidades en un sólo escenario para hacer la socialización del respectivo lineamiento. 
Por otro lado, la Subdirección de Asuntos Comunales elaborará el lineamiento correspondiente y realizará las actualizaciones necesarias de acuerdo con los cambios que surjan en la normatividad comunal. </t>
  </si>
  <si>
    <t>Registro administrativo con las Actas de cada escenario - Subdirección de Asuntos Comunales del IDPAC</t>
  </si>
  <si>
    <t xml:space="preserve">La medición del presente indicador se realiza a partir de la sumatoria de las socializaciones realizadas con los sectores administrativos sobre el lineamiento para que las Juntas de Acción Comunal participen en la implementación de acciones terrioriales. Cada cuatro años se realiza una socialización de la cual surge un informe que da cuenta del número de personas asistentes, los temas tratados y las inquietudes surgidas en la socializacion. Este informe es soportado por el listado de asistencia. 
</t>
  </si>
  <si>
    <t>1. Fortalecer las capacidades organizativas y democráticas de las Juntas de acción comunal a través de la implementación, del modelo de fortalecimiento organizativo comunal, de incentivos en el marco del fondo Chikaná y de programas de formación con el fin de aumentar su capacidad de intervención en el desarrollo de la comunidad.</t>
  </si>
  <si>
    <t xml:space="preserve">2. Visibilizar la gestión y buenas prácticas de las organizaciones de acción comunal a través de la implementación de estrategias comunicativas que mejoren la percepción ciudadana y resalten su importancia como escenario de participación para el desarrollo de la comunidad. </t>
  </si>
  <si>
    <t>3.  Fortalecer el ejercicio de Inspección, Vigilancia y Control desde el IDPAC implementando prácticas de transparencia y eficiencia con el objeto de recuperar la confianza en la justicia comunal.</t>
  </si>
  <si>
    <t>4. Consolidar la plataforma de la participación como instrumento para canalizar y difundir la oferta de las entidades del Distrito sobre programas, proyectos e iniciativas que permitan una gestión más eficaz del desarrollo de sus comunidades</t>
  </si>
  <si>
    <t>(Número de juntas de acción comunal informadas sobre la oferta del Sistema Distrital del Cuidado/Número total de organizaciones que se encuentran en perímetro o zona de cobertura peatonal de las manzanas del Cuidado)*100</t>
  </si>
  <si>
    <t xml:space="preserve">Erika Natalia Moreno Salamanca </t>
  </si>
  <si>
    <t>emoreno@sdmujer.gov.co</t>
  </si>
  <si>
    <t>1.1.1 Formación de competencias básicas de las Juntas de Acción Comunal en el uso de TICs para el mejoramiento de su gestión interna.</t>
  </si>
  <si>
    <t>Número de Juntas de Acción Comunal atendidas en formación de competencias básicas de TIC para  el mejoramiento de su gestión interna.</t>
  </si>
  <si>
    <t>Sumatoria de Juntas de Acción Comunal atendidas en formación de competencias básicas de TIC para el mejoramiento de su gestión interna.</t>
  </si>
  <si>
    <t>Alta Consejería TIC</t>
  </si>
  <si>
    <t xml:space="preserve"> Iván Mauricio Durán Pabón</t>
  </si>
  <si>
    <t>601-3813000 ext 3074</t>
  </si>
  <si>
    <t>imduran@alcaldiabogota.gov.co</t>
  </si>
  <si>
    <t xml:space="preserve">Agendas de transformación Digital Implementadas	</t>
  </si>
  <si>
    <t>Objetivo 3</t>
  </si>
  <si>
    <t>54 - Transformación digital y gestión de TIC para un territorio inteligente</t>
  </si>
  <si>
    <t>Mide acciones de fortalecimiento que promoverá la Alta Consejería que se dirigen a la convocatoria y desarrollo de actividades de formación para Juntas de Acción Comunal, de forma presencial o virtual, para la transferencia de conocimientos y buenas prácticas en el uso básico de TIC.</t>
  </si>
  <si>
    <t xml:space="preserve">Acciones de fortalecimiento que promoverá la Alta Consejería que se dirigen a la convocatoria y desarrollo de actividades de formación para Juntas de Acción Comunal, de forma presencial o virtual, para la transferencia de conocimientos y buenas prácticas en el uso básico de TIC. Estas acciones se podrán adelantar directamente por la ACDTIC o a través de aliados públicos o privados expertos en las temáticas.	</t>
  </si>
  <si>
    <t>Poblacional, Territorial</t>
  </si>
  <si>
    <t xml:space="preserve">Semestralmente se reportará el número de Juntas de Acción Comunal que participan en los ejercicios de formación en competencias básicas de TIC para el mejoramiento de su gestión interna y se aportará como documentación evidencias de asistencia.	</t>
  </si>
  <si>
    <t>Alto Consejero TIC</t>
  </si>
  <si>
    <t>601-3813000 ext 1900</t>
  </si>
  <si>
    <t>Luz Amparo Medina Gerena</t>
  </si>
  <si>
    <t>Directora Distrital de Relaciones Internacionales</t>
  </si>
  <si>
    <t>lmedinag@alcaldiabogota.gov.co</t>
  </si>
  <si>
    <t>1.2.2 Acciones de sensibilización con las organizaciones comunales de primer y segundo grado sobre la importancia de los enfoques de género y diferencial, la participación y representación incidente de las mujeres en sus diferencias y diversidad y la prevención de todo tipo de violencias contra las mujeres, para promover la creación y funcionamiento de las comisiones de mujer y género.</t>
  </si>
  <si>
    <t xml:space="preserve">2.3.1 Acciones de sensibilización sobre las organizaciones de acción comunal dirigidas a las y los personeros cabildantes y a las y los contralores. 
</t>
  </si>
  <si>
    <t xml:space="preserve">2.3.5 Personas jóvenes comunales vinculadas a la oferta de la subdirección para la juventud. </t>
  </si>
  <si>
    <t>4.1.2 Jornadas de socialización con las y los afiliados de las juntas de acción comunal sobre las líneas y programas de fomento a las cuales las juntas de acción comunal, y sus integrantes, podrán postular proyectos artísticos, culturales, patrimoniales y recreo-deportivos.</t>
  </si>
  <si>
    <r>
      <t xml:space="preserve">El indicador mide el número de Juntas de Acción Comunal que </t>
    </r>
    <r>
      <rPr>
        <sz val="12"/>
        <color theme="1"/>
        <rFont val="Arial Narrow"/>
        <family val="2"/>
      </rPr>
      <t xml:space="preserve">son </t>
    </r>
    <r>
      <rPr>
        <sz val="12"/>
        <rFont val="Arial Narrow"/>
        <family val="2"/>
      </rPr>
      <t xml:space="preserve">formadas en capacidades democráticas </t>
    </r>
    <r>
      <rPr>
        <sz val="12"/>
        <color theme="1"/>
        <rFont val="Arial Narrow"/>
        <family val="2"/>
      </rPr>
      <t>y organizativas a partir de dos grandes aspectos:</t>
    </r>
    <r>
      <rPr>
        <sz val="12"/>
        <color rgb="FFFF0000"/>
        <rFont val="Arial Narrow"/>
        <family val="2"/>
      </rPr>
      <t xml:space="preserve"> </t>
    </r>
    <r>
      <rPr>
        <sz val="12"/>
        <color theme="1"/>
        <rFont val="Arial Narrow"/>
        <family val="2"/>
      </rPr>
      <t xml:space="preserve">1) las formaciones realizadas por la Escuela de la Participación del IDPAC, y 2) Las capacitaciones adelantadas por la Subdirección de Asuntos Comunales. En lo relacionado con la Escuela de la participación, esta adelanta </t>
    </r>
    <r>
      <rPr>
        <sz val="12"/>
        <rFont val="Arial Narrow"/>
        <family val="2"/>
      </rPr>
      <t>ciclos y cursos de formación dirigidos a organizaciones comunales de manera virtual. Por otro lado, la Subdirección de Asuntos Comunales (SAC) realiza formaciones  presenciales y virtuales bajo una metodología de acompañamiento, con el fin de contribuir en el fortalecimiento de capacidades de las personas que hacen parte de las organizaciones. Es importante mencionar que en el marco de las formaciones adelantas por la SAC, se socializa una "Caja de Herramientas" para las organizaciones comunales que incluye entre otros temas, lo que tiene que ver con los planes estratégicos de desarrollo comunal.  
Se pretende aumentar cada año el número de organizaciones formadas en capacidades democráticas y organizativas, de tal manera que al finalizar la política se haya formado al 100% las organizaciones comunales de primer y segundo grado de Bogotá. En relación con las capacidades democráticas es posible realizar  formaciones con enfoque poblacional – diferencial y de géneros como una estrategia fundamental para lograr cambios culturales al interior de las juntas de acción comunal y deconstrucción de imaginarios adversos y prejuicios hacia las personas  de los sectores LGBTI, mujeres, jóvenes, grupos étnicos, personas con discapacidad y demás sectores que históricamente han sido discriminados.</t>
    </r>
  </si>
  <si>
    <t>Carlos Alfonso Gaitán Sánchez</t>
  </si>
  <si>
    <t>Hugo Cortés</t>
  </si>
  <si>
    <t xml:space="preserve">hugo.cortes@scrd.gov.co </t>
  </si>
  <si>
    <t>hugo.cortes@scrd.gov.co</t>
  </si>
  <si>
    <t>( 57-1) 3274850 Ext. 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</si>
</sst>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 #,##0;\-&quot;$&quot;\ #,##0"/>
    <numFmt numFmtId="41" formatCode="_-* #,##0_-;\-* #,##0_-;_-* &quot;-&quot;_-;_-@_-"/>
    <numFmt numFmtId="43" formatCode="_-* #,##0.00_-;\-* #,##0.00_-;_-* &quot;-&quot;??_-;_-@_-"/>
    <numFmt numFmtId="164" formatCode="&quot;$&quot;#,##0;[Red]\-&quot;$&quot;#,##0"/>
    <numFmt numFmtId="165" formatCode="_-* #,##0.00\ _€_-;\-* #,##0.00\ _€_-;_-* &quot;-&quot;??\ _€_-;_-@_-"/>
    <numFmt numFmtId="166" formatCode="&quot;$&quot;#,##0"/>
    <numFmt numFmtId="167" formatCode="_ * #,##0.00_ ;_ * \-#,##0.00_ ;_ * &quot;-&quot;??_ ;_ @_ "/>
    <numFmt numFmtId="168" formatCode="_-* #,##0\ &quot;Pts&quot;_-;\-* #,##0\ &quot;Pts&quot;_-;_-* &quot;-&quot;\ &quot;Pts&quot;_-;_-@_-"/>
    <numFmt numFmtId="169" formatCode="_-* #,##0\ _P_t_s_-;\-* #,##0\ _P_t_s_-;_-* &quot;-&quot;\ _P_t_s_-;_-@_-"/>
    <numFmt numFmtId="170" formatCode="#.##000"/>
    <numFmt numFmtId="171" formatCode="\$#,#00"/>
    <numFmt numFmtId="172" formatCode="#,#00"/>
    <numFmt numFmtId="173" formatCode="#.##0,"/>
    <numFmt numFmtId="174" formatCode="\$#,"/>
    <numFmt numFmtId="175" formatCode="\$#,##0.00\ ;\(\$#,##0.00\)"/>
    <numFmt numFmtId="176" formatCode="#,##0.000;\-#,##0.000"/>
    <numFmt numFmtId="177" formatCode="_ [$€-2]\ * #,##0.00_ ;_ [$€-2]\ * \-#,##0.00_ ;_ [$€-2]\ * &quot;-&quot;??_ "/>
    <numFmt numFmtId="178" formatCode="_(* #,##0_);_(* \(#,##0\);_(* &quot;-&quot;??_);_(@_)"/>
    <numFmt numFmtId="179" formatCode="_-* #,##0_-;\-* #,##0_-;_-* &quot;-&quot;??_-;_-@_-"/>
    <numFmt numFmtId="180" formatCode="0.0%"/>
    <numFmt numFmtId="181" formatCode="_-* #,##0\ _€_-;\-* #,##0\ _€_-;_-* &quot;-&quot;??\ _€_-;_-@_-"/>
    <numFmt numFmtId="182" formatCode="0;[Red]0"/>
    <numFmt numFmtId="183" formatCode="&quot;$&quot;#,##0.0"/>
    <numFmt numFmtId="184" formatCode="_ * #,##0.00_ ;_ * \-#,##0.00_ ;_ * \-??_ ;_ @_ "/>
    <numFmt numFmtId="185" formatCode="_(* #,##0_);_(* \(#,##0\);_(* \-??_);_(@_)"/>
    <numFmt numFmtId="186" formatCode="%#,#00"/>
    <numFmt numFmtId="187" formatCode="_-[$$-240A]\ * #,##0.00_-;\-[$$-240A]\ * #,##0.00_-;_-[$$-240A]\ * &quot;-&quot;??_-;_-@_-"/>
  </numFmts>
  <fonts count="7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2"/>
      <color theme="0"/>
      <name val="Arial Narrow"/>
      <family val="2"/>
    </font>
    <font>
      <sz val="11"/>
      <name val="Arial Narrow"/>
      <family val="2"/>
    </font>
    <font>
      <b/>
      <sz val="12"/>
      <name val="Arial Narrow"/>
      <family val="2"/>
    </font>
    <font>
      <u/>
      <sz val="10"/>
      <color indexed="12"/>
      <name val="Arial"/>
      <family val="2"/>
    </font>
    <font>
      <sz val="12"/>
      <color theme="0"/>
      <name val="Arial Narrow"/>
      <family val="2"/>
    </font>
    <font>
      <sz val="11"/>
      <color theme="1"/>
      <name val="Arial Narrow"/>
      <family val="2"/>
    </font>
    <font>
      <sz val="12"/>
      <color theme="1"/>
      <name val="Arial Narrow"/>
      <family val="2"/>
    </font>
    <font>
      <b/>
      <sz val="12"/>
      <color theme="1"/>
      <name val="Arial Narrow"/>
      <family val="2"/>
    </font>
    <font>
      <b/>
      <i/>
      <sz val="12"/>
      <name val="Arial Narrow"/>
      <family val="2"/>
    </font>
    <font>
      <u/>
      <sz val="12"/>
      <name val="Arial Narrow"/>
      <family val="2"/>
    </font>
    <font>
      <i/>
      <sz val="12"/>
      <color theme="1"/>
      <name val="Arial Narrow"/>
      <family val="2"/>
    </font>
    <font>
      <i/>
      <sz val="12"/>
      <name val="Arial Narrow"/>
      <family val="2"/>
    </font>
    <font>
      <b/>
      <sz val="11"/>
      <color theme="1"/>
      <name val="Arial Narrow"/>
      <family val="2"/>
    </font>
    <font>
      <sz val="14"/>
      <name val="Arial Narrow"/>
      <family val="2"/>
    </font>
    <font>
      <b/>
      <sz val="14"/>
      <name val="Arial Narrow"/>
      <family val="2"/>
    </font>
    <font>
      <sz val="11"/>
      <name val="Calibri"/>
      <family val="2"/>
      <scheme val="minor"/>
    </font>
    <font>
      <sz val="10"/>
      <name val="Arial Narrow"/>
      <family val="2"/>
    </font>
    <font>
      <sz val="11"/>
      <name val="Arial"/>
      <family val="2"/>
    </font>
    <font>
      <sz val="11"/>
      <color rgb="FFFF0000"/>
      <name val="Arial Narrow"/>
      <family val="2"/>
    </font>
    <font>
      <u/>
      <sz val="12"/>
      <color indexed="12"/>
      <name val="Arial Narrow"/>
      <family val="2"/>
    </font>
    <font>
      <sz val="8"/>
      <name val="Calibri"/>
      <family val="2"/>
      <scheme val="minor"/>
    </font>
    <font>
      <u/>
      <sz val="11"/>
      <color theme="10"/>
      <name val="Calibri"/>
      <family val="2"/>
      <scheme val="minor"/>
    </font>
    <font>
      <sz val="12"/>
      <color rgb="FF000000"/>
      <name val="Arial Narrow"/>
      <family val="2"/>
    </font>
    <font>
      <sz val="12"/>
      <color rgb="FFFF0000"/>
      <name val="Arial Narrow"/>
      <family val="2"/>
    </font>
    <font>
      <sz val="11"/>
      <color rgb="FF000000"/>
      <name val="Arial Narrow"/>
      <family val="2"/>
    </font>
    <font>
      <u/>
      <sz val="11"/>
      <name val="Arial Narrow"/>
      <family val="2"/>
    </font>
    <font>
      <sz val="11"/>
      <name val="Arial Narrow"/>
      <family val="2"/>
    </font>
    <font>
      <sz val="12"/>
      <name val="Arial Narrow"/>
      <family val="2"/>
    </font>
    <font>
      <sz val="12"/>
      <name val="Arial Narrow"/>
      <family val="2"/>
    </font>
    <font>
      <sz val="11"/>
      <name val="Arial Narrow"/>
      <family val="2"/>
    </font>
    <font>
      <sz val="11"/>
      <name val="Arial Narrow"/>
      <family val="2"/>
      <charset val="1"/>
    </font>
    <font>
      <sz val="11"/>
      <color rgb="FF000000"/>
      <name val="Arial Narrow"/>
      <family val="2"/>
      <charset val="1"/>
    </font>
    <font>
      <sz val="11"/>
      <color rgb="FF000000"/>
      <name val="Calibri"/>
      <family val="2"/>
      <charset val="1"/>
    </font>
    <font>
      <sz val="12"/>
      <color rgb="FF000000"/>
      <name val="Arial Narrow"/>
      <family val="2"/>
      <charset val="1"/>
    </font>
    <font>
      <sz val="10"/>
      <name val="Arial"/>
      <family val="2"/>
      <charset val="1"/>
    </font>
    <font>
      <b/>
      <sz val="12"/>
      <color rgb="FFFFFFFF"/>
      <name val="Arial Narrow"/>
      <family val="2"/>
      <charset val="1"/>
    </font>
    <font>
      <b/>
      <sz val="12"/>
      <color rgb="FF000000"/>
      <name val="Arial Narrow"/>
      <family val="2"/>
      <charset val="1"/>
    </font>
    <font>
      <b/>
      <i/>
      <sz val="12"/>
      <name val="Arial Narrow"/>
      <family val="2"/>
      <charset val="1"/>
    </font>
    <font>
      <u/>
      <sz val="10"/>
      <color rgb="FF0000FF"/>
      <name val="Arial"/>
      <family val="2"/>
      <charset val="1"/>
    </font>
    <font>
      <sz val="12"/>
      <name val="Arial Narrow"/>
      <family val="2"/>
      <charset val="1"/>
    </font>
    <font>
      <b/>
      <sz val="12"/>
      <name val="Arial Narrow"/>
      <family val="2"/>
      <charset val="1"/>
    </font>
    <font>
      <u/>
      <sz val="12"/>
      <name val="Arial Narrow"/>
      <family val="2"/>
      <charset val="1"/>
    </font>
    <font>
      <sz val="12"/>
      <color rgb="FF0000FF"/>
      <name val="Arial Narrow"/>
      <family val="2"/>
      <charset val="1"/>
    </font>
    <font>
      <i/>
      <sz val="12"/>
      <name val="Arial Narrow"/>
      <family val="2"/>
      <charset val="1"/>
    </font>
    <font>
      <i/>
      <sz val="12"/>
      <color rgb="FF000000"/>
      <name val="Arial Narrow"/>
      <family val="2"/>
      <charset val="1"/>
    </font>
    <font>
      <b/>
      <sz val="12"/>
      <color rgb="FF000000"/>
      <name val="Arial Narrow"/>
      <family val="2"/>
    </font>
    <font>
      <b/>
      <sz val="12"/>
      <color rgb="FFFFFFFF"/>
      <name val="Arial Narrow"/>
      <family val="2"/>
    </font>
    <font>
      <i/>
      <sz val="12"/>
      <color rgb="FF000000"/>
      <name val="Arial Narrow"/>
      <family val="2"/>
    </font>
    <font>
      <sz val="12"/>
      <name val="Arial Narrow"/>
      <family val="2"/>
    </font>
    <font>
      <sz val="11"/>
      <name val="Arial Narrow"/>
      <family val="2"/>
    </font>
    <font>
      <sz val="10"/>
      <name val="Arial Narrow"/>
      <family val="2"/>
    </font>
    <font>
      <sz val="11"/>
      <name val="Arial Narrow"/>
      <family val="2"/>
    </font>
    <font>
      <sz val="12"/>
      <name val="Arial Narrow"/>
      <family val="2"/>
    </font>
    <font>
      <sz val="11"/>
      <name val="Symbol"/>
      <family val="1"/>
      <charset val="2"/>
    </font>
    <font>
      <sz val="12"/>
      <name val="Arial Narrow"/>
      <family val="2"/>
    </font>
  </fonts>
  <fills count="18">
    <fill>
      <patternFill patternType="none"/>
    </fill>
    <fill>
      <patternFill patternType="gray125"/>
    </fill>
    <fill>
      <patternFill patternType="solid">
        <fgColor theme="0"/>
        <bgColor indexed="64"/>
      </patternFill>
    </fill>
    <fill>
      <patternFill patternType="solid">
        <fgColor rgb="FF93AFEF"/>
        <bgColor indexed="64"/>
      </patternFill>
    </fill>
    <fill>
      <patternFill patternType="solid">
        <fgColor theme="4"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FFF2CC"/>
      </patternFill>
    </fill>
    <fill>
      <patternFill patternType="solid">
        <fgColor rgb="FF9DC3E6"/>
        <bgColor rgb="FF93AFEF"/>
      </patternFill>
    </fill>
    <fill>
      <patternFill patternType="solid">
        <fgColor rgb="FF9BC2E6"/>
        <bgColor rgb="FF000000"/>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double">
        <color auto="1"/>
      </right>
      <top style="double">
        <color auto="1"/>
      </top>
      <bottom/>
      <diagonal/>
    </border>
    <border>
      <left style="double">
        <color indexed="64"/>
      </left>
      <right style="double">
        <color auto="1"/>
      </right>
      <top style="double">
        <color auto="1"/>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indexed="64"/>
      </left>
      <right style="thin">
        <color indexed="64"/>
      </right>
      <top/>
      <bottom/>
      <diagonal/>
    </border>
    <border>
      <left style="thin">
        <color indexed="64"/>
      </left>
      <right style="double">
        <color auto="1"/>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auto="1"/>
      </bottom>
      <diagonal/>
    </border>
    <border>
      <left style="double">
        <color indexed="64"/>
      </left>
      <right style="thin">
        <color indexed="64"/>
      </right>
      <top style="double">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rgb="FF000000"/>
      </left>
      <right style="medium">
        <color rgb="FF000000"/>
      </right>
      <top style="medium">
        <color rgb="FF000000"/>
      </top>
      <bottom/>
      <diagonal/>
    </border>
    <border>
      <left style="thin">
        <color indexed="64"/>
      </left>
      <right style="thin">
        <color indexed="64"/>
      </right>
      <top style="medium">
        <color indexed="64"/>
      </top>
      <bottom/>
      <diagonal/>
    </border>
    <border>
      <left/>
      <right style="medium">
        <color rgb="FF000000"/>
      </right>
      <top/>
      <bottom style="thin">
        <color rgb="FF000000"/>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indexed="64"/>
      </right>
      <top/>
      <bottom/>
      <diagonal/>
    </border>
    <border>
      <left/>
      <right style="medium">
        <color indexed="64"/>
      </right>
      <top style="medium">
        <color indexed="64"/>
      </top>
      <bottom style="medium">
        <color indexed="64"/>
      </bottom>
      <diagonal/>
    </border>
    <border>
      <left style="medium">
        <color auto="1"/>
      </left>
      <right style="medium">
        <color auto="1"/>
      </right>
      <top style="thin">
        <color auto="1"/>
      </top>
      <bottom style="medium">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rgb="FF000000"/>
      </bottom>
      <diagonal/>
    </border>
    <border>
      <left/>
      <right style="medium">
        <color rgb="FF000000"/>
      </right>
      <top style="thin">
        <color indexed="64"/>
      </top>
      <bottom/>
      <diagonal/>
    </border>
    <border>
      <left style="thin">
        <color indexed="64"/>
      </left>
      <right/>
      <top/>
      <bottom style="thin">
        <color rgb="FF000000"/>
      </bottom>
      <diagonal/>
    </border>
    <border>
      <left/>
      <right style="medium">
        <color rgb="FF000000"/>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0" fontId="2" fillId="0" borderId="0"/>
    <xf numFmtId="0" fontId="5" fillId="0" borderId="0"/>
    <xf numFmtId="0" fontId="7" fillId="0" borderId="0">
      <protection locked="0"/>
    </xf>
    <xf numFmtId="0" fontId="7" fillId="0" borderId="0">
      <protection locked="0"/>
    </xf>
    <xf numFmtId="169" fontId="6" fillId="0" borderId="0" applyFont="0" applyFill="0" applyBorder="0" applyAlignment="0" applyProtection="0"/>
    <xf numFmtId="0" fontId="2" fillId="0" borderId="0">
      <protection locked="0"/>
    </xf>
    <xf numFmtId="173" fontId="8" fillId="0" borderId="0">
      <protection locked="0"/>
    </xf>
    <xf numFmtId="171" fontId="8" fillId="0" borderId="0">
      <protection locked="0"/>
    </xf>
    <xf numFmtId="168" fontId="6" fillId="0" borderId="0" applyFont="0" applyFill="0" applyBorder="0" applyAlignment="0" applyProtection="0"/>
    <xf numFmtId="0" fontId="2" fillId="0" borderId="0">
      <protection locked="0"/>
    </xf>
    <xf numFmtId="174" fontId="8" fillId="0" borderId="0">
      <protection locked="0"/>
    </xf>
    <xf numFmtId="0" fontId="8" fillId="0" borderId="0">
      <protection locked="0"/>
    </xf>
    <xf numFmtId="177" fontId="2" fillId="0" borderId="0" applyFont="0" applyFill="0" applyBorder="0" applyAlignment="0" applyProtection="0"/>
    <xf numFmtId="0" fontId="8" fillId="0" borderId="0">
      <protection locked="0"/>
    </xf>
    <xf numFmtId="172" fontId="8" fillId="0" borderId="0">
      <protection locked="0"/>
    </xf>
    <xf numFmtId="172" fontId="8"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167" fontId="2" fillId="0" borderId="0" applyFont="0" applyFill="0" applyBorder="0" applyAlignment="0" applyProtection="0"/>
    <xf numFmtId="171" fontId="8" fillId="0" borderId="0">
      <protection locked="0"/>
    </xf>
    <xf numFmtId="176" fontId="2" fillId="0" borderId="0">
      <protection locked="0"/>
    </xf>
    <xf numFmtId="9" fontId="2" fillId="0" borderId="0" applyFont="0" applyFill="0" applyBorder="0" applyAlignment="0" applyProtection="0"/>
    <xf numFmtId="170" fontId="8" fillId="0" borderId="0">
      <protection locked="0"/>
    </xf>
    <xf numFmtId="5" fontId="9" fillId="0" borderId="0">
      <protection locked="0"/>
    </xf>
    <xf numFmtId="39" fontId="6" fillId="0" borderId="23" applyFill="0">
      <alignment horizontal="left"/>
    </xf>
    <xf numFmtId="0" fontId="2" fillId="0" borderId="0" applyNumberFormat="0"/>
    <xf numFmtId="0" fontId="8" fillId="0" borderId="24">
      <protection locked="0"/>
    </xf>
    <xf numFmtId="0" fontId="10" fillId="0" borderId="0" applyProtection="0"/>
    <xf numFmtId="175" fontId="10" fillId="0" borderId="0" applyProtection="0"/>
    <xf numFmtId="0" fontId="11" fillId="0" borderId="0" applyProtection="0"/>
    <xf numFmtId="0" fontId="12" fillId="0" borderId="0" applyProtection="0"/>
    <xf numFmtId="0" fontId="10" fillId="0" borderId="25" applyProtection="0"/>
    <xf numFmtId="0" fontId="10" fillId="0" borderId="0"/>
    <xf numFmtId="10" fontId="10" fillId="0" borderId="0" applyProtection="0"/>
    <xf numFmtId="0" fontId="10" fillId="0" borderId="0"/>
    <xf numFmtId="2" fontId="10" fillId="0" borderId="0" applyProtection="0"/>
    <xf numFmtId="4" fontId="10" fillId="0" borderId="0" applyProtection="0"/>
    <xf numFmtId="0" fontId="4" fillId="0" borderId="0"/>
    <xf numFmtId="0" fontId="2" fillId="0" borderId="0"/>
    <xf numFmtId="0" fontId="2" fillId="0" borderId="0"/>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7" fillId="0" borderId="0"/>
    <xf numFmtId="0" fontId="49" fillId="0" borderId="0"/>
    <xf numFmtId="0" fontId="53" fillId="0" borderId="0" applyBorder="0" applyProtection="0"/>
    <xf numFmtId="0" fontId="49" fillId="0" borderId="0"/>
    <xf numFmtId="184" fontId="47" fillId="0" borderId="0" applyBorder="0" applyProtection="0"/>
    <xf numFmtId="9" fontId="1" fillId="0" borderId="0" applyFont="0" applyFill="0" applyBorder="0" applyAlignment="0" applyProtection="0"/>
    <xf numFmtId="170" fontId="8" fillId="0" borderId="0">
      <protection locked="0"/>
    </xf>
    <xf numFmtId="43" fontId="1" fillId="0" borderId="0" applyFont="0" applyFill="0" applyBorder="0" applyAlignment="0" applyProtection="0"/>
    <xf numFmtId="186" fontId="8" fillId="0" borderId="0">
      <protection locked="0"/>
    </xf>
    <xf numFmtId="5" fontId="9" fillId="0" borderId="0">
      <protection locked="0"/>
    </xf>
    <xf numFmtId="170" fontId="8" fillId="0" borderId="0">
      <protection locked="0"/>
    </xf>
    <xf numFmtId="170" fontId="8" fillId="0" borderId="0">
      <protection locked="0"/>
    </xf>
    <xf numFmtId="167"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170" fontId="8" fillId="0" borderId="0">
      <protection locked="0"/>
    </xf>
    <xf numFmtId="170" fontId="8" fillId="0" borderId="0">
      <protection locked="0"/>
    </xf>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146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0" fillId="0" borderId="0" xfId="0" applyAlignment="1">
      <alignment vertical="center"/>
    </xf>
    <xf numFmtId="0" fontId="13" fillId="2" borderId="0" xfId="41" applyFont="1" applyFill="1" applyAlignment="1">
      <alignment vertical="center" wrapText="1"/>
    </xf>
    <xf numFmtId="0" fontId="13" fillId="2" borderId="0" xfId="41" applyFont="1" applyFill="1" applyAlignment="1">
      <alignment horizontal="center" vertical="center" wrapText="1"/>
    </xf>
    <xf numFmtId="0" fontId="15" fillId="3" borderId="27" xfId="1" applyFont="1" applyFill="1" applyBorder="1" applyAlignment="1">
      <alignment horizontal="center" vertical="center"/>
    </xf>
    <xf numFmtId="0" fontId="17" fillId="2" borderId="0" xfId="1" applyFont="1" applyFill="1" applyAlignment="1">
      <alignment horizontal="center" vertical="center"/>
    </xf>
    <xf numFmtId="0" fontId="13" fillId="2" borderId="26" xfId="41" applyFont="1" applyFill="1" applyBorder="1" applyAlignment="1">
      <alignment horizontal="center" vertical="center" wrapText="1"/>
    </xf>
    <xf numFmtId="9" fontId="13" fillId="2" borderId="29" xfId="41" applyNumberFormat="1" applyFont="1" applyFill="1" applyBorder="1" applyAlignment="1">
      <alignment horizontal="center" vertical="center" wrapText="1"/>
    </xf>
    <xf numFmtId="0" fontId="20" fillId="0" borderId="0" xfId="0" applyFont="1"/>
    <xf numFmtId="0" fontId="21" fillId="0" borderId="0" xfId="0" applyFont="1"/>
    <xf numFmtId="0" fontId="13" fillId="2" borderId="30" xfId="41" applyFont="1" applyFill="1" applyBorder="1" applyAlignment="1">
      <alignment vertical="center" wrapText="1"/>
    </xf>
    <xf numFmtId="0" fontId="13" fillId="2" borderId="35" xfId="41" applyFont="1" applyFill="1" applyBorder="1" applyAlignment="1">
      <alignment vertical="center" wrapText="1"/>
    </xf>
    <xf numFmtId="0" fontId="13" fillId="2" borderId="6" xfId="41" applyFont="1" applyFill="1" applyBorder="1" applyAlignment="1">
      <alignment vertical="center" wrapText="1"/>
    </xf>
    <xf numFmtId="0" fontId="13" fillId="2" borderId="31" xfId="41" applyFont="1" applyFill="1" applyBorder="1" applyAlignment="1">
      <alignment vertical="center" wrapText="1"/>
    </xf>
    <xf numFmtId="0" fontId="13" fillId="2" borderId="5" xfId="46" applyFont="1" applyFill="1" applyBorder="1" applyAlignment="1" applyProtection="1">
      <alignment horizontal="justify" vertical="center" wrapText="1"/>
    </xf>
    <xf numFmtId="0" fontId="13" fillId="2" borderId="0" xfId="46" applyFont="1" applyFill="1" applyBorder="1" applyAlignment="1" applyProtection="1">
      <alignment horizontal="right" vertical="center" wrapText="1"/>
    </xf>
    <xf numFmtId="0" fontId="13" fillId="2" borderId="1" xfId="46" applyFont="1" applyFill="1" applyBorder="1" applyAlignment="1" applyProtection="1">
      <alignment horizontal="center" vertical="center" wrapText="1"/>
    </xf>
    <xf numFmtId="0" fontId="13" fillId="2" borderId="1" xfId="46" applyFont="1" applyFill="1" applyBorder="1" applyAlignment="1" applyProtection="1">
      <alignment vertical="center" wrapText="1"/>
    </xf>
    <xf numFmtId="0" fontId="13" fillId="2" borderId="6" xfId="46" applyFont="1" applyFill="1" applyBorder="1" applyAlignment="1" applyProtection="1">
      <alignment horizontal="center" vertical="center" wrapText="1"/>
    </xf>
    <xf numFmtId="0" fontId="13" fillId="2" borderId="36" xfId="46" applyFont="1" applyFill="1" applyBorder="1" applyAlignment="1" applyProtection="1">
      <alignment horizontal="center" vertical="center" wrapText="1"/>
    </xf>
    <xf numFmtId="0" fontId="13" fillId="2" borderId="30" xfId="46" applyFont="1" applyFill="1" applyBorder="1" applyAlignment="1" applyProtection="1">
      <alignment vertical="center" wrapText="1"/>
    </xf>
    <xf numFmtId="0" fontId="13" fillId="2" borderId="0" xfId="46" applyFont="1" applyFill="1" applyBorder="1" applyAlignment="1" applyProtection="1">
      <alignment horizontal="center" vertical="center" wrapText="1"/>
    </xf>
    <xf numFmtId="0" fontId="13" fillId="2" borderId="1" xfId="0" applyFont="1" applyFill="1" applyBorder="1"/>
    <xf numFmtId="0" fontId="13" fillId="2" borderId="0" xfId="0" applyFont="1" applyFill="1"/>
    <xf numFmtId="0" fontId="13" fillId="2" borderId="0" xfId="0" applyFont="1" applyFill="1" applyAlignment="1">
      <alignment horizontal="right"/>
    </xf>
    <xf numFmtId="0" fontId="13" fillId="2" borderId="0" xfId="0" applyFont="1" applyFill="1" applyAlignment="1">
      <alignment horizontal="center"/>
    </xf>
    <xf numFmtId="0" fontId="13" fillId="2" borderId="6" xfId="46" applyFont="1" applyFill="1" applyBorder="1" applyAlignment="1" applyProtection="1">
      <alignment vertical="center" wrapText="1"/>
    </xf>
    <xf numFmtId="0" fontId="13" fillId="2" borderId="31" xfId="46" applyFont="1" applyFill="1" applyBorder="1" applyAlignment="1" applyProtection="1">
      <alignment horizontal="center" vertical="center" wrapText="1"/>
    </xf>
    <xf numFmtId="0" fontId="24" fillId="2" borderId="1" xfId="46" applyFont="1" applyFill="1" applyBorder="1" applyAlignment="1" applyProtection="1">
      <alignment vertical="center" wrapText="1"/>
    </xf>
    <xf numFmtId="0" fontId="13" fillId="2" borderId="0" xfId="46" applyFont="1" applyFill="1" applyBorder="1" applyAlignment="1" applyProtection="1">
      <alignment horizontal="right" vertical="center"/>
    </xf>
    <xf numFmtId="49" fontId="17" fillId="2" borderId="30" xfId="41" applyNumberFormat="1" applyFont="1" applyFill="1" applyBorder="1" applyAlignment="1">
      <alignment horizontal="center" vertical="center"/>
    </xf>
    <xf numFmtId="178" fontId="13" fillId="2" borderId="1" xfId="21" applyNumberFormat="1" applyFont="1" applyFill="1" applyBorder="1" applyAlignment="1" applyProtection="1">
      <alignment vertical="center" wrapText="1"/>
    </xf>
    <xf numFmtId="49" fontId="17" fillId="2" borderId="0" xfId="41" applyNumberFormat="1" applyFont="1" applyFill="1" applyAlignment="1">
      <alignment horizontal="center" vertical="center"/>
    </xf>
    <xf numFmtId="49" fontId="17" fillId="2" borderId="1" xfId="41" applyNumberFormat="1" applyFont="1" applyFill="1" applyBorder="1" applyAlignment="1">
      <alignment horizontal="center" vertical="center"/>
    </xf>
    <xf numFmtId="178" fontId="13" fillId="2" borderId="6" xfId="21" applyNumberFormat="1" applyFont="1" applyFill="1" applyBorder="1" applyAlignment="1" applyProtection="1">
      <alignment vertical="center" wrapText="1"/>
    </xf>
    <xf numFmtId="49" fontId="17" fillId="2" borderId="6" xfId="41" applyNumberFormat="1" applyFont="1" applyFill="1" applyBorder="1" applyAlignment="1">
      <alignment horizontal="center" vertical="center"/>
    </xf>
    <xf numFmtId="0" fontId="13" fillId="2" borderId="6" xfId="46" applyFont="1" applyFill="1" applyBorder="1" applyAlignment="1" applyProtection="1">
      <alignment horizontal="right" vertical="center"/>
    </xf>
    <xf numFmtId="0" fontId="13" fillId="2" borderId="31" xfId="41" applyFont="1" applyFill="1" applyBorder="1" applyAlignment="1">
      <alignment horizontal="left" vertical="center" wrapText="1"/>
    </xf>
    <xf numFmtId="0" fontId="13" fillId="2" borderId="0" xfId="41" applyFont="1" applyFill="1" applyAlignment="1">
      <alignment horizontal="center" vertical="top" wrapText="1"/>
    </xf>
    <xf numFmtId="0" fontId="13" fillId="2" borderId="6" xfId="41" applyFont="1" applyFill="1" applyBorder="1" applyAlignment="1">
      <alignment horizontal="center" vertical="top" wrapText="1"/>
    </xf>
    <xf numFmtId="0" fontId="25" fillId="0" borderId="0" xfId="0" applyFont="1" applyAlignment="1">
      <alignment horizontal="left"/>
    </xf>
    <xf numFmtId="0" fontId="13" fillId="2" borderId="0" xfId="1" applyFont="1" applyFill="1" applyAlignment="1">
      <alignment horizontal="center" vertical="center"/>
    </xf>
    <xf numFmtId="0" fontId="15" fillId="3" borderId="28" xfId="1" applyFont="1" applyFill="1" applyBorder="1" applyAlignment="1">
      <alignment horizontal="center" vertical="center"/>
    </xf>
    <xf numFmtId="0" fontId="13" fillId="0" borderId="37" xfId="1" applyFont="1" applyBorder="1" applyAlignment="1">
      <alignment vertical="center" wrapText="1"/>
    </xf>
    <xf numFmtId="0" fontId="17" fillId="0" borderId="39" xfId="1" applyFont="1" applyBorder="1" applyAlignment="1">
      <alignment vertical="center" wrapText="1"/>
    </xf>
    <xf numFmtId="0" fontId="13" fillId="0" borderId="39" xfId="1" applyFont="1" applyBorder="1" applyAlignment="1">
      <alignment vertical="center" wrapText="1"/>
    </xf>
    <xf numFmtId="0" fontId="15" fillId="3" borderId="38" xfId="1" applyFont="1" applyFill="1" applyBorder="1" applyAlignment="1">
      <alignment horizontal="center" vertical="center" wrapText="1"/>
    </xf>
    <xf numFmtId="0" fontId="13" fillId="2" borderId="39" xfId="46" applyFont="1" applyFill="1" applyBorder="1" applyAlignment="1" applyProtection="1">
      <alignment vertical="center" wrapText="1"/>
    </xf>
    <xf numFmtId="0" fontId="19" fillId="0" borderId="0" xfId="0" applyFont="1"/>
    <xf numFmtId="0" fontId="17" fillId="0" borderId="43" xfId="1" applyFont="1" applyBorder="1" applyAlignment="1">
      <alignment vertical="center" wrapText="1"/>
    </xf>
    <xf numFmtId="0" fontId="20" fillId="2" borderId="0" xfId="0" applyFont="1" applyFill="1"/>
    <xf numFmtId="0" fontId="16" fillId="2" borderId="1" xfId="1" applyFont="1" applyFill="1" applyBorder="1" applyAlignment="1">
      <alignment vertical="center" wrapText="1"/>
    </xf>
    <xf numFmtId="0" fontId="16" fillId="2" borderId="5" xfId="1" applyFont="1" applyFill="1" applyBorder="1" applyAlignment="1">
      <alignment vertical="center" wrapText="1"/>
    </xf>
    <xf numFmtId="0" fontId="13" fillId="2" borderId="39" xfId="1" applyFont="1" applyFill="1" applyBorder="1" applyAlignment="1">
      <alignment vertical="center" wrapText="1"/>
    </xf>
    <xf numFmtId="0" fontId="14" fillId="0" borderId="9" xfId="1" applyFont="1" applyBorder="1" applyAlignment="1">
      <alignment vertical="center"/>
    </xf>
    <xf numFmtId="0" fontId="16" fillId="0" borderId="1" xfId="1" applyFont="1" applyBorder="1" applyAlignment="1">
      <alignment vertical="center"/>
    </xf>
    <xf numFmtId="0" fontId="13" fillId="2" borderId="30" xfId="46" applyFont="1" applyFill="1" applyBorder="1" applyAlignment="1" applyProtection="1">
      <alignment horizontal="center" vertical="center" wrapText="1"/>
    </xf>
    <xf numFmtId="0" fontId="21" fillId="4" borderId="46" xfId="40" applyFont="1" applyFill="1" applyBorder="1"/>
    <xf numFmtId="49" fontId="15" fillId="4" borderId="17" xfId="41" applyNumberFormat="1" applyFont="1" applyFill="1" applyBorder="1" applyAlignment="1">
      <alignment horizontal="left" vertical="center"/>
    </xf>
    <xf numFmtId="49" fontId="15" fillId="4" borderId="21" xfId="41" applyNumberFormat="1" applyFont="1" applyFill="1" applyBorder="1" applyAlignment="1">
      <alignment horizontal="centerContinuous" vertical="center"/>
    </xf>
    <xf numFmtId="49" fontId="15" fillId="4" borderId="22" xfId="41" applyNumberFormat="1" applyFont="1" applyFill="1" applyBorder="1" applyAlignment="1">
      <alignment horizontal="centerContinuous"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center" vertical="center" wrapText="1"/>
    </xf>
    <xf numFmtId="0" fontId="13" fillId="2" borderId="31" xfId="46" applyFont="1" applyFill="1" applyBorder="1" applyAlignment="1" applyProtection="1">
      <alignment vertical="center" wrapText="1"/>
    </xf>
    <xf numFmtId="0" fontId="23" fillId="2" borderId="54" xfId="41" applyFont="1" applyFill="1" applyBorder="1" applyAlignment="1">
      <alignment horizontal="left" vertical="center" wrapText="1"/>
    </xf>
    <xf numFmtId="0" fontId="13" fillId="2" borderId="0" xfId="46" applyFont="1" applyFill="1" applyBorder="1" applyAlignment="1" applyProtection="1">
      <alignment vertical="center" wrapText="1"/>
    </xf>
    <xf numFmtId="9" fontId="13" fillId="2" borderId="30" xfId="41" applyNumberFormat="1" applyFont="1" applyFill="1" applyBorder="1" applyAlignment="1">
      <alignment horizontal="center" vertical="center" wrapText="1"/>
    </xf>
    <xf numFmtId="0" fontId="13" fillId="2" borderId="30" xfId="41" applyFont="1" applyFill="1" applyBorder="1" applyAlignment="1">
      <alignment horizontal="center" vertical="center" wrapText="1"/>
    </xf>
    <xf numFmtId="0" fontId="13" fillId="2" borderId="35" xfId="41" applyFont="1" applyFill="1" applyBorder="1" applyAlignment="1">
      <alignment horizontal="center" vertical="center" wrapText="1"/>
    </xf>
    <xf numFmtId="178" fontId="13" fillId="2" borderId="0" xfId="21" applyNumberFormat="1" applyFont="1" applyFill="1" applyBorder="1" applyAlignment="1" applyProtection="1">
      <alignment vertical="center" wrapText="1"/>
    </xf>
    <xf numFmtId="0" fontId="13" fillId="2" borderId="30" xfId="41" applyFont="1" applyFill="1" applyBorder="1" applyAlignment="1">
      <alignment horizontal="left" vertical="center" wrapText="1"/>
    </xf>
    <xf numFmtId="0" fontId="13" fillId="2" borderId="6" xfId="41" applyFont="1" applyFill="1" applyBorder="1" applyAlignment="1">
      <alignment horizontal="center" vertical="center" wrapText="1"/>
    </xf>
    <xf numFmtId="0" fontId="13" fillId="2" borderId="36" xfId="41" applyFont="1" applyFill="1" applyBorder="1" applyAlignment="1">
      <alignment horizontal="center" vertical="center" wrapText="1"/>
    </xf>
    <xf numFmtId="0" fontId="13" fillId="2" borderId="51" xfId="41" applyFont="1" applyFill="1" applyBorder="1" applyAlignment="1">
      <alignment vertical="center"/>
    </xf>
    <xf numFmtId="0" fontId="13" fillId="2" borderId="51" xfId="46" applyFont="1" applyFill="1" applyBorder="1" applyAlignment="1" applyProtection="1">
      <alignment horizontal="right" vertical="center" wrapText="1"/>
    </xf>
    <xf numFmtId="0" fontId="13" fillId="2" borderId="13" xfId="46" applyFont="1" applyFill="1" applyBorder="1" applyAlignment="1" applyProtection="1">
      <alignment horizontal="center" vertical="center" wrapText="1"/>
    </xf>
    <xf numFmtId="0" fontId="13" fillId="2" borderId="52" xfId="46" applyFont="1" applyFill="1" applyBorder="1" applyAlignment="1" applyProtection="1">
      <alignment vertical="center" wrapText="1"/>
    </xf>
    <xf numFmtId="0" fontId="13" fillId="2" borderId="13" xfId="46" applyFont="1" applyFill="1" applyBorder="1" applyAlignment="1" applyProtection="1">
      <alignment vertical="center" wrapText="1"/>
    </xf>
    <xf numFmtId="0" fontId="13" fillId="2" borderId="52" xfId="46" applyFont="1" applyFill="1" applyBorder="1" applyAlignment="1" applyProtection="1">
      <alignment horizontal="center" vertical="center" wrapText="1"/>
    </xf>
    <xf numFmtId="0" fontId="13" fillId="2" borderId="35" xfId="46" applyFont="1" applyFill="1" applyBorder="1" applyAlignment="1" applyProtection="1">
      <alignment horizontal="center" vertical="center" wrapText="1"/>
    </xf>
    <xf numFmtId="0" fontId="13" fillId="2" borderId="59" xfId="46" applyFont="1" applyFill="1" applyBorder="1" applyAlignment="1" applyProtection="1">
      <alignment horizontal="right" vertical="center" wrapText="1"/>
    </xf>
    <xf numFmtId="49" fontId="17" fillId="2" borderId="52" xfId="41" applyNumberFormat="1" applyFont="1" applyFill="1" applyBorder="1" applyAlignment="1">
      <alignment horizontal="center" vertical="center"/>
    </xf>
    <xf numFmtId="0" fontId="13" fillId="2" borderId="51" xfId="46" applyFont="1" applyFill="1" applyBorder="1" applyAlignment="1" applyProtection="1">
      <alignment horizontal="center" vertical="center" wrapText="1"/>
    </xf>
    <xf numFmtId="0" fontId="13" fillId="2" borderId="52" xfId="41" applyFont="1" applyFill="1" applyBorder="1" applyAlignment="1">
      <alignment horizontal="left" vertical="center" wrapText="1"/>
    </xf>
    <xf numFmtId="0" fontId="13" fillId="2" borderId="35" xfId="41" applyFont="1" applyFill="1" applyBorder="1" applyAlignment="1">
      <alignment horizontal="left" vertical="center" wrapText="1"/>
    </xf>
    <xf numFmtId="0" fontId="13" fillId="2" borderId="51" xfId="41" applyFont="1" applyFill="1" applyBorder="1" applyAlignment="1">
      <alignment horizontal="right" vertical="center" wrapText="1"/>
    </xf>
    <xf numFmtId="0" fontId="13" fillId="2" borderId="13" xfId="41" applyFont="1" applyFill="1" applyBorder="1" applyAlignment="1">
      <alignment horizontal="right" vertical="center" wrapText="1"/>
    </xf>
    <xf numFmtId="0" fontId="13" fillId="2" borderId="31" xfId="41" applyFont="1" applyFill="1" applyBorder="1" applyAlignment="1">
      <alignment horizontal="center" vertical="center" wrapText="1"/>
    </xf>
    <xf numFmtId="0" fontId="17" fillId="2" borderId="1" xfId="46" applyFont="1" applyFill="1" applyBorder="1" applyAlignment="1" applyProtection="1">
      <alignment horizontal="left" vertical="center" wrapText="1"/>
    </xf>
    <xf numFmtId="0" fontId="14" fillId="0" borderId="5" xfId="1" applyFont="1" applyBorder="1" applyAlignment="1">
      <alignment vertical="center"/>
    </xf>
    <xf numFmtId="0" fontId="14" fillId="0" borderId="6" xfId="1" applyFont="1" applyBorder="1" applyAlignment="1">
      <alignment vertical="center"/>
    </xf>
    <xf numFmtId="0" fontId="16" fillId="2" borderId="4" xfId="1" applyFont="1" applyFill="1" applyBorder="1" applyAlignment="1">
      <alignment vertical="center"/>
    </xf>
    <xf numFmtId="0" fontId="30" fillId="0" borderId="0" xfId="0" applyFont="1" applyAlignment="1">
      <alignment vertical="center"/>
    </xf>
    <xf numFmtId="0" fontId="14" fillId="4" borderId="10" xfId="1" applyFont="1" applyFill="1" applyBorder="1" applyAlignment="1">
      <alignment horizontal="center" vertical="center" wrapText="1"/>
    </xf>
    <xf numFmtId="9" fontId="13" fillId="2" borderId="6" xfId="41" applyNumberFormat="1" applyFont="1" applyFill="1" applyBorder="1" applyAlignment="1">
      <alignment horizontal="center" vertical="center" wrapText="1"/>
    </xf>
    <xf numFmtId="9" fontId="13" fillId="2" borderId="19" xfId="41" applyNumberFormat="1" applyFont="1" applyFill="1" applyBorder="1" applyAlignment="1">
      <alignment horizontal="center" vertical="center" wrapText="1"/>
    </xf>
    <xf numFmtId="0" fontId="13" fillId="2" borderId="29" xfId="41" applyFont="1" applyFill="1" applyBorder="1" applyAlignment="1">
      <alignment horizontal="center" vertical="center" wrapText="1"/>
    </xf>
    <xf numFmtId="0" fontId="13" fillId="2" borderId="32" xfId="41" applyFont="1" applyFill="1" applyBorder="1" applyAlignment="1">
      <alignment horizontal="center" vertical="center" wrapText="1"/>
    </xf>
    <xf numFmtId="0" fontId="13" fillId="2" borderId="26" xfId="46" applyFont="1" applyFill="1" applyBorder="1" applyAlignment="1" applyProtection="1">
      <alignment horizontal="center" vertical="center" wrapText="1"/>
    </xf>
    <xf numFmtId="9" fontId="13" fillId="2" borderId="0" xfId="41" applyNumberFormat="1" applyFont="1" applyFill="1" applyAlignment="1">
      <alignment horizontal="center" vertical="center" wrapText="1"/>
    </xf>
    <xf numFmtId="0" fontId="13" fillId="2" borderId="19" xfId="46" applyFont="1" applyFill="1" applyBorder="1" applyAlignment="1" applyProtection="1">
      <alignment horizontal="center" vertical="center" wrapText="1"/>
    </xf>
    <xf numFmtId="0" fontId="13" fillId="2" borderId="29" xfId="46" applyFont="1" applyFill="1" applyBorder="1" applyAlignment="1" applyProtection="1">
      <alignment horizontal="center" vertical="center" wrapText="1"/>
    </xf>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2" borderId="0" xfId="0" applyFill="1"/>
    <xf numFmtId="0" fontId="14" fillId="4" borderId="60" xfId="0" applyFont="1" applyFill="1" applyBorder="1" applyAlignment="1">
      <alignment horizontal="center" vertical="center"/>
    </xf>
    <xf numFmtId="0" fontId="14" fillId="4" borderId="61" xfId="1"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0" fillId="11" borderId="0" xfId="0" applyFill="1"/>
    <xf numFmtId="0" fontId="13" fillId="2" borderId="51" xfId="46" applyFont="1" applyFill="1" applyBorder="1" applyAlignment="1" applyProtection="1">
      <alignment vertical="center" wrapText="1"/>
    </xf>
    <xf numFmtId="0" fontId="13" fillId="2" borderId="31" xfId="0" applyFont="1" applyFill="1" applyBorder="1"/>
    <xf numFmtId="0" fontId="13" fillId="2" borderId="51" xfId="0" applyFont="1" applyFill="1" applyBorder="1"/>
    <xf numFmtId="0" fontId="13" fillId="2" borderId="0" xfId="46" applyFont="1" applyFill="1" applyBorder="1" applyAlignment="1" applyProtection="1">
      <alignment horizontal="left" vertical="center" wrapText="1"/>
    </xf>
    <xf numFmtId="0" fontId="13" fillId="2" borderId="1" xfId="0" applyFont="1" applyFill="1" applyBorder="1" applyAlignment="1">
      <alignment horizontal="center"/>
    </xf>
    <xf numFmtId="0" fontId="13" fillId="2" borderId="13" xfId="0" applyFont="1" applyFill="1" applyBorder="1"/>
    <xf numFmtId="0" fontId="13" fillId="2" borderId="6" xfId="0" applyFont="1" applyFill="1" applyBorder="1"/>
    <xf numFmtId="0" fontId="13" fillId="2" borderId="14" xfId="41" applyFont="1" applyFill="1" applyBorder="1" applyAlignment="1">
      <alignment horizontal="left" vertical="center" wrapText="1"/>
    </xf>
    <xf numFmtId="0" fontId="13" fillId="2" borderId="19" xfId="41" applyFont="1" applyFill="1" applyBorder="1" applyAlignment="1">
      <alignment horizontal="left" vertical="center" wrapText="1"/>
    </xf>
    <xf numFmtId="0" fontId="13" fillId="0" borderId="26" xfId="0" applyFont="1" applyBorder="1"/>
    <xf numFmtId="0" fontId="13" fillId="2" borderId="1" xfId="41" applyFont="1" applyFill="1" applyBorder="1" applyAlignment="1">
      <alignment horizontal="left" vertical="center" wrapText="1"/>
    </xf>
    <xf numFmtId="0" fontId="13" fillId="2" borderId="29" xfId="41" applyFont="1" applyFill="1" applyBorder="1" applyAlignment="1">
      <alignment horizontal="left" vertical="center" wrapText="1"/>
    </xf>
    <xf numFmtId="0" fontId="13" fillId="2" borderId="32" xfId="41" applyFont="1" applyFill="1" applyBorder="1" applyAlignment="1">
      <alignment horizontal="left" vertical="center" wrapText="1"/>
    </xf>
    <xf numFmtId="0" fontId="13" fillId="2" borderId="30" xfId="41" applyFont="1" applyFill="1" applyBorder="1" applyAlignment="1">
      <alignment horizontal="left" vertical="center"/>
    </xf>
    <xf numFmtId="0" fontId="13" fillId="2" borderId="55" xfId="41" applyFont="1" applyFill="1" applyBorder="1" applyAlignment="1">
      <alignment horizontal="left" vertical="center"/>
    </xf>
    <xf numFmtId="0" fontId="13" fillId="2" borderId="52" xfId="0" applyFont="1" applyFill="1" applyBorder="1" applyAlignment="1">
      <alignment horizontal="center"/>
    </xf>
    <xf numFmtId="0" fontId="13" fillId="2" borderId="30" xfId="0" applyFont="1" applyFill="1" applyBorder="1" applyAlignment="1">
      <alignment horizontal="center"/>
    </xf>
    <xf numFmtId="0" fontId="13" fillId="2" borderId="30" xfId="0" applyFont="1" applyFill="1" applyBorder="1"/>
    <xf numFmtId="0" fontId="13" fillId="2" borderId="35" xfId="0" applyFont="1" applyFill="1" applyBorder="1"/>
    <xf numFmtId="0" fontId="13" fillId="2" borderId="6" xfId="0" applyFont="1" applyFill="1" applyBorder="1" applyAlignment="1">
      <alignment horizontal="center"/>
    </xf>
    <xf numFmtId="0" fontId="13" fillId="2" borderId="36" xfId="0" applyFont="1" applyFill="1" applyBorder="1"/>
    <xf numFmtId="0" fontId="13" fillId="2" borderId="29" xfId="0" applyFont="1" applyFill="1" applyBorder="1"/>
    <xf numFmtId="0" fontId="13" fillId="2" borderId="32" xfId="0" applyFont="1" applyFill="1" applyBorder="1"/>
    <xf numFmtId="0" fontId="13" fillId="2" borderId="52" xfId="41" applyFont="1" applyFill="1" applyBorder="1" applyAlignment="1">
      <alignment vertical="center"/>
    </xf>
    <xf numFmtId="0" fontId="13" fillId="2" borderId="6" xfId="40" applyFont="1" applyFill="1" applyBorder="1" applyAlignment="1">
      <alignment horizontal="center"/>
    </xf>
    <xf numFmtId="0" fontId="13" fillId="2" borderId="36" xfId="40" applyFont="1" applyFill="1" applyBorder="1" applyAlignment="1">
      <alignment horizontal="center"/>
    </xf>
    <xf numFmtId="0" fontId="13" fillId="2" borderId="0" xfId="40" applyFont="1" applyFill="1" applyAlignment="1">
      <alignment horizontal="center"/>
    </xf>
    <xf numFmtId="0" fontId="13" fillId="2" borderId="14" xfId="46" applyFont="1" applyFill="1" applyBorder="1" applyAlignment="1" applyProtection="1">
      <alignment horizontal="left" vertical="center" wrapText="1"/>
    </xf>
    <xf numFmtId="0" fontId="13" fillId="2" borderId="29" xfId="46" applyFont="1" applyFill="1" applyBorder="1" applyAlignment="1" applyProtection="1">
      <alignment horizontal="left" vertical="center" wrapText="1"/>
    </xf>
    <xf numFmtId="0" fontId="13" fillId="2" borderId="32" xfId="46" applyFont="1" applyFill="1" applyBorder="1" applyAlignment="1" applyProtection="1">
      <alignment horizontal="left" vertical="center" wrapText="1"/>
    </xf>
    <xf numFmtId="0" fontId="13" fillId="2" borderId="57" xfId="46" applyFont="1" applyFill="1" applyBorder="1" applyAlignment="1" applyProtection="1">
      <alignment horizontal="left" vertical="center" wrapText="1"/>
    </xf>
    <xf numFmtId="0" fontId="13" fillId="2" borderId="58" xfId="46" applyFont="1" applyFill="1" applyBorder="1" applyAlignment="1" applyProtection="1">
      <alignment horizontal="left" vertical="center" wrapText="1"/>
    </xf>
    <xf numFmtId="0" fontId="16" fillId="2" borderId="5" xfId="1" applyFont="1" applyFill="1" applyBorder="1" applyAlignment="1">
      <alignment vertical="center"/>
    </xf>
    <xf numFmtId="0" fontId="13" fillId="2" borderId="1" xfId="46" applyFont="1" applyFill="1" applyBorder="1" applyAlignment="1" applyProtection="1">
      <alignment horizontal="justify" vertical="center" wrapText="1"/>
    </xf>
    <xf numFmtId="0" fontId="17" fillId="4" borderId="63" xfId="41" applyFont="1" applyFill="1" applyBorder="1" applyAlignment="1">
      <alignment horizontal="centerContinuous" vertical="center" wrapText="1"/>
    </xf>
    <xf numFmtId="0" fontId="23" fillId="0" borderId="46" xfId="41" applyFont="1" applyBorder="1" applyAlignment="1">
      <alignment horizontal="left" vertical="center" wrapText="1"/>
    </xf>
    <xf numFmtId="0" fontId="23" fillId="0" borderId="16" xfId="41" applyFont="1" applyBorder="1" applyAlignment="1">
      <alignment horizontal="left" vertical="center" wrapText="1"/>
    </xf>
    <xf numFmtId="0" fontId="23" fillId="0" borderId="45" xfId="41" applyFont="1" applyBorder="1" applyAlignment="1">
      <alignment horizontal="left" vertical="center" wrapText="1"/>
    </xf>
    <xf numFmtId="0" fontId="23" fillId="2" borderId="45" xfId="41" applyFont="1" applyFill="1" applyBorder="1" applyAlignment="1">
      <alignment horizontal="left" vertical="center" wrapText="1"/>
    </xf>
    <xf numFmtId="0" fontId="23" fillId="2" borderId="44" xfId="41" applyFont="1" applyFill="1" applyBorder="1" applyAlignment="1">
      <alignment horizontal="left" vertical="center" wrapText="1"/>
    </xf>
    <xf numFmtId="0" fontId="13" fillId="0" borderId="16" xfId="41" applyFont="1" applyBorder="1" applyAlignment="1">
      <alignment horizontal="left" vertical="center" wrapText="1"/>
    </xf>
    <xf numFmtId="0" fontId="13" fillId="0" borderId="16" xfId="41" applyFont="1" applyBorder="1" applyAlignment="1">
      <alignment vertical="center" wrapText="1"/>
    </xf>
    <xf numFmtId="0" fontId="13" fillId="0" borderId="16" xfId="41" applyFont="1" applyBorder="1" applyAlignment="1">
      <alignment horizontal="left" vertical="center"/>
    </xf>
    <xf numFmtId="0" fontId="26" fillId="0" borderId="16" xfId="41" applyFont="1" applyBorder="1" applyAlignment="1">
      <alignment horizontal="left" vertical="center"/>
    </xf>
    <xf numFmtId="0" fontId="25" fillId="0" borderId="47" xfId="40" applyFont="1" applyBorder="1" applyAlignment="1">
      <alignment horizontal="left"/>
    </xf>
    <xf numFmtId="0" fontId="23" fillId="2" borderId="20" xfId="41" applyFont="1" applyFill="1" applyBorder="1" applyAlignment="1">
      <alignment horizontal="left" vertical="center" wrapText="1"/>
    </xf>
    <xf numFmtId="0" fontId="17" fillId="2" borderId="39" xfId="1" applyFont="1" applyFill="1" applyBorder="1" applyAlignment="1">
      <alignment vertical="center" wrapText="1"/>
    </xf>
    <xf numFmtId="0" fontId="23" fillId="2" borderId="16" xfId="41" applyFont="1" applyFill="1" applyBorder="1" applyAlignment="1">
      <alignment horizontal="left" vertical="center" wrapText="1"/>
    </xf>
    <xf numFmtId="0" fontId="16" fillId="0" borderId="54" xfId="1" applyFont="1" applyBorder="1" applyAlignment="1">
      <alignment vertical="center"/>
    </xf>
    <xf numFmtId="0" fontId="20" fillId="2" borderId="0" xfId="0" applyFont="1" applyFill="1" applyAlignment="1">
      <alignment vertical="top"/>
    </xf>
    <xf numFmtId="0" fontId="16" fillId="2" borderId="1" xfId="1" applyFont="1" applyFill="1" applyBorder="1" applyAlignment="1">
      <alignment vertical="top" wrapText="1"/>
    </xf>
    <xf numFmtId="0" fontId="20" fillId="2" borderId="1" xfId="0" applyFont="1" applyFill="1" applyBorder="1" applyAlignment="1">
      <alignment horizontal="left" vertical="top"/>
    </xf>
    <xf numFmtId="9" fontId="16" fillId="2" borderId="1" xfId="48" applyFont="1" applyFill="1" applyBorder="1" applyAlignment="1">
      <alignment vertical="center" wrapText="1"/>
    </xf>
    <xf numFmtId="14" fontId="16" fillId="2" borderId="1" xfId="1" applyNumberFormat="1" applyFont="1" applyFill="1" applyBorder="1" applyAlignment="1">
      <alignment vertical="center" wrapText="1"/>
    </xf>
    <xf numFmtId="166" fontId="16" fillId="2" borderId="1" xfId="1" applyNumberFormat="1" applyFont="1" applyFill="1" applyBorder="1" applyAlignment="1">
      <alignment vertical="center" wrapText="1"/>
    </xf>
    <xf numFmtId="179" fontId="16" fillId="2" borderId="1" xfId="45" applyNumberFormat="1" applyFont="1" applyFill="1" applyBorder="1" applyAlignment="1">
      <alignment vertical="center" wrapText="1"/>
    </xf>
    <xf numFmtId="0" fontId="16" fillId="2" borderId="1" xfId="1" applyFont="1" applyFill="1" applyBorder="1" applyAlignment="1">
      <alignment horizontal="justify" vertical="top" wrapText="1"/>
    </xf>
    <xf numFmtId="0" fontId="18" fillId="2" borderId="1" xfId="46" applyFont="1" applyFill="1" applyBorder="1" applyAlignment="1" applyProtection="1">
      <alignment vertical="top" wrapText="1"/>
    </xf>
    <xf numFmtId="0" fontId="20" fillId="2" borderId="1" xfId="0" applyFont="1" applyFill="1" applyBorder="1"/>
    <xf numFmtId="0" fontId="16" fillId="2" borderId="19" xfId="1" applyFont="1" applyFill="1" applyBorder="1" applyAlignment="1">
      <alignment horizontal="center" vertical="top" wrapText="1"/>
    </xf>
    <xf numFmtId="0" fontId="16" fillId="2" borderId="2" xfId="1" applyFont="1" applyFill="1" applyBorder="1" applyAlignment="1">
      <alignment vertical="center" wrapText="1"/>
    </xf>
    <xf numFmtId="0" fontId="16" fillId="2" borderId="1" xfId="1" applyFont="1" applyFill="1" applyBorder="1" applyAlignment="1">
      <alignment horizontal="left" vertical="top" wrapText="1"/>
    </xf>
    <xf numFmtId="0" fontId="16" fillId="2" borderId="19" xfId="1" applyFont="1" applyFill="1" applyBorder="1" applyAlignment="1">
      <alignment vertical="center"/>
    </xf>
    <xf numFmtId="0" fontId="16" fillId="2" borderId="29" xfId="1" applyFont="1" applyFill="1" applyBorder="1" applyAlignment="1">
      <alignment vertical="center"/>
    </xf>
    <xf numFmtId="0" fontId="16" fillId="2" borderId="26" xfId="1" applyFont="1" applyFill="1" applyBorder="1" applyAlignment="1">
      <alignment vertical="center"/>
    </xf>
    <xf numFmtId="0" fontId="16" fillId="2" borderId="54" xfId="1" applyFont="1" applyFill="1" applyBorder="1" applyAlignment="1">
      <alignment vertical="top" wrapText="1"/>
    </xf>
    <xf numFmtId="14" fontId="16" fillId="2" borderId="1" xfId="1" applyNumberFormat="1" applyFont="1" applyFill="1" applyBorder="1" applyAlignment="1">
      <alignment horizontal="center" vertical="center" wrapText="1"/>
    </xf>
    <xf numFmtId="0" fontId="16" fillId="2" borderId="1" xfId="48" applyNumberFormat="1" applyFont="1" applyFill="1" applyBorder="1" applyAlignment="1">
      <alignment horizontal="right" vertical="center" wrapText="1"/>
    </xf>
    <xf numFmtId="0" fontId="20" fillId="2" borderId="1" xfId="0" applyFont="1" applyFill="1" applyBorder="1" applyAlignment="1">
      <alignment vertical="top" wrapText="1"/>
    </xf>
    <xf numFmtId="0" fontId="31" fillId="2" borderId="1" xfId="1" applyFont="1" applyFill="1" applyBorder="1" applyAlignment="1">
      <alignment horizontal="left" vertical="top" wrapText="1"/>
    </xf>
    <xf numFmtId="0" fontId="13" fillId="2" borderId="1" xfId="1" applyFont="1" applyFill="1" applyBorder="1" applyAlignment="1">
      <alignment vertical="top" wrapText="1"/>
    </xf>
    <xf numFmtId="0" fontId="20" fillId="2" borderId="1" xfId="1" applyFont="1" applyFill="1" applyBorder="1" applyAlignment="1">
      <alignment vertical="top" wrapText="1"/>
    </xf>
    <xf numFmtId="1" fontId="16" fillId="2" borderId="1" xfId="1" applyNumberFormat="1" applyFont="1" applyFill="1" applyBorder="1" applyAlignment="1">
      <alignment vertical="center" wrapText="1"/>
    </xf>
    <xf numFmtId="17" fontId="13" fillId="2" borderId="1" xfId="1" applyNumberFormat="1" applyFont="1" applyFill="1" applyBorder="1" applyAlignment="1">
      <alignment vertical="center" wrapText="1"/>
    </xf>
    <xf numFmtId="0" fontId="16" fillId="2" borderId="1" xfId="1" applyFont="1" applyFill="1" applyBorder="1" applyAlignment="1">
      <alignment horizontal="center" vertical="top" wrapText="1"/>
    </xf>
    <xf numFmtId="0" fontId="16" fillId="2" borderId="1" xfId="1" applyFont="1" applyFill="1" applyBorder="1" applyAlignment="1">
      <alignment horizontal="center" vertical="center" wrapText="1"/>
    </xf>
    <xf numFmtId="0" fontId="16" fillId="2" borderId="5" xfId="1" applyFont="1" applyFill="1" applyBorder="1" applyAlignment="1">
      <alignment vertical="top"/>
    </xf>
    <xf numFmtId="0" fontId="16" fillId="2" borderId="1" xfId="1" applyFont="1" applyFill="1" applyBorder="1" applyAlignment="1">
      <alignment horizontal="right" vertical="center" wrapText="1"/>
    </xf>
    <xf numFmtId="0" fontId="20" fillId="2" borderId="1" xfId="0" applyFont="1" applyFill="1" applyBorder="1" applyAlignment="1">
      <alignment horizontal="center" vertical="top" wrapText="1"/>
    </xf>
    <xf numFmtId="0" fontId="31" fillId="2" borderId="1" xfId="1" applyFont="1" applyFill="1" applyBorder="1" applyAlignment="1">
      <alignment horizontal="center" vertical="top" wrapText="1"/>
    </xf>
    <xf numFmtId="0" fontId="31" fillId="2" borderId="1" xfId="1" applyFont="1" applyFill="1" applyBorder="1" applyAlignment="1">
      <alignment horizontal="center" vertical="center" wrapText="1"/>
    </xf>
    <xf numFmtId="14" fontId="16" fillId="2" borderId="1" xfId="1" applyNumberFormat="1" applyFont="1" applyFill="1" applyBorder="1" applyAlignment="1">
      <alignment horizontal="left" vertical="center" wrapText="1"/>
    </xf>
    <xf numFmtId="14" fontId="31" fillId="2" borderId="1" xfId="1" applyNumberFormat="1" applyFont="1" applyFill="1" applyBorder="1" applyAlignment="1">
      <alignment horizontal="left" vertical="center" wrapText="1"/>
    </xf>
    <xf numFmtId="9" fontId="16" fillId="2" borderId="1" xfId="48" applyFont="1" applyFill="1" applyBorder="1" applyAlignment="1">
      <alignment horizontal="center" vertical="center" wrapText="1"/>
    </xf>
    <xf numFmtId="9" fontId="16" fillId="2" borderId="1" xfId="48" applyFont="1" applyFill="1" applyBorder="1" applyAlignment="1">
      <alignment horizontal="right" vertical="center" wrapText="1"/>
    </xf>
    <xf numFmtId="0" fontId="32" fillId="2" borderId="1" xfId="1" applyFont="1" applyFill="1" applyBorder="1" applyAlignment="1">
      <alignment vertical="top" wrapText="1"/>
    </xf>
    <xf numFmtId="0" fontId="0" fillId="2" borderId="1" xfId="0" applyFill="1" applyBorder="1" applyAlignment="1">
      <alignment vertical="top" wrapText="1"/>
    </xf>
    <xf numFmtId="10" fontId="16" fillId="2" borderId="1" xfId="48" applyNumberFormat="1" applyFont="1" applyFill="1" applyBorder="1" applyAlignment="1">
      <alignment horizontal="right" vertical="center" wrapText="1"/>
    </xf>
    <xf numFmtId="9" fontId="13" fillId="2" borderId="1" xfId="48" applyFont="1" applyFill="1" applyBorder="1" applyAlignment="1">
      <alignment vertical="center" wrapText="1"/>
    </xf>
    <xf numFmtId="10" fontId="13" fillId="2" borderId="1" xfId="48" applyNumberFormat="1" applyFont="1" applyFill="1" applyBorder="1" applyAlignment="1">
      <alignment horizontal="right" vertical="center" wrapText="1"/>
    </xf>
    <xf numFmtId="0" fontId="13" fillId="2" borderId="1" xfId="1" applyFont="1" applyFill="1" applyBorder="1" applyAlignment="1">
      <alignment horizontal="center" vertical="top" wrapText="1"/>
    </xf>
    <xf numFmtId="178" fontId="21" fillId="2" borderId="1" xfId="43"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left" vertical="top" wrapText="1"/>
    </xf>
    <xf numFmtId="180" fontId="20" fillId="2" borderId="54" xfId="48" applyNumberFormat="1" applyFont="1" applyFill="1" applyBorder="1" applyAlignment="1">
      <alignment vertical="center" wrapText="1"/>
    </xf>
    <xf numFmtId="10" fontId="20" fillId="2" borderId="1" xfId="48" applyNumberFormat="1" applyFont="1" applyFill="1" applyBorder="1" applyAlignment="1">
      <alignment horizontal="right"/>
    </xf>
    <xf numFmtId="0" fontId="20" fillId="2" borderId="1" xfId="0" applyFont="1" applyFill="1" applyBorder="1" applyAlignment="1">
      <alignment horizontal="center" vertical="top"/>
    </xf>
    <xf numFmtId="41" fontId="0" fillId="2" borderId="1" xfId="44" applyFont="1" applyFill="1" applyBorder="1" applyAlignment="1">
      <alignment horizontal="center" vertical="center" wrapText="1"/>
    </xf>
    <xf numFmtId="0" fontId="0" fillId="2" borderId="1" xfId="0" applyFill="1" applyBorder="1" applyAlignment="1">
      <alignment horizontal="center" vertical="center" wrapText="1"/>
    </xf>
    <xf numFmtId="0" fontId="20" fillId="2" borderId="1" xfId="0" applyFont="1" applyFill="1" applyBorder="1" applyAlignment="1">
      <alignment vertical="center"/>
    </xf>
    <xf numFmtId="41" fontId="16" fillId="2" borderId="1" xfId="44" applyFont="1" applyFill="1" applyBorder="1" applyAlignment="1">
      <alignment horizontal="center" vertical="center" wrapText="1"/>
    </xf>
    <xf numFmtId="0" fontId="31" fillId="2" borderId="54" xfId="1" applyFont="1" applyFill="1" applyBorder="1" applyAlignment="1">
      <alignment horizontal="center" vertical="center" wrapText="1"/>
    </xf>
    <xf numFmtId="14" fontId="31" fillId="2" borderId="54" xfId="1" applyNumberFormat="1" applyFont="1" applyFill="1" applyBorder="1" applyAlignment="1">
      <alignment horizontal="left" vertical="center" wrapText="1"/>
    </xf>
    <xf numFmtId="1" fontId="16" fillId="2" borderId="1" xfId="1" applyNumberFormat="1" applyFont="1" applyFill="1" applyBorder="1" applyAlignment="1">
      <alignment horizontal="right" vertical="center" wrapText="1"/>
    </xf>
    <xf numFmtId="0" fontId="16" fillId="2" borderId="1" xfId="46" applyFont="1" applyFill="1" applyBorder="1" applyAlignment="1" applyProtection="1">
      <alignment horizontal="left" vertical="top" wrapText="1"/>
    </xf>
    <xf numFmtId="180" fontId="16" fillId="2" borderId="1" xfId="48" applyNumberFormat="1" applyFont="1" applyFill="1" applyBorder="1" applyAlignment="1">
      <alignment horizontal="right" vertical="center" wrapText="1"/>
    </xf>
    <xf numFmtId="0" fontId="31" fillId="2" borderId="1" xfId="48" applyNumberFormat="1" applyFont="1" applyFill="1" applyBorder="1" applyAlignment="1">
      <alignment horizontal="right" vertical="center" wrapText="1"/>
    </xf>
    <xf numFmtId="0" fontId="31" fillId="2" borderId="1" xfId="1" applyFont="1" applyFill="1" applyBorder="1" applyAlignment="1">
      <alignment horizontal="right" vertical="center" wrapText="1"/>
    </xf>
    <xf numFmtId="0" fontId="20" fillId="2" borderId="1" xfId="0" applyFont="1" applyFill="1" applyBorder="1" applyAlignment="1">
      <alignment wrapText="1"/>
    </xf>
    <xf numFmtId="0" fontId="31" fillId="2" borderId="1" xfId="1" applyFont="1" applyFill="1" applyBorder="1" applyAlignment="1">
      <alignment horizontal="left" vertical="center" wrapText="1"/>
    </xf>
    <xf numFmtId="0" fontId="20" fillId="2" borderId="1" xfId="48" applyNumberFormat="1" applyFont="1" applyFill="1" applyBorder="1" applyAlignment="1">
      <alignment vertical="center" wrapText="1"/>
    </xf>
    <xf numFmtId="0" fontId="16" fillId="2" borderId="1" xfId="1" applyFont="1" applyFill="1" applyBorder="1" applyAlignment="1">
      <alignment vertical="center"/>
    </xf>
    <xf numFmtId="0" fontId="16" fillId="2" borderId="1" xfId="1" applyFont="1" applyFill="1" applyBorder="1" applyAlignment="1">
      <alignment vertical="top"/>
    </xf>
    <xf numFmtId="0" fontId="16" fillId="2" borderId="5" xfId="1" applyFont="1" applyFill="1" applyBorder="1" applyAlignment="1">
      <alignment horizontal="left" vertical="top" wrapText="1"/>
    </xf>
    <xf numFmtId="0" fontId="18" fillId="2" borderId="1" xfId="46" applyFont="1" applyFill="1" applyBorder="1" applyAlignment="1" applyProtection="1">
      <alignment horizontal="left" vertical="top" wrapText="1"/>
    </xf>
    <xf numFmtId="0" fontId="16" fillId="2" borderId="54" xfId="1" applyFont="1" applyFill="1" applyBorder="1" applyAlignment="1">
      <alignment vertical="center" wrapText="1"/>
    </xf>
    <xf numFmtId="14" fontId="16" fillId="2" borderId="54" xfId="1" applyNumberFormat="1" applyFont="1" applyFill="1" applyBorder="1" applyAlignment="1">
      <alignment vertical="center" wrapText="1"/>
    </xf>
    <xf numFmtId="0" fontId="16" fillId="2" borderId="1" xfId="48" applyNumberFormat="1" applyFont="1" applyFill="1" applyBorder="1" applyAlignment="1">
      <alignment vertical="center" wrapText="1"/>
    </xf>
    <xf numFmtId="0" fontId="16" fillId="2" borderId="1" xfId="1" applyFont="1" applyFill="1" applyBorder="1" applyAlignment="1">
      <alignment wrapText="1"/>
    </xf>
    <xf numFmtId="0" fontId="20" fillId="2" borderId="1" xfId="48" applyNumberFormat="1" applyFont="1" applyFill="1" applyBorder="1" applyAlignment="1">
      <alignment vertical="top" wrapText="1"/>
    </xf>
    <xf numFmtId="0" fontId="13" fillId="2" borderId="1" xfId="1" applyFont="1" applyFill="1" applyBorder="1" applyAlignment="1">
      <alignment vertical="center"/>
    </xf>
    <xf numFmtId="10" fontId="21" fillId="2" borderId="1" xfId="43" applyNumberFormat="1" applyFont="1" applyFill="1" applyBorder="1" applyAlignment="1">
      <alignment vertical="center"/>
    </xf>
    <xf numFmtId="0" fontId="13" fillId="2" borderId="1" xfId="1" applyFont="1" applyFill="1" applyBorder="1" applyAlignment="1">
      <alignment vertical="center" wrapText="1"/>
    </xf>
    <xf numFmtId="0" fontId="21" fillId="2" borderId="1" xfId="0" applyFont="1" applyFill="1" applyBorder="1" applyAlignment="1">
      <alignment horizontal="right" vertical="center" wrapText="1"/>
    </xf>
    <xf numFmtId="0" fontId="34" fillId="2" borderId="1" xfId="46" applyFont="1" applyFill="1" applyBorder="1" applyAlignment="1" applyProtection="1">
      <alignment vertical="top" wrapText="1"/>
    </xf>
    <xf numFmtId="0" fontId="13" fillId="2" borderId="1" xfId="1" applyFont="1" applyFill="1" applyBorder="1" applyAlignment="1">
      <alignment vertical="top"/>
    </xf>
    <xf numFmtId="0" fontId="20" fillId="2" borderId="54" xfId="0" applyFont="1" applyFill="1" applyBorder="1" applyAlignment="1">
      <alignment wrapText="1"/>
    </xf>
    <xf numFmtId="0" fontId="20" fillId="2" borderId="54" xfId="0" applyFont="1" applyFill="1" applyBorder="1" applyAlignment="1">
      <alignment vertical="center"/>
    </xf>
    <xf numFmtId="0" fontId="20" fillId="2" borderId="54" xfId="0" applyFont="1" applyFill="1" applyBorder="1" applyAlignment="1">
      <alignment vertical="center" wrapText="1"/>
    </xf>
    <xf numFmtId="181" fontId="0" fillId="2" borderId="0" xfId="45" applyNumberFormat="1" applyFont="1" applyFill="1"/>
    <xf numFmtId="178" fontId="0" fillId="2" borderId="1" xfId="43" applyNumberFormat="1" applyFont="1" applyFill="1" applyBorder="1" applyAlignment="1">
      <alignment horizontal="right" vertical="center" wrapText="1"/>
    </xf>
    <xf numFmtId="178" fontId="0" fillId="2" borderId="1" xfId="0" applyNumberFormat="1" applyFill="1" applyBorder="1" applyAlignment="1">
      <alignment horizontal="right" vertical="center" wrapText="1"/>
    </xf>
    <xf numFmtId="178" fontId="0" fillId="2" borderId="1" xfId="0" applyNumberFormat="1" applyFill="1" applyBorder="1" applyAlignment="1">
      <alignment horizontal="center" vertical="center" wrapText="1"/>
    </xf>
    <xf numFmtId="0" fontId="0" fillId="2" borderId="1" xfId="0" applyFill="1" applyBorder="1" applyAlignment="1">
      <alignment horizontal="right" vertical="center"/>
    </xf>
    <xf numFmtId="180" fontId="16" fillId="2" borderId="1" xfId="1" applyNumberFormat="1" applyFont="1" applyFill="1" applyBorder="1" applyAlignment="1">
      <alignment horizontal="right" vertical="center" wrapText="1"/>
    </xf>
    <xf numFmtId="0" fontId="20" fillId="2" borderId="0" xfId="0" applyFont="1" applyFill="1" applyAlignment="1">
      <alignment horizontal="right"/>
    </xf>
    <xf numFmtId="0" fontId="20" fillId="2" borderId="0" xfId="0" applyFont="1" applyFill="1" applyAlignment="1">
      <alignment vertical="top" wrapText="1"/>
    </xf>
    <xf numFmtId="0" fontId="14" fillId="0" borderId="14" xfId="1" applyFont="1" applyBorder="1" applyAlignment="1">
      <alignment vertical="center"/>
    </xf>
    <xf numFmtId="0" fontId="14" fillId="0" borderId="30" xfId="1" applyFont="1" applyBorder="1" applyAlignment="1">
      <alignment vertical="center"/>
    </xf>
    <xf numFmtId="0" fontId="16" fillId="2" borderId="30" xfId="1" applyFont="1" applyFill="1" applyBorder="1" applyAlignment="1">
      <alignment vertical="center"/>
    </xf>
    <xf numFmtId="0" fontId="13" fillId="2" borderId="14" xfId="41" applyFont="1" applyFill="1" applyBorder="1" applyAlignment="1">
      <alignment horizontal="left" vertical="center"/>
    </xf>
    <xf numFmtId="0" fontId="20" fillId="2" borderId="1" xfId="0" applyFont="1" applyFill="1" applyBorder="1" applyAlignment="1">
      <alignment vertical="center" wrapText="1"/>
    </xf>
    <xf numFmtId="0" fontId="20" fillId="2" borderId="0" xfId="0" applyFont="1" applyFill="1" applyAlignment="1">
      <alignment vertical="center"/>
    </xf>
    <xf numFmtId="0" fontId="16" fillId="2" borderId="1" xfId="1" applyFont="1" applyFill="1" applyBorder="1" applyAlignment="1">
      <alignment horizontal="justify" vertical="center" wrapText="1"/>
    </xf>
    <xf numFmtId="0" fontId="16" fillId="2" borderId="5" xfId="1" applyFont="1" applyFill="1" applyBorder="1" applyAlignment="1">
      <alignment horizontal="center" vertical="center" wrapText="1"/>
    </xf>
    <xf numFmtId="0" fontId="13" fillId="2" borderId="18" xfId="46" applyFont="1" applyFill="1" applyBorder="1" applyAlignment="1" applyProtection="1">
      <alignment horizontal="left" vertical="center"/>
    </xf>
    <xf numFmtId="0" fontId="13" fillId="2" borderId="14" xfId="46" applyFont="1" applyFill="1" applyBorder="1" applyAlignment="1" applyProtection="1">
      <alignment horizontal="left" vertical="center"/>
    </xf>
    <xf numFmtId="0" fontId="24" fillId="2" borderId="1" xfId="46" applyFont="1" applyFill="1" applyBorder="1" applyAlignment="1" applyProtection="1">
      <alignment horizontal="center" vertical="center" wrapText="1"/>
    </xf>
    <xf numFmtId="0" fontId="13" fillId="2" borderId="29" xfId="46" applyFont="1" applyFill="1" applyBorder="1" applyAlignment="1" applyProtection="1">
      <alignment horizontal="center" vertical="center"/>
    </xf>
    <xf numFmtId="2" fontId="13" fillId="2" borderId="19" xfId="41" applyNumberFormat="1" applyFont="1" applyFill="1" applyBorder="1" applyAlignment="1">
      <alignment horizontal="center" vertical="center" wrapText="1"/>
    </xf>
    <xf numFmtId="17" fontId="13" fillId="2" borderId="14" xfId="46" applyNumberFormat="1" applyFont="1" applyFill="1" applyBorder="1" applyAlignment="1" applyProtection="1">
      <alignment horizontal="left" vertical="center" wrapText="1"/>
    </xf>
    <xf numFmtId="1" fontId="16" fillId="2" borderId="1" xfId="48" applyNumberFormat="1" applyFont="1" applyFill="1" applyBorder="1" applyAlignment="1">
      <alignment horizontal="right" vertical="center" wrapText="1"/>
    </xf>
    <xf numFmtId="0" fontId="16" fillId="0" borderId="1" xfId="1" applyFont="1" applyBorder="1" applyAlignment="1">
      <alignment vertical="center" wrapText="1"/>
    </xf>
    <xf numFmtId="0" fontId="16" fillId="0" borderId="5" xfId="1" applyFont="1" applyBorder="1" applyAlignment="1">
      <alignment horizontal="left" vertical="top" wrapText="1"/>
    </xf>
    <xf numFmtId="0" fontId="16" fillId="2" borderId="5" xfId="1" applyFont="1" applyFill="1" applyBorder="1" applyAlignment="1">
      <alignment vertical="top" wrapText="1"/>
    </xf>
    <xf numFmtId="0" fontId="16" fillId="2" borderId="19" xfId="1" applyFont="1" applyFill="1" applyBorder="1" applyAlignment="1">
      <alignment vertical="top"/>
    </xf>
    <xf numFmtId="0" fontId="31" fillId="2" borderId="19" xfId="1" applyFont="1" applyFill="1" applyBorder="1" applyAlignment="1">
      <alignment horizontal="left" vertical="top" wrapText="1"/>
    </xf>
    <xf numFmtId="0" fontId="16" fillId="2" borderId="19" xfId="1" applyFont="1" applyFill="1" applyBorder="1" applyAlignment="1">
      <alignment vertical="top" wrapText="1"/>
    </xf>
    <xf numFmtId="0" fontId="18" fillId="2" borderId="19" xfId="46" applyFont="1" applyFill="1" applyBorder="1" applyAlignment="1" applyProtection="1">
      <alignment vertical="top" wrapText="1"/>
    </xf>
    <xf numFmtId="0" fontId="34" fillId="2" borderId="19" xfId="46" applyFont="1" applyFill="1" applyBorder="1" applyAlignment="1" applyProtection="1">
      <alignment vertical="top" wrapText="1"/>
    </xf>
    <xf numFmtId="0" fontId="13" fillId="2" borderId="19" xfId="48" applyNumberFormat="1" applyFont="1" applyFill="1" applyBorder="1" applyAlignment="1">
      <alignment horizontal="center" vertical="center" wrapText="1"/>
    </xf>
    <xf numFmtId="1" fontId="20" fillId="2" borderId="1" xfId="0" applyNumberFormat="1" applyFont="1" applyFill="1" applyBorder="1" applyAlignment="1">
      <alignment horizontal="right" vertical="center" wrapText="1"/>
    </xf>
    <xf numFmtId="0" fontId="13" fillId="2" borderId="19" xfId="41" applyFont="1" applyFill="1" applyBorder="1" applyAlignment="1">
      <alignment horizontal="center" vertical="center" wrapText="1"/>
    </xf>
    <xf numFmtId="0" fontId="13" fillId="0" borderId="0" xfId="41" applyFont="1" applyAlignment="1">
      <alignment horizontal="center" vertical="center" wrapText="1"/>
    </xf>
    <xf numFmtId="1" fontId="13" fillId="2" borderId="1" xfId="21" applyNumberFormat="1" applyFont="1" applyFill="1" applyBorder="1" applyAlignment="1" applyProtection="1">
      <alignment vertical="center" wrapText="1"/>
    </xf>
    <xf numFmtId="0" fontId="13" fillId="0" borderId="14" xfId="41" applyFont="1" applyBorder="1" applyAlignment="1">
      <alignment horizontal="left" vertical="center" wrapText="1"/>
    </xf>
    <xf numFmtId="0" fontId="13" fillId="0" borderId="1" xfId="41" applyFont="1" applyBorder="1" applyAlignment="1">
      <alignment horizontal="left" vertical="center" wrapText="1"/>
    </xf>
    <xf numFmtId="0" fontId="13" fillId="0" borderId="14" xfId="41" applyFont="1" applyBorder="1" applyAlignment="1">
      <alignment horizontal="left" vertical="center"/>
    </xf>
    <xf numFmtId="9" fontId="16" fillId="2" borderId="1" xfId="48" applyFont="1" applyFill="1" applyBorder="1" applyAlignment="1">
      <alignment horizontal="center" vertical="center"/>
    </xf>
    <xf numFmtId="180" fontId="16" fillId="2" borderId="1" xfId="1" applyNumberFormat="1" applyFont="1" applyFill="1" applyBorder="1" applyAlignment="1">
      <alignment vertical="center" wrapText="1"/>
    </xf>
    <xf numFmtId="0" fontId="20" fillId="0" borderId="1" xfId="1" applyFont="1" applyBorder="1" applyAlignment="1">
      <alignment horizontal="left" vertical="center" wrapText="1"/>
    </xf>
    <xf numFmtId="0" fontId="16" fillId="2" borderId="1" xfId="1" applyFont="1" applyFill="1" applyBorder="1" applyAlignment="1">
      <alignment horizontal="left" vertical="center" wrapText="1"/>
    </xf>
    <xf numFmtId="0" fontId="16" fillId="2" borderId="5" xfId="0" applyFont="1" applyFill="1" applyBorder="1" applyAlignment="1">
      <alignment vertical="top" wrapText="1"/>
    </xf>
    <xf numFmtId="0" fontId="16" fillId="2" borderId="5" xfId="1" applyFont="1" applyFill="1" applyBorder="1" applyAlignment="1">
      <alignment horizontal="left" vertical="center"/>
    </xf>
    <xf numFmtId="0" fontId="20" fillId="2" borderId="1" xfId="0" applyFont="1" applyFill="1" applyBorder="1" applyAlignment="1">
      <alignment horizontal="left" vertical="top" wrapText="1"/>
    </xf>
    <xf numFmtId="9" fontId="16" fillId="2" borderId="1" xfId="1" applyNumberFormat="1" applyFont="1" applyFill="1" applyBorder="1" applyAlignment="1">
      <alignment horizontal="center" vertical="center" wrapText="1"/>
    </xf>
    <xf numFmtId="166" fontId="16" fillId="0" borderId="1" xfId="1" applyNumberFormat="1" applyFont="1" applyBorder="1" applyAlignment="1">
      <alignment vertical="center" wrapText="1"/>
    </xf>
    <xf numFmtId="49" fontId="13" fillId="2" borderId="1" xfId="41" applyNumberFormat="1" applyFont="1" applyFill="1" applyBorder="1" applyAlignment="1">
      <alignment horizontal="center" vertical="center"/>
    </xf>
    <xf numFmtId="1" fontId="16" fillId="2" borderId="1" xfId="48" applyNumberFormat="1" applyFont="1" applyFill="1" applyBorder="1" applyAlignment="1" applyProtection="1">
      <alignment horizontal="right" vertical="center" wrapText="1"/>
    </xf>
    <xf numFmtId="9" fontId="16" fillId="2" borderId="1" xfId="48" applyFont="1" applyFill="1" applyBorder="1" applyAlignment="1" applyProtection="1">
      <alignment horizontal="right" vertical="center" wrapText="1"/>
    </xf>
    <xf numFmtId="0" fontId="20" fillId="2" borderId="5" xfId="0" applyFont="1" applyFill="1" applyBorder="1" applyAlignment="1">
      <alignment vertical="top" wrapText="1"/>
    </xf>
    <xf numFmtId="182" fontId="13" fillId="2" borderId="19" xfId="41" applyNumberFormat="1" applyFont="1" applyFill="1" applyBorder="1" applyAlignment="1">
      <alignment horizontal="center" vertical="center" wrapText="1"/>
    </xf>
    <xf numFmtId="0" fontId="13" fillId="0" borderId="14" xfId="46" applyFont="1" applyFill="1" applyBorder="1" applyAlignment="1" applyProtection="1">
      <alignment horizontal="left" vertical="center" wrapText="1"/>
    </xf>
    <xf numFmtId="2" fontId="13" fillId="2" borderId="26" xfId="41" applyNumberFormat="1" applyFont="1" applyFill="1" applyBorder="1" applyAlignment="1">
      <alignment horizontal="center" vertical="center" wrapText="1"/>
    </xf>
    <xf numFmtId="0" fontId="13" fillId="2" borderId="1" xfId="21" applyNumberFormat="1" applyFont="1" applyFill="1" applyBorder="1" applyAlignment="1" applyProtection="1">
      <alignment vertical="center" wrapText="1"/>
    </xf>
    <xf numFmtId="2" fontId="13" fillId="2" borderId="32" xfId="41" applyNumberFormat="1" applyFont="1" applyFill="1" applyBorder="1" applyAlignment="1">
      <alignment horizontal="center" vertical="center" wrapText="1"/>
    </xf>
    <xf numFmtId="2" fontId="13" fillId="2" borderId="0" xfId="41" applyNumberFormat="1" applyFont="1" applyFill="1" applyAlignment="1">
      <alignment horizontal="center" vertical="center" wrapText="1"/>
    </xf>
    <xf numFmtId="2" fontId="13" fillId="2" borderId="0" xfId="40" applyNumberFormat="1" applyFont="1" applyFill="1" applyAlignment="1">
      <alignment horizontal="center"/>
    </xf>
    <xf numFmtId="2" fontId="13" fillId="2" borderId="31" xfId="41" applyNumberFormat="1" applyFont="1" applyFill="1" applyBorder="1" applyAlignment="1">
      <alignment vertical="center" wrapText="1"/>
    </xf>
    <xf numFmtId="2" fontId="13" fillId="2" borderId="29" xfId="41" applyNumberFormat="1" applyFont="1" applyFill="1" applyBorder="1" applyAlignment="1">
      <alignment horizontal="center" vertical="center" wrapText="1"/>
    </xf>
    <xf numFmtId="2" fontId="13" fillId="2" borderId="30" xfId="41" applyNumberFormat="1" applyFont="1" applyFill="1" applyBorder="1" applyAlignment="1">
      <alignment horizontal="center" vertical="center" wrapText="1"/>
    </xf>
    <xf numFmtId="2" fontId="13" fillId="2" borderId="35" xfId="41" applyNumberFormat="1" applyFont="1" applyFill="1" applyBorder="1" applyAlignment="1">
      <alignment horizontal="center" vertical="center" wrapText="1"/>
    </xf>
    <xf numFmtId="2" fontId="13" fillId="2" borderId="31" xfId="41" applyNumberFormat="1" applyFont="1" applyFill="1" applyBorder="1" applyAlignment="1">
      <alignment horizontal="center" vertical="center" wrapText="1"/>
    </xf>
    <xf numFmtId="0" fontId="13" fillId="0" borderId="30" xfId="41" applyFont="1" applyBorder="1" applyAlignment="1">
      <alignment horizontal="left" vertical="center"/>
    </xf>
    <xf numFmtId="0" fontId="13" fillId="0" borderId="55" xfId="41" applyFont="1" applyBorder="1" applyAlignment="1">
      <alignment horizontal="left" vertical="center"/>
    </xf>
    <xf numFmtId="0" fontId="24" fillId="0" borderId="1" xfId="46" applyFont="1" applyFill="1" applyBorder="1" applyAlignment="1" applyProtection="1">
      <alignment horizontal="center" vertical="center" wrapText="1"/>
    </xf>
    <xf numFmtId="14" fontId="13" fillId="0" borderId="1" xfId="46" applyNumberFormat="1" applyFont="1" applyFill="1" applyBorder="1" applyAlignment="1" applyProtection="1">
      <alignment horizontal="center" vertical="center" wrapText="1"/>
    </xf>
    <xf numFmtId="0" fontId="13" fillId="0" borderId="29" xfId="46" applyFont="1" applyFill="1" applyBorder="1" applyAlignment="1" applyProtection="1">
      <alignment horizontal="center" vertical="center"/>
    </xf>
    <xf numFmtId="0" fontId="13" fillId="0" borderId="26" xfId="46" applyFont="1" applyFill="1" applyBorder="1" applyAlignment="1" applyProtection="1">
      <alignment horizontal="center" vertical="center" wrapText="1"/>
    </xf>
    <xf numFmtId="17" fontId="13" fillId="0" borderId="14" xfId="46" applyNumberFormat="1" applyFont="1" applyFill="1" applyBorder="1" applyAlignment="1" applyProtection="1">
      <alignment horizontal="left" vertical="center" wrapText="1"/>
    </xf>
    <xf numFmtId="1" fontId="13" fillId="2" borderId="19" xfId="41" applyNumberFormat="1" applyFont="1" applyFill="1" applyBorder="1" applyAlignment="1">
      <alignment horizontal="center" vertical="center" wrapText="1"/>
    </xf>
    <xf numFmtId="0" fontId="23" fillId="12" borderId="16" xfId="41" applyFont="1" applyFill="1" applyBorder="1" applyAlignment="1">
      <alignment horizontal="left" vertical="center" wrapText="1"/>
    </xf>
    <xf numFmtId="166" fontId="16" fillId="2" borderId="5" xfId="1" applyNumberFormat="1" applyFont="1" applyFill="1" applyBorder="1" applyAlignment="1">
      <alignment vertical="center" wrapText="1"/>
    </xf>
    <xf numFmtId="0" fontId="16" fillId="0" borderId="19" xfId="1" applyFont="1" applyBorder="1" applyAlignment="1">
      <alignment vertical="center" wrapText="1"/>
    </xf>
    <xf numFmtId="0" fontId="16" fillId="0" borderId="5" xfId="1" applyFont="1" applyBorder="1" applyAlignment="1">
      <alignment vertical="center" wrapText="1"/>
    </xf>
    <xf numFmtId="0" fontId="16" fillId="0" borderId="1" xfId="1" applyFont="1" applyBorder="1" applyAlignment="1">
      <alignment horizontal="center" vertical="center" wrapText="1"/>
    </xf>
    <xf numFmtId="0" fontId="16" fillId="0" borderId="5" xfId="1" applyFont="1" applyBorder="1" applyAlignment="1">
      <alignment horizontal="center" vertical="center" wrapText="1"/>
    </xf>
    <xf numFmtId="14" fontId="16" fillId="0" borderId="1" xfId="1" applyNumberFormat="1" applyFont="1" applyBorder="1" applyAlignment="1">
      <alignment horizontal="center" vertical="center" wrapText="1"/>
    </xf>
    <xf numFmtId="183" fontId="16" fillId="2" borderId="1" xfId="1" applyNumberFormat="1" applyFont="1" applyFill="1" applyBorder="1" applyAlignment="1">
      <alignment vertical="center" wrapText="1"/>
    </xf>
    <xf numFmtId="166" fontId="16" fillId="0" borderId="5" xfId="1" applyNumberFormat="1" applyFont="1" applyBorder="1" applyAlignment="1">
      <alignment vertical="center" wrapText="1"/>
    </xf>
    <xf numFmtId="0" fontId="13" fillId="2" borderId="6" xfId="40" applyFont="1" applyFill="1" applyBorder="1" applyAlignment="1">
      <alignment horizontal="left"/>
    </xf>
    <xf numFmtId="0" fontId="17" fillId="2" borderId="1" xfId="41" applyFont="1" applyFill="1" applyBorder="1" applyAlignment="1">
      <alignment horizontal="center" vertical="center"/>
    </xf>
    <xf numFmtId="0" fontId="18" fillId="2" borderId="1" xfId="46" applyFont="1" applyFill="1" applyBorder="1" applyAlignment="1" applyProtection="1">
      <alignment horizontal="center" vertical="center" wrapText="1"/>
    </xf>
    <xf numFmtId="0" fontId="16" fillId="2" borderId="5" xfId="1" applyFont="1" applyFill="1" applyBorder="1" applyAlignment="1">
      <alignment horizontal="left" vertical="center" wrapText="1"/>
    </xf>
    <xf numFmtId="0" fontId="16" fillId="0" borderId="5" xfId="1" applyFont="1" applyBorder="1" applyAlignment="1">
      <alignment vertical="top" wrapText="1"/>
    </xf>
    <xf numFmtId="0" fontId="21" fillId="4" borderId="46" xfId="49" applyFont="1" applyFill="1" applyBorder="1"/>
    <xf numFmtId="0" fontId="13" fillId="2" borderId="6" xfId="49" applyFont="1" applyFill="1" applyBorder="1" applyAlignment="1">
      <alignment horizontal="center"/>
    </xf>
    <xf numFmtId="0" fontId="13" fillId="2" borderId="36" xfId="49" applyFont="1" applyFill="1" applyBorder="1" applyAlignment="1">
      <alignment horizontal="center"/>
    </xf>
    <xf numFmtId="0" fontId="13" fillId="2" borderId="0" xfId="49" applyFont="1" applyFill="1" applyAlignment="1">
      <alignment horizontal="center"/>
    </xf>
    <xf numFmtId="1" fontId="13" fillId="2" borderId="19" xfId="48" applyNumberFormat="1" applyFont="1" applyFill="1" applyBorder="1" applyAlignment="1">
      <alignment horizontal="center" vertical="center" wrapText="1"/>
    </xf>
    <xf numFmtId="0" fontId="25" fillId="0" borderId="47" xfId="49" applyFont="1" applyBorder="1" applyAlignment="1">
      <alignment horizontal="left"/>
    </xf>
    <xf numFmtId="0" fontId="23" fillId="2" borderId="13" xfId="41" applyFont="1" applyFill="1" applyBorder="1" applyAlignment="1">
      <alignment horizontal="left" vertical="center" wrapText="1"/>
    </xf>
    <xf numFmtId="0" fontId="0" fillId="0" borderId="1" xfId="0" applyBorder="1"/>
    <xf numFmtId="0" fontId="16" fillId="13" borderId="1" xfId="1" applyFont="1" applyFill="1" applyBorder="1" applyAlignment="1">
      <alignment vertical="center" wrapText="1"/>
    </xf>
    <xf numFmtId="0" fontId="16" fillId="13" borderId="1" xfId="1" applyFont="1" applyFill="1" applyBorder="1" applyAlignment="1">
      <alignment horizontal="center" vertical="center" wrapText="1"/>
    </xf>
    <xf numFmtId="0" fontId="16" fillId="13" borderId="5" xfId="1" applyFont="1" applyFill="1" applyBorder="1" applyAlignment="1">
      <alignment horizontal="center" vertical="center" wrapText="1"/>
    </xf>
    <xf numFmtId="166" fontId="16" fillId="13" borderId="1" xfId="1" applyNumberFormat="1" applyFont="1" applyFill="1" applyBorder="1" applyAlignment="1">
      <alignment vertical="center" wrapText="1"/>
    </xf>
    <xf numFmtId="0" fontId="0" fillId="0" borderId="19" xfId="0" applyBorder="1"/>
    <xf numFmtId="0" fontId="13" fillId="2" borderId="0" xfId="46" applyFont="1" applyFill="1" applyAlignment="1" applyProtection="1">
      <alignment horizontal="right" vertical="center" wrapText="1"/>
    </xf>
    <xf numFmtId="0" fontId="13" fillId="2" borderId="0" xfId="46" applyFont="1" applyFill="1" applyAlignment="1" applyProtection="1">
      <alignment vertical="center" wrapText="1"/>
    </xf>
    <xf numFmtId="0" fontId="13" fillId="2" borderId="0" xfId="46" applyFont="1" applyFill="1" applyAlignment="1" applyProtection="1">
      <alignment horizontal="center" vertical="center" wrapText="1"/>
    </xf>
    <xf numFmtId="0" fontId="13" fillId="2" borderId="0" xfId="46" applyFont="1" applyFill="1" applyAlignment="1" applyProtection="1">
      <alignment horizontal="right" vertical="center"/>
    </xf>
    <xf numFmtId="0" fontId="13" fillId="2" borderId="1" xfId="21" applyNumberFormat="1" applyFont="1" applyFill="1" applyBorder="1" applyAlignment="1">
      <alignment vertical="center" wrapText="1"/>
    </xf>
    <xf numFmtId="178" fontId="13" fillId="2" borderId="6" xfId="21" applyNumberFormat="1" applyFont="1" applyFill="1" applyBorder="1" applyAlignment="1">
      <alignment vertical="center" wrapText="1"/>
    </xf>
    <xf numFmtId="0" fontId="13" fillId="2" borderId="0" xfId="46" applyFont="1" applyFill="1" applyAlignment="1" applyProtection="1">
      <alignment horizontal="left" vertical="center" wrapText="1"/>
    </xf>
    <xf numFmtId="0" fontId="40" fillId="2" borderId="5" xfId="1" applyFont="1" applyFill="1" applyBorder="1" applyAlignment="1">
      <alignment horizontal="left" vertical="top" wrapText="1"/>
    </xf>
    <xf numFmtId="0" fontId="18" fillId="2" borderId="1" xfId="46" applyFont="1" applyFill="1" applyBorder="1" applyAlignment="1" applyProtection="1">
      <alignment horizontal="justify" vertical="top" wrapText="1"/>
    </xf>
    <xf numFmtId="9" fontId="16" fillId="2" borderId="54" xfId="44" applyNumberFormat="1" applyFont="1" applyFill="1" applyBorder="1" applyAlignment="1">
      <alignment vertical="center" wrapText="1"/>
    </xf>
    <xf numFmtId="9" fontId="16" fillId="2" borderId="1" xfId="1" applyNumberFormat="1" applyFont="1" applyFill="1" applyBorder="1" applyAlignment="1">
      <alignment vertical="center" wrapText="1"/>
    </xf>
    <xf numFmtId="14" fontId="13" fillId="2" borderId="1" xfId="21" applyNumberFormat="1" applyFont="1" applyFill="1" applyBorder="1" applyAlignment="1" applyProtection="1">
      <alignment vertical="center" wrapText="1"/>
    </xf>
    <xf numFmtId="0" fontId="23" fillId="13" borderId="16" xfId="41" applyFont="1" applyFill="1" applyBorder="1" applyAlignment="1">
      <alignment horizontal="left" vertical="center" wrapText="1"/>
    </xf>
    <xf numFmtId="0" fontId="13" fillId="2" borderId="6" xfId="40" applyFont="1" applyFill="1" applyBorder="1" applyAlignment="1">
      <alignment horizontal="left" vertical="center"/>
    </xf>
    <xf numFmtId="49" fontId="13" fillId="2" borderId="19" xfId="41" applyNumberFormat="1" applyFont="1" applyFill="1" applyBorder="1" applyAlignment="1">
      <alignment horizontal="center" vertical="center" wrapText="1"/>
    </xf>
    <xf numFmtId="166" fontId="16" fillId="2" borderId="1" xfId="1" applyNumberFormat="1" applyFont="1" applyFill="1" applyBorder="1" applyAlignment="1">
      <alignment horizontal="center" vertical="center" wrapText="1"/>
    </xf>
    <xf numFmtId="0" fontId="36" fillId="13" borderId="19" xfId="46" applyFill="1" applyBorder="1" applyAlignment="1" applyProtection="1">
      <alignment vertical="center" wrapText="1"/>
    </xf>
    <xf numFmtId="9" fontId="16" fillId="2" borderId="1" xfId="1" applyNumberFormat="1" applyFont="1" applyFill="1" applyBorder="1" applyAlignment="1">
      <alignment horizontal="right" vertical="center" wrapText="1"/>
    </xf>
    <xf numFmtId="0" fontId="16" fillId="13" borderId="1" xfId="1" applyFont="1" applyFill="1" applyBorder="1" applyAlignment="1">
      <alignment vertical="center"/>
    </xf>
    <xf numFmtId="9" fontId="16" fillId="0" borderId="1" xfId="43" applyNumberFormat="1" applyFont="1" applyFill="1" applyBorder="1" applyAlignment="1">
      <alignment vertical="center" wrapText="1"/>
    </xf>
    <xf numFmtId="0" fontId="16" fillId="0" borderId="54" xfId="1" applyFont="1" applyBorder="1" applyAlignment="1">
      <alignment vertical="top" wrapText="1"/>
    </xf>
    <xf numFmtId="0" fontId="16" fillId="0" borderId="1" xfId="1" applyFont="1" applyBorder="1" applyAlignment="1">
      <alignment vertical="top" wrapText="1"/>
    </xf>
    <xf numFmtId="1" fontId="16" fillId="0" borderId="1" xfId="1" applyNumberFormat="1" applyFont="1" applyBorder="1" applyAlignment="1">
      <alignment vertical="center" wrapText="1"/>
    </xf>
    <xf numFmtId="1" fontId="41" fillId="0" borderId="1" xfId="1" applyNumberFormat="1" applyFont="1" applyBorder="1" applyAlignment="1">
      <alignment vertical="center" wrapText="1"/>
    </xf>
    <xf numFmtId="0" fontId="13" fillId="2" borderId="1" xfId="41" applyFont="1" applyFill="1" applyBorder="1" applyAlignment="1">
      <alignment horizontal="center" vertical="center" wrapText="1"/>
    </xf>
    <xf numFmtId="1" fontId="13" fillId="2" borderId="26" xfId="41" applyNumberFormat="1" applyFont="1" applyFill="1" applyBorder="1" applyAlignment="1">
      <alignment horizontal="center" vertical="center" wrapText="1"/>
    </xf>
    <xf numFmtId="0" fontId="23" fillId="2" borderId="20" xfId="41" applyFont="1" applyFill="1" applyBorder="1" applyAlignment="1">
      <alignment horizontal="left" vertical="top" wrapText="1"/>
    </xf>
    <xf numFmtId="0" fontId="31" fillId="2" borderId="54" xfId="1" applyFont="1" applyFill="1" applyBorder="1" applyAlignment="1">
      <alignment horizontal="left" vertical="center" wrapText="1"/>
    </xf>
    <xf numFmtId="0" fontId="41" fillId="13" borderId="1" xfId="1" applyFont="1" applyFill="1" applyBorder="1" applyAlignment="1">
      <alignment horizontal="center" vertical="center" wrapText="1"/>
    </xf>
    <xf numFmtId="166" fontId="41" fillId="13" borderId="1" xfId="1" applyNumberFormat="1" applyFont="1" applyFill="1" applyBorder="1" applyAlignment="1">
      <alignment vertical="center" wrapText="1"/>
    </xf>
    <xf numFmtId="0" fontId="36" fillId="2" borderId="1" xfId="46" applyFill="1" applyBorder="1" applyAlignment="1" applyProtection="1">
      <alignment vertical="center" wrapText="1"/>
    </xf>
    <xf numFmtId="0" fontId="36" fillId="2" borderId="1" xfId="46" applyFill="1" applyBorder="1" applyAlignment="1" applyProtection="1">
      <alignment vertical="top" wrapText="1"/>
    </xf>
    <xf numFmtId="0" fontId="13" fillId="2" borderId="29" xfId="51" applyFont="1" applyFill="1" applyBorder="1" applyAlignment="1" applyProtection="1">
      <alignment horizontal="left" vertical="center" wrapText="1"/>
    </xf>
    <xf numFmtId="0" fontId="17" fillId="2" borderId="1" xfId="51" applyFont="1" applyFill="1" applyBorder="1" applyAlignment="1" applyProtection="1">
      <alignment horizontal="left" vertical="center" wrapText="1"/>
    </xf>
    <xf numFmtId="0" fontId="13" fillId="2" borderId="32" xfId="51" applyFont="1" applyFill="1" applyBorder="1" applyAlignment="1" applyProtection="1">
      <alignment horizontal="left" vertical="center" wrapText="1"/>
    </xf>
    <xf numFmtId="0" fontId="13" fillId="2" borderId="51" xfId="51" applyFont="1" applyFill="1" applyBorder="1" applyAlignment="1" applyProtection="1">
      <alignment horizontal="right" vertical="center" wrapText="1"/>
    </xf>
    <xf numFmtId="0" fontId="13" fillId="2" borderId="5" xfId="51" applyFont="1" applyFill="1" applyBorder="1" applyAlignment="1" applyProtection="1">
      <alignment horizontal="justify" vertical="center" wrapText="1"/>
    </xf>
    <xf numFmtId="0" fontId="13" fillId="2" borderId="0" xfId="51" applyFont="1" applyFill="1" applyBorder="1" applyAlignment="1" applyProtection="1">
      <alignment horizontal="right" vertical="center" wrapText="1"/>
    </xf>
    <xf numFmtId="0" fontId="13" fillId="2" borderId="1" xfId="51" applyFont="1" applyFill="1" applyBorder="1" applyAlignment="1" applyProtection="1">
      <alignment horizontal="justify" vertical="center" wrapText="1"/>
    </xf>
    <xf numFmtId="0" fontId="13" fillId="2" borderId="31" xfId="51" applyFont="1" applyFill="1" applyBorder="1" applyAlignment="1" applyProtection="1">
      <alignment vertical="center" wrapText="1"/>
    </xf>
    <xf numFmtId="0" fontId="13" fillId="2" borderId="1" xfId="51" applyFont="1" applyFill="1" applyBorder="1" applyAlignment="1" applyProtection="1">
      <alignment horizontal="center" vertical="center" wrapText="1"/>
    </xf>
    <xf numFmtId="0" fontId="13" fillId="2" borderId="1" xfId="51" applyFont="1" applyFill="1" applyBorder="1" applyAlignment="1" applyProtection="1">
      <alignment vertical="center" wrapText="1"/>
    </xf>
    <xf numFmtId="0" fontId="13" fillId="2" borderId="0" xfId="51" applyFont="1" applyFill="1" applyBorder="1" applyAlignment="1" applyProtection="1">
      <alignment vertical="center" wrapText="1"/>
    </xf>
    <xf numFmtId="0" fontId="17" fillId="2" borderId="1" xfId="51" applyFont="1" applyFill="1" applyBorder="1" applyAlignment="1" applyProtection="1">
      <alignment horizontal="center" vertical="center" wrapText="1"/>
    </xf>
    <xf numFmtId="0" fontId="13" fillId="2" borderId="13" xfId="51" applyFont="1" applyFill="1" applyBorder="1" applyAlignment="1" applyProtection="1">
      <alignment horizontal="center" vertical="center" wrapText="1"/>
    </xf>
    <xf numFmtId="0" fontId="13" fillId="2" borderId="6" xfId="51" applyFont="1" applyFill="1" applyBorder="1" applyAlignment="1" applyProtection="1">
      <alignment horizontal="center" vertical="center" wrapText="1"/>
    </xf>
    <xf numFmtId="0" fontId="13" fillId="2" borderId="36" xfId="51" applyFont="1" applyFill="1" applyBorder="1" applyAlignment="1" applyProtection="1">
      <alignment horizontal="center" vertical="center" wrapText="1"/>
    </xf>
    <xf numFmtId="0" fontId="13" fillId="2" borderId="52" xfId="51" applyFont="1" applyFill="1" applyBorder="1" applyAlignment="1" applyProtection="1">
      <alignment vertical="center" wrapText="1"/>
    </xf>
    <xf numFmtId="0" fontId="13" fillId="2" borderId="30" xfId="51" applyFont="1" applyFill="1" applyBorder="1" applyAlignment="1" applyProtection="1">
      <alignment vertical="center" wrapText="1"/>
    </xf>
    <xf numFmtId="0" fontId="13" fillId="2" borderId="0" xfId="51" applyFont="1" applyFill="1" applyBorder="1" applyAlignment="1" applyProtection="1">
      <alignment horizontal="center" vertical="center" wrapText="1"/>
    </xf>
    <xf numFmtId="0" fontId="13" fillId="2" borderId="13" xfId="51" applyFont="1" applyFill="1" applyBorder="1" applyAlignment="1" applyProtection="1">
      <alignment vertical="center" wrapText="1"/>
    </xf>
    <xf numFmtId="0" fontId="13" fillId="2" borderId="6" xfId="51" applyFont="1" applyFill="1" applyBorder="1" applyAlignment="1" applyProtection="1">
      <alignment vertical="center" wrapText="1"/>
    </xf>
    <xf numFmtId="0" fontId="13" fillId="2" borderId="52" xfId="51" applyFont="1" applyFill="1" applyBorder="1" applyAlignment="1" applyProtection="1">
      <alignment horizontal="center" vertical="center" wrapText="1"/>
    </xf>
    <xf numFmtId="0" fontId="13" fillId="2" borderId="30" xfId="51" applyFont="1" applyFill="1" applyBorder="1" applyAlignment="1" applyProtection="1">
      <alignment horizontal="center" vertical="center" wrapText="1"/>
    </xf>
    <xf numFmtId="0" fontId="13" fillId="2" borderId="35" xfId="51" applyFont="1" applyFill="1" applyBorder="1" applyAlignment="1" applyProtection="1">
      <alignment horizontal="center" vertical="center" wrapText="1"/>
    </xf>
    <xf numFmtId="0" fontId="13" fillId="2" borderId="59" xfId="51" applyFont="1" applyFill="1" applyBorder="1" applyAlignment="1" applyProtection="1">
      <alignment horizontal="right" vertical="center" wrapText="1"/>
    </xf>
    <xf numFmtId="0" fontId="24" fillId="2" borderId="1" xfId="51" applyFont="1" applyFill="1" applyBorder="1" applyAlignment="1" applyProtection="1">
      <alignment horizontal="center" vertical="center" wrapText="1"/>
    </xf>
    <xf numFmtId="0" fontId="13" fillId="2" borderId="0" xfId="51" applyFont="1" applyFill="1" applyBorder="1" applyAlignment="1" applyProtection="1">
      <alignment horizontal="center" vertical="center"/>
    </xf>
    <xf numFmtId="0" fontId="13" fillId="2" borderId="0" xfId="51" applyFont="1" applyFill="1" applyBorder="1" applyAlignment="1" applyProtection="1">
      <alignment horizontal="right" vertical="center"/>
    </xf>
    <xf numFmtId="0" fontId="13" fillId="2" borderId="19" xfId="51" applyFont="1" applyFill="1" applyBorder="1" applyAlignment="1" applyProtection="1">
      <alignment horizontal="center" vertical="center" wrapText="1"/>
    </xf>
    <xf numFmtId="0" fontId="13" fillId="2" borderId="29" xfId="51" applyFont="1" applyFill="1" applyBorder="1" applyAlignment="1" applyProtection="1">
      <alignment horizontal="center" vertical="center" wrapText="1"/>
    </xf>
    <xf numFmtId="0" fontId="13" fillId="2" borderId="26" xfId="51" applyFont="1" applyFill="1" applyBorder="1" applyAlignment="1" applyProtection="1">
      <alignment horizontal="center" vertical="center" wrapText="1"/>
    </xf>
    <xf numFmtId="0" fontId="13" fillId="2" borderId="31" xfId="51" applyFont="1" applyFill="1" applyBorder="1" applyAlignment="1" applyProtection="1">
      <alignment horizontal="center" vertical="center" wrapText="1"/>
    </xf>
    <xf numFmtId="49" fontId="17" fillId="0" borderId="30" xfId="41" applyNumberFormat="1" applyFont="1" applyBorder="1" applyAlignment="1">
      <alignment horizontal="center" vertical="center"/>
    </xf>
    <xf numFmtId="0" fontId="13" fillId="2" borderId="51" xfId="51" applyFont="1" applyFill="1" applyBorder="1" applyAlignment="1" applyProtection="1">
      <alignment horizontal="center" vertical="center" wrapText="1"/>
    </xf>
    <xf numFmtId="0" fontId="13" fillId="0" borderId="0" xfId="51" applyFont="1" applyFill="1" applyBorder="1" applyAlignment="1" applyProtection="1">
      <alignment horizontal="center" vertical="center" wrapText="1"/>
    </xf>
    <xf numFmtId="49" fontId="17" fillId="0" borderId="1" xfId="41" applyNumberFormat="1" applyFont="1" applyBorder="1" applyAlignment="1">
      <alignment horizontal="center" vertical="center"/>
    </xf>
    <xf numFmtId="49" fontId="17" fillId="0" borderId="0" xfId="41" applyNumberFormat="1" applyFont="1" applyAlignment="1">
      <alignment horizontal="center" vertical="center"/>
    </xf>
    <xf numFmtId="0" fontId="13" fillId="2" borderId="17" xfId="41" applyFont="1" applyFill="1" applyBorder="1" applyAlignment="1">
      <alignment horizontal="left" vertical="center" wrapText="1"/>
    </xf>
    <xf numFmtId="0" fontId="13" fillId="2" borderId="21" xfId="41" applyFont="1" applyFill="1" applyBorder="1" applyAlignment="1">
      <alignment horizontal="left" vertical="center" wrapText="1"/>
    </xf>
    <xf numFmtId="0" fontId="13" fillId="0" borderId="21" xfId="41" applyFont="1" applyBorder="1" applyAlignment="1">
      <alignment horizontal="left" vertical="center" wrapText="1"/>
    </xf>
    <xf numFmtId="0" fontId="13" fillId="2" borderId="22" xfId="41" applyFont="1" applyFill="1" applyBorder="1" applyAlignment="1">
      <alignment horizontal="left" vertical="center" wrapText="1"/>
    </xf>
    <xf numFmtId="0" fontId="13" fillId="0" borderId="0" xfId="49" applyFont="1" applyAlignment="1">
      <alignment horizontal="center"/>
    </xf>
    <xf numFmtId="1" fontId="13" fillId="2" borderId="1" xfId="41" applyNumberFormat="1" applyFont="1" applyFill="1" applyBorder="1" applyAlignment="1">
      <alignment horizontal="center" vertical="center" wrapText="1"/>
    </xf>
    <xf numFmtId="1" fontId="13" fillId="0" borderId="1" xfId="41" applyNumberFormat="1" applyFont="1" applyBorder="1" applyAlignment="1">
      <alignment horizontal="center" vertical="center" wrapText="1"/>
    </xf>
    <xf numFmtId="1" fontId="13" fillId="0" borderId="26" xfId="41" applyNumberFormat="1" applyFont="1" applyBorder="1" applyAlignment="1">
      <alignment horizontal="center" vertical="center" wrapText="1"/>
    </xf>
    <xf numFmtId="1" fontId="13" fillId="2" borderId="69" xfId="41" applyNumberFormat="1" applyFont="1" applyFill="1" applyBorder="1" applyAlignment="1">
      <alignment horizontal="center" vertical="center" wrapText="1"/>
    </xf>
    <xf numFmtId="1" fontId="13" fillId="2" borderId="0" xfId="41" applyNumberFormat="1" applyFont="1" applyFill="1" applyAlignment="1">
      <alignment horizontal="center" vertical="center" wrapText="1"/>
    </xf>
    <xf numFmtId="1" fontId="13" fillId="0" borderId="0" xfId="41" applyNumberFormat="1" applyFont="1" applyAlignment="1">
      <alignment horizontal="center" vertical="center" wrapText="1"/>
    </xf>
    <xf numFmtId="1" fontId="13" fillId="2" borderId="31" xfId="41" applyNumberFormat="1" applyFont="1" applyFill="1" applyBorder="1" applyAlignment="1">
      <alignment horizontal="center" vertical="center" wrapText="1"/>
    </xf>
    <xf numFmtId="1" fontId="13" fillId="0" borderId="0" xfId="49" applyNumberFormat="1" applyFont="1" applyAlignment="1">
      <alignment horizontal="center"/>
    </xf>
    <xf numFmtId="1" fontId="13" fillId="2" borderId="0" xfId="49" applyNumberFormat="1" applyFont="1" applyFill="1" applyAlignment="1">
      <alignment horizontal="center"/>
    </xf>
    <xf numFmtId="1" fontId="13" fillId="2" borderId="31" xfId="41" applyNumberFormat="1" applyFont="1" applyFill="1" applyBorder="1" applyAlignment="1">
      <alignment vertical="center" wrapText="1"/>
    </xf>
    <xf numFmtId="0" fontId="13" fillId="2" borderId="56" xfId="41" applyFont="1" applyFill="1" applyBorder="1" applyAlignment="1">
      <alignment horizontal="right" vertical="center" wrapText="1"/>
    </xf>
    <xf numFmtId="9" fontId="13" fillId="2" borderId="70" xfId="41" applyNumberFormat="1" applyFont="1" applyFill="1" applyBorder="1" applyAlignment="1">
      <alignment horizontal="center" vertical="center" wrapText="1"/>
    </xf>
    <xf numFmtId="0" fontId="13" fillId="2" borderId="70" xfId="41" applyFont="1" applyFill="1" applyBorder="1" applyAlignment="1">
      <alignment horizontal="center" vertical="center" wrapText="1"/>
    </xf>
    <xf numFmtId="0" fontId="13" fillId="2" borderId="71" xfId="41" applyFont="1" applyFill="1" applyBorder="1" applyAlignment="1">
      <alignment horizontal="center" vertical="center" wrapText="1"/>
    </xf>
    <xf numFmtId="0" fontId="13" fillId="2" borderId="51" xfId="51" applyFont="1" applyFill="1" applyBorder="1" applyAlignment="1" applyProtection="1">
      <alignment vertical="center" wrapText="1"/>
    </xf>
    <xf numFmtId="0" fontId="13" fillId="2" borderId="0" xfId="51" applyFont="1" applyFill="1" applyBorder="1" applyAlignment="1" applyProtection="1">
      <alignment horizontal="left" vertical="center" wrapText="1"/>
    </xf>
    <xf numFmtId="0" fontId="13" fillId="2" borderId="6" xfId="51" applyFont="1" applyFill="1" applyBorder="1" applyAlignment="1" applyProtection="1">
      <alignment horizontal="right" vertical="center"/>
    </xf>
    <xf numFmtId="0" fontId="13" fillId="0" borderId="26" xfId="41" applyFont="1" applyBorder="1" applyAlignment="1">
      <alignment horizontal="center" vertical="center" wrapText="1"/>
    </xf>
    <xf numFmtId="0" fontId="13" fillId="0" borderId="1" xfId="41" applyFont="1" applyBorder="1" applyAlignment="1">
      <alignment horizontal="center" vertical="center" wrapText="1"/>
    </xf>
    <xf numFmtId="0" fontId="23" fillId="0" borderId="62" xfId="41" applyFont="1" applyBorder="1" applyAlignment="1">
      <alignment horizontal="left" vertical="center" wrapText="1"/>
    </xf>
    <xf numFmtId="0" fontId="13" fillId="2" borderId="55" xfId="41" applyFont="1" applyFill="1" applyBorder="1" applyAlignment="1">
      <alignment horizontal="center" vertical="center" wrapText="1"/>
    </xf>
    <xf numFmtId="0" fontId="13" fillId="2" borderId="14" xfId="51" applyFont="1" applyFill="1" applyBorder="1" applyAlignment="1" applyProtection="1">
      <alignment horizontal="left" vertical="center" wrapText="1"/>
    </xf>
    <xf numFmtId="0" fontId="18" fillId="2" borderId="1" xfId="51" applyFill="1" applyBorder="1" applyAlignment="1" applyProtection="1">
      <alignment vertical="top"/>
    </xf>
    <xf numFmtId="0" fontId="13" fillId="2" borderId="14" xfId="51" applyFont="1" applyFill="1" applyBorder="1" applyAlignment="1" applyProtection="1">
      <alignment horizontal="center" vertical="center" wrapText="1"/>
    </xf>
    <xf numFmtId="0" fontId="24" fillId="2" borderId="1" xfId="51" applyFont="1" applyFill="1" applyBorder="1" applyAlignment="1" applyProtection="1">
      <alignment vertical="center" wrapText="1"/>
    </xf>
    <xf numFmtId="12" fontId="16" fillId="2" borderId="5" xfId="1" applyNumberFormat="1" applyFont="1" applyFill="1" applyBorder="1" applyAlignment="1">
      <alignment vertical="center" wrapText="1"/>
    </xf>
    <xf numFmtId="0" fontId="18" fillId="2" borderId="1" xfId="51" applyFill="1" applyBorder="1" applyAlignment="1" applyProtection="1">
      <alignment vertical="top" wrapText="1"/>
    </xf>
    <xf numFmtId="0" fontId="20" fillId="2" borderId="1" xfId="0" applyFont="1" applyFill="1" applyBorder="1" applyAlignment="1">
      <alignment horizontal="left" vertical="center" wrapText="1"/>
    </xf>
    <xf numFmtId="0" fontId="13" fillId="2" borderId="14" xfId="46" applyFont="1" applyFill="1" applyBorder="1" applyAlignment="1" applyProtection="1">
      <alignment horizontal="center" vertical="center" wrapText="1"/>
    </xf>
    <xf numFmtId="0" fontId="13" fillId="2" borderId="32" xfId="46" applyFont="1" applyFill="1" applyBorder="1" applyAlignment="1" applyProtection="1">
      <alignment horizontal="center" vertical="center" wrapText="1"/>
    </xf>
    <xf numFmtId="0" fontId="16" fillId="0" borderId="5" xfId="1" applyFont="1" applyBorder="1" applyAlignment="1">
      <alignment vertical="center"/>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14" fontId="20" fillId="0" borderId="1" xfId="0" applyNumberFormat="1" applyFont="1" applyBorder="1" applyAlignment="1">
      <alignment horizontal="right" vertical="center"/>
    </xf>
    <xf numFmtId="1" fontId="20" fillId="0" borderId="1" xfId="0" applyNumberFormat="1" applyFont="1" applyBorder="1" applyAlignment="1">
      <alignment horizontal="right" vertical="center"/>
    </xf>
    <xf numFmtId="9" fontId="20" fillId="0" borderId="1" xfId="0" applyNumberFormat="1" applyFont="1" applyBorder="1" applyAlignment="1">
      <alignment horizontal="right" vertical="center"/>
    </xf>
    <xf numFmtId="0" fontId="16" fillId="0" borderId="1" xfId="1" applyFont="1" applyBorder="1" applyAlignment="1">
      <alignment horizontal="justify" vertical="center" wrapText="1"/>
    </xf>
    <xf numFmtId="0" fontId="36" fillId="0" borderId="19" xfId="46" applyBorder="1" applyAlignment="1">
      <alignment vertical="center" wrapText="1"/>
    </xf>
    <xf numFmtId="9" fontId="16" fillId="2" borderId="54" xfId="43" applyNumberFormat="1" applyFont="1" applyFill="1" applyBorder="1" applyAlignment="1">
      <alignment vertical="center" wrapText="1"/>
    </xf>
    <xf numFmtId="0" fontId="39" fillId="0" borderId="1" xfId="1" applyFont="1" applyBorder="1" applyAlignment="1">
      <alignment horizontal="left" vertical="top" wrapText="1"/>
    </xf>
    <xf numFmtId="2" fontId="13" fillId="2" borderId="1" xfId="21" applyNumberFormat="1" applyFont="1" applyFill="1" applyBorder="1" applyAlignment="1" applyProtection="1">
      <alignment vertical="center" wrapText="1"/>
    </xf>
    <xf numFmtId="2" fontId="17" fillId="2" borderId="1" xfId="41" applyNumberFormat="1" applyFont="1" applyFill="1" applyBorder="1" applyAlignment="1">
      <alignment horizontal="center" vertical="center"/>
    </xf>
    <xf numFmtId="17" fontId="13" fillId="2" borderId="14" xfId="46" applyNumberFormat="1" applyFont="1" applyFill="1" applyBorder="1" applyAlignment="1" applyProtection="1">
      <alignment horizontal="center" vertical="center" wrapText="1"/>
    </xf>
    <xf numFmtId="9" fontId="16" fillId="2" borderId="1" xfId="1" applyNumberFormat="1" applyFont="1" applyFill="1" applyBorder="1" applyAlignment="1">
      <alignment horizontal="left" vertical="center" wrapText="1"/>
    </xf>
    <xf numFmtId="0" fontId="16" fillId="13" borderId="5" xfId="1" applyFont="1" applyFill="1" applyBorder="1" applyAlignment="1">
      <alignment vertical="center" wrapText="1"/>
    </xf>
    <xf numFmtId="1" fontId="42" fillId="2" borderId="19" xfId="41" applyNumberFormat="1" applyFont="1" applyFill="1" applyBorder="1" applyAlignment="1">
      <alignment horizontal="center" vertical="center" wrapText="1"/>
    </xf>
    <xf numFmtId="0" fontId="13" fillId="2" borderId="3" xfId="41" applyFont="1" applyFill="1" applyBorder="1" applyAlignment="1">
      <alignment horizontal="center" vertical="center" wrapText="1"/>
    </xf>
    <xf numFmtId="0" fontId="13" fillId="2" borderId="19" xfId="46" applyFont="1" applyFill="1" applyBorder="1" applyAlignment="1" applyProtection="1">
      <alignment horizontal="center" vertical="center"/>
    </xf>
    <xf numFmtId="0" fontId="13" fillId="2" borderId="19" xfId="46" applyFont="1" applyFill="1" applyBorder="1" applyAlignment="1" applyProtection="1">
      <alignment horizontal="left" vertical="top"/>
    </xf>
    <xf numFmtId="0" fontId="21" fillId="0" borderId="30" xfId="0" applyFont="1" applyBorder="1"/>
    <xf numFmtId="0" fontId="13" fillId="2" borderId="18" xfId="46" applyFont="1" applyFill="1" applyBorder="1" applyAlignment="1">
      <alignment horizontal="left" vertical="center"/>
    </xf>
    <xf numFmtId="0" fontId="13" fillId="2" borderId="57" xfId="46" applyFont="1" applyFill="1" applyBorder="1" applyAlignment="1">
      <alignment horizontal="left" vertical="center" wrapText="1"/>
    </xf>
    <xf numFmtId="0" fontId="13" fillId="2" borderId="58" xfId="46" applyFont="1" applyFill="1" applyBorder="1" applyAlignment="1">
      <alignment horizontal="left" vertical="center" wrapText="1"/>
    </xf>
    <xf numFmtId="0" fontId="17" fillId="2" borderId="1" xfId="46" applyFont="1" applyFill="1" applyBorder="1" applyAlignment="1">
      <alignment horizontal="left" vertical="center" wrapText="1"/>
    </xf>
    <xf numFmtId="0" fontId="13" fillId="2" borderId="51" xfId="46" applyFont="1" applyFill="1" applyBorder="1" applyAlignment="1">
      <alignment horizontal="right" vertical="center" wrapText="1"/>
    </xf>
    <xf numFmtId="0" fontId="13" fillId="2" borderId="5" xfId="46" applyFont="1" applyFill="1" applyBorder="1" applyAlignment="1">
      <alignment horizontal="justify" vertical="center" wrapText="1"/>
    </xf>
    <xf numFmtId="0" fontId="13" fillId="2" borderId="1" xfId="46" applyFont="1" applyFill="1" applyBorder="1" applyAlignment="1">
      <alignment horizontal="center" vertical="center" wrapText="1"/>
    </xf>
    <xf numFmtId="0" fontId="13" fillId="2" borderId="31" xfId="46" applyFont="1" applyFill="1" applyBorder="1" applyAlignment="1">
      <alignment vertical="center" wrapText="1"/>
    </xf>
    <xf numFmtId="0" fontId="13" fillId="2" borderId="1" xfId="46" applyFont="1" applyFill="1" applyBorder="1" applyAlignment="1">
      <alignment vertical="center" wrapText="1"/>
    </xf>
    <xf numFmtId="0" fontId="13" fillId="2" borderId="13" xfId="46" applyFont="1" applyFill="1" applyBorder="1" applyAlignment="1">
      <alignment horizontal="center" vertical="center" wrapText="1"/>
    </xf>
    <xf numFmtId="0" fontId="13" fillId="2" borderId="6" xfId="46" applyFont="1" applyFill="1" applyBorder="1" applyAlignment="1">
      <alignment horizontal="center" vertical="center" wrapText="1"/>
    </xf>
    <xf numFmtId="0" fontId="13" fillId="2" borderId="36" xfId="46" applyFont="1" applyFill="1" applyBorder="1" applyAlignment="1">
      <alignment horizontal="center" vertical="center" wrapText="1"/>
    </xf>
    <xf numFmtId="0" fontId="13" fillId="2" borderId="52" xfId="46" applyFont="1" applyFill="1" applyBorder="1" applyAlignment="1">
      <alignment vertical="center" wrapText="1"/>
    </xf>
    <xf numFmtId="0" fontId="13" fillId="2" borderId="30" xfId="46" applyFont="1" applyFill="1" applyBorder="1" applyAlignment="1">
      <alignment vertical="center" wrapText="1"/>
    </xf>
    <xf numFmtId="0" fontId="13" fillId="2" borderId="13" xfId="46" applyFont="1" applyFill="1" applyBorder="1" applyAlignment="1">
      <alignment vertical="center" wrapText="1"/>
    </xf>
    <xf numFmtId="0" fontId="13" fillId="2" borderId="6" xfId="46" applyFont="1" applyFill="1" applyBorder="1" applyAlignment="1">
      <alignment vertical="center" wrapText="1"/>
    </xf>
    <xf numFmtId="0" fontId="13" fillId="2" borderId="52" xfId="46" applyFont="1" applyFill="1" applyBorder="1" applyAlignment="1">
      <alignment horizontal="center" vertical="center" wrapText="1"/>
    </xf>
    <xf numFmtId="0" fontId="13" fillId="2" borderId="30" xfId="46" applyFont="1" applyFill="1" applyBorder="1" applyAlignment="1">
      <alignment horizontal="center" vertical="center" wrapText="1"/>
    </xf>
    <xf numFmtId="0" fontId="13" fillId="2" borderId="35" xfId="46" applyFont="1" applyFill="1" applyBorder="1" applyAlignment="1">
      <alignment horizontal="center" vertical="center" wrapText="1"/>
    </xf>
    <xf numFmtId="0" fontId="13" fillId="2" borderId="59" xfId="46" applyFont="1" applyFill="1" applyBorder="1" applyAlignment="1">
      <alignment horizontal="right" vertical="center" wrapText="1"/>
    </xf>
    <xf numFmtId="0" fontId="24" fillId="2" borderId="1" xfId="46" applyFont="1" applyFill="1" applyBorder="1" applyAlignment="1">
      <alignment horizontal="center" vertical="center" wrapText="1"/>
    </xf>
    <xf numFmtId="0" fontId="13" fillId="2" borderId="29" xfId="46" applyFont="1" applyFill="1" applyBorder="1" applyAlignment="1">
      <alignment horizontal="center" vertical="center"/>
    </xf>
    <xf numFmtId="0" fontId="13" fillId="2" borderId="26" xfId="46" applyFont="1" applyFill="1" applyBorder="1" applyAlignment="1">
      <alignment horizontal="center" vertical="center" wrapText="1"/>
    </xf>
    <xf numFmtId="0" fontId="13" fillId="2" borderId="31" xfId="46" applyFont="1" applyFill="1" applyBorder="1" applyAlignment="1">
      <alignment horizontal="center" vertical="center" wrapText="1"/>
    </xf>
    <xf numFmtId="0" fontId="13" fillId="2" borderId="51" xfId="46" applyFont="1" applyFill="1" applyBorder="1" applyAlignment="1">
      <alignment horizontal="center" vertical="center" wrapText="1"/>
    </xf>
    <xf numFmtId="1" fontId="13" fillId="2" borderId="1" xfId="21" applyNumberFormat="1" applyFont="1" applyFill="1" applyBorder="1" applyAlignment="1">
      <alignment vertical="center" wrapText="1"/>
    </xf>
    <xf numFmtId="0" fontId="13" fillId="2" borderId="6" xfId="46" applyFont="1" applyFill="1" applyBorder="1" applyAlignment="1">
      <alignment horizontal="right" vertical="center"/>
    </xf>
    <xf numFmtId="0" fontId="13" fillId="2" borderId="14" xfId="46" applyFont="1" applyFill="1" applyBorder="1" applyAlignment="1">
      <alignment horizontal="left" vertical="center"/>
    </xf>
    <xf numFmtId="17" fontId="13" fillId="2" borderId="14" xfId="46" applyNumberFormat="1" applyFont="1" applyFill="1" applyBorder="1" applyAlignment="1">
      <alignment horizontal="left" vertical="top"/>
    </xf>
    <xf numFmtId="17" fontId="13" fillId="2" borderId="14" xfId="46" applyNumberFormat="1" applyFont="1" applyFill="1" applyBorder="1" applyAlignment="1" applyProtection="1">
      <alignment horizontal="left" vertical="center"/>
    </xf>
    <xf numFmtId="0" fontId="13" fillId="2" borderId="55" xfId="0" applyFont="1" applyFill="1" applyBorder="1"/>
    <xf numFmtId="0" fontId="13" fillId="2" borderId="0" xfId="48" applyNumberFormat="1" applyFont="1" applyFill="1" applyBorder="1" applyAlignment="1">
      <alignment horizontal="center" vertical="center" wrapText="1"/>
    </xf>
    <xf numFmtId="0" fontId="13" fillId="2" borderId="23" xfId="41" applyFont="1" applyFill="1" applyBorder="1" applyAlignment="1">
      <alignment horizontal="center" vertical="center" wrapText="1"/>
    </xf>
    <xf numFmtId="1" fontId="43" fillId="2" borderId="19" xfId="41" applyNumberFormat="1" applyFont="1" applyFill="1" applyBorder="1" applyAlignment="1">
      <alignment horizontal="center" vertical="center" wrapText="1"/>
    </xf>
    <xf numFmtId="9" fontId="16" fillId="0" borderId="1" xfId="1" applyNumberFormat="1" applyFont="1" applyBorder="1" applyAlignment="1">
      <alignment horizontal="center" vertical="center" wrapText="1"/>
    </xf>
    <xf numFmtId="0" fontId="16" fillId="0" borderId="1" xfId="48" applyNumberFormat="1" applyFont="1" applyFill="1" applyBorder="1" applyAlignment="1">
      <alignment horizontal="right" vertical="center" wrapText="1"/>
    </xf>
    <xf numFmtId="0" fontId="16" fillId="0" borderId="1" xfId="1" applyFont="1" applyBorder="1" applyAlignment="1">
      <alignment horizontal="right" vertical="center" wrapText="1"/>
    </xf>
    <xf numFmtId="166" fontId="44" fillId="2" borderId="1" xfId="1" applyNumberFormat="1" applyFont="1" applyFill="1" applyBorder="1" applyAlignment="1">
      <alignment vertical="center" wrapText="1"/>
    </xf>
    <xf numFmtId="1" fontId="43" fillId="2" borderId="1" xfId="41" applyNumberFormat="1" applyFont="1" applyFill="1" applyBorder="1" applyAlignment="1">
      <alignment horizontal="center" vertical="center" wrapText="1"/>
    </xf>
    <xf numFmtId="1" fontId="43" fillId="0" borderId="1" xfId="41" applyNumberFormat="1" applyFont="1" applyBorder="1" applyAlignment="1">
      <alignment horizontal="center" vertical="center" wrapText="1"/>
    </xf>
    <xf numFmtId="1" fontId="13" fillId="2" borderId="5" xfId="41" applyNumberFormat="1" applyFont="1" applyFill="1" applyBorder="1" applyAlignment="1">
      <alignment horizontal="center" vertical="center" wrapText="1"/>
    </xf>
    <xf numFmtId="0" fontId="13" fillId="2" borderId="1" xfId="49" applyFont="1" applyFill="1" applyBorder="1" applyAlignment="1">
      <alignment horizontal="center"/>
    </xf>
    <xf numFmtId="1" fontId="13" fillId="2" borderId="3" xfId="41" applyNumberFormat="1" applyFont="1" applyFill="1" applyBorder="1" applyAlignment="1">
      <alignment horizontal="center" vertical="center" wrapText="1"/>
    </xf>
    <xf numFmtId="1" fontId="13" fillId="2" borderId="54" xfId="41" applyNumberFormat="1" applyFont="1" applyFill="1" applyBorder="1" applyAlignment="1">
      <alignment horizontal="center" vertical="center" wrapText="1"/>
    </xf>
    <xf numFmtId="0" fontId="43" fillId="2" borderId="0" xfId="41" applyFont="1" applyFill="1" applyAlignment="1">
      <alignment horizontal="center" vertical="center" wrapText="1"/>
    </xf>
    <xf numFmtId="0" fontId="43" fillId="2" borderId="1" xfId="41" applyFont="1" applyFill="1" applyBorder="1" applyAlignment="1">
      <alignment horizontal="center" vertical="center" wrapText="1"/>
    </xf>
    <xf numFmtId="2" fontId="13" fillId="2" borderId="3" xfId="41" applyNumberFormat="1" applyFont="1" applyFill="1" applyBorder="1" applyAlignment="1">
      <alignment horizontal="center" vertical="center" wrapText="1"/>
    </xf>
    <xf numFmtId="0" fontId="13" fillId="2" borderId="1" xfId="40" applyFont="1" applyFill="1" applyBorder="1" applyAlignment="1">
      <alignment horizontal="center"/>
    </xf>
    <xf numFmtId="2" fontId="13" fillId="2" borderId="11" xfId="41" applyNumberFormat="1" applyFont="1" applyFill="1" applyBorder="1" applyAlignment="1">
      <alignment horizontal="center" vertical="center" wrapText="1"/>
    </xf>
    <xf numFmtId="1" fontId="13" fillId="2" borderId="11" xfId="41" applyNumberFormat="1" applyFont="1" applyFill="1" applyBorder="1" applyAlignment="1">
      <alignment horizontal="center" vertical="center" wrapText="1"/>
    </xf>
    <xf numFmtId="0" fontId="43" fillId="2" borderId="54" xfId="41" applyFont="1" applyFill="1" applyBorder="1" applyAlignment="1">
      <alignment horizontal="center" vertical="center" wrapText="1"/>
    </xf>
    <xf numFmtId="0" fontId="43" fillId="2" borderId="5" xfId="41" applyFont="1" applyFill="1" applyBorder="1" applyAlignment="1">
      <alignment horizontal="center" vertical="center" wrapText="1"/>
    </xf>
    <xf numFmtId="0" fontId="13" fillId="2" borderId="13" xfId="41" applyFont="1" applyFill="1" applyBorder="1" applyAlignment="1">
      <alignment horizontal="left" vertical="center"/>
    </xf>
    <xf numFmtId="0" fontId="13" fillId="2" borderId="6" xfId="41" applyFont="1" applyFill="1" applyBorder="1" applyAlignment="1">
      <alignment horizontal="left" vertical="center" wrapText="1"/>
    </xf>
    <xf numFmtId="0" fontId="13" fillId="2" borderId="36" xfId="41" applyFont="1" applyFill="1" applyBorder="1" applyAlignment="1">
      <alignment horizontal="left" vertical="center" wrapText="1"/>
    </xf>
    <xf numFmtId="0" fontId="23" fillId="0" borderId="17" xfId="41" applyFont="1" applyBorder="1" applyAlignment="1">
      <alignment horizontal="left" vertical="center" wrapText="1"/>
    </xf>
    <xf numFmtId="1" fontId="13" fillId="2" borderId="0" xfId="48" applyNumberFormat="1" applyFont="1" applyFill="1" applyBorder="1" applyAlignment="1">
      <alignment horizontal="center" vertical="center" wrapText="1"/>
    </xf>
    <xf numFmtId="0" fontId="43" fillId="2" borderId="31" xfId="41" applyFont="1" applyFill="1" applyBorder="1" applyAlignment="1">
      <alignment vertical="center" wrapText="1"/>
    </xf>
    <xf numFmtId="0" fontId="43" fillId="2" borderId="29" xfId="41" applyFont="1" applyFill="1" applyBorder="1" applyAlignment="1">
      <alignment horizontal="center" vertical="center" wrapText="1"/>
    </xf>
    <xf numFmtId="9" fontId="13" fillId="2" borderId="3" xfId="41" applyNumberFormat="1" applyFont="1" applyFill="1" applyBorder="1" applyAlignment="1">
      <alignment horizontal="center" vertical="center" wrapText="1"/>
    </xf>
    <xf numFmtId="9" fontId="13" fillId="2" borderId="11" xfId="41" applyNumberFormat="1" applyFont="1" applyFill="1" applyBorder="1" applyAlignment="1">
      <alignment horizontal="center" vertical="center" wrapText="1"/>
    </xf>
    <xf numFmtId="2" fontId="13" fillId="2" borderId="6" xfId="41" applyNumberFormat="1" applyFont="1" applyFill="1" applyBorder="1" applyAlignment="1">
      <alignment horizontal="center" vertical="center" wrapText="1"/>
    </xf>
    <xf numFmtId="2" fontId="13" fillId="2" borderId="15" xfId="41" applyNumberFormat="1" applyFont="1" applyFill="1" applyBorder="1" applyAlignment="1">
      <alignment horizontal="center" vertical="center" wrapText="1"/>
    </xf>
    <xf numFmtId="0" fontId="13" fillId="2" borderId="15" xfId="41" applyFont="1" applyFill="1" applyBorder="1" applyAlignment="1">
      <alignment horizontal="center" vertical="center" wrapText="1"/>
    </xf>
    <xf numFmtId="0" fontId="13" fillId="2" borderId="3" xfId="48" applyNumberFormat="1" applyFont="1" applyFill="1" applyBorder="1" applyAlignment="1">
      <alignment horizontal="center" vertical="center" wrapText="1"/>
    </xf>
    <xf numFmtId="0" fontId="13" fillId="2" borderId="11" xfId="48" applyNumberFormat="1" applyFont="1" applyFill="1" applyBorder="1" applyAlignment="1">
      <alignment horizontal="center" vertical="center" wrapText="1"/>
    </xf>
    <xf numFmtId="0" fontId="13" fillId="2" borderId="54" xfId="40" applyFont="1" applyFill="1" applyBorder="1" applyAlignment="1">
      <alignment horizontal="center"/>
    </xf>
    <xf numFmtId="14" fontId="16" fillId="0" borderId="1" xfId="1" applyNumberFormat="1" applyFont="1" applyBorder="1" applyAlignment="1">
      <alignment horizontal="left" vertical="center" wrapText="1"/>
    </xf>
    <xf numFmtId="0" fontId="43" fillId="2" borderId="26" xfId="41" applyFont="1" applyFill="1" applyBorder="1" applyAlignment="1">
      <alignment horizontal="center" vertical="center" wrapText="1"/>
    </xf>
    <xf numFmtId="0" fontId="43" fillId="2" borderId="30" xfId="41" applyFont="1" applyFill="1" applyBorder="1" applyAlignment="1">
      <alignment horizontal="left" vertical="center" wrapText="1"/>
    </xf>
    <xf numFmtId="0" fontId="43" fillId="2" borderId="0" xfId="40" applyFont="1" applyFill="1" applyAlignment="1">
      <alignment horizontal="center"/>
    </xf>
    <xf numFmtId="0" fontId="43" fillId="2" borderId="19" xfId="41" applyFont="1" applyFill="1" applyBorder="1" applyAlignment="1">
      <alignment horizontal="center" vertical="center" wrapText="1"/>
    </xf>
    <xf numFmtId="0" fontId="36" fillId="2" borderId="1" xfId="46" applyFill="1" applyBorder="1" applyAlignment="1">
      <alignment vertical="top" wrapText="1"/>
    </xf>
    <xf numFmtId="2" fontId="13" fillId="2" borderId="1" xfId="41" applyNumberFormat="1" applyFont="1" applyFill="1" applyBorder="1" applyAlignment="1">
      <alignment horizontal="center" vertical="center" wrapText="1"/>
    </xf>
    <xf numFmtId="2" fontId="43" fillId="2" borderId="26" xfId="41" applyNumberFormat="1" applyFont="1" applyFill="1" applyBorder="1" applyAlignment="1">
      <alignment horizontal="center" vertical="center" wrapText="1"/>
    </xf>
    <xf numFmtId="2" fontId="43" fillId="2" borderId="32" xfId="41" applyNumberFormat="1" applyFont="1" applyFill="1" applyBorder="1" applyAlignment="1">
      <alignment horizontal="center" vertical="center" wrapText="1"/>
    </xf>
    <xf numFmtId="0" fontId="13" fillId="2" borderId="11" xfId="41" applyFont="1" applyFill="1" applyBorder="1" applyAlignment="1">
      <alignment horizontal="center" vertical="center" wrapText="1"/>
    </xf>
    <xf numFmtId="0" fontId="43" fillId="2" borderId="3" xfId="41" applyFont="1" applyFill="1" applyBorder="1" applyAlignment="1">
      <alignment horizontal="center" vertical="center" wrapText="1"/>
    </xf>
    <xf numFmtId="1" fontId="13" fillId="2" borderId="23" xfId="41" applyNumberFormat="1" applyFont="1" applyFill="1" applyBorder="1" applyAlignment="1">
      <alignment horizontal="center" vertical="center" wrapText="1"/>
    </xf>
    <xf numFmtId="9" fontId="43" fillId="2" borderId="0" xfId="41" applyNumberFormat="1" applyFont="1" applyFill="1" applyAlignment="1">
      <alignment horizontal="center" vertical="center" wrapText="1"/>
    </xf>
    <xf numFmtId="0" fontId="43" fillId="2" borderId="31" xfId="41" applyFont="1" applyFill="1" applyBorder="1" applyAlignment="1">
      <alignment horizontal="center" vertical="center" wrapText="1"/>
    </xf>
    <xf numFmtId="0" fontId="13" fillId="2" borderId="23" xfId="48" applyNumberFormat="1" applyFont="1" applyFill="1" applyBorder="1" applyAlignment="1">
      <alignment horizontal="center" vertical="center" wrapText="1"/>
    </xf>
    <xf numFmtId="0" fontId="46" fillId="15" borderId="1" xfId="0" applyFont="1" applyFill="1" applyBorder="1" applyAlignment="1">
      <alignment horizontal="center" vertical="center" wrapText="1"/>
    </xf>
    <xf numFmtId="0" fontId="45" fillId="15" borderId="1" xfId="1" applyFont="1" applyFill="1" applyBorder="1" applyAlignment="1">
      <alignment horizontal="center" vertical="center" wrapText="1"/>
    </xf>
    <xf numFmtId="0" fontId="36" fillId="15" borderId="1" xfId="46" applyFill="1" applyBorder="1" applyAlignment="1" applyProtection="1">
      <alignment horizontal="center" vertical="center" wrapText="1"/>
    </xf>
    <xf numFmtId="0" fontId="46" fillId="15" borderId="1" xfId="0" applyFont="1" applyFill="1" applyBorder="1" applyAlignment="1">
      <alignment horizontal="left" vertical="center" wrapText="1"/>
    </xf>
    <xf numFmtId="0" fontId="13" fillId="2" borderId="29" xfId="46" applyFont="1" applyFill="1" applyBorder="1" applyAlignment="1">
      <alignment horizontal="center" vertical="center" wrapText="1"/>
    </xf>
    <xf numFmtId="0" fontId="13" fillId="2" borderId="32" xfId="46" applyFont="1" applyFill="1" applyBorder="1" applyAlignment="1">
      <alignment horizontal="center" vertical="center" wrapText="1"/>
    </xf>
    <xf numFmtId="0" fontId="48" fillId="16" borderId="46" xfId="53" applyFont="1" applyFill="1" applyBorder="1"/>
    <xf numFmtId="49" fontId="50" fillId="16" borderId="17" xfId="54" applyNumberFormat="1" applyFont="1" applyFill="1" applyBorder="1" applyAlignment="1">
      <alignment horizontal="left" vertical="center"/>
    </xf>
    <xf numFmtId="49" fontId="50" fillId="16" borderId="21" xfId="54" applyNumberFormat="1" applyFont="1" applyFill="1" applyBorder="1" applyAlignment="1">
      <alignment horizontal="center" vertical="center"/>
    </xf>
    <xf numFmtId="49" fontId="50" fillId="16" borderId="22" xfId="54" applyNumberFormat="1" applyFont="1" applyFill="1" applyBorder="1" applyAlignment="1">
      <alignment horizontal="center" vertical="center"/>
    </xf>
    <xf numFmtId="0" fontId="48" fillId="0" borderId="0" xfId="53" applyFont="1"/>
    <xf numFmtId="0" fontId="52" fillId="0" borderId="46" xfId="54" applyFont="1" applyBorder="1" applyAlignment="1">
      <alignment horizontal="left" vertical="center" wrapText="1"/>
    </xf>
    <xf numFmtId="0" fontId="52" fillId="15" borderId="45" xfId="54" applyFont="1" applyFill="1" applyBorder="1" applyAlignment="1">
      <alignment horizontal="left" vertical="center" wrapText="1"/>
    </xf>
    <xf numFmtId="0" fontId="54" fillId="15" borderId="29" xfId="54" applyFont="1" applyFill="1" applyBorder="1" applyAlignment="1">
      <alignment horizontal="left" vertical="center" wrapText="1"/>
    </xf>
    <xf numFmtId="0" fontId="54" fillId="15" borderId="32" xfId="54" applyFont="1" applyFill="1" applyBorder="1" applyAlignment="1">
      <alignment horizontal="left" vertical="center" wrapText="1"/>
    </xf>
    <xf numFmtId="0" fontId="52" fillId="15" borderId="16" xfId="54" applyFont="1" applyFill="1" applyBorder="1" applyAlignment="1">
      <alignment horizontal="left" vertical="center" wrapText="1"/>
    </xf>
    <xf numFmtId="0" fontId="54" fillId="15" borderId="30" xfId="54" applyFont="1" applyFill="1" applyBorder="1" applyAlignment="1">
      <alignment horizontal="left" vertical="center"/>
    </xf>
    <xf numFmtId="0" fontId="54" fillId="15" borderId="55" xfId="54" applyFont="1" applyFill="1" applyBorder="1" applyAlignment="1">
      <alignment horizontal="left" vertical="center"/>
    </xf>
    <xf numFmtId="0" fontId="52" fillId="15" borderId="54" xfId="54" applyFont="1" applyFill="1" applyBorder="1" applyAlignment="1">
      <alignment horizontal="left" vertical="center" wrapText="1"/>
    </xf>
    <xf numFmtId="0" fontId="54" fillId="15" borderId="52" xfId="53" applyFont="1" applyFill="1" applyBorder="1" applyAlignment="1">
      <alignment horizontal="center"/>
    </xf>
    <xf numFmtId="0" fontId="54" fillId="15" borderId="30" xfId="53" applyFont="1" applyFill="1" applyBorder="1" applyAlignment="1">
      <alignment horizontal="center"/>
    </xf>
    <xf numFmtId="0" fontId="54" fillId="15" borderId="30" xfId="53" applyFont="1" applyFill="1" applyBorder="1"/>
    <xf numFmtId="0" fontId="54" fillId="15" borderId="35" xfId="53" applyFont="1" applyFill="1" applyBorder="1"/>
    <xf numFmtId="0" fontId="54" fillId="15" borderId="0" xfId="53" applyFont="1" applyFill="1" applyAlignment="1">
      <alignment horizontal="center"/>
    </xf>
    <xf numFmtId="0" fontId="54" fillId="15" borderId="0" xfId="53" applyFont="1" applyFill="1"/>
    <xf numFmtId="0" fontId="54" fillId="15" borderId="31" xfId="53" applyFont="1" applyFill="1" applyBorder="1"/>
    <xf numFmtId="0" fontId="54" fillId="15" borderId="6" xfId="53" applyFont="1" applyFill="1" applyBorder="1" applyAlignment="1">
      <alignment horizontal="center"/>
    </xf>
    <xf numFmtId="0" fontId="54" fillId="15" borderId="6" xfId="53" applyFont="1" applyFill="1" applyBorder="1"/>
    <xf numFmtId="0" fontId="54" fillId="15" borderId="36" xfId="53" applyFont="1" applyFill="1" applyBorder="1"/>
    <xf numFmtId="0" fontId="55" fillId="0" borderId="1" xfId="55" applyFont="1" applyBorder="1" applyAlignment="1" applyProtection="1">
      <alignment horizontal="left" vertical="center" wrapText="1"/>
    </xf>
    <xf numFmtId="0" fontId="52" fillId="0" borderId="16" xfId="54" applyFont="1" applyBorder="1" applyAlignment="1">
      <alignment horizontal="left" vertical="center" wrapText="1"/>
    </xf>
    <xf numFmtId="0" fontId="54" fillId="15" borderId="52" xfId="54" applyFont="1" applyFill="1" applyBorder="1" applyAlignment="1">
      <alignment vertical="center"/>
    </xf>
    <xf numFmtId="0" fontId="54" fillId="15" borderId="30" xfId="54" applyFont="1" applyFill="1" applyBorder="1" applyAlignment="1">
      <alignment vertical="center" wrapText="1"/>
    </xf>
    <xf numFmtId="0" fontId="54" fillId="15" borderId="35" xfId="54" applyFont="1" applyFill="1" applyBorder="1" applyAlignment="1">
      <alignment vertical="center" wrapText="1"/>
    </xf>
    <xf numFmtId="0" fontId="54" fillId="15" borderId="51" xfId="54" applyFont="1" applyFill="1" applyBorder="1" applyAlignment="1">
      <alignment vertical="center"/>
    </xf>
    <xf numFmtId="0" fontId="54" fillId="15" borderId="6" xfId="54" applyFont="1" applyFill="1" applyBorder="1" applyAlignment="1">
      <alignment vertical="center" wrapText="1"/>
    </xf>
    <xf numFmtId="0" fontId="54" fillId="15" borderId="0" xfId="54" applyFont="1" applyFill="1" applyAlignment="1">
      <alignment vertical="center" wrapText="1"/>
    </xf>
    <xf numFmtId="0" fontId="54" fillId="15" borderId="31" xfId="54" applyFont="1" applyFill="1" applyBorder="1" applyAlignment="1">
      <alignment vertical="center" wrapText="1"/>
    </xf>
    <xf numFmtId="0" fontId="54" fillId="15" borderId="51" xfId="55" applyFont="1" applyFill="1" applyBorder="1" applyAlignment="1" applyProtection="1">
      <alignment horizontal="right" vertical="center" wrapText="1"/>
    </xf>
    <xf numFmtId="0" fontId="54" fillId="15" borderId="5" xfId="55" applyFont="1" applyFill="1" applyBorder="1" applyAlignment="1" applyProtection="1">
      <alignment horizontal="justify" vertical="center" wrapText="1"/>
    </xf>
    <xf numFmtId="0" fontId="54" fillId="15" borderId="0" xfId="55" applyFont="1" applyFill="1" applyBorder="1" applyAlignment="1" applyProtection="1">
      <alignment horizontal="right" vertical="center" wrapText="1"/>
    </xf>
    <xf numFmtId="0" fontId="54" fillId="15" borderId="1" xfId="55" applyFont="1" applyFill="1" applyBorder="1" applyAlignment="1" applyProtection="1">
      <alignment horizontal="justify" vertical="center" wrapText="1"/>
    </xf>
    <xf numFmtId="0" fontId="54" fillId="15" borderId="31" xfId="55" applyFont="1" applyFill="1" applyBorder="1" applyAlignment="1" applyProtection="1">
      <alignment vertical="center" wrapText="1"/>
    </xf>
    <xf numFmtId="0" fontId="54" fillId="15" borderId="1" xfId="55" applyFont="1" applyFill="1" applyBorder="1" applyAlignment="1" applyProtection="1">
      <alignment horizontal="center" vertical="center" wrapText="1"/>
    </xf>
    <xf numFmtId="0" fontId="54" fillId="15" borderId="1" xfId="55" applyFont="1" applyFill="1" applyBorder="1" applyAlignment="1" applyProtection="1">
      <alignment vertical="center" wrapText="1"/>
    </xf>
    <xf numFmtId="0" fontId="54" fillId="15" borderId="0" xfId="55" applyFont="1" applyFill="1" applyBorder="1" applyAlignment="1" applyProtection="1">
      <alignment vertical="center" wrapText="1"/>
    </xf>
    <xf numFmtId="0" fontId="54" fillId="15" borderId="6" xfId="53" applyFont="1" applyFill="1" applyBorder="1" applyAlignment="1">
      <alignment horizontal="left"/>
    </xf>
    <xf numFmtId="0" fontId="54" fillId="15" borderId="36" xfId="53" applyFont="1" applyFill="1" applyBorder="1" applyAlignment="1">
      <alignment horizontal="center"/>
    </xf>
    <xf numFmtId="0" fontId="54" fillId="15" borderId="13" xfId="55" applyFont="1" applyFill="1" applyBorder="1" applyAlignment="1" applyProtection="1">
      <alignment horizontal="center" vertical="center" wrapText="1"/>
    </xf>
    <xf numFmtId="0" fontId="54" fillId="15" borderId="6" xfId="55" applyFont="1" applyFill="1" applyBorder="1" applyAlignment="1" applyProtection="1">
      <alignment horizontal="center" vertical="center" wrapText="1"/>
    </xf>
    <xf numFmtId="0" fontId="54" fillId="15" borderId="36" xfId="55" applyFont="1" applyFill="1" applyBorder="1" applyAlignment="1" applyProtection="1">
      <alignment horizontal="center" vertical="center" wrapText="1"/>
    </xf>
    <xf numFmtId="0" fontId="54" fillId="15" borderId="52" xfId="55" applyFont="1" applyFill="1" applyBorder="1" applyAlignment="1" applyProtection="1">
      <alignment vertical="center" wrapText="1"/>
    </xf>
    <xf numFmtId="0" fontId="54" fillId="15" borderId="30" xfId="55" applyFont="1" applyFill="1" applyBorder="1" applyAlignment="1" applyProtection="1">
      <alignment vertical="center" wrapText="1"/>
    </xf>
    <xf numFmtId="0" fontId="54" fillId="15" borderId="0" xfId="55" applyFont="1" applyFill="1" applyBorder="1" applyAlignment="1" applyProtection="1">
      <alignment horizontal="center" vertical="center" wrapText="1"/>
    </xf>
    <xf numFmtId="0" fontId="54" fillId="15" borderId="1" xfId="53" applyFont="1" applyFill="1" applyBorder="1"/>
    <xf numFmtId="0" fontId="54" fillId="15" borderId="0" xfId="53" applyFont="1" applyFill="1" applyAlignment="1">
      <alignment horizontal="right"/>
    </xf>
    <xf numFmtId="0" fontId="54" fillId="15" borderId="13" xfId="55" applyFont="1" applyFill="1" applyBorder="1" applyAlignment="1" applyProtection="1">
      <alignment vertical="center" wrapText="1"/>
    </xf>
    <xf numFmtId="0" fontId="54" fillId="15" borderId="6" xfId="55" applyFont="1" applyFill="1" applyBorder="1" applyAlignment="1" applyProtection="1">
      <alignment vertical="center" wrapText="1"/>
    </xf>
    <xf numFmtId="0" fontId="52" fillId="15" borderId="44" xfId="54" applyFont="1" applyFill="1" applyBorder="1" applyAlignment="1">
      <alignment horizontal="left" vertical="center" wrapText="1"/>
    </xf>
    <xf numFmtId="0" fontId="54" fillId="15" borderId="52" xfId="55" applyFont="1" applyFill="1" applyBorder="1" applyAlignment="1" applyProtection="1">
      <alignment horizontal="center" vertical="center" wrapText="1"/>
    </xf>
    <xf numFmtId="0" fontId="54" fillId="15" borderId="30" xfId="55" applyFont="1" applyFill="1" applyBorder="1" applyAlignment="1" applyProtection="1">
      <alignment horizontal="center" vertical="center" wrapText="1"/>
    </xf>
    <xf numFmtId="0" fontId="54" fillId="15" borderId="35" xfId="55" applyFont="1" applyFill="1" applyBorder="1" applyAlignment="1" applyProtection="1">
      <alignment horizontal="center" vertical="center" wrapText="1"/>
    </xf>
    <xf numFmtId="0" fontId="54" fillId="15" borderId="59" xfId="55" applyFont="1" applyFill="1" applyBorder="1" applyAlignment="1" applyProtection="1">
      <alignment horizontal="right" vertical="center" wrapText="1"/>
    </xf>
    <xf numFmtId="0" fontId="56" fillId="15" borderId="1" xfId="55" applyFont="1" applyFill="1" applyBorder="1" applyAlignment="1" applyProtection="1">
      <alignment vertical="center" wrapText="1"/>
    </xf>
    <xf numFmtId="0" fontId="54" fillId="15" borderId="0" xfId="55" applyFont="1" applyFill="1" applyBorder="1" applyAlignment="1" applyProtection="1">
      <alignment horizontal="right" vertical="center"/>
    </xf>
    <xf numFmtId="0" fontId="54" fillId="15" borderId="19" xfId="55" applyFont="1" applyFill="1" applyBorder="1" applyAlignment="1" applyProtection="1">
      <alignment horizontal="center" vertical="center" wrapText="1"/>
    </xf>
    <xf numFmtId="0" fontId="54" fillId="15" borderId="29" xfId="55" applyFont="1" applyFill="1" applyBorder="1" applyAlignment="1" applyProtection="1">
      <alignment horizontal="center" vertical="center" wrapText="1"/>
    </xf>
    <xf numFmtId="0" fontId="54" fillId="15" borderId="26" xfId="55" applyFont="1" applyFill="1" applyBorder="1" applyAlignment="1" applyProtection="1">
      <alignment horizontal="center" vertical="center" wrapText="1"/>
    </xf>
    <xf numFmtId="0" fontId="54" fillId="15" borderId="31" xfId="55" applyFont="1" applyFill="1" applyBorder="1" applyAlignment="1" applyProtection="1">
      <alignment horizontal="center" vertical="center" wrapText="1"/>
    </xf>
    <xf numFmtId="49" fontId="55" fillId="15" borderId="52" xfId="54" applyNumberFormat="1" applyFont="1" applyFill="1" applyBorder="1" applyAlignment="1">
      <alignment horizontal="center" vertical="center"/>
    </xf>
    <xf numFmtId="49" fontId="55" fillId="15" borderId="30" xfId="54" applyNumberFormat="1" applyFont="1" applyFill="1" applyBorder="1" applyAlignment="1">
      <alignment horizontal="center" vertical="center"/>
    </xf>
    <xf numFmtId="0" fontId="54" fillId="15" borderId="51" xfId="55" applyFont="1" applyFill="1" applyBorder="1" applyAlignment="1" applyProtection="1">
      <alignment horizontal="center" vertical="center" wrapText="1"/>
    </xf>
    <xf numFmtId="49" fontId="55" fillId="15" borderId="0" xfId="54" applyNumberFormat="1" applyFont="1" applyFill="1" applyAlignment="1">
      <alignment horizontal="center" vertical="center"/>
    </xf>
    <xf numFmtId="185" fontId="54" fillId="15" borderId="6" xfId="57" applyNumberFormat="1" applyFont="1" applyFill="1" applyBorder="1" applyAlignment="1" applyProtection="1">
      <alignment vertical="center" wrapText="1"/>
    </xf>
    <xf numFmtId="49" fontId="55" fillId="15" borderId="6" xfId="54" applyNumberFormat="1" applyFont="1" applyFill="1" applyBorder="1" applyAlignment="1">
      <alignment horizontal="center" vertical="center"/>
    </xf>
    <xf numFmtId="0" fontId="54" fillId="15" borderId="6" xfId="55" applyFont="1" applyFill="1" applyBorder="1" applyAlignment="1" applyProtection="1">
      <alignment horizontal="right" vertical="center"/>
    </xf>
    <xf numFmtId="0" fontId="54" fillId="0" borderId="52" xfId="54" applyFont="1" applyBorder="1" applyAlignment="1">
      <alignment horizontal="left" vertical="center" wrapText="1"/>
    </xf>
    <xf numFmtId="0" fontId="54" fillId="0" borderId="30" xfId="54" applyFont="1" applyBorder="1" applyAlignment="1">
      <alignment horizontal="left" vertical="center" wrapText="1"/>
    </xf>
    <xf numFmtId="0" fontId="54" fillId="0" borderId="35" xfId="54" applyFont="1" applyBorder="1" applyAlignment="1">
      <alignment horizontal="left" vertical="center" wrapText="1"/>
    </xf>
    <xf numFmtId="0" fontId="54" fillId="0" borderId="51" xfId="54" applyFont="1" applyBorder="1" applyAlignment="1">
      <alignment horizontal="right" vertical="center" wrapText="1"/>
    </xf>
    <xf numFmtId="0" fontId="54" fillId="0" borderId="0" xfId="54" applyFont="1" applyAlignment="1">
      <alignment horizontal="center" vertical="center" wrapText="1"/>
    </xf>
    <xf numFmtId="0" fontId="54" fillId="0" borderId="0" xfId="53" applyFont="1" applyAlignment="1">
      <alignment horizontal="center"/>
    </xf>
    <xf numFmtId="0" fontId="54" fillId="0" borderId="31" xfId="54" applyFont="1" applyBorder="1" applyAlignment="1">
      <alignment horizontal="left" vertical="center" wrapText="1"/>
    </xf>
    <xf numFmtId="0" fontId="54" fillId="0" borderId="19" xfId="54" applyFont="1" applyBorder="1" applyAlignment="1">
      <alignment horizontal="center" vertical="center" wrapText="1"/>
    </xf>
    <xf numFmtId="0" fontId="54" fillId="0" borderId="26" xfId="54" applyFont="1" applyBorder="1" applyAlignment="1">
      <alignment horizontal="center" vertical="center" wrapText="1"/>
    </xf>
    <xf numFmtId="9" fontId="54" fillId="0" borderId="19" xfId="54" applyNumberFormat="1" applyFont="1" applyBorder="1" applyAlignment="1">
      <alignment horizontal="center" vertical="center" wrapText="1"/>
    </xf>
    <xf numFmtId="0" fontId="54" fillId="0" borderId="32" xfId="54" applyFont="1" applyBorder="1" applyAlignment="1">
      <alignment horizontal="center" vertical="center" wrapText="1"/>
    </xf>
    <xf numFmtId="0" fontId="54" fillId="0" borderId="31" xfId="54" applyFont="1" applyBorder="1" applyAlignment="1">
      <alignment vertical="center" wrapText="1"/>
    </xf>
    <xf numFmtId="0" fontId="54" fillId="0" borderId="13" xfId="54" applyFont="1" applyBorder="1" applyAlignment="1">
      <alignment horizontal="right" vertical="center" wrapText="1"/>
    </xf>
    <xf numFmtId="9" fontId="54" fillId="0" borderId="29" xfId="54" applyNumberFormat="1" applyFont="1" applyBorder="1" applyAlignment="1">
      <alignment horizontal="center" vertical="center" wrapText="1"/>
    </xf>
    <xf numFmtId="0" fontId="54" fillId="0" borderId="29" xfId="54" applyFont="1" applyBorder="1" applyAlignment="1">
      <alignment horizontal="center" vertical="center" wrapText="1"/>
    </xf>
    <xf numFmtId="9" fontId="54" fillId="0" borderId="6" xfId="54" applyNumberFormat="1" applyFont="1" applyBorder="1" applyAlignment="1">
      <alignment horizontal="center" vertical="center" wrapText="1"/>
    </xf>
    <xf numFmtId="0" fontId="54" fillId="0" borderId="6" xfId="54" applyFont="1" applyBorder="1" applyAlignment="1">
      <alignment horizontal="center" vertical="center" wrapText="1"/>
    </xf>
    <xf numFmtId="0" fontId="54" fillId="0" borderId="36" xfId="54" applyFont="1" applyBorder="1" applyAlignment="1">
      <alignment horizontal="center" vertical="center" wrapText="1"/>
    </xf>
    <xf numFmtId="0" fontId="54" fillId="15" borderId="51" xfId="53" applyFont="1" applyFill="1" applyBorder="1"/>
    <xf numFmtId="0" fontId="54" fillId="15" borderId="0" xfId="54" applyFont="1" applyFill="1" applyAlignment="1">
      <alignment horizontal="center" vertical="top" wrapText="1"/>
    </xf>
    <xf numFmtId="0" fontId="54" fillId="15" borderId="6" xfId="54" applyFont="1" applyFill="1" applyBorder="1" applyAlignment="1">
      <alignment horizontal="center" vertical="top" wrapText="1"/>
    </xf>
    <xf numFmtId="0" fontId="54" fillId="15" borderId="0" xfId="55" applyFont="1" applyFill="1" applyBorder="1" applyAlignment="1" applyProtection="1">
      <alignment horizontal="left" vertical="center" wrapText="1"/>
    </xf>
    <xf numFmtId="0" fontId="54" fillId="15" borderId="1" xfId="53" applyFont="1" applyFill="1" applyBorder="1" applyAlignment="1">
      <alignment horizontal="center"/>
    </xf>
    <xf numFmtId="0" fontId="54" fillId="15" borderId="13" xfId="53" applyFont="1" applyFill="1" applyBorder="1"/>
    <xf numFmtId="0" fontId="54" fillId="0" borderId="14" xfId="55" applyFont="1" applyBorder="1" applyAlignment="1" applyProtection="1">
      <alignment horizontal="left" vertical="center" wrapText="1"/>
    </xf>
    <xf numFmtId="0" fontId="54" fillId="0" borderId="29" xfId="55" applyFont="1" applyBorder="1" applyAlignment="1" applyProtection="1">
      <alignment horizontal="left" vertical="center" wrapText="1"/>
    </xf>
    <xf numFmtId="0" fontId="54" fillId="0" borderId="32" xfId="55" applyFont="1" applyBorder="1" applyAlignment="1" applyProtection="1">
      <alignment horizontal="left" vertical="center" wrapText="1"/>
    </xf>
    <xf numFmtId="0" fontId="54" fillId="0" borderId="16" xfId="54" applyFont="1" applyBorder="1" applyAlignment="1">
      <alignment horizontal="left" vertical="center" wrapText="1"/>
    </xf>
    <xf numFmtId="0" fontId="54" fillId="0" borderId="16" xfId="54" applyFont="1" applyBorder="1" applyAlignment="1">
      <alignment vertical="center" wrapText="1"/>
    </xf>
    <xf numFmtId="0" fontId="54" fillId="0" borderId="16" xfId="54" applyFont="1" applyBorder="1" applyAlignment="1">
      <alignment horizontal="left" vertical="center"/>
    </xf>
    <xf numFmtId="0" fontId="58" fillId="0" borderId="16" xfId="54" applyFont="1" applyBorder="1" applyAlignment="1">
      <alignment horizontal="left" vertical="center"/>
    </xf>
    <xf numFmtId="0" fontId="55" fillId="16" borderId="63" xfId="54" applyFont="1" applyFill="1" applyBorder="1" applyAlignment="1">
      <alignment horizontal="center" vertical="center" wrapText="1"/>
    </xf>
    <xf numFmtId="0" fontId="59" fillId="0" borderId="47" xfId="53" applyFont="1" applyBorder="1" applyAlignment="1">
      <alignment horizontal="left"/>
    </xf>
    <xf numFmtId="0" fontId="59" fillId="0" borderId="0" xfId="53" applyFont="1" applyAlignment="1">
      <alignment horizontal="left"/>
    </xf>
    <xf numFmtId="0" fontId="47" fillId="0" borderId="0" xfId="53"/>
    <xf numFmtId="0" fontId="54" fillId="15" borderId="14" xfId="54" applyFont="1" applyFill="1" applyBorder="1" applyAlignment="1">
      <alignment horizontal="left" vertical="center"/>
    </xf>
    <xf numFmtId="1" fontId="54" fillId="15" borderId="1" xfId="57" applyNumberFormat="1" applyFont="1" applyFill="1" applyBorder="1" applyAlignment="1" applyProtection="1">
      <alignment vertical="center" wrapText="1"/>
    </xf>
    <xf numFmtId="2" fontId="55" fillId="15" borderId="1" xfId="54" applyNumberFormat="1" applyFont="1" applyFill="1" applyBorder="1" applyAlignment="1">
      <alignment horizontal="center" vertical="center"/>
    </xf>
    <xf numFmtId="0" fontId="39" fillId="2" borderId="1" xfId="1" applyFont="1" applyFill="1" applyBorder="1" applyAlignment="1">
      <alignment vertical="top" wrapText="1"/>
    </xf>
    <xf numFmtId="0" fontId="20" fillId="0" borderId="1" xfId="1" applyFont="1" applyBorder="1" applyAlignment="1">
      <alignment vertical="top" wrapText="1"/>
    </xf>
    <xf numFmtId="0" fontId="44" fillId="2" borderId="5" xfId="1" applyFont="1" applyFill="1" applyBorder="1" applyAlignment="1">
      <alignment vertical="center" wrapText="1"/>
    </xf>
    <xf numFmtId="1" fontId="13" fillId="2" borderId="3" xfId="48" applyNumberFormat="1" applyFont="1" applyFill="1" applyBorder="1" applyAlignment="1">
      <alignment horizontal="center" vertical="center" wrapText="1"/>
    </xf>
    <xf numFmtId="1" fontId="13" fillId="2" borderId="11" xfId="48" applyNumberFormat="1" applyFont="1" applyFill="1" applyBorder="1" applyAlignment="1">
      <alignment horizontal="center" vertical="center" wrapText="1"/>
    </xf>
    <xf numFmtId="0" fontId="36" fillId="2" borderId="1" xfId="46" applyFill="1" applyBorder="1" applyAlignment="1" applyProtection="1">
      <alignment horizontal="left" vertical="top" wrapText="1"/>
    </xf>
    <xf numFmtId="0" fontId="16" fillId="0" borderId="5" xfId="0" applyFont="1" applyBorder="1" applyAlignment="1">
      <alignment vertical="top" wrapText="1"/>
    </xf>
    <xf numFmtId="0" fontId="52" fillId="0" borderId="14" xfId="54" applyFont="1" applyBorder="1" applyAlignment="1">
      <alignment horizontal="left" vertical="center" wrapText="1"/>
    </xf>
    <xf numFmtId="0" fontId="54" fillId="15" borderId="13" xfId="54" applyFont="1" applyFill="1" applyBorder="1" applyAlignment="1">
      <alignment horizontal="left" vertical="center" wrapText="1"/>
    </xf>
    <xf numFmtId="0" fontId="54" fillId="15" borderId="3" xfId="54" applyFont="1" applyFill="1" applyBorder="1" applyAlignment="1">
      <alignment horizontal="left" vertical="center" wrapText="1"/>
    </xf>
    <xf numFmtId="0" fontId="54" fillId="0" borderId="4" xfId="53" applyFont="1" applyBorder="1"/>
    <xf numFmtId="0" fontId="54" fillId="15" borderId="5" xfId="54" applyFont="1" applyFill="1" applyBorder="1" applyAlignment="1">
      <alignment horizontal="left" vertical="center" wrapText="1"/>
    </xf>
    <xf numFmtId="0" fontId="54" fillId="15" borderId="6" xfId="54" applyFont="1" applyFill="1" applyBorder="1" applyAlignment="1">
      <alignment horizontal="left" vertical="center" wrapText="1"/>
    </xf>
    <xf numFmtId="0" fontId="54" fillId="15" borderId="36" xfId="54" applyFont="1" applyFill="1" applyBorder="1" applyAlignment="1">
      <alignment horizontal="left" vertical="center" wrapText="1"/>
    </xf>
    <xf numFmtId="0" fontId="13" fillId="2" borderId="0" xfId="46" applyFont="1" applyFill="1" applyBorder="1" applyAlignment="1">
      <alignment horizontal="right" vertical="center" wrapText="1"/>
    </xf>
    <xf numFmtId="0" fontId="13" fillId="2" borderId="0" xfId="46" applyFont="1" applyFill="1" applyBorder="1" applyAlignment="1">
      <alignment vertical="center" wrapText="1"/>
    </xf>
    <xf numFmtId="0" fontId="13" fillId="2" borderId="0" xfId="46" applyFont="1" applyFill="1" applyBorder="1" applyAlignment="1">
      <alignment horizontal="center" vertical="center" wrapText="1"/>
    </xf>
    <xf numFmtId="0" fontId="13" fillId="2" borderId="0" xfId="46" applyFont="1" applyFill="1" applyBorder="1" applyAlignment="1">
      <alignment horizontal="right" vertical="center"/>
    </xf>
    <xf numFmtId="0" fontId="13" fillId="2" borderId="0" xfId="46" applyFont="1" applyFill="1" applyBorder="1" applyAlignment="1">
      <alignment horizontal="left" vertical="center" wrapText="1"/>
    </xf>
    <xf numFmtId="166" fontId="16" fillId="2" borderId="1" xfId="1" applyNumberFormat="1" applyFont="1" applyFill="1" applyBorder="1" applyAlignment="1">
      <alignment vertical="top" wrapText="1"/>
    </xf>
    <xf numFmtId="0" fontId="36" fillId="2" borderId="1" xfId="46" applyFill="1" applyBorder="1" applyAlignment="1" applyProtection="1">
      <alignment horizontal="justify" vertical="top" wrapText="1"/>
    </xf>
    <xf numFmtId="0" fontId="13" fillId="14" borderId="29" xfId="0" applyFont="1" applyFill="1" applyBorder="1" applyAlignment="1">
      <alignment horizontal="center" vertical="center" wrapText="1"/>
    </xf>
    <xf numFmtId="166" fontId="41" fillId="13" borderId="5" xfId="1" applyNumberFormat="1" applyFont="1" applyFill="1" applyBorder="1" applyAlignment="1">
      <alignment vertical="center" wrapText="1"/>
    </xf>
    <xf numFmtId="0" fontId="0" fillId="0" borderId="19" xfId="0" applyBorder="1" applyAlignment="1">
      <alignment horizontal="center" vertical="center"/>
    </xf>
    <xf numFmtId="0" fontId="37" fillId="17" borderId="46" xfId="0" applyFont="1" applyFill="1" applyBorder="1"/>
    <xf numFmtId="49" fontId="0" fillId="17" borderId="21" xfId="0" applyNumberFormat="1" applyFill="1" applyBorder="1" applyAlignment="1">
      <alignment horizontal="left" vertical="center"/>
    </xf>
    <xf numFmtId="49" fontId="61" fillId="17" borderId="21" xfId="0" applyNumberFormat="1" applyFont="1" applyFill="1" applyBorder="1" applyAlignment="1">
      <alignment horizontal="centerContinuous" vertical="center"/>
    </xf>
    <xf numFmtId="49" fontId="61" fillId="17" borderId="22" xfId="0" applyNumberFormat="1" applyFont="1" applyFill="1" applyBorder="1" applyAlignment="1">
      <alignment horizontal="centerContinuous" vertical="center"/>
    </xf>
    <xf numFmtId="0" fontId="23" fillId="0" borderId="46" xfId="0" applyFont="1" applyBorder="1" applyAlignment="1">
      <alignment horizontal="left" vertical="center" wrapText="1"/>
    </xf>
    <xf numFmtId="0" fontId="13" fillId="14" borderId="0" xfId="0" applyFont="1" applyFill="1" applyAlignment="1">
      <alignment horizontal="left" vertical="center" wrapText="1"/>
    </xf>
    <xf numFmtId="0" fontId="23" fillId="14" borderId="16" xfId="0" applyFont="1" applyFill="1" applyBorder="1" applyAlignment="1">
      <alignment horizontal="left" vertical="center" wrapText="1"/>
    </xf>
    <xf numFmtId="0" fontId="23" fillId="14" borderId="45" xfId="0" applyFont="1" applyFill="1" applyBorder="1" applyAlignment="1">
      <alignment horizontal="left" vertical="center" wrapText="1"/>
    </xf>
    <xf numFmtId="0" fontId="13" fillId="14" borderId="6" xfId="0" applyFont="1" applyFill="1" applyBorder="1" applyAlignment="1">
      <alignment horizontal="left" vertical="center" wrapText="1"/>
    </xf>
    <xf numFmtId="0" fontId="13" fillId="14" borderId="4" xfId="0" applyFont="1" applyFill="1" applyBorder="1" applyAlignment="1">
      <alignment horizontal="left" vertical="center" wrapText="1"/>
    </xf>
    <xf numFmtId="0" fontId="13" fillId="14" borderId="36" xfId="0" applyFont="1" applyFill="1" applyBorder="1" applyAlignment="1">
      <alignment horizontal="left" vertical="center" wrapText="1"/>
    </xf>
    <xf numFmtId="0" fontId="13" fillId="14" borderId="0" xfId="0" applyFont="1" applyFill="1" applyAlignment="1">
      <alignment horizontal="left" vertical="center"/>
    </xf>
    <xf numFmtId="0" fontId="13" fillId="14" borderId="15" xfId="0" applyFont="1" applyFill="1" applyBorder="1" applyAlignment="1">
      <alignment horizontal="left" vertical="center"/>
    </xf>
    <xf numFmtId="0" fontId="23" fillId="14" borderId="15" xfId="0" applyFont="1" applyFill="1" applyBorder="1" applyAlignment="1">
      <alignment horizontal="left" vertical="center" wrapText="1"/>
    </xf>
    <xf numFmtId="0" fontId="23" fillId="14" borderId="44" xfId="0" applyFont="1" applyFill="1" applyBorder="1" applyAlignment="1">
      <alignment horizontal="left" vertical="center" wrapText="1"/>
    </xf>
    <xf numFmtId="0" fontId="13" fillId="14" borderId="0" xfId="0" applyFont="1" applyFill="1" applyAlignment="1">
      <alignment horizontal="center"/>
    </xf>
    <xf numFmtId="0" fontId="13" fillId="14" borderId="30" xfId="0" applyFont="1" applyFill="1" applyBorder="1" applyAlignment="1">
      <alignment horizontal="center"/>
    </xf>
    <xf numFmtId="0" fontId="13" fillId="14" borderId="0" xfId="0" applyFont="1" applyFill="1"/>
    <xf numFmtId="0" fontId="13" fillId="14" borderId="31" xfId="0" applyFont="1" applyFill="1" applyBorder="1"/>
    <xf numFmtId="0" fontId="13" fillId="14" borderId="6" xfId="0" applyFont="1" applyFill="1" applyBorder="1" applyAlignment="1">
      <alignment horizontal="center"/>
    </xf>
    <xf numFmtId="0" fontId="13" fillId="14" borderId="6" xfId="0" applyFont="1" applyFill="1" applyBorder="1"/>
    <xf numFmtId="0" fontId="13" fillId="14" borderId="36" xfId="0" applyFont="1" applyFill="1" applyBorder="1"/>
    <xf numFmtId="0" fontId="13" fillId="14" borderId="0" xfId="0" applyFont="1" applyFill="1" applyAlignment="1">
      <alignment horizontal="center" vertical="center" wrapText="1"/>
    </xf>
    <xf numFmtId="0" fontId="23" fillId="14" borderId="44" xfId="0" applyFont="1" applyFill="1" applyBorder="1" applyAlignment="1">
      <alignment horizontal="left" vertical="top" wrapText="1"/>
    </xf>
    <xf numFmtId="0" fontId="17" fillId="14" borderId="5" xfId="0" applyFont="1" applyFill="1" applyBorder="1" applyAlignment="1">
      <alignment horizontal="left" vertical="center" wrapText="1"/>
    </xf>
    <xf numFmtId="0" fontId="23" fillId="0" borderId="16" xfId="0" applyFont="1" applyBorder="1" applyAlignment="1">
      <alignment horizontal="left" vertical="center" wrapText="1"/>
    </xf>
    <xf numFmtId="0" fontId="23" fillId="0" borderId="45" xfId="0" applyFont="1" applyBorder="1" applyAlignment="1">
      <alignment horizontal="left" vertical="center" wrapText="1"/>
    </xf>
    <xf numFmtId="0" fontId="13" fillId="14" borderId="0" xfId="0" applyFont="1" applyFill="1" applyAlignment="1">
      <alignment vertical="center"/>
    </xf>
    <xf numFmtId="0" fontId="13" fillId="14" borderId="0" xfId="0" applyFont="1" applyFill="1" applyAlignment="1">
      <alignment vertical="center" wrapText="1"/>
    </xf>
    <xf numFmtId="0" fontId="13" fillId="14" borderId="31" xfId="0" applyFont="1" applyFill="1" applyBorder="1" applyAlignment="1">
      <alignment vertical="center" wrapText="1"/>
    </xf>
    <xf numFmtId="0" fontId="13" fillId="14" borderId="6" xfId="0" applyFont="1" applyFill="1" applyBorder="1" applyAlignment="1">
      <alignment vertical="center" wrapText="1"/>
    </xf>
    <xf numFmtId="0" fontId="13" fillId="14" borderId="0" xfId="0" applyFont="1" applyFill="1" applyAlignment="1">
      <alignment horizontal="right" vertical="center" wrapText="1"/>
    </xf>
    <xf numFmtId="0" fontId="13" fillId="14" borderId="5" xfId="0" applyFont="1" applyFill="1" applyBorder="1" applyAlignment="1">
      <alignment horizontal="justify" vertical="center" wrapText="1"/>
    </xf>
    <xf numFmtId="0" fontId="13" fillId="14" borderId="5" xfId="0" applyFont="1" applyFill="1" applyBorder="1" applyAlignment="1">
      <alignment horizontal="center" vertical="center" wrapText="1"/>
    </xf>
    <xf numFmtId="0" fontId="13" fillId="14" borderId="5" xfId="0" applyFont="1" applyFill="1" applyBorder="1" applyAlignment="1">
      <alignment vertical="center" wrapText="1"/>
    </xf>
    <xf numFmtId="0" fontId="17" fillId="14" borderId="5" xfId="0" applyFont="1" applyFill="1" applyBorder="1" applyAlignment="1">
      <alignment horizontal="center" vertical="center" wrapText="1"/>
    </xf>
    <xf numFmtId="0" fontId="13" fillId="14" borderId="36" xfId="0" applyFont="1" applyFill="1" applyBorder="1" applyAlignment="1">
      <alignment horizontal="center"/>
    </xf>
    <xf numFmtId="0" fontId="13" fillId="14" borderId="6" xfId="0" applyFont="1" applyFill="1" applyBorder="1" applyAlignment="1">
      <alignment horizontal="center" vertical="center" wrapText="1"/>
    </xf>
    <xf numFmtId="0" fontId="13" fillId="14" borderId="36" xfId="0" applyFont="1" applyFill="1" applyBorder="1" applyAlignment="1">
      <alignment horizontal="center" vertical="center" wrapText="1"/>
    </xf>
    <xf numFmtId="0" fontId="13" fillId="14" borderId="1" xfId="0" applyFont="1" applyFill="1" applyBorder="1" applyAlignment="1">
      <alignment vertical="center" wrapText="1"/>
    </xf>
    <xf numFmtId="0" fontId="13"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13" fillId="14" borderId="5" xfId="0" applyFont="1" applyFill="1" applyBorder="1"/>
    <xf numFmtId="0" fontId="13" fillId="14" borderId="0" xfId="0" applyFont="1" applyFill="1" applyAlignment="1">
      <alignment horizontal="right"/>
    </xf>
    <xf numFmtId="0" fontId="13" fillId="14" borderId="31" xfId="0" applyFont="1" applyFill="1" applyBorder="1" applyAlignment="1">
      <alignment horizontal="center" vertical="center" wrapText="1"/>
    </xf>
    <xf numFmtId="0" fontId="13" fillId="14" borderId="15" xfId="0" applyFont="1" applyFill="1" applyBorder="1" applyAlignment="1">
      <alignment horizontal="right" vertical="center" wrapText="1"/>
    </xf>
    <xf numFmtId="0" fontId="24" fillId="14" borderId="26" xfId="0" applyFont="1" applyFill="1" applyBorder="1" applyAlignment="1">
      <alignment horizontal="center" vertical="center" wrapText="1"/>
    </xf>
    <xf numFmtId="0" fontId="13" fillId="14" borderId="0" xfId="0" applyFont="1" applyFill="1" applyAlignment="1">
      <alignment horizontal="center" vertical="center"/>
    </xf>
    <xf numFmtId="0" fontId="13" fillId="14" borderId="0" xfId="0" applyFont="1" applyFill="1" applyAlignment="1">
      <alignment horizontal="right" vertical="center"/>
    </xf>
    <xf numFmtId="0" fontId="13" fillId="14" borderId="19" xfId="0" applyFont="1" applyFill="1" applyBorder="1" applyAlignment="1">
      <alignment horizontal="center" vertical="center" wrapText="1"/>
    </xf>
    <xf numFmtId="0" fontId="13" fillId="14" borderId="26" xfId="0" applyFont="1" applyFill="1" applyBorder="1" applyAlignment="1">
      <alignment horizontal="center" vertical="center" wrapText="1"/>
    </xf>
    <xf numFmtId="49" fontId="17" fillId="14" borderId="0" xfId="0" applyNumberFormat="1" applyFont="1" applyFill="1" applyAlignment="1">
      <alignment horizontal="center" vertical="center"/>
    </xf>
    <xf numFmtId="49" fontId="17" fillId="0" borderId="0" xfId="0" applyNumberFormat="1" applyFont="1" applyAlignment="1">
      <alignment horizontal="center" vertical="center"/>
    </xf>
    <xf numFmtId="49" fontId="17" fillId="14" borderId="1" xfId="0" applyNumberFormat="1" applyFont="1" applyFill="1" applyBorder="1" applyAlignment="1">
      <alignment horizontal="center" vertical="center"/>
    </xf>
    <xf numFmtId="0" fontId="13" fillId="0" borderId="0" xfId="0" applyFont="1" applyAlignment="1">
      <alignment horizontal="center" vertical="center" wrapText="1"/>
    </xf>
    <xf numFmtId="49" fontId="17" fillId="0" borderId="1" xfId="0" applyNumberFormat="1" applyFont="1" applyBorder="1" applyAlignment="1">
      <alignment horizontal="center" vertical="center"/>
    </xf>
    <xf numFmtId="178" fontId="13" fillId="14" borderId="0" xfId="0" applyNumberFormat="1" applyFont="1" applyFill="1" applyAlignment="1">
      <alignment vertical="center" wrapText="1"/>
    </xf>
    <xf numFmtId="0" fontId="13" fillId="14" borderId="21" xfId="0" applyFont="1" applyFill="1" applyBorder="1" applyAlignment="1">
      <alignment horizontal="left" vertical="center" wrapText="1"/>
    </xf>
    <xf numFmtId="0" fontId="13" fillId="0" borderId="21" xfId="0" applyFont="1" applyBorder="1" applyAlignment="1">
      <alignment horizontal="left" vertical="center" wrapText="1"/>
    </xf>
    <xf numFmtId="0" fontId="13" fillId="14" borderId="22" xfId="0" applyFont="1" applyFill="1" applyBorder="1" applyAlignment="1">
      <alignment horizontal="left" vertical="center" wrapText="1"/>
    </xf>
    <xf numFmtId="1" fontId="13" fillId="14"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13" fillId="14" borderId="1" xfId="0" applyFont="1" applyFill="1" applyBorder="1" applyAlignment="1">
      <alignment horizontal="center"/>
    </xf>
    <xf numFmtId="0" fontId="13" fillId="14" borderId="31" xfId="0" applyFont="1" applyFill="1" applyBorder="1" applyAlignment="1">
      <alignment horizontal="left" vertical="center" wrapText="1"/>
    </xf>
    <xf numFmtId="1" fontId="13" fillId="14" borderId="5" xfId="0" applyNumberFormat="1" applyFont="1" applyFill="1" applyBorder="1" applyAlignment="1">
      <alignment horizontal="center" vertical="center" wrapText="1"/>
    </xf>
    <xf numFmtId="1" fontId="13" fillId="14" borderId="26" xfId="0" applyNumberFormat="1" applyFont="1" applyFill="1" applyBorder="1" applyAlignment="1">
      <alignment horizontal="center" vertical="center" wrapText="1"/>
    </xf>
    <xf numFmtId="1" fontId="13" fillId="0" borderId="4" xfId="0" applyNumberFormat="1" applyFont="1" applyBorder="1" applyAlignment="1">
      <alignment horizontal="center" vertical="center" wrapText="1"/>
    </xf>
    <xf numFmtId="1" fontId="13" fillId="0" borderId="26" xfId="0" applyNumberFormat="1" applyFont="1" applyBorder="1" applyAlignment="1">
      <alignment horizontal="center" vertical="center" wrapText="1"/>
    </xf>
    <xf numFmtId="1" fontId="13" fillId="14" borderId="4" xfId="0" applyNumberFormat="1" applyFont="1" applyFill="1" applyBorder="1" applyAlignment="1">
      <alignment horizontal="center" vertical="center" wrapText="1"/>
    </xf>
    <xf numFmtId="1" fontId="13" fillId="14" borderId="32" xfId="0" applyNumberFormat="1" applyFont="1" applyFill="1" applyBorder="1" applyAlignment="1">
      <alignment horizontal="center" vertical="center" wrapText="1"/>
    </xf>
    <xf numFmtId="1" fontId="13" fillId="14" borderId="0" xfId="0" applyNumberFormat="1" applyFont="1" applyFill="1" applyAlignment="1">
      <alignment horizontal="center" vertical="center" wrapText="1"/>
    </xf>
    <xf numFmtId="1" fontId="13" fillId="0" borderId="0" xfId="0" applyNumberFormat="1" applyFont="1" applyAlignment="1">
      <alignment horizontal="center" vertical="center" wrapText="1"/>
    </xf>
    <xf numFmtId="1" fontId="13" fillId="14" borderId="31" xfId="0" applyNumberFormat="1" applyFont="1" applyFill="1" applyBorder="1" applyAlignment="1">
      <alignment horizontal="center" vertical="center" wrapText="1"/>
    </xf>
    <xf numFmtId="1" fontId="13" fillId="14" borderId="0" xfId="0" applyNumberFormat="1" applyFont="1" applyFill="1" applyAlignment="1">
      <alignment horizontal="center"/>
    </xf>
    <xf numFmtId="1" fontId="13" fillId="14" borderId="31" xfId="0" applyNumberFormat="1" applyFont="1" applyFill="1" applyBorder="1" applyAlignment="1">
      <alignment vertical="center" wrapText="1"/>
    </xf>
    <xf numFmtId="1" fontId="13" fillId="0" borderId="5" xfId="0" applyNumberFormat="1" applyFont="1" applyBorder="1" applyAlignment="1">
      <alignment horizontal="center" vertical="center" wrapText="1"/>
    </xf>
    <xf numFmtId="1" fontId="13" fillId="14" borderId="54" xfId="0" applyNumberFormat="1" applyFont="1" applyFill="1" applyBorder="1" applyAlignment="1">
      <alignment horizontal="center" vertical="center" wrapText="1"/>
    </xf>
    <xf numFmtId="1" fontId="13" fillId="0" borderId="0" xfId="0" applyNumberFormat="1" applyFont="1" applyAlignment="1">
      <alignment horizontal="center"/>
    </xf>
    <xf numFmtId="0" fontId="13" fillId="14" borderId="70" xfId="0" applyFont="1" applyFill="1" applyBorder="1" applyAlignment="1">
      <alignment horizontal="right" vertical="center" wrapText="1"/>
    </xf>
    <xf numFmtId="9" fontId="13" fillId="14" borderId="70" xfId="0" applyNumberFormat="1" applyFont="1" applyFill="1" applyBorder="1" applyAlignment="1">
      <alignment horizontal="center" vertical="center" wrapText="1"/>
    </xf>
    <xf numFmtId="0" fontId="13" fillId="14" borderId="70" xfId="0" applyFont="1" applyFill="1" applyBorder="1" applyAlignment="1">
      <alignment horizontal="center" vertical="center" wrapText="1"/>
    </xf>
    <xf numFmtId="0" fontId="13" fillId="14" borderId="71" xfId="0" applyFont="1" applyFill="1" applyBorder="1" applyAlignment="1">
      <alignment horizontal="center" vertical="center" wrapText="1"/>
    </xf>
    <xf numFmtId="0" fontId="13" fillId="14" borderId="0" xfId="0" applyFont="1" applyFill="1" applyAlignment="1">
      <alignment horizontal="center" vertical="top" wrapText="1"/>
    </xf>
    <xf numFmtId="0" fontId="13" fillId="14" borderId="6" xfId="0" applyFont="1" applyFill="1" applyBorder="1" applyAlignment="1">
      <alignment horizontal="center" vertical="top" wrapText="1"/>
    </xf>
    <xf numFmtId="0" fontId="17" fillId="14" borderId="1" xfId="0" applyFont="1" applyFill="1" applyBorder="1" applyAlignment="1">
      <alignment horizontal="center" vertical="center" wrapText="1"/>
    </xf>
    <xf numFmtId="0" fontId="13" fillId="14" borderId="4" xfId="0" applyFont="1" applyFill="1" applyBorder="1" applyAlignment="1">
      <alignment horizontal="center" vertical="center" wrapText="1"/>
    </xf>
    <xf numFmtId="0" fontId="13" fillId="0" borderId="45" xfId="0" applyFont="1" applyBorder="1" applyAlignment="1">
      <alignment horizontal="left" vertical="center" wrapText="1"/>
    </xf>
    <xf numFmtId="0" fontId="13" fillId="0" borderId="45" xfId="0" applyFont="1" applyBorder="1" applyAlignment="1">
      <alignment vertical="center" wrapText="1"/>
    </xf>
    <xf numFmtId="0" fontId="13" fillId="0" borderId="45" xfId="0" applyFont="1" applyBorder="1" applyAlignment="1">
      <alignment horizontal="left" vertical="center"/>
    </xf>
    <xf numFmtId="0" fontId="26" fillId="0" borderId="45" xfId="0" applyFont="1" applyBorder="1" applyAlignment="1">
      <alignment horizontal="left" vertical="center"/>
    </xf>
    <xf numFmtId="0" fontId="17" fillId="17" borderId="63" xfId="0" applyFont="1" applyFill="1" applyBorder="1" applyAlignment="1">
      <alignment horizontal="centerContinuous" vertical="center" wrapText="1"/>
    </xf>
    <xf numFmtId="0" fontId="62" fillId="0" borderId="47" xfId="0" applyFont="1" applyBorder="1" applyAlignment="1">
      <alignment horizontal="left"/>
    </xf>
    <xf numFmtId="166" fontId="31" fillId="2" borderId="1" xfId="44" applyNumberFormat="1" applyFont="1" applyFill="1" applyBorder="1" applyAlignment="1">
      <alignment horizontal="right" vertical="center" wrapText="1"/>
    </xf>
    <xf numFmtId="164" fontId="16" fillId="2" borderId="1" xfId="1" applyNumberFormat="1" applyFont="1" applyFill="1" applyBorder="1" applyAlignment="1">
      <alignment horizontal="right" vertical="center" wrapText="1"/>
    </xf>
    <xf numFmtId="1" fontId="41" fillId="2" borderId="1"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0" fontId="13" fillId="2" borderId="54" xfId="49" applyFont="1" applyFill="1" applyBorder="1" applyAlignment="1">
      <alignment horizontal="center"/>
    </xf>
    <xf numFmtId="9" fontId="13" fillId="2" borderId="5" xfId="41" applyNumberFormat="1" applyFont="1" applyFill="1" applyBorder="1" applyAlignment="1">
      <alignment horizontal="center" vertical="center" wrapText="1"/>
    </xf>
    <xf numFmtId="0" fontId="13" fillId="2" borderId="2" xfId="49" applyFont="1" applyFill="1" applyBorder="1" applyAlignment="1">
      <alignment horizontal="center"/>
    </xf>
    <xf numFmtId="0" fontId="13" fillId="2" borderId="54" xfId="41" applyFont="1" applyFill="1" applyBorder="1" applyAlignment="1">
      <alignment horizontal="center" vertical="center" wrapText="1"/>
    </xf>
    <xf numFmtId="9" fontId="16" fillId="2" borderId="1" xfId="58" applyFont="1" applyFill="1" applyBorder="1" applyAlignment="1">
      <alignment horizontal="right" vertical="center" wrapText="1"/>
    </xf>
    <xf numFmtId="1" fontId="63" fillId="2" borderId="19" xfId="41"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63" fillId="2" borderId="26" xfId="41" applyFont="1" applyFill="1" applyBorder="1" applyAlignment="1">
      <alignment horizontal="center" vertical="center" wrapText="1"/>
    </xf>
    <xf numFmtId="0" fontId="63" fillId="2" borderId="0" xfId="41" applyFont="1" applyFill="1" applyAlignment="1">
      <alignment horizontal="center" vertical="center" wrapText="1"/>
    </xf>
    <xf numFmtId="0" fontId="36" fillId="2" borderId="19" xfId="46" applyFill="1" applyBorder="1" applyAlignment="1">
      <alignment vertical="top" wrapText="1"/>
    </xf>
    <xf numFmtId="0" fontId="16" fillId="2" borderId="1" xfId="1" applyFont="1" applyFill="1" applyBorder="1" applyAlignment="1">
      <alignment horizontal="left" vertical="top"/>
    </xf>
    <xf numFmtId="0" fontId="64" fillId="0" borderId="1" xfId="1" applyFont="1" applyBorder="1" applyAlignment="1">
      <alignment vertical="center" wrapText="1"/>
    </xf>
    <xf numFmtId="0" fontId="65" fillId="2" borderId="1" xfId="1" applyFont="1" applyFill="1" applyBorder="1" applyAlignment="1">
      <alignment horizontal="left" vertical="center" wrapText="1"/>
    </xf>
    <xf numFmtId="9" fontId="13" fillId="2" borderId="11" xfId="48" applyFont="1" applyFill="1" applyBorder="1" applyAlignment="1">
      <alignment horizontal="center" vertical="center" wrapText="1"/>
    </xf>
    <xf numFmtId="9" fontId="13" fillId="2" borderId="3" xfId="48" applyFont="1" applyFill="1" applyBorder="1" applyAlignment="1">
      <alignment horizontal="center" vertical="center" wrapText="1"/>
    </xf>
    <xf numFmtId="9" fontId="13" fillId="2" borderId="19" xfId="48" applyFont="1" applyFill="1" applyBorder="1" applyAlignment="1">
      <alignment horizontal="center" vertical="center" wrapText="1"/>
    </xf>
    <xf numFmtId="0" fontId="63" fillId="2" borderId="0" xfId="40" applyFont="1" applyFill="1" applyAlignment="1">
      <alignment horizontal="center"/>
    </xf>
    <xf numFmtId="0" fontId="63" fillId="2" borderId="19" xfId="41" applyFont="1" applyFill="1" applyBorder="1" applyAlignment="1">
      <alignment horizontal="center" vertical="center" wrapText="1"/>
    </xf>
    <xf numFmtId="49" fontId="13" fillId="2" borderId="14" xfId="46" applyNumberFormat="1" applyFont="1" applyFill="1" applyBorder="1" applyAlignment="1" applyProtection="1">
      <alignment horizontal="left" vertical="center" wrapText="1"/>
    </xf>
    <xf numFmtId="0" fontId="13" fillId="2" borderId="14" xfId="46" applyFont="1" applyFill="1" applyBorder="1" applyAlignment="1">
      <alignment horizontal="left" vertical="center" wrapText="1"/>
    </xf>
    <xf numFmtId="0" fontId="13" fillId="2" borderId="29" xfId="46" applyFont="1" applyFill="1" applyBorder="1" applyAlignment="1">
      <alignment horizontal="left" vertical="center" wrapText="1"/>
    </xf>
    <xf numFmtId="0" fontId="13" fillId="2" borderId="32" xfId="46" applyFont="1" applyFill="1" applyBorder="1" applyAlignment="1">
      <alignment horizontal="left" vertical="center" wrapText="1"/>
    </xf>
    <xf numFmtId="0" fontId="16" fillId="0" borderId="1" xfId="1" applyFont="1" applyBorder="1" applyAlignment="1">
      <alignment horizontal="left" vertical="top" wrapText="1"/>
    </xf>
    <xf numFmtId="1" fontId="64" fillId="2" borderId="1" xfId="1" applyNumberFormat="1" applyFont="1" applyFill="1" applyBorder="1" applyAlignment="1">
      <alignment horizontal="right" vertical="center" wrapText="1"/>
    </xf>
    <xf numFmtId="0" fontId="0" fillId="0" borderId="1" xfId="0" applyBorder="1" applyAlignment="1">
      <alignment vertical="center" wrapText="1"/>
    </xf>
    <xf numFmtId="0" fontId="13" fillId="2" borderId="6" xfId="40" applyFont="1" applyFill="1" applyBorder="1"/>
    <xf numFmtId="0" fontId="13" fillId="2" borderId="36" xfId="40" applyFont="1" applyFill="1" applyBorder="1"/>
    <xf numFmtId="1" fontId="63" fillId="2" borderId="23" xfId="41" applyNumberFormat="1" applyFont="1" applyFill="1" applyBorder="1" applyAlignment="1">
      <alignment horizontal="center" vertical="center" wrapText="1"/>
    </xf>
    <xf numFmtId="0" fontId="63" fillId="2" borderId="1" xfId="41" applyFont="1" applyFill="1" applyBorder="1" applyAlignment="1">
      <alignment horizontal="center" vertical="center" wrapText="1"/>
    </xf>
    <xf numFmtId="1" fontId="63" fillId="2" borderId="3" xfId="41" applyNumberFormat="1" applyFont="1" applyFill="1" applyBorder="1" applyAlignment="1">
      <alignment horizontal="center" vertical="center" wrapText="1"/>
    </xf>
    <xf numFmtId="0" fontId="17" fillId="2" borderId="1" xfId="41" applyFont="1" applyFill="1" applyBorder="1" applyAlignment="1">
      <alignment horizontal="center" vertical="center" wrapText="1"/>
    </xf>
    <xf numFmtId="0" fontId="17" fillId="2" borderId="1" xfId="40" applyFont="1" applyFill="1" applyBorder="1" applyAlignment="1">
      <alignment horizontal="center"/>
    </xf>
    <xf numFmtId="0" fontId="17" fillId="2" borderId="54" xfId="40" applyFont="1" applyFill="1" applyBorder="1" applyAlignment="1">
      <alignment horizontal="center"/>
    </xf>
    <xf numFmtId="9" fontId="17" fillId="2" borderId="6" xfId="41" applyNumberFormat="1" applyFont="1" applyFill="1" applyBorder="1" applyAlignment="1">
      <alignment horizontal="center" vertical="center" wrapText="1"/>
    </xf>
    <xf numFmtId="0" fontId="13" fillId="2" borderId="0" xfId="46" applyFont="1" applyFill="1" applyAlignment="1">
      <alignment horizontal="right" vertical="center" wrapText="1"/>
    </xf>
    <xf numFmtId="0" fontId="13" fillId="2" borderId="0" xfId="46" applyFont="1" applyFill="1" applyAlignment="1">
      <alignment vertical="center" wrapText="1"/>
    </xf>
    <xf numFmtId="0" fontId="13" fillId="2" borderId="0" xfId="46" applyFont="1" applyFill="1" applyAlignment="1">
      <alignment horizontal="center" vertical="center" wrapText="1"/>
    </xf>
    <xf numFmtId="0" fontId="13" fillId="2" borderId="0" xfId="46" applyFont="1" applyFill="1" applyAlignment="1">
      <alignment horizontal="right" vertical="center"/>
    </xf>
    <xf numFmtId="0" fontId="13" fillId="2" borderId="19" xfId="46" applyFont="1" applyFill="1" applyBorder="1" applyAlignment="1">
      <alignment horizontal="center" vertical="center" wrapText="1"/>
    </xf>
    <xf numFmtId="0" fontId="13" fillId="2" borderId="0" xfId="46" applyFont="1" applyFill="1" applyAlignment="1">
      <alignment horizontal="left" vertical="center" wrapText="1"/>
    </xf>
    <xf numFmtId="0" fontId="17" fillId="0" borderId="0" xfId="54" applyFont="1" applyAlignment="1">
      <alignment horizontal="center" vertical="center" wrapText="1"/>
    </xf>
    <xf numFmtId="0" fontId="17" fillId="0" borderId="0" xfId="53" applyFont="1" applyAlignment="1">
      <alignment horizontal="center"/>
    </xf>
    <xf numFmtId="0" fontId="17" fillId="2" borderId="0" xfId="41" applyFont="1" applyFill="1" applyAlignment="1">
      <alignment horizontal="center" vertical="center" wrapText="1"/>
    </xf>
    <xf numFmtId="9" fontId="17" fillId="2" borderId="29" xfId="41" applyNumberFormat="1" applyFont="1" applyFill="1" applyBorder="1" applyAlignment="1">
      <alignment horizontal="center" vertical="center" wrapText="1"/>
    </xf>
    <xf numFmtId="0" fontId="17" fillId="2" borderId="0" xfId="49" applyFont="1" applyFill="1" applyAlignment="1">
      <alignment horizontal="center"/>
    </xf>
    <xf numFmtId="0" fontId="17" fillId="2" borderId="0" xfId="40" applyFont="1" applyFill="1" applyAlignment="1">
      <alignment horizontal="center"/>
    </xf>
    <xf numFmtId="1" fontId="17" fillId="0" borderId="1" xfId="41" applyNumberFormat="1" applyFont="1" applyBorder="1" applyAlignment="1">
      <alignment horizontal="center" vertical="center" wrapText="1"/>
    </xf>
    <xf numFmtId="0" fontId="16" fillId="2" borderId="29" xfId="1" applyFont="1" applyFill="1" applyBorder="1" applyAlignment="1">
      <alignment horizontal="right" vertical="center"/>
    </xf>
    <xf numFmtId="166" fontId="16" fillId="2" borderId="1" xfId="44" applyNumberFormat="1" applyFont="1" applyFill="1" applyBorder="1" applyAlignment="1">
      <alignment horizontal="right" vertical="center" wrapText="1"/>
    </xf>
    <xf numFmtId="166" fontId="41" fillId="13" borderId="1" xfId="1" applyNumberFormat="1" applyFont="1" applyFill="1" applyBorder="1" applyAlignment="1">
      <alignment horizontal="right" vertical="center" wrapText="1"/>
    </xf>
    <xf numFmtId="166" fontId="16" fillId="13" borderId="1" xfId="1" applyNumberFormat="1" applyFont="1" applyFill="1" applyBorder="1" applyAlignment="1">
      <alignment horizontal="right" vertical="center" wrapText="1"/>
    </xf>
    <xf numFmtId="166" fontId="16" fillId="0" borderId="1" xfId="1" applyNumberFormat="1" applyFont="1" applyBorder="1" applyAlignment="1">
      <alignment horizontal="right" vertical="center" wrapText="1"/>
    </xf>
    <xf numFmtId="41" fontId="31" fillId="2" borderId="1" xfId="44" applyFont="1" applyFill="1" applyBorder="1" applyAlignment="1">
      <alignment horizontal="right" vertical="center" wrapText="1"/>
    </xf>
    <xf numFmtId="166" fontId="16" fillId="2" borderId="1" xfId="1" applyNumberFormat="1" applyFont="1" applyFill="1" applyBorder="1" applyAlignment="1">
      <alignment horizontal="right" vertical="center" wrapText="1"/>
    </xf>
    <xf numFmtId="164" fontId="16" fillId="2" borderId="5" xfId="1" applyNumberFormat="1" applyFont="1" applyFill="1" applyBorder="1" applyAlignment="1">
      <alignment horizontal="right" vertical="center" wrapText="1"/>
    </xf>
    <xf numFmtId="166" fontId="13" fillId="2" borderId="1" xfId="44" applyNumberFormat="1" applyFont="1" applyFill="1" applyBorder="1" applyAlignment="1">
      <alignment horizontal="right" vertical="center" wrapText="1"/>
    </xf>
    <xf numFmtId="41" fontId="13" fillId="2" borderId="1" xfId="44" applyFont="1" applyFill="1" applyBorder="1" applyAlignment="1">
      <alignment horizontal="right" vertical="center" wrapText="1"/>
    </xf>
    <xf numFmtId="41" fontId="16" fillId="2" borderId="1" xfId="44" applyFont="1" applyFill="1" applyBorder="1" applyAlignment="1">
      <alignment horizontal="right" vertical="center" wrapText="1"/>
    </xf>
    <xf numFmtId="41" fontId="33" fillId="2" borderId="1" xfId="44" applyFont="1" applyFill="1" applyBorder="1" applyAlignment="1">
      <alignment horizontal="right" vertical="center" wrapText="1"/>
    </xf>
    <xf numFmtId="9" fontId="31" fillId="2" borderId="1" xfId="1" applyNumberFormat="1" applyFont="1" applyFill="1" applyBorder="1" applyAlignment="1">
      <alignment horizontal="center" vertical="center" wrapText="1"/>
    </xf>
    <xf numFmtId="1" fontId="31" fillId="2" borderId="1" xfId="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51" applyFill="1" applyBorder="1" applyAlignment="1" applyProtection="1">
      <alignment horizontal="center" vertical="center" wrapText="1"/>
    </xf>
    <xf numFmtId="9" fontId="17" fillId="2" borderId="1" xfId="41" applyNumberFormat="1" applyFont="1" applyFill="1" applyBorder="1" applyAlignment="1">
      <alignment horizontal="center" vertical="center" wrapText="1"/>
    </xf>
    <xf numFmtId="0" fontId="16" fillId="2" borderId="19" xfId="1" applyFont="1" applyFill="1" applyBorder="1" applyAlignment="1">
      <alignment horizontal="center" vertical="center"/>
    </xf>
    <xf numFmtId="0" fontId="31" fillId="2" borderId="5" xfId="1" applyFont="1" applyFill="1" applyBorder="1" applyAlignment="1">
      <alignment horizontal="right" vertical="center" wrapText="1"/>
    </xf>
    <xf numFmtId="0" fontId="16" fillId="2" borderId="29" xfId="1" applyFont="1" applyFill="1" applyBorder="1" applyAlignment="1">
      <alignment horizontal="center" vertical="center"/>
    </xf>
    <xf numFmtId="10" fontId="13" fillId="2" borderId="1" xfId="48" applyNumberFormat="1" applyFont="1" applyFill="1" applyBorder="1" applyAlignment="1">
      <alignment horizontal="center" vertical="center"/>
    </xf>
    <xf numFmtId="10" fontId="20" fillId="2" borderId="1" xfId="48" applyNumberFormat="1" applyFont="1" applyFill="1" applyBorder="1" applyAlignment="1">
      <alignment horizontal="center" vertical="center"/>
    </xf>
    <xf numFmtId="10" fontId="16" fillId="2" borderId="1" xfId="48" applyNumberFormat="1" applyFont="1" applyFill="1" applyBorder="1" applyAlignment="1">
      <alignment horizontal="center" vertical="center" wrapText="1"/>
    </xf>
    <xf numFmtId="0" fontId="20" fillId="2" borderId="0" xfId="0" applyFont="1" applyFill="1" applyAlignment="1">
      <alignment horizontal="center" vertical="center"/>
    </xf>
    <xf numFmtId="9" fontId="16" fillId="14" borderId="1" xfId="0" applyNumberFormat="1" applyFont="1" applyFill="1" applyBorder="1" applyAlignment="1">
      <alignment horizontal="center" vertical="center"/>
    </xf>
    <xf numFmtId="0" fontId="16" fillId="0" borderId="1" xfId="1" applyFont="1" applyBorder="1" applyAlignment="1">
      <alignment horizontal="center" vertical="center"/>
    </xf>
    <xf numFmtId="0" fontId="16" fillId="0" borderId="54" xfId="1" applyFont="1" applyBorder="1" applyAlignment="1">
      <alignment horizontal="center" vertical="center"/>
    </xf>
    <xf numFmtId="0" fontId="13" fillId="12" borderId="14" xfId="46" applyFont="1" applyFill="1" applyBorder="1" applyAlignment="1" applyProtection="1">
      <alignment horizontal="left" vertical="center" wrapText="1"/>
    </xf>
    <xf numFmtId="17" fontId="13" fillId="12" borderId="14" xfId="46" applyNumberFormat="1" applyFont="1" applyFill="1" applyBorder="1" applyAlignment="1" applyProtection="1">
      <alignment horizontal="left" vertical="center" wrapText="1"/>
    </xf>
    <xf numFmtId="14" fontId="66" fillId="2" borderId="1" xfId="1" applyNumberFormat="1" applyFont="1" applyFill="1" applyBorder="1" applyAlignment="1">
      <alignment horizontal="center" vertical="center" wrapText="1"/>
    </xf>
    <xf numFmtId="1" fontId="67" fillId="2" borderId="19" xfId="41" applyNumberFormat="1" applyFont="1" applyFill="1" applyBorder="1" applyAlignment="1">
      <alignment horizontal="center" vertical="center" wrapText="1"/>
    </xf>
    <xf numFmtId="1" fontId="66" fillId="0" borderId="1" xfId="1" applyNumberFormat="1" applyFont="1" applyBorder="1" applyAlignment="1">
      <alignment horizontal="center" vertical="center" wrapText="1"/>
    </xf>
    <xf numFmtId="0" fontId="66" fillId="0" borderId="1" xfId="58" applyNumberFormat="1" applyFont="1" applyBorder="1" applyAlignment="1">
      <alignment horizontal="center" vertical="center" wrapText="1"/>
    </xf>
    <xf numFmtId="166" fontId="66" fillId="0" borderId="1" xfId="1" applyNumberFormat="1" applyFont="1" applyBorder="1" applyAlignment="1">
      <alignment horizontal="center" vertical="center" wrapText="1"/>
    </xf>
    <xf numFmtId="0" fontId="66" fillId="0" borderId="1" xfId="1" applyFont="1" applyBorder="1" applyAlignment="1">
      <alignment horizontal="center" vertical="center" wrapText="1"/>
    </xf>
    <xf numFmtId="166" fontId="66" fillId="0" borderId="1" xfId="50" applyNumberFormat="1" applyFont="1" applyBorder="1" applyAlignment="1">
      <alignment horizontal="center" vertical="center" wrapText="1"/>
    </xf>
    <xf numFmtId="0" fontId="17" fillId="2" borderId="6" xfId="41" applyFont="1" applyFill="1" applyBorder="1" applyAlignment="1">
      <alignment horizontal="center" vertical="center" wrapText="1"/>
    </xf>
    <xf numFmtId="166" fontId="31" fillId="2" borderId="1" xfId="50" applyNumberFormat="1" applyFont="1" applyFill="1" applyBorder="1" applyAlignment="1">
      <alignment horizontal="center" vertical="center" wrapText="1"/>
    </xf>
    <xf numFmtId="0" fontId="16" fillId="2" borderId="23" xfId="1" applyFont="1" applyFill="1" applyBorder="1" applyAlignment="1">
      <alignment vertical="center"/>
    </xf>
    <xf numFmtId="0" fontId="14" fillId="2" borderId="1" xfId="1" applyFont="1" applyFill="1" applyBorder="1" applyAlignment="1">
      <alignment vertical="center"/>
    </xf>
    <xf numFmtId="0" fontId="0" fillId="0" borderId="29" xfId="0" applyBorder="1" applyAlignment="1">
      <alignment horizontal="center" vertical="center"/>
    </xf>
    <xf numFmtId="0" fontId="16" fillId="2" borderId="19" xfId="1" applyFont="1" applyFill="1" applyBorder="1" applyAlignment="1">
      <alignment horizontal="left" vertical="center"/>
    </xf>
    <xf numFmtId="0" fontId="3" fillId="0" borderId="1" xfId="0" applyFont="1" applyBorder="1" applyAlignment="1">
      <alignment vertical="center"/>
    </xf>
    <xf numFmtId="0" fontId="13" fillId="2" borderId="14" xfId="41" applyFont="1" applyFill="1" applyBorder="1" applyAlignment="1">
      <alignment horizontal="center" vertical="center" wrapText="1"/>
    </xf>
    <xf numFmtId="0" fontId="13" fillId="2" borderId="1" xfId="41" applyFont="1" applyFill="1" applyBorder="1" applyAlignment="1">
      <alignment horizontal="center" vertical="center"/>
    </xf>
    <xf numFmtId="0" fontId="13" fillId="2" borderId="30" xfId="74" applyFont="1" applyFill="1" applyBorder="1"/>
    <xf numFmtId="0" fontId="13" fillId="2" borderId="30" xfId="74" applyFont="1" applyFill="1" applyBorder="1" applyAlignment="1">
      <alignment horizontal="center"/>
    </xf>
    <xf numFmtId="0" fontId="13" fillId="2" borderId="52" xfId="74" applyFont="1" applyFill="1" applyBorder="1" applyAlignment="1">
      <alignment horizontal="center"/>
    </xf>
    <xf numFmtId="0" fontId="13" fillId="2" borderId="14" xfId="51" applyFont="1" applyFill="1" applyBorder="1" applyAlignment="1" applyProtection="1">
      <alignment horizontal="left" vertical="center"/>
    </xf>
    <xf numFmtId="0" fontId="13" fillId="0" borderId="26" xfId="74" applyFont="1" applyBorder="1"/>
    <xf numFmtId="14" fontId="13" fillId="2" borderId="14" xfId="51" applyNumberFormat="1" applyFont="1" applyFill="1" applyBorder="1" applyAlignment="1" applyProtection="1">
      <alignment horizontal="left" vertical="center" wrapText="1"/>
    </xf>
    <xf numFmtId="0" fontId="13" fillId="2" borderId="6" xfId="74" applyFont="1" applyFill="1" applyBorder="1" applyAlignment="1">
      <alignment horizontal="center"/>
    </xf>
    <xf numFmtId="14" fontId="20" fillId="2" borderId="1" xfId="0" applyNumberFormat="1" applyFont="1" applyFill="1" applyBorder="1" applyAlignment="1">
      <alignment horizontal="center" vertical="center"/>
    </xf>
    <xf numFmtId="187" fontId="31" fillId="2" borderId="1" xfId="67" applyNumberFormat="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9" fillId="2" borderId="5" xfId="1" applyFont="1" applyFill="1" applyBorder="1" applyAlignment="1">
      <alignment vertical="center" wrapText="1"/>
    </xf>
    <xf numFmtId="0" fontId="13" fillId="2" borderId="87" xfId="0" applyFont="1" applyFill="1" applyBorder="1"/>
    <xf numFmtId="0" fontId="13" fillId="2" borderId="54" xfId="51" applyFont="1" applyFill="1" applyBorder="1" applyAlignment="1" applyProtection="1">
      <alignment horizontal="center" vertical="center" wrapText="1"/>
    </xf>
    <xf numFmtId="0" fontId="13" fillId="2" borderId="35" xfId="74" applyFont="1" applyFill="1" applyBorder="1"/>
    <xf numFmtId="0" fontId="13" fillId="2" borderId="0" xfId="74" applyFont="1" applyFill="1" applyAlignment="1">
      <alignment horizontal="center"/>
    </xf>
    <xf numFmtId="0" fontId="13" fillId="2" borderId="0" xfId="74" applyFont="1" applyFill="1"/>
    <xf numFmtId="0" fontId="13" fillId="2" borderId="31" xfId="74" applyFont="1" applyFill="1" applyBorder="1"/>
    <xf numFmtId="0" fontId="13" fillId="2" borderId="6" xfId="74" applyFont="1" applyFill="1" applyBorder="1"/>
    <xf numFmtId="0" fontId="13" fillId="2" borderId="36" xfId="74" applyFont="1" applyFill="1" applyBorder="1"/>
    <xf numFmtId="0" fontId="13" fillId="2" borderId="1" xfId="74" applyFont="1" applyFill="1" applyBorder="1"/>
    <xf numFmtId="0" fontId="13" fillId="2" borderId="0" xfId="74" applyFont="1" applyFill="1" applyAlignment="1">
      <alignment horizontal="right"/>
    </xf>
    <xf numFmtId="178" fontId="13" fillId="2" borderId="6" xfId="65" applyNumberFormat="1" applyFont="1" applyFill="1" applyBorder="1" applyAlignment="1" applyProtection="1">
      <alignment vertical="center" wrapText="1"/>
    </xf>
    <xf numFmtId="1" fontId="13" fillId="2" borderId="29" xfId="41" applyNumberFormat="1" applyFont="1" applyFill="1" applyBorder="1" applyAlignment="1">
      <alignment horizontal="center" vertical="center" wrapText="1"/>
    </xf>
    <xf numFmtId="0" fontId="13" fillId="2" borderId="51" xfId="74" applyFont="1" applyFill="1" applyBorder="1"/>
    <xf numFmtId="0" fontId="13" fillId="2" borderId="1" xfId="74" applyFont="1" applyFill="1" applyBorder="1" applyAlignment="1">
      <alignment horizontal="center"/>
    </xf>
    <xf numFmtId="0" fontId="13" fillId="2" borderId="13" xfId="74" applyFont="1" applyFill="1" applyBorder="1"/>
    <xf numFmtId="0" fontId="13" fillId="2" borderId="19" xfId="41" applyFont="1" applyFill="1" applyBorder="1" applyAlignment="1">
      <alignment horizontal="center" vertical="center"/>
    </xf>
    <xf numFmtId="0" fontId="13" fillId="2" borderId="1" xfId="65" applyNumberFormat="1" applyFont="1" applyFill="1" applyBorder="1" applyAlignment="1" applyProtection="1">
      <alignment vertical="center" wrapText="1"/>
    </xf>
    <xf numFmtId="0" fontId="23" fillId="2" borderId="46" xfId="41" applyFont="1" applyFill="1" applyBorder="1" applyAlignment="1">
      <alignment horizontal="left" vertical="center" wrapText="1"/>
    </xf>
    <xf numFmtId="0" fontId="13" fillId="2" borderId="19" xfId="46" applyFont="1" applyFill="1" applyBorder="1" applyAlignment="1" applyProtection="1">
      <alignment horizontal="left" vertical="center"/>
    </xf>
    <xf numFmtId="9" fontId="16" fillId="0" borderId="54" xfId="1" applyNumberFormat="1" applyFont="1" applyBorder="1" applyAlignment="1">
      <alignment vertical="center" wrapText="1"/>
    </xf>
    <xf numFmtId="9" fontId="24" fillId="2" borderId="1" xfId="46" applyNumberFormat="1" applyFont="1" applyFill="1" applyBorder="1" applyAlignment="1" applyProtection="1">
      <alignment vertical="center" wrapText="1"/>
    </xf>
    <xf numFmtId="10" fontId="24" fillId="2" borderId="1" xfId="46" applyNumberFormat="1" applyFont="1" applyFill="1" applyBorder="1" applyAlignment="1" applyProtection="1">
      <alignment vertical="center" wrapText="1"/>
    </xf>
    <xf numFmtId="9" fontId="24" fillId="2" borderId="1" xfId="46" applyNumberFormat="1" applyFont="1" applyFill="1" applyBorder="1" applyAlignment="1" applyProtection="1">
      <alignment horizontal="center" vertical="center" wrapText="1"/>
    </xf>
    <xf numFmtId="17" fontId="13" fillId="14" borderId="6" xfId="0" applyNumberFormat="1" applyFont="1" applyFill="1" applyBorder="1" applyAlignment="1">
      <alignment horizontal="left" vertical="center" wrapText="1"/>
    </xf>
    <xf numFmtId="0" fontId="38" fillId="2" borderId="30" xfId="41" applyFont="1" applyFill="1" applyBorder="1" applyAlignment="1">
      <alignment horizontal="left" vertical="center"/>
    </xf>
    <xf numFmtId="180" fontId="13" fillId="2" borderId="19" xfId="41" applyNumberFormat="1" applyFont="1" applyFill="1" applyBorder="1" applyAlignment="1">
      <alignment horizontal="center" vertical="center" wrapText="1"/>
    </xf>
    <xf numFmtId="180" fontId="69" fillId="2" borderId="19" xfId="41" applyNumberFormat="1" applyFont="1" applyFill="1" applyBorder="1" applyAlignment="1">
      <alignment horizontal="center" vertical="center" wrapText="1"/>
    </xf>
    <xf numFmtId="9" fontId="69" fillId="2" borderId="19" xfId="41" applyNumberFormat="1" applyFont="1" applyFill="1" applyBorder="1" applyAlignment="1">
      <alignment horizontal="center" vertical="center" wrapText="1"/>
    </xf>
    <xf numFmtId="0" fontId="21" fillId="2" borderId="14" xfId="46" applyFont="1" applyFill="1" applyBorder="1" applyAlignment="1" applyProtection="1">
      <alignment horizontal="left" vertical="center"/>
    </xf>
    <xf numFmtId="17" fontId="21" fillId="2" borderId="14" xfId="46" applyNumberFormat="1" applyFont="1" applyFill="1" applyBorder="1" applyAlignment="1" applyProtection="1">
      <alignment horizontal="left" vertical="center" wrapText="1"/>
    </xf>
    <xf numFmtId="0" fontId="23" fillId="0" borderId="16" xfId="41" applyFont="1" applyBorder="1" applyAlignment="1">
      <alignment horizontal="left" vertical="top" wrapText="1"/>
    </xf>
    <xf numFmtId="180" fontId="16" fillId="0" borderId="1" xfId="43" applyNumberFormat="1" applyFont="1" applyFill="1" applyBorder="1" applyAlignment="1">
      <alignment vertical="center" wrapText="1"/>
    </xf>
    <xf numFmtId="9" fontId="16" fillId="2" borderId="1" xfId="43" applyNumberFormat="1" applyFont="1" applyFill="1" applyBorder="1" applyAlignment="1">
      <alignment horizontal="center" vertical="center" wrapText="1"/>
    </xf>
    <xf numFmtId="0" fontId="20" fillId="0" borderId="54" xfId="1" applyFont="1" applyBorder="1" applyAlignment="1">
      <alignment vertical="top" wrapText="1"/>
    </xf>
    <xf numFmtId="0" fontId="20" fillId="2" borderId="54" xfId="1" applyFont="1" applyFill="1" applyBorder="1" applyAlignment="1">
      <alignment vertical="top" wrapText="1"/>
    </xf>
    <xf numFmtId="0" fontId="13" fillId="2" borderId="29" xfId="46" applyFont="1" applyFill="1" applyBorder="1" applyAlignment="1" applyProtection="1">
      <alignment horizontal="left" vertical="top"/>
    </xf>
    <xf numFmtId="0" fontId="13" fillId="2" borderId="6" xfId="49" applyFont="1" applyFill="1" applyBorder="1" applyAlignment="1">
      <alignment horizontal="left" vertical="top"/>
    </xf>
    <xf numFmtId="0" fontId="13" fillId="2" borderId="1" xfId="46" applyFont="1" applyFill="1" applyBorder="1" applyAlignment="1">
      <alignment horizontal="center" vertical="top" wrapText="1"/>
    </xf>
    <xf numFmtId="0" fontId="13" fillId="0" borderId="29" xfId="46" applyFont="1" applyFill="1" applyBorder="1" applyAlignment="1" applyProtection="1">
      <alignment horizontal="left" vertical="center" wrapText="1"/>
    </xf>
    <xf numFmtId="0" fontId="13" fillId="0" borderId="32" xfId="46" applyFont="1" applyFill="1" applyBorder="1" applyAlignment="1" applyProtection="1">
      <alignment horizontal="left" vertical="center" wrapText="1"/>
    </xf>
    <xf numFmtId="0" fontId="13" fillId="0" borderId="14" xfId="46" applyFont="1" applyFill="1" applyBorder="1" applyAlignment="1" applyProtection="1">
      <alignment horizontal="left" vertical="center"/>
    </xf>
    <xf numFmtId="166" fontId="16" fillId="0" borderId="1" xfId="76" applyNumberFormat="1" applyFont="1" applyBorder="1" applyAlignment="1">
      <alignment vertical="center" wrapText="1"/>
    </xf>
    <xf numFmtId="0" fontId="16" fillId="0" borderId="1" xfId="76" applyFont="1" applyBorder="1" applyAlignment="1">
      <alignment vertical="center" wrapText="1"/>
    </xf>
    <xf numFmtId="0" fontId="16" fillId="0" borderId="5" xfId="76" applyFont="1" applyBorder="1" applyAlignment="1">
      <alignment horizontal="center" vertical="center" wrapText="1"/>
    </xf>
    <xf numFmtId="166" fontId="16" fillId="0" borderId="5" xfId="76" applyNumberFormat="1" applyFont="1" applyBorder="1" applyAlignment="1">
      <alignment vertical="center" wrapText="1"/>
    </xf>
    <xf numFmtId="0" fontId="16" fillId="0" borderId="5" xfId="76" applyFont="1" applyBorder="1" applyAlignment="1">
      <alignment vertical="center" wrapText="1"/>
    </xf>
    <xf numFmtId="0" fontId="16" fillId="0" borderId="0" xfId="76" applyFont="1" applyAlignment="1">
      <alignment vertical="center" wrapText="1"/>
    </xf>
    <xf numFmtId="166" fontId="16" fillId="0" borderId="1" xfId="50" applyNumberFormat="1" applyFont="1" applyFill="1" applyBorder="1" applyAlignment="1">
      <alignment vertical="center" wrapText="1"/>
    </xf>
    <xf numFmtId="0" fontId="20" fillId="0" borderId="1" xfId="0" applyFont="1" applyBorder="1"/>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0" xfId="1" applyFont="1" applyFill="1" applyBorder="1" applyAlignment="1">
      <alignment horizontal="center" vertical="center" wrapText="1"/>
    </xf>
    <xf numFmtId="0" fontId="17" fillId="2" borderId="0" xfId="1" applyFont="1" applyFill="1" applyAlignment="1">
      <alignment horizontal="center" vertical="center"/>
    </xf>
    <xf numFmtId="0" fontId="28" fillId="2" borderId="48"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0" fillId="0" borderId="1" xfId="0" applyBorder="1" applyAlignment="1">
      <alignment horizontal="center" vertical="center" wrapText="1"/>
    </xf>
    <xf numFmtId="0" fontId="16" fillId="2" borderId="19" xfId="1" applyFont="1" applyFill="1" applyBorder="1" applyAlignment="1">
      <alignment vertical="center" wrapText="1"/>
    </xf>
    <xf numFmtId="0" fontId="0" fillId="0" borderId="29" xfId="0" applyBorder="1" applyAlignment="1">
      <alignment vertical="center" wrapText="1"/>
    </xf>
    <xf numFmtId="0" fontId="14" fillId="2" borderId="19" xfId="1" applyFont="1" applyFill="1" applyBorder="1" applyAlignment="1">
      <alignment vertical="center" wrapText="1"/>
    </xf>
    <xf numFmtId="0" fontId="0" fillId="0" borderId="26" xfId="0" applyBorder="1" applyAlignment="1">
      <alignment wrapText="1"/>
    </xf>
    <xf numFmtId="0" fontId="14" fillId="2" borderId="1" xfId="1" applyFont="1" applyFill="1" applyBorder="1" applyAlignment="1">
      <alignment vertical="center" wrapText="1"/>
    </xf>
    <xf numFmtId="0" fontId="3" fillId="0" borderId="1" xfId="0" applyFont="1" applyBorder="1" applyAlignment="1">
      <alignment wrapText="1"/>
    </xf>
    <xf numFmtId="0" fontId="14" fillId="4" borderId="67" xfId="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4" fillId="4" borderId="8" xfId="1" applyFont="1" applyFill="1" applyBorder="1" applyAlignment="1">
      <alignment horizontal="center" vertical="center"/>
    </xf>
    <xf numFmtId="0" fontId="14" fillId="4" borderId="21" xfId="1" applyFont="1" applyFill="1" applyBorder="1" applyAlignment="1">
      <alignment horizontal="center" vertical="center" wrapText="1"/>
    </xf>
    <xf numFmtId="0" fontId="3" fillId="0" borderId="1" xfId="0" applyFont="1" applyBorder="1" applyAlignment="1">
      <alignment vertical="center" wrapText="1"/>
    </xf>
    <xf numFmtId="0" fontId="16" fillId="2" borderId="1" xfId="1" applyFont="1" applyFill="1" applyBorder="1" applyAlignment="1">
      <alignment vertical="center" wrapText="1"/>
    </xf>
    <xf numFmtId="0" fontId="0" fillId="0" borderId="1" xfId="0" applyBorder="1" applyAlignment="1">
      <alignment vertical="center" wrapText="1"/>
    </xf>
    <xf numFmtId="0" fontId="14"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6" fillId="0" borderId="19" xfId="1" applyFont="1" applyBorder="1" applyAlignment="1">
      <alignment vertical="center" wrapText="1"/>
    </xf>
    <xf numFmtId="0" fontId="0" fillId="0" borderId="26" xfId="0" applyBorder="1" applyAlignment="1">
      <alignment vertical="center" wrapText="1"/>
    </xf>
    <xf numFmtId="0" fontId="3" fillId="0" borderId="19" xfId="0" applyFont="1" applyBorder="1" applyAlignment="1">
      <alignment wrapText="1"/>
    </xf>
    <xf numFmtId="0" fontId="14" fillId="4" borderId="1" xfId="1" applyFont="1" applyFill="1" applyBorder="1" applyAlignment="1">
      <alignment horizontal="center" vertical="center"/>
    </xf>
    <xf numFmtId="0" fontId="14" fillId="4" borderId="56" xfId="1" applyFont="1" applyFill="1" applyBorder="1" applyAlignment="1">
      <alignment horizontal="center" vertical="center"/>
    </xf>
    <xf numFmtId="0" fontId="14" fillId="4" borderId="11" xfId="0" applyFont="1" applyFill="1" applyBorder="1" applyAlignment="1">
      <alignment horizontal="center" vertical="center"/>
    </xf>
    <xf numFmtId="0" fontId="14" fillId="4" borderId="64" xfId="1" applyFont="1" applyFill="1" applyBorder="1" applyAlignment="1">
      <alignment horizontal="center" vertical="center"/>
    </xf>
    <xf numFmtId="0" fontId="14" fillId="4" borderId="19" xfId="0" applyFont="1" applyFill="1" applyBorder="1" applyAlignment="1">
      <alignment horizontal="center" vertical="center"/>
    </xf>
    <xf numFmtId="0" fontId="14" fillId="4" borderId="7" xfId="1" applyFont="1" applyFill="1" applyBorder="1" applyAlignment="1">
      <alignment horizontal="center" vertical="center"/>
    </xf>
    <xf numFmtId="0" fontId="14" fillId="4" borderId="12" xfId="1" applyFont="1" applyFill="1" applyBorder="1" applyAlignment="1">
      <alignment horizontal="center" vertical="center" wrapText="1"/>
    </xf>
    <xf numFmtId="0" fontId="14" fillId="4" borderId="8" xfId="1" applyFont="1" applyFill="1" applyBorder="1" applyAlignment="1">
      <alignment horizontal="center" vertical="center" wrapText="1"/>
    </xf>
    <xf numFmtId="0" fontId="14" fillId="4" borderId="1" xfId="0" applyFont="1" applyFill="1" applyBorder="1" applyAlignment="1">
      <alignment horizont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8" xfId="1" applyFont="1" applyFill="1" applyBorder="1" applyAlignment="1">
      <alignment horizontal="center" vertical="center"/>
    </xf>
    <xf numFmtId="0" fontId="14" fillId="4" borderId="66"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2" xfId="1" applyFont="1" applyFill="1" applyBorder="1" applyAlignment="1">
      <alignment horizontal="center" vertical="center" wrapText="1"/>
    </xf>
    <xf numFmtId="0" fontId="14" fillId="5" borderId="72" xfId="1" applyFont="1" applyFill="1" applyBorder="1" applyAlignment="1">
      <alignment horizontal="center" vertical="center" wrapText="1"/>
    </xf>
    <xf numFmtId="0" fontId="14" fillId="4" borderId="63" xfId="0" applyFont="1" applyFill="1" applyBorder="1" applyAlignment="1">
      <alignment horizontal="center"/>
    </xf>
    <xf numFmtId="0" fontId="14" fillId="4" borderId="5" xfId="0" applyFont="1" applyFill="1" applyBorder="1" applyAlignment="1">
      <alignment horizontal="center" vertical="center"/>
    </xf>
    <xf numFmtId="0" fontId="14" fillId="4" borderId="17" xfId="1" applyFont="1" applyFill="1" applyBorder="1" applyAlignment="1">
      <alignment horizontal="center" vertical="center"/>
    </xf>
    <xf numFmtId="0" fontId="14" fillId="4" borderId="3" xfId="1" applyFont="1" applyFill="1" applyBorder="1" applyAlignment="1">
      <alignment horizontal="center" vertical="center" wrapText="1"/>
    </xf>
    <xf numFmtId="0" fontId="14" fillId="4" borderId="15" xfId="1" applyFont="1" applyFill="1" applyBorder="1" applyAlignment="1">
      <alignment horizontal="center" vertical="center" wrapText="1"/>
    </xf>
    <xf numFmtId="0" fontId="14" fillId="4" borderId="65" xfId="1" applyFont="1" applyFill="1" applyBorder="1" applyAlignment="1">
      <alignment horizontal="center" vertical="center" wrapText="1"/>
    </xf>
    <xf numFmtId="0" fontId="14" fillId="0" borderId="19" xfId="1" applyFont="1" applyBorder="1" applyAlignment="1">
      <alignment horizontal="left" vertical="center"/>
    </xf>
    <xf numFmtId="0" fontId="27" fillId="0" borderId="19" xfId="0" applyFont="1" applyBorder="1" applyAlignment="1">
      <alignment horizontal="center" vertical="center"/>
    </xf>
    <xf numFmtId="0" fontId="14" fillId="4" borderId="53" xfId="1" applyFont="1" applyFill="1" applyBorder="1" applyAlignment="1">
      <alignment horizontal="center" vertical="center"/>
    </xf>
    <xf numFmtId="0" fontId="14" fillId="0" borderId="23" xfId="1" applyFont="1" applyBorder="1" applyAlignment="1">
      <alignment horizontal="left" vertical="center"/>
    </xf>
    <xf numFmtId="0" fontId="14" fillId="0" borderId="11" xfId="1" applyFont="1" applyBorder="1" applyAlignment="1">
      <alignment horizontal="left" vertical="center"/>
    </xf>
    <xf numFmtId="0" fontId="14" fillId="4" borderId="5" xfId="1" applyFont="1" applyFill="1" applyBorder="1" applyAlignment="1">
      <alignment horizontal="center" vertical="center"/>
    </xf>
    <xf numFmtId="0" fontId="14" fillId="0" borderId="13" xfId="1" applyFont="1" applyBorder="1" applyAlignment="1">
      <alignment horizontal="left" vertical="center"/>
    </xf>
    <xf numFmtId="0" fontId="16" fillId="0" borderId="23" xfId="1" applyFont="1" applyBorder="1" applyAlignment="1">
      <alignment horizontal="right" vertical="center"/>
    </xf>
    <xf numFmtId="0" fontId="16" fillId="0" borderId="19" xfId="1" applyFont="1" applyBorder="1" applyAlignment="1">
      <alignment horizontal="right" vertical="center"/>
    </xf>
    <xf numFmtId="0" fontId="14" fillId="0" borderId="19" xfId="1" applyFont="1" applyBorder="1" applyAlignment="1">
      <alignment horizontal="right" vertical="center"/>
    </xf>
    <xf numFmtId="0" fontId="16" fillId="2" borderId="19" xfId="1" applyFont="1" applyFill="1" applyBorder="1" applyAlignment="1">
      <alignment horizontal="center" vertical="center" wrapText="1"/>
    </xf>
    <xf numFmtId="9" fontId="16" fillId="2" borderId="54" xfId="48" applyFont="1" applyFill="1" applyBorder="1" applyAlignment="1">
      <alignment horizontal="center" vertical="center" wrapText="1"/>
    </xf>
    <xf numFmtId="9" fontId="16" fillId="2" borderId="5" xfId="48" applyFont="1" applyFill="1" applyBorder="1" applyAlignment="1">
      <alignment horizontal="center" vertical="center" wrapText="1"/>
    </xf>
    <xf numFmtId="9" fontId="16" fillId="0" borderId="54" xfId="48" applyFont="1" applyBorder="1" applyAlignment="1">
      <alignment horizontal="center" vertical="center"/>
    </xf>
    <xf numFmtId="9" fontId="16" fillId="0" borderId="2" xfId="48" applyFont="1" applyBorder="1" applyAlignment="1">
      <alignment horizontal="center" vertical="center"/>
    </xf>
    <xf numFmtId="9" fontId="16" fillId="0" borderId="5" xfId="48" applyFont="1" applyBorder="1" applyAlignment="1">
      <alignment horizontal="center" vertical="center"/>
    </xf>
    <xf numFmtId="9" fontId="16" fillId="0" borderId="54" xfId="48"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9" fontId="16" fillId="2" borderId="2" xfId="48" applyFont="1" applyFill="1" applyBorder="1" applyAlignment="1">
      <alignment horizontal="center" vertical="center" wrapText="1"/>
    </xf>
    <xf numFmtId="9" fontId="16" fillId="2" borderId="54" xfId="1" applyNumberFormat="1" applyFont="1" applyFill="1" applyBorder="1" applyAlignment="1">
      <alignment horizontal="center" vertical="center" wrapText="1"/>
    </xf>
    <xf numFmtId="9" fontId="16" fillId="2" borderId="2" xfId="1" applyNumberFormat="1" applyFont="1" applyFill="1" applyBorder="1" applyAlignment="1">
      <alignment horizontal="center" vertical="center" wrapText="1"/>
    </xf>
    <xf numFmtId="9" fontId="16" fillId="2" borderId="54" xfId="48" applyFont="1" applyFill="1" applyBorder="1" applyAlignment="1">
      <alignment horizontal="center" vertical="center"/>
    </xf>
    <xf numFmtId="9" fontId="16" fillId="2" borderId="5" xfId="48" applyFont="1" applyFill="1" applyBorder="1" applyAlignment="1">
      <alignment horizontal="center" vertical="center"/>
    </xf>
    <xf numFmtId="9" fontId="16" fillId="2" borderId="2" xfId="48" applyFont="1" applyFill="1" applyBorder="1" applyAlignment="1">
      <alignment horizontal="center" vertical="center"/>
    </xf>
    <xf numFmtId="0" fontId="13" fillId="2" borderId="51" xfId="41" applyFont="1" applyFill="1" applyBorder="1" applyAlignment="1">
      <alignment horizontal="left" vertical="center" wrapText="1"/>
    </xf>
    <xf numFmtId="0" fontId="13" fillId="2" borderId="0" xfId="41" applyFont="1" applyFill="1" applyAlignment="1">
      <alignment horizontal="left" vertical="center" wrapText="1"/>
    </xf>
    <xf numFmtId="0" fontId="13" fillId="2" borderId="31" xfId="41" applyFont="1" applyFill="1" applyBorder="1" applyAlignment="1">
      <alignment horizontal="left" vertical="center" wrapText="1"/>
    </xf>
    <xf numFmtId="0" fontId="13" fillId="2" borderId="14" xfId="46" applyFont="1" applyFill="1" applyBorder="1" applyAlignment="1" applyProtection="1">
      <alignment horizontal="left" vertical="center" wrapText="1"/>
    </xf>
    <xf numFmtId="0" fontId="13" fillId="2" borderId="29" xfId="46" applyFont="1" applyFill="1" applyBorder="1" applyAlignment="1" applyProtection="1">
      <alignment horizontal="left" vertical="center" wrapText="1"/>
    </xf>
    <xf numFmtId="0" fontId="13" fillId="2" borderId="6" xfId="46" applyFont="1" applyFill="1" applyBorder="1" applyAlignment="1" applyProtection="1">
      <alignment horizontal="left" vertical="center" wrapText="1"/>
    </xf>
    <xf numFmtId="0" fontId="13" fillId="2" borderId="26" xfId="46" applyFont="1" applyFill="1" applyBorder="1" applyAlignment="1" applyProtection="1">
      <alignment horizontal="left" vertical="center" wrapText="1"/>
    </xf>
    <xf numFmtId="0" fontId="13" fillId="2" borderId="32" xfId="46" applyFont="1" applyFill="1" applyBorder="1" applyAlignment="1" applyProtection="1">
      <alignment horizontal="left" vertical="center" wrapText="1"/>
    </xf>
    <xf numFmtId="0" fontId="13" fillId="2" borderId="23" xfId="0" applyFont="1" applyFill="1" applyBorder="1" applyAlignment="1">
      <alignment horizontal="left" vertical="top"/>
    </xf>
    <xf numFmtId="0" fontId="13" fillId="2" borderId="35" xfId="0" applyFont="1" applyFill="1" applyBorder="1" applyAlignment="1">
      <alignment horizontal="left" vertical="top"/>
    </xf>
    <xf numFmtId="0" fontId="13" fillId="2" borderId="3" xfId="0" applyFont="1" applyFill="1" applyBorder="1" applyAlignment="1">
      <alignment horizontal="left" vertical="top"/>
    </xf>
    <xf numFmtId="0" fontId="13" fillId="2" borderId="36" xfId="0" applyFont="1" applyFill="1" applyBorder="1" applyAlignment="1">
      <alignment horizontal="left" vertical="top"/>
    </xf>
    <xf numFmtId="9" fontId="13" fillId="2" borderId="6" xfId="41" applyNumberFormat="1" applyFont="1" applyFill="1" applyBorder="1" applyAlignment="1">
      <alignment horizontal="center" vertical="center" wrapText="1"/>
    </xf>
    <xf numFmtId="0" fontId="22" fillId="4" borderId="52" xfId="40" applyFont="1" applyFill="1" applyBorder="1" applyAlignment="1">
      <alignment horizontal="center" vertical="center" wrapText="1"/>
    </xf>
    <xf numFmtId="0" fontId="22" fillId="4" borderId="51" xfId="40" applyFont="1" applyFill="1" applyBorder="1" applyAlignment="1">
      <alignment horizontal="center" vertical="center" wrapText="1"/>
    </xf>
    <xf numFmtId="0" fontId="22" fillId="4" borderId="13" xfId="40" applyFont="1" applyFill="1" applyBorder="1" applyAlignment="1">
      <alignment horizontal="center" vertical="center" wrapText="1"/>
    </xf>
    <xf numFmtId="0" fontId="23" fillId="0" borderId="20" xfId="41" applyFont="1" applyBorder="1" applyAlignment="1">
      <alignment horizontal="left" vertical="top" wrapText="1"/>
    </xf>
    <xf numFmtId="0" fontId="23" fillId="0" borderId="44" xfId="41" applyFont="1" applyBorder="1" applyAlignment="1">
      <alignment horizontal="left" vertical="top" wrapText="1"/>
    </xf>
    <xf numFmtId="0" fontId="23" fillId="0" borderId="45" xfId="41" applyFont="1" applyBorder="1" applyAlignment="1">
      <alignment horizontal="left" vertical="top" wrapText="1"/>
    </xf>
    <xf numFmtId="0" fontId="13" fillId="2" borderId="13" xfId="0" applyFont="1" applyFill="1" applyBorder="1" applyAlignment="1">
      <alignment horizontal="center"/>
    </xf>
    <xf numFmtId="0" fontId="13" fillId="2" borderId="6" xfId="0" applyFont="1" applyFill="1" applyBorder="1" applyAlignment="1">
      <alignment horizontal="center"/>
    </xf>
    <xf numFmtId="0" fontId="13" fillId="2" borderId="14" xfId="41" applyFont="1" applyFill="1" applyBorder="1" applyAlignment="1">
      <alignment horizontal="left" vertical="center"/>
    </xf>
    <xf numFmtId="0" fontId="13" fillId="2" borderId="29" xfId="41" applyFont="1" applyFill="1" applyBorder="1" applyAlignment="1">
      <alignment horizontal="left" vertical="center"/>
    </xf>
    <xf numFmtId="0" fontId="13" fillId="2" borderId="19" xfId="41" applyFont="1" applyFill="1" applyBorder="1" applyAlignment="1">
      <alignment horizontal="left" vertical="center"/>
    </xf>
    <xf numFmtId="0" fontId="13" fillId="2" borderId="32" xfId="41" applyFont="1" applyFill="1" applyBorder="1" applyAlignment="1">
      <alignment horizontal="left" vertical="center"/>
    </xf>
    <xf numFmtId="0" fontId="13" fillId="2" borderId="18" xfId="46" applyFont="1" applyFill="1" applyBorder="1" applyAlignment="1" applyProtection="1">
      <alignment horizontal="left" vertical="center" wrapText="1"/>
    </xf>
    <xf numFmtId="0" fontId="13" fillId="2" borderId="57" xfId="46" applyFont="1" applyFill="1" applyBorder="1" applyAlignment="1" applyProtection="1">
      <alignment horizontal="left" vertical="center" wrapText="1"/>
    </xf>
    <xf numFmtId="0" fontId="13" fillId="2" borderId="58" xfId="46" applyFont="1" applyFill="1" applyBorder="1" applyAlignment="1" applyProtection="1">
      <alignment horizontal="left" vertical="center" wrapText="1"/>
    </xf>
    <xf numFmtId="0" fontId="13" fillId="2" borderId="14" xfId="41" applyFont="1" applyFill="1" applyBorder="1" applyAlignment="1">
      <alignment horizontal="left" vertical="top" wrapText="1"/>
    </xf>
    <xf numFmtId="0" fontId="13" fillId="2" borderId="30" xfId="41" applyFont="1" applyFill="1" applyBorder="1" applyAlignment="1">
      <alignment horizontal="left" vertical="top" wrapText="1"/>
    </xf>
    <xf numFmtId="0" fontId="13" fillId="2" borderId="29" xfId="41" applyFont="1" applyFill="1" applyBorder="1" applyAlignment="1">
      <alignment horizontal="left" vertical="top" wrapText="1"/>
    </xf>
    <xf numFmtId="0" fontId="13" fillId="2" borderId="32" xfId="41" applyFont="1" applyFill="1" applyBorder="1" applyAlignment="1">
      <alignment horizontal="left" vertical="top" wrapText="1"/>
    </xf>
    <xf numFmtId="0" fontId="13" fillId="2" borderId="14" xfId="41" applyFont="1" applyFill="1" applyBorder="1" applyAlignment="1">
      <alignment horizontal="left" vertical="center" wrapText="1"/>
    </xf>
    <xf numFmtId="0" fontId="13" fillId="2" borderId="29" xfId="41" applyFont="1" applyFill="1" applyBorder="1" applyAlignment="1">
      <alignment horizontal="left" vertical="center" wrapText="1"/>
    </xf>
    <xf numFmtId="0" fontId="13" fillId="2" borderId="32" xfId="41" applyFont="1" applyFill="1" applyBorder="1" applyAlignment="1">
      <alignment horizontal="left" vertical="center" wrapText="1"/>
    </xf>
    <xf numFmtId="0" fontId="23" fillId="2" borderId="19" xfId="1" applyFont="1" applyFill="1" applyBorder="1" applyAlignment="1">
      <alignment horizontal="left" vertical="center" wrapText="1"/>
    </xf>
    <xf numFmtId="0" fontId="23" fillId="2" borderId="26" xfId="1" applyFont="1" applyFill="1" applyBorder="1" applyAlignment="1">
      <alignment horizontal="left" vertical="center" wrapText="1"/>
    </xf>
    <xf numFmtId="0" fontId="13" fillId="2" borderId="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9" xfId="0" applyFont="1" applyFill="1" applyBorder="1" applyAlignment="1">
      <alignment horizontal="center"/>
    </xf>
    <xf numFmtId="0" fontId="13" fillId="2" borderId="26" xfId="0" applyFont="1" applyFill="1" applyBorder="1" applyAlignment="1">
      <alignment horizontal="center"/>
    </xf>
    <xf numFmtId="0" fontId="13" fillId="2" borderId="15" xfId="46" applyFont="1" applyFill="1" applyBorder="1" applyAlignment="1" applyProtection="1">
      <alignment horizontal="center" vertical="top" wrapText="1"/>
    </xf>
    <xf numFmtId="0" fontId="13" fillId="2" borderId="1" xfId="41" applyFont="1" applyFill="1" applyBorder="1" applyAlignment="1">
      <alignment horizontal="center" vertical="center" wrapText="1"/>
    </xf>
    <xf numFmtId="0" fontId="22" fillId="4" borderId="52" xfId="40" applyFont="1" applyFill="1" applyBorder="1" applyAlignment="1">
      <alignment horizontal="center" vertical="center"/>
    </xf>
    <xf numFmtId="0" fontId="22" fillId="4" borderId="51" xfId="40" applyFont="1" applyFill="1" applyBorder="1" applyAlignment="1">
      <alignment horizontal="center" vertical="center"/>
    </xf>
    <xf numFmtId="0" fontId="22" fillId="4" borderId="13" xfId="40" applyFont="1" applyFill="1" applyBorder="1" applyAlignment="1">
      <alignment horizontal="center" vertical="center"/>
    </xf>
    <xf numFmtId="180" fontId="13" fillId="2" borderId="19" xfId="41" applyNumberFormat="1" applyFont="1" applyFill="1" applyBorder="1" applyAlignment="1">
      <alignment horizontal="center" vertical="center" wrapText="1"/>
    </xf>
    <xf numFmtId="180" fontId="13" fillId="2" borderId="26" xfId="41" applyNumberFormat="1" applyFont="1" applyFill="1" applyBorder="1" applyAlignment="1">
      <alignment horizontal="center" vertical="center" wrapText="1"/>
    </xf>
    <xf numFmtId="0" fontId="13" fillId="2" borderId="14" xfId="46" applyFont="1" applyFill="1" applyBorder="1" applyAlignment="1" applyProtection="1">
      <alignment horizontal="center" vertical="center" wrapText="1"/>
    </xf>
    <xf numFmtId="0" fontId="13" fillId="2" borderId="29" xfId="46" applyFont="1" applyFill="1" applyBorder="1" applyAlignment="1" applyProtection="1">
      <alignment horizontal="center" vertical="center" wrapText="1"/>
    </xf>
    <xf numFmtId="0" fontId="17" fillId="4" borderId="52" xfId="41" applyFont="1" applyFill="1" applyBorder="1" applyAlignment="1">
      <alignment horizontal="center" vertical="center" wrapText="1"/>
    </xf>
    <xf numFmtId="0" fontId="17" fillId="4" borderId="51" xfId="41" applyFont="1" applyFill="1" applyBorder="1" applyAlignment="1">
      <alignment horizontal="center" vertical="center" wrapText="1"/>
    </xf>
    <xf numFmtId="0" fontId="17" fillId="4" borderId="56" xfId="41" applyFont="1" applyFill="1" applyBorder="1" applyAlignment="1">
      <alignment horizontal="center" vertical="center" wrapText="1"/>
    </xf>
    <xf numFmtId="0" fontId="13" fillId="2" borderId="14" xfId="41" applyFont="1" applyFill="1" applyBorder="1" applyAlignment="1">
      <alignment horizontal="center" vertical="center" wrapText="1"/>
    </xf>
    <xf numFmtId="0" fontId="13" fillId="2" borderId="29" xfId="41" applyFont="1" applyFill="1" applyBorder="1" applyAlignment="1">
      <alignment horizontal="center" vertical="center" wrapText="1"/>
    </xf>
    <xf numFmtId="0" fontId="13" fillId="2" borderId="32" xfId="41" applyFont="1" applyFill="1" applyBorder="1" applyAlignment="1">
      <alignment horizontal="center" vertical="center" wrapText="1"/>
    </xf>
    <xf numFmtId="0" fontId="36" fillId="2" borderId="14" xfId="46" applyFill="1" applyBorder="1" applyAlignment="1">
      <alignment horizontal="center" vertical="center" wrapText="1"/>
    </xf>
    <xf numFmtId="0" fontId="36" fillId="2" borderId="29" xfId="46" applyFill="1" applyBorder="1" applyAlignment="1">
      <alignment horizontal="center" vertical="center" wrapText="1"/>
    </xf>
    <xf numFmtId="0" fontId="36" fillId="2" borderId="32" xfId="46" applyFill="1" applyBorder="1" applyAlignment="1">
      <alignment horizontal="center" vertical="center" wrapText="1"/>
    </xf>
    <xf numFmtId="0" fontId="13" fillId="2" borderId="50" xfId="46" applyFont="1" applyFill="1" applyBorder="1" applyAlignment="1" applyProtection="1">
      <alignment horizontal="left" vertical="center" wrapText="1"/>
    </xf>
    <xf numFmtId="0" fontId="13" fillId="0" borderId="33" xfId="42" applyFont="1" applyBorder="1"/>
    <xf numFmtId="0" fontId="13" fillId="0" borderId="34" xfId="42" applyFont="1" applyBorder="1"/>
    <xf numFmtId="0" fontId="37" fillId="2" borderId="14" xfId="46" applyFont="1" applyFill="1" applyBorder="1" applyAlignment="1" applyProtection="1">
      <alignment horizontal="left" vertical="top" wrapText="1"/>
    </xf>
    <xf numFmtId="0" fontId="13" fillId="2" borderId="29" xfId="46" applyFont="1" applyFill="1" applyBorder="1" applyAlignment="1" applyProtection="1">
      <alignment horizontal="left" vertical="top" wrapText="1"/>
    </xf>
    <xf numFmtId="0" fontId="13" fillId="2" borderId="32" xfId="46" applyFont="1" applyFill="1" applyBorder="1" applyAlignment="1" applyProtection="1">
      <alignment horizontal="left" vertical="top" wrapText="1"/>
    </xf>
    <xf numFmtId="0" fontId="13" fillId="2" borderId="14" xfId="46" applyFont="1" applyFill="1" applyBorder="1" applyAlignment="1" applyProtection="1">
      <alignment horizontal="left" vertical="top" wrapText="1"/>
    </xf>
    <xf numFmtId="9" fontId="13" fillId="2" borderId="19" xfId="41" applyNumberFormat="1" applyFont="1" applyFill="1" applyBorder="1" applyAlignment="1">
      <alignment horizontal="center" vertical="center" wrapText="1"/>
    </xf>
    <xf numFmtId="9" fontId="13" fillId="2" borderId="26" xfId="41" applyNumberFormat="1" applyFont="1" applyFill="1" applyBorder="1" applyAlignment="1">
      <alignment horizontal="center" vertical="center" wrapText="1"/>
    </xf>
    <xf numFmtId="0" fontId="13" fillId="2" borderId="4" xfId="0" applyFont="1" applyFill="1" applyBorder="1" applyAlignment="1">
      <alignment horizontal="center"/>
    </xf>
    <xf numFmtId="0" fontId="13" fillId="2" borderId="13" xfId="0" applyFont="1" applyFill="1" applyBorder="1" applyAlignment="1">
      <alignment horizontal="center" vertical="top"/>
    </xf>
    <xf numFmtId="0" fontId="13" fillId="2" borderId="6" xfId="0" applyFont="1" applyFill="1" applyBorder="1" applyAlignment="1">
      <alignment horizontal="center" vertical="top"/>
    </xf>
    <xf numFmtId="0" fontId="21" fillId="2" borderId="18" xfId="46" applyFont="1" applyFill="1" applyBorder="1" applyAlignment="1" applyProtection="1">
      <alignment horizontal="left" vertical="center" wrapText="1"/>
    </xf>
    <xf numFmtId="0" fontId="21" fillId="2" borderId="57" xfId="46" applyFont="1" applyFill="1" applyBorder="1" applyAlignment="1" applyProtection="1">
      <alignment horizontal="left" vertical="center" wrapText="1"/>
    </xf>
    <xf numFmtId="0" fontId="21" fillId="2" borderId="58" xfId="46" applyFont="1" applyFill="1" applyBorder="1" applyAlignment="1" applyProtection="1">
      <alignment horizontal="left" vertical="center" wrapText="1"/>
    </xf>
    <xf numFmtId="0" fontId="21" fillId="2" borderId="14" xfId="41" applyFont="1" applyFill="1" applyBorder="1" applyAlignment="1">
      <alignment horizontal="left" vertical="top" wrapText="1"/>
    </xf>
    <xf numFmtId="0" fontId="13" fillId="0" borderId="33" xfId="42" applyFont="1" applyBorder="1" applyAlignment="1">
      <alignment wrapText="1"/>
    </xf>
    <xf numFmtId="0" fontId="13" fillId="0" borderId="34" xfId="42" applyFont="1" applyBorder="1" applyAlignment="1">
      <alignment wrapText="1"/>
    </xf>
    <xf numFmtId="0" fontId="38" fillId="2" borderId="29" xfId="41" applyFont="1" applyFill="1" applyBorder="1" applyAlignment="1">
      <alignment horizontal="left" vertical="top" wrapText="1"/>
    </xf>
    <xf numFmtId="0" fontId="38" fillId="2" borderId="32" xfId="41" applyFont="1" applyFill="1" applyBorder="1" applyAlignment="1">
      <alignment horizontal="left" vertical="top" wrapText="1"/>
    </xf>
    <xf numFmtId="0" fontId="13" fillId="2" borderId="6" xfId="0" applyFont="1" applyFill="1" applyBorder="1" applyAlignment="1">
      <alignment horizontal="left"/>
    </xf>
    <xf numFmtId="0" fontId="13" fillId="2" borderId="0" xfId="0" applyFont="1" applyFill="1" applyAlignment="1">
      <alignment horizontal="center"/>
    </xf>
    <xf numFmtId="0" fontId="13" fillId="2" borderId="14"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32" xfId="0" applyFont="1" applyFill="1" applyBorder="1" applyAlignment="1">
      <alignment horizontal="left" vertical="top" wrapText="1"/>
    </xf>
    <xf numFmtId="0" fontId="21" fillId="2" borderId="14" xfId="46" applyFont="1" applyFill="1" applyBorder="1" applyAlignment="1" applyProtection="1">
      <alignment horizontal="left" vertical="center" wrapText="1"/>
    </xf>
    <xf numFmtId="0" fontId="38" fillId="2" borderId="14" xfId="41" applyFont="1" applyFill="1" applyBorder="1" applyAlignment="1">
      <alignment horizontal="left" vertical="top" wrapText="1"/>
    </xf>
    <xf numFmtId="0" fontId="38" fillId="2" borderId="30" xfId="41" applyFont="1" applyFill="1" applyBorder="1" applyAlignment="1">
      <alignment horizontal="left" vertical="top" wrapText="1"/>
    </xf>
    <xf numFmtId="0" fontId="13" fillId="0" borderId="6" xfId="0" applyFont="1" applyBorder="1" applyAlignment="1">
      <alignment horizontal="left"/>
    </xf>
    <xf numFmtId="0" fontId="13" fillId="2" borderId="14"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21" fillId="2" borderId="30" xfId="41" applyFont="1" applyFill="1" applyBorder="1" applyAlignment="1">
      <alignment horizontal="left" vertical="top" wrapText="1"/>
    </xf>
    <xf numFmtId="0" fontId="21" fillId="2" borderId="29" xfId="41" applyFont="1" applyFill="1" applyBorder="1" applyAlignment="1">
      <alignment horizontal="left" vertical="top" wrapText="1"/>
    </xf>
    <xf numFmtId="0" fontId="21" fillId="2" borderId="32" xfId="41" applyFont="1" applyFill="1" applyBorder="1" applyAlignment="1">
      <alignment horizontal="left" vertical="top" wrapText="1"/>
    </xf>
    <xf numFmtId="0" fontId="13" fillId="0" borderId="14" xfId="46" applyFont="1" applyFill="1" applyBorder="1" applyAlignment="1" applyProtection="1">
      <alignment horizontal="left" vertical="center" wrapText="1"/>
    </xf>
    <xf numFmtId="0" fontId="13" fillId="0" borderId="29" xfId="46" applyFont="1" applyFill="1" applyBorder="1" applyAlignment="1" applyProtection="1">
      <alignment horizontal="left" vertical="center" wrapText="1"/>
    </xf>
    <xf numFmtId="0" fontId="13" fillId="0" borderId="32" xfId="46" applyFont="1" applyFill="1" applyBorder="1" applyAlignment="1" applyProtection="1">
      <alignment horizontal="left" vertical="center" wrapText="1"/>
    </xf>
    <xf numFmtId="0" fontId="13" fillId="2" borderId="30" xfId="41" applyFont="1" applyFill="1" applyBorder="1" applyAlignment="1">
      <alignment horizontal="left" vertical="center" wrapText="1"/>
    </xf>
    <xf numFmtId="1" fontId="13" fillId="2" borderId="19" xfId="41" applyNumberFormat="1" applyFont="1" applyFill="1" applyBorder="1" applyAlignment="1">
      <alignment horizontal="center" vertical="center" wrapText="1"/>
    </xf>
    <xf numFmtId="1" fontId="13" fillId="2" borderId="26" xfId="41" applyNumberFormat="1" applyFont="1" applyFill="1" applyBorder="1" applyAlignment="1">
      <alignment horizontal="center" vertical="center" wrapText="1"/>
    </xf>
    <xf numFmtId="0" fontId="13" fillId="2" borderId="19" xfId="46" applyFont="1" applyFill="1" applyBorder="1" applyAlignment="1" applyProtection="1">
      <alignment horizontal="left" vertical="center"/>
    </xf>
    <xf numFmtId="0" fontId="13" fillId="2" borderId="29" xfId="46" applyFont="1" applyFill="1" applyBorder="1" applyAlignment="1" applyProtection="1">
      <alignment horizontal="left" vertical="center"/>
    </xf>
    <xf numFmtId="0" fontId="21" fillId="2" borderId="29" xfId="46" applyFont="1" applyFill="1" applyBorder="1" applyAlignment="1" applyProtection="1">
      <alignment horizontal="left" vertical="center" wrapText="1"/>
    </xf>
    <xf numFmtId="0" fontId="21" fillId="2" borderId="32" xfId="46" applyFont="1" applyFill="1" applyBorder="1" applyAlignment="1" applyProtection="1">
      <alignment horizontal="left" vertical="center" wrapText="1"/>
    </xf>
    <xf numFmtId="49" fontId="13" fillId="2" borderId="19" xfId="41" applyNumberFormat="1" applyFont="1" applyFill="1" applyBorder="1" applyAlignment="1">
      <alignment horizontal="center" vertical="center" wrapText="1"/>
    </xf>
    <xf numFmtId="49" fontId="13" fillId="2" borderId="26" xfId="41" applyNumberFormat="1" applyFont="1" applyFill="1" applyBorder="1" applyAlignment="1">
      <alignment horizontal="center" vertical="center" wrapText="1"/>
    </xf>
    <xf numFmtId="0" fontId="13" fillId="2" borderId="0" xfId="0" applyFont="1" applyFill="1" applyAlignment="1">
      <alignment horizontal="left"/>
    </xf>
    <xf numFmtId="0" fontId="13" fillId="2" borderId="15" xfId="0" applyFont="1" applyFill="1" applyBorder="1" applyAlignment="1">
      <alignment horizontal="center"/>
    </xf>
    <xf numFmtId="0" fontId="13" fillId="2" borderId="14" xfId="46" applyFont="1" applyFill="1" applyBorder="1" applyAlignment="1">
      <alignment horizontal="left" vertical="center" wrapText="1"/>
    </xf>
    <xf numFmtId="0" fontId="13" fillId="2" borderId="19" xfId="41" applyFont="1" applyFill="1" applyBorder="1" applyAlignment="1">
      <alignment horizontal="left" vertical="center" wrapText="1"/>
    </xf>
    <xf numFmtId="0" fontId="13" fillId="2" borderId="26" xfId="41" applyFont="1" applyFill="1" applyBorder="1" applyAlignment="1">
      <alignment horizontal="left" vertical="center" wrapText="1"/>
    </xf>
    <xf numFmtId="0" fontId="13" fillId="0" borderId="33" xfId="2" applyFont="1" applyBorder="1"/>
    <xf numFmtId="0" fontId="13" fillId="0" borderId="34" xfId="2" applyFont="1" applyBorder="1"/>
    <xf numFmtId="0" fontId="23" fillId="2" borderId="20" xfId="41" applyFont="1" applyFill="1" applyBorder="1" applyAlignment="1">
      <alignment horizontal="left" vertical="top" wrapText="1"/>
    </xf>
    <xf numFmtId="0" fontId="23" fillId="2" borderId="44" xfId="41" applyFont="1" applyFill="1" applyBorder="1" applyAlignment="1">
      <alignment horizontal="left" vertical="top" wrapText="1"/>
    </xf>
    <xf numFmtId="0" fontId="23" fillId="2" borderId="45" xfId="41" applyFont="1" applyFill="1" applyBorder="1" applyAlignment="1">
      <alignment horizontal="left" vertical="top" wrapText="1"/>
    </xf>
    <xf numFmtId="0" fontId="13" fillId="0" borderId="14" xfId="41" applyFont="1" applyBorder="1" applyAlignment="1">
      <alignment horizontal="center" vertical="center" wrapText="1"/>
    </xf>
    <xf numFmtId="0" fontId="13" fillId="0" borderId="29" xfId="41" applyFont="1" applyBorder="1" applyAlignment="1">
      <alignment horizontal="center" vertical="center" wrapText="1"/>
    </xf>
    <xf numFmtId="0" fontId="13" fillId="0" borderId="32" xfId="41" applyFont="1" applyBorder="1" applyAlignment="1">
      <alignment horizontal="center" vertical="center" wrapText="1"/>
    </xf>
    <xf numFmtId="0" fontId="13" fillId="2" borderId="32" xfId="46" applyFont="1" applyFill="1" applyBorder="1" applyAlignment="1" applyProtection="1">
      <alignment horizontal="center" vertical="center" wrapText="1"/>
    </xf>
    <xf numFmtId="0" fontId="13" fillId="2" borderId="19" xfId="46" applyFont="1" applyFill="1" applyBorder="1" applyAlignment="1" applyProtection="1">
      <alignment horizontal="left" vertical="center" wrapText="1"/>
    </xf>
    <xf numFmtId="0" fontId="36" fillId="0" borderId="14" xfId="46" applyFill="1" applyBorder="1" applyAlignment="1">
      <alignment horizontal="center" vertical="center" wrapText="1"/>
    </xf>
    <xf numFmtId="1" fontId="43" fillId="2" borderId="19" xfId="41" applyNumberFormat="1" applyFont="1" applyFill="1" applyBorder="1" applyAlignment="1">
      <alignment horizontal="center" vertical="center" wrapText="1"/>
    </xf>
    <xf numFmtId="1" fontId="43" fillId="2" borderId="26" xfId="41" applyNumberFormat="1" applyFont="1" applyFill="1" applyBorder="1" applyAlignment="1">
      <alignment horizontal="center" vertical="center" wrapText="1"/>
    </xf>
    <xf numFmtId="9" fontId="13" fillId="2" borderId="0" xfId="41" applyNumberFormat="1" applyFont="1" applyFill="1" applyAlignment="1">
      <alignment horizontal="center" vertical="center" wrapText="1"/>
    </xf>
    <xf numFmtId="0" fontId="22" fillId="4" borderId="52" xfId="49" applyFont="1" applyFill="1" applyBorder="1" applyAlignment="1">
      <alignment horizontal="center" vertical="center" wrapText="1"/>
    </xf>
    <xf numFmtId="0" fontId="22" fillId="4" borderId="51" xfId="49" applyFont="1" applyFill="1" applyBorder="1" applyAlignment="1">
      <alignment horizontal="center" vertical="center" wrapText="1"/>
    </xf>
    <xf numFmtId="0" fontId="13" fillId="2" borderId="18" xfId="51" applyFont="1" applyFill="1" applyBorder="1" applyAlignment="1" applyProtection="1">
      <alignment horizontal="left" vertical="center" wrapText="1"/>
    </xf>
    <xf numFmtId="0" fontId="13" fillId="2" borderId="57" xfId="51" applyFont="1" applyFill="1" applyBorder="1" applyAlignment="1" applyProtection="1">
      <alignment horizontal="left" vertical="center" wrapText="1"/>
    </xf>
    <xf numFmtId="0" fontId="13" fillId="2" borderId="58" xfId="51" applyFont="1" applyFill="1" applyBorder="1" applyAlignment="1" applyProtection="1">
      <alignment horizontal="left" vertical="center" wrapText="1"/>
    </xf>
    <xf numFmtId="0" fontId="13" fillId="13" borderId="14" xfId="41" applyFont="1" applyFill="1" applyBorder="1" applyAlignment="1">
      <alignment horizontal="left" vertical="center" wrapText="1"/>
    </xf>
    <xf numFmtId="0" fontId="13" fillId="13" borderId="29" xfId="41" applyFont="1" applyFill="1" applyBorder="1" applyAlignment="1">
      <alignment horizontal="left" vertical="center" wrapText="1"/>
    </xf>
    <xf numFmtId="0" fontId="13" fillId="13" borderId="32" xfId="41" applyFont="1" applyFill="1" applyBorder="1" applyAlignment="1">
      <alignment horizontal="left" vertical="center" wrapText="1"/>
    </xf>
    <xf numFmtId="0" fontId="23" fillId="2" borderId="20" xfId="41" applyFont="1" applyFill="1" applyBorder="1" applyAlignment="1">
      <alignment horizontal="left" vertical="center" wrapText="1"/>
    </xf>
    <xf numFmtId="0" fontId="23" fillId="2" borderId="44" xfId="41" applyFont="1" applyFill="1" applyBorder="1" applyAlignment="1">
      <alignment horizontal="left" vertical="center" wrapText="1"/>
    </xf>
    <xf numFmtId="0" fontId="23" fillId="2" borderId="45" xfId="41" applyFont="1" applyFill="1" applyBorder="1" applyAlignment="1">
      <alignment horizontal="left" vertical="center" wrapText="1"/>
    </xf>
    <xf numFmtId="0" fontId="13" fillId="0" borderId="14" xfId="51" applyFont="1" applyFill="1" applyBorder="1" applyAlignment="1" applyProtection="1">
      <alignment horizontal="left" vertical="center" wrapText="1"/>
    </xf>
    <xf numFmtId="0" fontId="13" fillId="0" borderId="29" xfId="51" applyFont="1" applyFill="1" applyBorder="1" applyAlignment="1" applyProtection="1">
      <alignment horizontal="left" vertical="center" wrapText="1"/>
    </xf>
    <xf numFmtId="0" fontId="13" fillId="0" borderId="32" xfId="51" applyFont="1" applyFill="1" applyBorder="1" applyAlignment="1" applyProtection="1">
      <alignment horizontal="left" vertical="center" wrapText="1"/>
    </xf>
    <xf numFmtId="0" fontId="13" fillId="13" borderId="14" xfId="51" applyFont="1" applyFill="1" applyBorder="1" applyAlignment="1" applyProtection="1">
      <alignment horizontal="center" vertical="center" wrapText="1"/>
    </xf>
    <xf numFmtId="0" fontId="13" fillId="13" borderId="29" xfId="51" applyFont="1" applyFill="1" applyBorder="1" applyAlignment="1" applyProtection="1">
      <alignment horizontal="center" vertical="center" wrapText="1"/>
    </xf>
    <xf numFmtId="0" fontId="13" fillId="13" borderId="32" xfId="51" applyFont="1" applyFill="1" applyBorder="1" applyAlignment="1" applyProtection="1">
      <alignment horizontal="center" vertical="center" wrapText="1"/>
    </xf>
    <xf numFmtId="0" fontId="13" fillId="2" borderId="14" xfId="51" applyFont="1" applyFill="1" applyBorder="1" applyAlignment="1" applyProtection="1">
      <alignment horizontal="left" vertical="center" wrapText="1"/>
    </xf>
    <xf numFmtId="0" fontId="13" fillId="2" borderId="29" xfId="51" applyFont="1" applyFill="1" applyBorder="1" applyAlignment="1" applyProtection="1">
      <alignment horizontal="left" vertical="center" wrapText="1"/>
    </xf>
    <xf numFmtId="0" fontId="13" fillId="2" borderId="19" xfId="51" applyFont="1" applyFill="1" applyBorder="1" applyAlignment="1" applyProtection="1">
      <alignment horizontal="left" vertical="center" wrapText="1"/>
    </xf>
    <xf numFmtId="0" fontId="13" fillId="2" borderId="32" xfId="51" applyFont="1" applyFill="1" applyBorder="1" applyAlignment="1" applyProtection="1">
      <alignment horizontal="left" vertical="center" wrapText="1"/>
    </xf>
    <xf numFmtId="0" fontId="23" fillId="0" borderId="46" xfId="41" applyFont="1" applyBorder="1" applyAlignment="1">
      <alignment horizontal="left" vertical="center" wrapText="1"/>
    </xf>
    <xf numFmtId="0" fontId="23" fillId="0" borderId="44" xfId="41" applyFont="1" applyBorder="1" applyAlignment="1">
      <alignment horizontal="left" vertical="center" wrapText="1"/>
    </xf>
    <xf numFmtId="0" fontId="23" fillId="0" borderId="47" xfId="41" applyFont="1" applyBorder="1" applyAlignment="1">
      <alignment horizontal="left" vertical="center" wrapText="1"/>
    </xf>
    <xf numFmtId="0" fontId="13" fillId="2" borderId="15" xfId="51" applyFont="1" applyFill="1" applyBorder="1" applyAlignment="1" applyProtection="1">
      <alignment horizontal="center" vertical="top" wrapText="1"/>
    </xf>
    <xf numFmtId="0" fontId="13" fillId="2" borderId="14" xfId="52" applyFont="1" applyFill="1" applyBorder="1" applyAlignment="1" applyProtection="1">
      <alignment horizontal="left" vertical="center" wrapText="1"/>
    </xf>
    <xf numFmtId="0" fontId="13" fillId="2" borderId="29" xfId="52" applyFont="1" applyFill="1" applyBorder="1" applyAlignment="1" applyProtection="1">
      <alignment horizontal="left" vertical="center" wrapText="1"/>
    </xf>
    <xf numFmtId="0" fontId="13" fillId="2" borderId="32" xfId="52" applyFont="1" applyFill="1" applyBorder="1" applyAlignment="1" applyProtection="1">
      <alignment horizontal="left" vertical="center" wrapText="1"/>
    </xf>
    <xf numFmtId="0" fontId="34" fillId="2" borderId="14" xfId="52" applyFont="1" applyFill="1" applyBorder="1" applyAlignment="1" applyProtection="1">
      <alignment horizontal="center" vertical="center" wrapText="1"/>
    </xf>
    <xf numFmtId="0" fontId="22" fillId="4" borderId="52" xfId="49" applyFont="1" applyFill="1" applyBorder="1" applyAlignment="1">
      <alignment horizontal="center" vertical="center"/>
    </xf>
    <xf numFmtId="0" fontId="22" fillId="4" borderId="51" xfId="49" applyFont="1" applyFill="1" applyBorder="1" applyAlignment="1">
      <alignment horizontal="center" vertical="center"/>
    </xf>
    <xf numFmtId="0" fontId="13" fillId="2" borderId="6" xfId="49" applyFont="1" applyFill="1" applyBorder="1" applyAlignment="1">
      <alignment horizontal="left"/>
    </xf>
    <xf numFmtId="0" fontId="13" fillId="2" borderId="50" xfId="51" applyFont="1" applyFill="1" applyBorder="1" applyAlignment="1" applyProtection="1">
      <alignment horizontal="left" vertical="center" wrapText="1"/>
    </xf>
    <xf numFmtId="0" fontId="60" fillId="17" borderId="20" xfId="0" applyFont="1" applyFill="1" applyBorder="1" applyAlignment="1">
      <alignment horizontal="center" vertical="center" wrapText="1"/>
    </xf>
    <xf numFmtId="0" fontId="60" fillId="17" borderId="44" xfId="0" applyFont="1" applyFill="1" applyBorder="1" applyAlignment="1">
      <alignment horizontal="center" vertical="center" wrapText="1"/>
    </xf>
    <xf numFmtId="0" fontId="60" fillId="17" borderId="45" xfId="0" applyFont="1" applyFill="1" applyBorder="1" applyAlignment="1">
      <alignment horizontal="center" vertical="center" wrapText="1"/>
    </xf>
    <xf numFmtId="0" fontId="13" fillId="14" borderId="18" xfId="0" applyFont="1" applyFill="1" applyBorder="1" applyAlignment="1">
      <alignment horizontal="left" vertical="center" wrapText="1"/>
    </xf>
    <xf numFmtId="0" fontId="13" fillId="14" borderId="57" xfId="0" applyFont="1" applyFill="1" applyBorder="1" applyAlignment="1">
      <alignment horizontal="left" vertical="center" wrapText="1"/>
    </xf>
    <xf numFmtId="0" fontId="13" fillId="14" borderId="75" xfId="0" applyFont="1" applyFill="1" applyBorder="1" applyAlignment="1">
      <alignment horizontal="left" vertical="center" wrapText="1"/>
    </xf>
    <xf numFmtId="0" fontId="13" fillId="14" borderId="14" xfId="0" applyFont="1" applyFill="1" applyBorder="1" applyAlignment="1">
      <alignment horizontal="left" vertical="center" wrapText="1"/>
    </xf>
    <xf numFmtId="0" fontId="13" fillId="14" borderId="29" xfId="0" applyFont="1" applyFill="1" applyBorder="1" applyAlignment="1">
      <alignment horizontal="left" vertical="center" wrapText="1"/>
    </xf>
    <xf numFmtId="0" fontId="13" fillId="14" borderId="76" xfId="0" applyFont="1" applyFill="1" applyBorder="1" applyAlignment="1">
      <alignment horizontal="left" vertical="center" wrapText="1"/>
    </xf>
    <xf numFmtId="0" fontId="13" fillId="14" borderId="19" xfId="0" applyFont="1" applyFill="1" applyBorder="1" applyAlignment="1">
      <alignment horizontal="left" vertical="center" wrapText="1"/>
    </xf>
    <xf numFmtId="0" fontId="13" fillId="14" borderId="77" xfId="0" applyFont="1" applyFill="1" applyBorder="1" applyAlignment="1">
      <alignment horizontal="left" vertical="center" wrapText="1"/>
    </xf>
    <xf numFmtId="0" fontId="23" fillId="14" borderId="83" xfId="0" applyFont="1" applyFill="1" applyBorder="1" applyAlignment="1">
      <alignment horizontal="left" vertical="center" wrapText="1"/>
    </xf>
    <xf numFmtId="0" fontId="23" fillId="14" borderId="77" xfId="0" applyFont="1" applyFill="1" applyBorder="1" applyAlignment="1">
      <alignment horizontal="left" vertical="center" wrapText="1"/>
    </xf>
    <xf numFmtId="0" fontId="13" fillId="14" borderId="14" xfId="0" applyFont="1" applyFill="1" applyBorder="1" applyAlignment="1">
      <alignment horizontal="left" vertical="center"/>
    </xf>
    <xf numFmtId="0" fontId="13" fillId="14" borderId="29" xfId="0" applyFont="1" applyFill="1" applyBorder="1" applyAlignment="1">
      <alignment horizontal="left" vertical="center"/>
    </xf>
    <xf numFmtId="0" fontId="13" fillId="14" borderId="19" xfId="0" applyFont="1" applyFill="1" applyBorder="1" applyAlignment="1">
      <alignment horizontal="left" vertical="center"/>
    </xf>
    <xf numFmtId="0" fontId="13" fillId="14" borderId="76" xfId="0" applyFont="1" applyFill="1" applyBorder="1" applyAlignment="1">
      <alignment horizontal="left" vertical="center"/>
    </xf>
    <xf numFmtId="0" fontId="23" fillId="14" borderId="20" xfId="0" applyFont="1" applyFill="1" applyBorder="1" applyAlignment="1">
      <alignment horizontal="left" vertical="center" wrapText="1"/>
    </xf>
    <xf numFmtId="0" fontId="23" fillId="14" borderId="44" xfId="0" applyFont="1" applyFill="1" applyBorder="1" applyAlignment="1">
      <alignment horizontal="left" vertical="center" wrapText="1"/>
    </xf>
    <xf numFmtId="0" fontId="23" fillId="14" borderId="78" xfId="0" applyFont="1" applyFill="1" applyBorder="1" applyAlignment="1">
      <alignment horizontal="left" vertical="center" wrapText="1"/>
    </xf>
    <xf numFmtId="0" fontId="13" fillId="14" borderId="13" xfId="0" applyFont="1" applyFill="1" applyBorder="1" applyAlignment="1">
      <alignment horizontal="center"/>
    </xf>
    <xf numFmtId="0" fontId="13" fillId="14" borderId="6" xfId="0" applyFont="1" applyFill="1" applyBorder="1" applyAlignment="1">
      <alignment horizontal="center"/>
    </xf>
    <xf numFmtId="0" fontId="13" fillId="14" borderId="14" xfId="0" applyFont="1" applyFill="1" applyBorder="1" applyAlignment="1">
      <alignment horizontal="center"/>
    </xf>
    <xf numFmtId="0" fontId="13" fillId="14" borderId="29" xfId="0" applyFont="1" applyFill="1" applyBorder="1" applyAlignment="1">
      <alignment horizontal="center"/>
    </xf>
    <xf numFmtId="0" fontId="13" fillId="0" borderId="14" xfId="0" applyFont="1" applyBorder="1" applyAlignment="1">
      <alignment horizontal="left" vertical="center" wrapText="1"/>
    </xf>
    <xf numFmtId="0" fontId="13" fillId="0" borderId="29" xfId="0" applyFont="1" applyBorder="1" applyAlignment="1">
      <alignment horizontal="left" vertical="center" wrapText="1"/>
    </xf>
    <xf numFmtId="0" fontId="13" fillId="0" borderId="76" xfId="0" applyFont="1" applyBorder="1" applyAlignment="1">
      <alignment horizontal="left" vertical="center" wrapText="1"/>
    </xf>
    <xf numFmtId="0" fontId="13" fillId="14" borderId="14" xfId="0"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76" xfId="0" applyFont="1" applyFill="1" applyBorder="1" applyAlignment="1">
      <alignment horizontal="center" vertical="center" wrapText="1"/>
    </xf>
    <xf numFmtId="0" fontId="13" fillId="14" borderId="26" xfId="0" applyFont="1" applyFill="1" applyBorder="1" applyAlignment="1">
      <alignment horizontal="left" vertical="center" wrapText="1"/>
    </xf>
    <xf numFmtId="0" fontId="23" fillId="0" borderId="84" xfId="0" applyFont="1" applyBorder="1" applyAlignment="1">
      <alignment horizontal="left" vertical="top" wrapText="1"/>
    </xf>
    <xf numFmtId="0" fontId="23" fillId="0" borderId="44" xfId="0" applyFont="1" applyBorder="1" applyAlignment="1">
      <alignment horizontal="left" vertical="top" wrapText="1"/>
    </xf>
    <xf numFmtId="0" fontId="23" fillId="0" borderId="78" xfId="0" applyFont="1" applyBorder="1" applyAlignment="1">
      <alignment horizontal="left" vertical="top" wrapText="1"/>
    </xf>
    <xf numFmtId="0" fontId="23" fillId="0" borderId="20" xfId="0" applyFont="1" applyBorder="1" applyAlignment="1">
      <alignment horizontal="left" vertical="top" wrapText="1"/>
    </xf>
    <xf numFmtId="0" fontId="23" fillId="0" borderId="47" xfId="0" applyFont="1" applyBorder="1" applyAlignment="1">
      <alignment horizontal="left" vertical="top" wrapText="1"/>
    </xf>
    <xf numFmtId="0" fontId="23" fillId="0" borderId="46" xfId="0" applyFont="1" applyBorder="1" applyAlignment="1">
      <alignment horizontal="left" vertical="center" wrapText="1"/>
    </xf>
    <xf numFmtId="0" fontId="23" fillId="0" borderId="44" xfId="0" applyFont="1" applyBorder="1" applyAlignment="1">
      <alignment horizontal="left" vertical="center" wrapText="1"/>
    </xf>
    <xf numFmtId="0" fontId="23" fillId="0" borderId="79" xfId="0" applyFont="1" applyBorder="1" applyAlignment="1">
      <alignment horizontal="left" vertical="center" wrapText="1"/>
    </xf>
    <xf numFmtId="0" fontId="23" fillId="0" borderId="85" xfId="0" applyFont="1" applyBorder="1" applyAlignment="1">
      <alignment horizontal="left" vertical="top" wrapText="1"/>
    </xf>
    <xf numFmtId="0" fontId="13" fillId="14" borderId="15" xfId="0" applyFont="1" applyFill="1" applyBorder="1" applyAlignment="1">
      <alignment horizontal="center" vertical="top" wrapText="1"/>
    </xf>
    <xf numFmtId="0" fontId="13" fillId="14" borderId="23" xfId="0" applyFont="1" applyFill="1" applyBorder="1" applyAlignment="1">
      <alignment horizontal="left" vertical="top"/>
    </xf>
    <xf numFmtId="0" fontId="13" fillId="14" borderId="80" xfId="0" applyFont="1" applyFill="1" applyBorder="1" applyAlignment="1">
      <alignment horizontal="left" vertical="top"/>
    </xf>
    <xf numFmtId="0" fontId="13" fillId="14" borderId="81" xfId="0" applyFont="1" applyFill="1" applyBorder="1" applyAlignment="1">
      <alignment horizontal="left" vertical="top"/>
    </xf>
    <xf numFmtId="0" fontId="13" fillId="14" borderId="68" xfId="0" applyFont="1" applyFill="1" applyBorder="1" applyAlignment="1">
      <alignment horizontal="left" vertical="top"/>
    </xf>
    <xf numFmtId="0" fontId="21" fillId="14" borderId="14" xfId="0" applyFont="1" applyFill="1" applyBorder="1" applyAlignment="1">
      <alignment horizontal="left" vertical="center" wrapText="1"/>
    </xf>
    <xf numFmtId="0" fontId="17" fillId="17" borderId="20" xfId="0" applyFont="1" applyFill="1" applyBorder="1" applyAlignment="1">
      <alignment horizontal="center" vertical="center" wrapText="1"/>
    </xf>
    <xf numFmtId="0" fontId="17" fillId="17" borderId="44" xfId="0" applyFont="1" applyFill="1" applyBorder="1" applyAlignment="1">
      <alignment horizontal="center" vertical="center" wrapText="1"/>
    </xf>
    <xf numFmtId="0" fontId="17" fillId="17" borderId="79" xfId="0" applyFont="1" applyFill="1" applyBorder="1" applyAlignment="1">
      <alignment horizontal="center" vertical="center" wrapText="1"/>
    </xf>
    <xf numFmtId="0" fontId="36" fillId="14" borderId="14" xfId="46" applyFill="1" applyBorder="1" applyAlignment="1">
      <alignment horizontal="center" vertical="center" wrapText="1"/>
    </xf>
    <xf numFmtId="0" fontId="36" fillId="14" borderId="29" xfId="46" applyFill="1" applyBorder="1" applyAlignment="1">
      <alignment horizontal="center" vertical="center" wrapText="1"/>
    </xf>
    <xf numFmtId="0" fontId="36" fillId="14" borderId="76" xfId="46" applyFill="1" applyBorder="1" applyAlignment="1">
      <alignment horizontal="center" vertical="center" wrapText="1"/>
    </xf>
    <xf numFmtId="0" fontId="13" fillId="14" borderId="23" xfId="0" applyFont="1" applyFill="1" applyBorder="1" applyAlignment="1">
      <alignment horizontal="center" vertical="center" wrapText="1"/>
    </xf>
    <xf numFmtId="0" fontId="13" fillId="14" borderId="30" xfId="0" applyFont="1" applyFill="1" applyBorder="1" applyAlignment="1">
      <alignment horizontal="center" vertical="center" wrapText="1"/>
    </xf>
    <xf numFmtId="0" fontId="13" fillId="14" borderId="55"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4" borderId="4" xfId="0"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7" borderId="44" xfId="0" applyFont="1" applyFill="1" applyBorder="1" applyAlignment="1">
      <alignment horizontal="center" vertical="center"/>
    </xf>
    <xf numFmtId="0" fontId="60" fillId="17" borderId="45" xfId="0" applyFont="1" applyFill="1" applyBorder="1" applyAlignment="1">
      <alignment horizontal="center" vertical="center"/>
    </xf>
    <xf numFmtId="0" fontId="13" fillId="14" borderId="6" xfId="0" applyFont="1" applyFill="1" applyBorder="1" applyAlignment="1">
      <alignment horizontal="left"/>
    </xf>
    <xf numFmtId="0" fontId="17" fillId="17" borderId="85" xfId="0" applyFont="1" applyFill="1" applyBorder="1" applyAlignment="1">
      <alignment horizontal="center" vertical="center" wrapText="1"/>
    </xf>
    <xf numFmtId="0" fontId="17" fillId="17" borderId="47" xfId="0" applyFont="1" applyFill="1" applyBorder="1" applyAlignment="1">
      <alignment horizontal="center" vertical="center" wrapText="1"/>
    </xf>
    <xf numFmtId="0" fontId="13" fillId="14" borderId="50" xfId="0" applyFont="1" applyFill="1" applyBorder="1" applyAlignment="1">
      <alignment horizontal="left" vertical="center" wrapText="1"/>
    </xf>
    <xf numFmtId="0" fontId="13" fillId="14" borderId="33" xfId="0" applyFont="1" applyFill="1" applyBorder="1" applyAlignment="1">
      <alignment horizontal="left" vertical="center" wrapText="1"/>
    </xf>
    <xf numFmtId="0" fontId="13" fillId="14" borderId="82" xfId="0" applyFont="1" applyFill="1" applyBorder="1" applyAlignment="1">
      <alignment horizontal="left" vertical="center" wrapText="1"/>
    </xf>
    <xf numFmtId="0" fontId="13" fillId="0" borderId="33" xfId="2" applyFont="1" applyBorder="1" applyAlignment="1">
      <alignment horizontal="left"/>
    </xf>
    <xf numFmtId="0" fontId="13" fillId="0" borderId="34" xfId="2" applyFont="1" applyBorder="1" applyAlignment="1">
      <alignment horizontal="left"/>
    </xf>
    <xf numFmtId="0" fontId="18" fillId="2" borderId="14" xfId="46" applyFont="1" applyFill="1" applyBorder="1" applyAlignment="1" applyProtection="1">
      <alignment horizontal="center" vertical="center" wrapText="1"/>
    </xf>
    <xf numFmtId="0" fontId="13" fillId="2" borderId="19" xfId="48" applyNumberFormat="1" applyFont="1" applyFill="1" applyBorder="1" applyAlignment="1">
      <alignment horizontal="center" vertical="center" wrapText="1"/>
    </xf>
    <xf numFmtId="0" fontId="13" fillId="2" borderId="26" xfId="48" applyNumberFormat="1" applyFont="1" applyFill="1" applyBorder="1" applyAlignment="1">
      <alignment horizontal="center" vertical="center" wrapText="1"/>
    </xf>
    <xf numFmtId="0" fontId="13" fillId="2" borderId="6" xfId="40" applyFont="1" applyFill="1" applyBorder="1" applyAlignment="1">
      <alignment horizontal="center"/>
    </xf>
    <xf numFmtId="0" fontId="13" fillId="0" borderId="14" xfId="41" applyFont="1" applyBorder="1" applyAlignment="1">
      <alignment horizontal="left" vertical="center" wrapText="1"/>
    </xf>
    <xf numFmtId="0" fontId="13" fillId="0" borderId="29" xfId="41" applyFont="1" applyBorder="1" applyAlignment="1">
      <alignment horizontal="left" vertical="center" wrapText="1"/>
    </xf>
    <xf numFmtId="0" fontId="13" fillId="0" borderId="32" xfId="41" applyFont="1" applyBorder="1" applyAlignment="1">
      <alignment horizontal="left" vertical="center" wrapText="1"/>
    </xf>
    <xf numFmtId="0" fontId="13" fillId="2" borderId="14" xfId="51" applyFont="1" applyFill="1" applyBorder="1" applyAlignment="1" applyProtection="1">
      <alignment horizontal="center" vertical="center" wrapText="1"/>
    </xf>
    <xf numFmtId="0" fontId="13" fillId="2" borderId="29" xfId="51" applyFont="1" applyFill="1" applyBorder="1" applyAlignment="1" applyProtection="1">
      <alignment horizontal="center" vertical="center" wrapText="1"/>
    </xf>
    <xf numFmtId="0" fontId="13" fillId="2" borderId="32" xfId="51" applyFont="1" applyFill="1" applyBorder="1" applyAlignment="1" applyProtection="1">
      <alignment horizontal="center" vertical="center" wrapText="1"/>
    </xf>
    <xf numFmtId="0" fontId="13" fillId="12" borderId="14" xfId="41" applyFont="1" applyFill="1" applyBorder="1" applyAlignment="1">
      <alignment horizontal="center" vertical="center" wrapText="1"/>
    </xf>
    <xf numFmtId="0" fontId="13" fillId="12" borderId="29" xfId="41" applyFont="1" applyFill="1" applyBorder="1" applyAlignment="1">
      <alignment horizontal="center" vertical="center" wrapText="1"/>
    </xf>
    <xf numFmtId="0" fontId="13" fillId="12" borderId="32" xfId="41" applyFont="1" applyFill="1" applyBorder="1" applyAlignment="1">
      <alignment horizontal="center" vertical="center" wrapText="1"/>
    </xf>
    <xf numFmtId="0" fontId="18" fillId="2" borderId="14" xfId="51" applyFill="1" applyBorder="1" applyAlignment="1" applyProtection="1">
      <alignment horizontal="center" vertical="center" wrapText="1"/>
    </xf>
    <xf numFmtId="0" fontId="13" fillId="2" borderId="18" xfId="51" applyFont="1" applyFill="1" applyBorder="1" applyAlignment="1" applyProtection="1">
      <alignment horizontal="center" vertical="center" wrapText="1"/>
    </xf>
    <xf numFmtId="0" fontId="13" fillId="2" borderId="57" xfId="51" applyFont="1" applyFill="1" applyBorder="1" applyAlignment="1" applyProtection="1">
      <alignment horizontal="center" vertical="center" wrapText="1"/>
    </xf>
    <xf numFmtId="0" fontId="13" fillId="2" borderId="58" xfId="51" applyFont="1" applyFill="1" applyBorder="1" applyAlignment="1" applyProtection="1">
      <alignment horizontal="center" vertical="center" wrapText="1"/>
    </xf>
    <xf numFmtId="0" fontId="13" fillId="2" borderId="19" xfId="51" applyFont="1" applyFill="1" applyBorder="1" applyAlignment="1" applyProtection="1">
      <alignment horizontal="center" vertical="center" wrapText="1"/>
    </xf>
    <xf numFmtId="2" fontId="13" fillId="2" borderId="0" xfId="41" applyNumberFormat="1" applyFont="1" applyFill="1" applyAlignment="1">
      <alignment horizontal="center" vertical="center" wrapText="1"/>
    </xf>
    <xf numFmtId="0" fontId="13" fillId="2" borderId="36" xfId="40" applyFont="1" applyFill="1" applyBorder="1" applyAlignment="1">
      <alignment horizontal="center"/>
    </xf>
    <xf numFmtId="49" fontId="15" fillId="4" borderId="63" xfId="41" applyNumberFormat="1" applyFont="1" applyFill="1" applyBorder="1" applyAlignment="1">
      <alignment horizontal="center" vertical="center"/>
    </xf>
    <xf numFmtId="49" fontId="15" fillId="4" borderId="64" xfId="41" applyNumberFormat="1" applyFont="1" applyFill="1" applyBorder="1" applyAlignment="1">
      <alignment horizontal="center" vertical="center"/>
    </xf>
    <xf numFmtId="0" fontId="13" fillId="2" borderId="19" xfId="46" applyFont="1" applyFill="1" applyBorder="1" applyAlignment="1" applyProtection="1">
      <alignment horizontal="center" vertical="center" wrapText="1"/>
    </xf>
    <xf numFmtId="0" fontId="43" fillId="2" borderId="14" xfId="41" applyFont="1" applyFill="1" applyBorder="1" applyAlignment="1">
      <alignment horizontal="center" vertical="center" wrapText="1"/>
    </xf>
    <xf numFmtId="0" fontId="43" fillId="2" borderId="29" xfId="41" applyFont="1" applyFill="1" applyBorder="1" applyAlignment="1">
      <alignment horizontal="center" vertical="center" wrapText="1"/>
    </xf>
    <xf numFmtId="0" fontId="43" fillId="2" borderId="32" xfId="41" applyFont="1" applyFill="1" applyBorder="1" applyAlignment="1">
      <alignment horizontal="center" vertical="center" wrapText="1"/>
    </xf>
    <xf numFmtId="0" fontId="13" fillId="2" borderId="69" xfId="41" applyFont="1" applyFill="1" applyBorder="1" applyAlignment="1">
      <alignment horizontal="center" vertical="center" wrapText="1"/>
    </xf>
    <xf numFmtId="0" fontId="13" fillId="2" borderId="1" xfId="41" applyFont="1" applyFill="1" applyBorder="1" applyAlignment="1">
      <alignment horizontal="left" vertical="center" wrapText="1"/>
    </xf>
    <xf numFmtId="0" fontId="13" fillId="2" borderId="69" xfId="41" applyFont="1" applyFill="1" applyBorder="1" applyAlignment="1">
      <alignment horizontal="left" vertical="center" wrapText="1"/>
    </xf>
    <xf numFmtId="0" fontId="13" fillId="2" borderId="63" xfId="46" applyFont="1" applyFill="1" applyBorder="1" applyAlignment="1" applyProtection="1">
      <alignment horizontal="left" vertical="center" wrapText="1"/>
    </xf>
    <xf numFmtId="0" fontId="13" fillId="2" borderId="64" xfId="46" applyFont="1" applyFill="1" applyBorder="1" applyAlignment="1" applyProtection="1">
      <alignment horizontal="left" vertical="center" wrapText="1"/>
    </xf>
    <xf numFmtId="0" fontId="13" fillId="2" borderId="73" xfId="46" applyFont="1" applyFill="1" applyBorder="1" applyAlignment="1" applyProtection="1">
      <alignment horizontal="left" vertical="center" wrapText="1"/>
    </xf>
    <xf numFmtId="0" fontId="63" fillId="2" borderId="6" xfId="40" applyFont="1" applyFill="1" applyBorder="1" applyAlignment="1">
      <alignment horizontal="center"/>
    </xf>
    <xf numFmtId="0" fontId="63" fillId="2" borderId="14" xfId="41" applyFont="1" applyFill="1" applyBorder="1" applyAlignment="1">
      <alignment horizontal="center" vertical="center" wrapText="1"/>
    </xf>
    <xf numFmtId="0" fontId="63" fillId="2" borderId="29" xfId="41" applyFont="1" applyFill="1" applyBorder="1" applyAlignment="1">
      <alignment horizontal="center" vertical="center" wrapText="1"/>
    </xf>
    <xf numFmtId="0" fontId="63" fillId="2" borderId="32" xfId="41" applyFont="1" applyFill="1" applyBorder="1" applyAlignment="1">
      <alignment horizontal="center" vertical="center" wrapText="1"/>
    </xf>
    <xf numFmtId="49" fontId="15" fillId="4" borderId="63" xfId="41" applyNumberFormat="1" applyFont="1" applyFill="1" applyBorder="1" applyAlignment="1">
      <alignment horizontal="left" vertical="center"/>
    </xf>
    <xf numFmtId="49" fontId="15" fillId="4" borderId="64" xfId="41" applyNumberFormat="1" applyFont="1" applyFill="1" applyBorder="1" applyAlignment="1">
      <alignment horizontal="left" vertical="center"/>
    </xf>
    <xf numFmtId="0" fontId="13" fillId="2" borderId="50" xfId="51" applyFont="1" applyFill="1" applyBorder="1" applyAlignment="1" applyProtection="1">
      <alignment horizontal="center" vertical="center" wrapText="1"/>
    </xf>
    <xf numFmtId="0" fontId="13" fillId="0" borderId="33" xfId="42" applyFont="1" applyBorder="1" applyAlignment="1">
      <alignment horizontal="center"/>
    </xf>
    <xf numFmtId="0" fontId="13" fillId="0" borderId="34" xfId="42" applyFont="1" applyBorder="1" applyAlignment="1">
      <alignment horizontal="center"/>
    </xf>
    <xf numFmtId="0" fontId="21" fillId="2" borderId="14" xfId="51" applyFont="1" applyFill="1" applyBorder="1" applyAlignment="1" applyProtection="1">
      <alignment horizontal="left" vertical="center" wrapText="1"/>
    </xf>
    <xf numFmtId="0" fontId="0" fillId="0" borderId="29" xfId="0" applyBorder="1" applyAlignment="1">
      <alignment horizontal="left" wrapText="1"/>
    </xf>
    <xf numFmtId="0" fontId="0" fillId="0" borderId="32" xfId="0" applyBorder="1" applyAlignment="1">
      <alignment horizontal="left" wrapText="1"/>
    </xf>
    <xf numFmtId="0" fontId="13" fillId="0" borderId="1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2" xfId="0" applyFont="1" applyBorder="1" applyAlignment="1">
      <alignment horizontal="center" vertical="center" wrapText="1"/>
    </xf>
    <xf numFmtId="0" fontId="18" fillId="0" borderId="14" xfId="51" applyBorder="1" applyAlignment="1" applyProtection="1">
      <alignment horizontal="center" vertical="center" wrapText="1"/>
    </xf>
    <xf numFmtId="0" fontId="18" fillId="0" borderId="29" xfId="51" applyBorder="1" applyAlignment="1" applyProtection="1">
      <alignment horizontal="center" vertical="center" wrapText="1"/>
    </xf>
    <xf numFmtId="0" fontId="18" fillId="0" borderId="32" xfId="51" applyBorder="1" applyAlignment="1" applyProtection="1">
      <alignment horizontal="center" vertical="center" wrapText="1"/>
    </xf>
    <xf numFmtId="0" fontId="13" fillId="14" borderId="32" xfId="0" applyFont="1" applyFill="1" applyBorder="1" applyAlignment="1">
      <alignment horizontal="center" vertical="center" wrapText="1"/>
    </xf>
    <xf numFmtId="0" fontId="21" fillId="2" borderId="14" xfId="41" applyFont="1" applyFill="1"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9" fontId="13" fillId="2" borderId="19" xfId="48" applyFont="1" applyFill="1" applyBorder="1" applyAlignment="1">
      <alignment horizontal="center" vertical="center" wrapText="1"/>
    </xf>
    <xf numFmtId="0" fontId="13" fillId="2" borderId="19" xfId="46" applyFont="1" applyFill="1" applyBorder="1" applyAlignment="1" applyProtection="1">
      <alignment horizontal="left" wrapText="1"/>
    </xf>
    <xf numFmtId="0" fontId="13" fillId="2" borderId="29" xfId="46" applyFont="1" applyFill="1" applyBorder="1" applyAlignment="1" applyProtection="1">
      <alignment horizontal="left" wrapText="1"/>
    </xf>
    <xf numFmtId="0" fontId="13" fillId="2" borderId="32" xfId="46" applyFont="1" applyFill="1" applyBorder="1" applyAlignment="1" applyProtection="1">
      <alignment horizontal="left" wrapText="1"/>
    </xf>
    <xf numFmtId="0" fontId="13" fillId="2" borderId="50" xfId="46" applyFont="1" applyFill="1" applyBorder="1" applyAlignment="1" applyProtection="1">
      <alignment horizontal="center" vertical="center" wrapText="1"/>
    </xf>
    <xf numFmtId="0" fontId="13" fillId="2" borderId="19" xfId="41" applyFont="1" applyFill="1" applyBorder="1" applyAlignment="1">
      <alignment horizontal="center" vertical="center" wrapText="1"/>
    </xf>
    <xf numFmtId="0" fontId="13" fillId="2" borderId="26" xfId="41" applyFont="1" applyFill="1" applyBorder="1" applyAlignment="1">
      <alignment horizontal="center" vertical="center" wrapText="1"/>
    </xf>
    <xf numFmtId="0" fontId="13" fillId="0" borderId="14" xfId="46" applyFont="1" applyFill="1" applyBorder="1" applyAlignment="1" applyProtection="1">
      <alignment horizontal="left" vertical="top" wrapText="1"/>
    </xf>
    <xf numFmtId="0" fontId="13" fillId="0" borderId="29" xfId="46" applyFont="1" applyFill="1" applyBorder="1" applyAlignment="1" applyProtection="1">
      <alignment horizontal="left" vertical="top" wrapText="1"/>
    </xf>
    <xf numFmtId="0" fontId="13" fillId="0" borderId="32" xfId="46" applyFont="1" applyFill="1" applyBorder="1" applyAlignment="1" applyProtection="1">
      <alignment horizontal="left" vertical="top" wrapText="1"/>
    </xf>
    <xf numFmtId="0" fontId="13" fillId="12" borderId="14" xfId="46" applyFont="1" applyFill="1" applyBorder="1" applyAlignment="1" applyProtection="1">
      <alignment horizontal="left" vertical="center" wrapText="1"/>
    </xf>
    <xf numFmtId="0" fontId="13" fillId="12" borderId="29" xfId="46" applyFont="1" applyFill="1" applyBorder="1" applyAlignment="1" applyProtection="1">
      <alignment horizontal="left" vertical="center" wrapText="1"/>
    </xf>
    <xf numFmtId="0" fontId="13" fillId="12" borderId="32" xfId="46" applyFont="1" applyFill="1" applyBorder="1" applyAlignment="1" applyProtection="1">
      <alignment horizontal="left" vertical="center" wrapText="1"/>
    </xf>
    <xf numFmtId="0" fontId="13" fillId="0" borderId="14" xfId="41" applyFont="1" applyBorder="1" applyAlignment="1">
      <alignment horizontal="left" vertical="center"/>
    </xf>
    <xf numFmtId="0" fontId="13" fillId="0" borderId="29" xfId="41" applyFont="1" applyBorder="1" applyAlignment="1">
      <alignment horizontal="left" vertical="center"/>
    </xf>
    <xf numFmtId="0" fontId="43" fillId="2" borderId="6" xfId="0" applyFont="1" applyFill="1" applyBorder="1" applyAlignment="1">
      <alignment horizontal="center"/>
    </xf>
    <xf numFmtId="0" fontId="18" fillId="2" borderId="14" xfId="46" applyFont="1" applyFill="1" applyBorder="1" applyAlignment="1">
      <alignment horizontal="center" vertical="center" wrapText="1"/>
    </xf>
    <xf numFmtId="0" fontId="13" fillId="0" borderId="14" xfId="46" applyFont="1" applyFill="1" applyBorder="1" applyAlignment="1" applyProtection="1">
      <alignment horizontal="center" vertical="center" wrapText="1"/>
    </xf>
    <xf numFmtId="0" fontId="13" fillId="0" borderId="29" xfId="46" applyFont="1" applyFill="1" applyBorder="1" applyAlignment="1" applyProtection="1">
      <alignment horizontal="center" vertical="center" wrapText="1"/>
    </xf>
    <xf numFmtId="0" fontId="13" fillId="0" borderId="32" xfId="46" applyFont="1" applyFill="1" applyBorder="1" applyAlignment="1" applyProtection="1">
      <alignment horizontal="center" vertical="center" wrapText="1"/>
    </xf>
    <xf numFmtId="0" fontId="13" fillId="2" borderId="18" xfId="46" applyFont="1" applyFill="1" applyBorder="1" applyAlignment="1" applyProtection="1">
      <alignment horizontal="center" vertical="center" wrapText="1"/>
    </xf>
    <xf numFmtId="0" fontId="13" fillId="2" borderId="57" xfId="46" applyFont="1" applyFill="1" applyBorder="1" applyAlignment="1" applyProtection="1">
      <alignment horizontal="center" vertical="center" wrapText="1"/>
    </xf>
    <xf numFmtId="0" fontId="13" fillId="2" borderId="86" xfId="46" applyFont="1" applyFill="1" applyBorder="1" applyAlignment="1" applyProtection="1">
      <alignment horizontal="center" vertical="center" wrapText="1"/>
    </xf>
    <xf numFmtId="0" fontId="13" fillId="0" borderId="14" xfId="0" applyFont="1" applyBorder="1" applyAlignment="1">
      <alignment horizontal="left" wrapText="1"/>
    </xf>
    <xf numFmtId="0" fontId="68" fillId="0" borderId="29" xfId="0" applyFont="1" applyBorder="1" applyAlignment="1">
      <alignment horizontal="left" wrapText="1"/>
    </xf>
    <xf numFmtId="0" fontId="68" fillId="0" borderId="32" xfId="0" applyFont="1" applyBorder="1" applyAlignment="1">
      <alignment horizontal="left" wrapText="1"/>
    </xf>
    <xf numFmtId="0" fontId="36" fillId="2" borderId="14" xfId="69" applyFill="1" applyBorder="1" applyAlignment="1">
      <alignment horizontal="center" vertical="center" wrapText="1"/>
    </xf>
    <xf numFmtId="0" fontId="36" fillId="2" borderId="29" xfId="69" applyFill="1" applyBorder="1" applyAlignment="1">
      <alignment horizontal="center" vertical="center" wrapText="1"/>
    </xf>
    <xf numFmtId="0" fontId="36" fillId="2" borderId="32" xfId="69" applyFill="1" applyBorder="1" applyAlignment="1">
      <alignment horizontal="center" vertical="center" wrapText="1"/>
    </xf>
    <xf numFmtId="0" fontId="13" fillId="2" borderId="30" xfId="0" applyFont="1" applyFill="1" applyBorder="1" applyAlignment="1">
      <alignment horizontal="center" wrapText="1"/>
    </xf>
    <xf numFmtId="0" fontId="13" fillId="2" borderId="6" xfId="0" applyFont="1" applyFill="1" applyBorder="1" applyAlignment="1">
      <alignment horizontal="center" wrapText="1"/>
    </xf>
    <xf numFmtId="0" fontId="13" fillId="2" borderId="52" xfId="0" applyFont="1" applyFill="1" applyBorder="1" applyAlignment="1">
      <alignment horizontal="center"/>
    </xf>
    <xf numFmtId="0" fontId="13" fillId="2" borderId="30" xfId="0" applyFont="1" applyFill="1" applyBorder="1" applyAlignment="1">
      <alignment horizontal="center"/>
    </xf>
    <xf numFmtId="14" fontId="13" fillId="2" borderId="14" xfId="51" applyNumberFormat="1" applyFont="1" applyFill="1" applyBorder="1" applyAlignment="1" applyProtection="1">
      <alignment horizontal="center" vertical="center" wrapText="1"/>
    </xf>
    <xf numFmtId="0" fontId="23" fillId="2" borderId="19" xfId="1" applyFont="1" applyFill="1" applyBorder="1" applyAlignment="1">
      <alignment horizontal="center" vertical="center" wrapText="1"/>
    </xf>
    <xf numFmtId="0" fontId="23" fillId="2" borderId="26" xfId="1" applyFont="1" applyFill="1" applyBorder="1" applyAlignment="1">
      <alignment horizontal="center" vertical="center" wrapText="1"/>
    </xf>
    <xf numFmtId="1" fontId="13" fillId="2" borderId="19" xfId="48" applyNumberFormat="1" applyFont="1" applyFill="1" applyBorder="1" applyAlignment="1">
      <alignment horizontal="center" vertical="center" wrapText="1"/>
    </xf>
    <xf numFmtId="1" fontId="13" fillId="2" borderId="26" xfId="48" applyNumberFormat="1" applyFont="1" applyFill="1" applyBorder="1" applyAlignment="1">
      <alignment horizontal="center" vertical="center" wrapText="1"/>
    </xf>
    <xf numFmtId="0" fontId="13" fillId="2" borderId="50" xfId="46" applyFont="1" applyFill="1" applyBorder="1" applyAlignment="1">
      <alignment horizontal="left" vertical="center" wrapText="1"/>
    </xf>
    <xf numFmtId="0" fontId="13" fillId="2" borderId="29" xfId="46" applyFont="1" applyFill="1" applyBorder="1" applyAlignment="1">
      <alignment horizontal="left" vertical="center" wrapText="1"/>
    </xf>
    <xf numFmtId="0" fontId="13" fillId="2" borderId="32" xfId="46" applyFont="1" applyFill="1" applyBorder="1" applyAlignment="1">
      <alignment horizontal="left" vertical="center" wrapText="1"/>
    </xf>
    <xf numFmtId="0" fontId="13" fillId="2" borderId="14" xfId="46" applyFont="1" applyFill="1" applyBorder="1" applyAlignment="1">
      <alignment horizontal="center" vertical="center" wrapText="1"/>
    </xf>
    <xf numFmtId="0" fontId="13" fillId="2" borderId="29" xfId="46" applyFont="1" applyFill="1" applyBorder="1" applyAlignment="1">
      <alignment horizontal="center" vertical="center" wrapText="1"/>
    </xf>
    <xf numFmtId="0" fontId="13" fillId="2" borderId="32" xfId="46" applyFont="1" applyFill="1" applyBorder="1" applyAlignment="1">
      <alignment horizontal="center" vertical="center" wrapText="1"/>
    </xf>
    <xf numFmtId="0" fontId="13" fillId="2" borderId="15" xfId="46" applyFont="1" applyFill="1" applyBorder="1" applyAlignment="1">
      <alignment horizontal="center" vertical="top" wrapText="1"/>
    </xf>
    <xf numFmtId="0" fontId="13" fillId="2" borderId="19" xfId="46" applyFont="1" applyFill="1" applyBorder="1" applyAlignment="1">
      <alignment horizontal="left" vertical="center" wrapText="1"/>
    </xf>
    <xf numFmtId="0" fontId="13" fillId="2" borderId="14" xfId="46" applyFont="1" applyFill="1" applyBorder="1" applyAlignment="1">
      <alignment horizontal="left" vertical="top" wrapText="1"/>
    </xf>
    <xf numFmtId="0" fontId="13" fillId="2" borderId="29" xfId="46" applyFont="1" applyFill="1" applyBorder="1" applyAlignment="1">
      <alignment horizontal="left" vertical="top" wrapText="1"/>
    </xf>
    <xf numFmtId="0" fontId="13" fillId="2" borderId="32" xfId="46" applyFont="1" applyFill="1" applyBorder="1" applyAlignment="1">
      <alignment horizontal="left" vertical="top" wrapText="1"/>
    </xf>
    <xf numFmtId="0" fontId="13" fillId="2" borderId="14" xfId="41" applyFont="1" applyFill="1" applyBorder="1" applyAlignment="1">
      <alignment horizontal="left" vertical="top"/>
    </xf>
    <xf numFmtId="0" fontId="13" fillId="2" borderId="29" xfId="41" applyFont="1" applyFill="1" applyBorder="1" applyAlignment="1">
      <alignment horizontal="left" vertical="top"/>
    </xf>
    <xf numFmtId="0" fontId="13" fillId="2" borderId="26" xfId="46" applyFont="1" applyFill="1" applyBorder="1" applyAlignment="1" applyProtection="1">
      <alignment horizontal="center" vertical="center" wrapText="1"/>
    </xf>
    <xf numFmtId="0" fontId="31" fillId="0" borderId="14" xfId="46" applyFont="1" applyFill="1" applyBorder="1" applyAlignment="1" applyProtection="1">
      <alignment horizontal="justify" vertical="center" wrapText="1"/>
    </xf>
    <xf numFmtId="0" fontId="31" fillId="0" borderId="29" xfId="46" applyFont="1" applyFill="1" applyBorder="1" applyAlignment="1" applyProtection="1">
      <alignment horizontal="justify" vertical="center" wrapText="1"/>
    </xf>
    <xf numFmtId="0" fontId="31" fillId="0" borderId="32" xfId="46" applyFont="1" applyFill="1" applyBorder="1" applyAlignment="1" applyProtection="1">
      <alignment horizontal="justify" vertical="center" wrapText="1"/>
    </xf>
    <xf numFmtId="0" fontId="0" fillId="0" borderId="26" xfId="0" applyBorder="1" applyAlignment="1">
      <alignment horizontal="center" vertical="center" wrapText="1"/>
    </xf>
    <xf numFmtId="0" fontId="13" fillId="0" borderId="50" xfId="46" applyFont="1" applyFill="1" applyBorder="1" applyAlignment="1" applyProtection="1">
      <alignment horizontal="left" vertical="top" wrapText="1"/>
    </xf>
    <xf numFmtId="0" fontId="13" fillId="0" borderId="33" xfId="42" applyFont="1" applyBorder="1" applyAlignment="1">
      <alignment vertical="top"/>
    </xf>
    <xf numFmtId="0" fontId="13" fillId="0" borderId="34" xfId="42" applyFont="1" applyBorder="1" applyAlignment="1">
      <alignment vertical="top"/>
    </xf>
    <xf numFmtId="0" fontId="36" fillId="2" borderId="14" xfId="46" applyFill="1" applyBorder="1" applyAlignment="1" applyProtection="1">
      <alignment horizontal="center" vertical="center" wrapText="1"/>
    </xf>
    <xf numFmtId="0" fontId="13" fillId="2" borderId="3" xfId="41" applyFont="1" applyFill="1" applyBorder="1" applyAlignment="1">
      <alignment horizontal="center" vertical="center" wrapText="1"/>
    </xf>
    <xf numFmtId="0" fontId="13" fillId="2" borderId="14" xfId="46" applyFont="1" applyFill="1" applyBorder="1" applyAlignment="1" applyProtection="1">
      <alignment horizontal="justify" vertical="center" wrapText="1"/>
    </xf>
    <xf numFmtId="0" fontId="13" fillId="2" borderId="29" xfId="46" applyFont="1" applyFill="1" applyBorder="1" applyAlignment="1" applyProtection="1">
      <alignment horizontal="justify" vertical="center" wrapText="1"/>
    </xf>
    <xf numFmtId="0" fontId="13" fillId="2" borderId="32" xfId="46" applyFont="1" applyFill="1" applyBorder="1" applyAlignment="1" applyProtection="1">
      <alignment horizontal="justify" vertical="center" wrapText="1"/>
    </xf>
    <xf numFmtId="0" fontId="13" fillId="2" borderId="18" xfId="46" applyFont="1" applyFill="1" applyBorder="1" applyAlignment="1" applyProtection="1">
      <alignment horizontal="justify" vertical="center"/>
    </xf>
    <xf numFmtId="0" fontId="13" fillId="2" borderId="57" xfId="46" applyFont="1" applyFill="1" applyBorder="1" applyAlignment="1" applyProtection="1">
      <alignment horizontal="justify" vertical="center"/>
    </xf>
    <xf numFmtId="0" fontId="13" fillId="2" borderId="58" xfId="46" applyFont="1" applyFill="1" applyBorder="1" applyAlignment="1" applyProtection="1">
      <alignment horizontal="justify" vertical="center"/>
    </xf>
    <xf numFmtId="0" fontId="13" fillId="2" borderId="14" xfId="41" applyFont="1" applyFill="1" applyBorder="1" applyAlignment="1">
      <alignment horizontal="justify" vertical="center" wrapText="1"/>
    </xf>
    <xf numFmtId="0" fontId="13" fillId="2" borderId="29" xfId="41" applyFont="1" applyFill="1" applyBorder="1" applyAlignment="1">
      <alignment horizontal="justify" vertical="center" wrapText="1"/>
    </xf>
    <xf numFmtId="0" fontId="13" fillId="2" borderId="32" xfId="41" applyFont="1" applyFill="1" applyBorder="1" applyAlignment="1">
      <alignment horizontal="justify" vertical="center" wrapText="1"/>
    </xf>
    <xf numFmtId="0" fontId="13" fillId="2" borderId="29" xfId="46" applyFont="1" applyFill="1" applyBorder="1" applyAlignment="1" applyProtection="1">
      <alignment horizontal="justify" vertical="center"/>
    </xf>
    <xf numFmtId="0" fontId="13" fillId="2" borderId="32" xfId="46" applyFont="1" applyFill="1" applyBorder="1" applyAlignment="1" applyProtection="1">
      <alignment horizontal="justify" vertical="center"/>
    </xf>
    <xf numFmtId="0" fontId="13" fillId="2" borderId="19" xfId="46" applyFont="1" applyFill="1" applyBorder="1" applyAlignment="1" applyProtection="1">
      <alignment horizontal="justify" vertical="center" wrapText="1"/>
    </xf>
    <xf numFmtId="0" fontId="13" fillId="2" borderId="6" xfId="49" applyFont="1" applyFill="1" applyBorder="1" applyAlignment="1">
      <alignment horizontal="center"/>
    </xf>
    <xf numFmtId="0" fontId="13" fillId="2" borderId="23" xfId="41" applyFont="1" applyFill="1" applyBorder="1" applyAlignment="1">
      <alignment horizontal="center" vertical="center" wrapText="1"/>
    </xf>
    <xf numFmtId="0" fontId="13" fillId="2" borderId="30" xfId="41" applyFont="1" applyFill="1" applyBorder="1" applyAlignment="1">
      <alignment horizontal="center" vertical="center" wrapText="1"/>
    </xf>
    <xf numFmtId="0" fontId="13" fillId="2" borderId="55" xfId="41" applyFont="1" applyFill="1" applyBorder="1" applyAlignment="1">
      <alignment horizontal="center" vertical="center" wrapText="1"/>
    </xf>
    <xf numFmtId="0" fontId="13" fillId="2" borderId="6" xfId="41" applyFont="1" applyFill="1" applyBorder="1" applyAlignment="1">
      <alignment horizontal="center" vertical="center" wrapText="1"/>
    </xf>
    <xf numFmtId="0" fontId="13" fillId="2" borderId="4" xfId="41" applyFont="1" applyFill="1" applyBorder="1" applyAlignment="1">
      <alignment horizontal="center" vertical="center" wrapText="1"/>
    </xf>
    <xf numFmtId="17" fontId="13" fillId="2" borderId="14" xfId="46" applyNumberFormat="1" applyFont="1" applyFill="1" applyBorder="1" applyAlignment="1" applyProtection="1">
      <alignment horizontal="left" vertical="center" wrapText="1"/>
    </xf>
    <xf numFmtId="0" fontId="13" fillId="2" borderId="33" xfId="46" applyFont="1" applyFill="1" applyBorder="1" applyAlignment="1" applyProtection="1">
      <alignment horizontal="center" vertical="center" wrapText="1"/>
    </xf>
    <xf numFmtId="0" fontId="13" fillId="2" borderId="34" xfId="46" applyFont="1" applyFill="1" applyBorder="1" applyAlignment="1" applyProtection="1">
      <alignment horizontal="center" vertical="center" wrapText="1"/>
    </xf>
    <xf numFmtId="0" fontId="18" fillId="2" borderId="29" xfId="46" applyFont="1" applyFill="1" applyBorder="1" applyAlignment="1" applyProtection="1">
      <alignment horizontal="center" vertical="center" wrapText="1"/>
    </xf>
    <xf numFmtId="0" fontId="18" fillId="2" borderId="32" xfId="46" applyFont="1" applyFill="1" applyBorder="1" applyAlignment="1" applyProtection="1">
      <alignment horizontal="center" vertical="center" wrapText="1"/>
    </xf>
    <xf numFmtId="0" fontId="13" fillId="2" borderId="13" xfId="0" applyFont="1" applyFill="1" applyBorder="1" applyAlignment="1">
      <alignment horizontal="center" vertical="center"/>
    </xf>
    <xf numFmtId="0" fontId="13" fillId="2" borderId="14" xfId="46" applyFont="1" applyFill="1" applyBorder="1" applyAlignment="1" applyProtection="1">
      <alignment horizontal="justify" vertical="center"/>
    </xf>
    <xf numFmtId="0" fontId="13" fillId="2" borderId="50" xfId="46" applyFont="1" applyFill="1" applyBorder="1" applyAlignment="1">
      <alignment horizontal="center" vertical="center" wrapText="1"/>
    </xf>
    <xf numFmtId="0" fontId="13" fillId="2" borderId="33" xfId="46" applyFont="1" applyFill="1" applyBorder="1" applyAlignment="1">
      <alignment horizontal="center" vertical="center" wrapText="1"/>
    </xf>
    <xf numFmtId="0" fontId="13" fillId="2" borderId="34" xfId="46" applyFont="1" applyFill="1" applyBorder="1" applyAlignment="1">
      <alignment horizontal="center" vertical="center" wrapText="1"/>
    </xf>
    <xf numFmtId="0" fontId="18" fillId="2" borderId="29" xfId="46" applyFont="1" applyFill="1" applyBorder="1" applyAlignment="1">
      <alignment horizontal="center" vertical="center" wrapText="1"/>
    </xf>
    <xf numFmtId="0" fontId="18" fillId="2" borderId="32" xfId="46" applyFont="1" applyFill="1" applyBorder="1" applyAlignment="1">
      <alignment horizontal="center" vertical="center" wrapText="1"/>
    </xf>
    <xf numFmtId="17" fontId="13" fillId="2" borderId="14" xfId="46" applyNumberFormat="1" applyFont="1" applyFill="1" applyBorder="1" applyAlignment="1">
      <alignment horizontal="left" vertical="center" wrapText="1"/>
    </xf>
    <xf numFmtId="0" fontId="13" fillId="2" borderId="14" xfId="46" applyFont="1" applyFill="1" applyBorder="1" applyAlignment="1">
      <alignment horizontal="justify" vertical="top" wrapText="1"/>
    </xf>
    <xf numFmtId="0" fontId="13" fillId="2" borderId="29" xfId="46" applyFont="1" applyFill="1" applyBorder="1" applyAlignment="1">
      <alignment horizontal="justify" vertical="top"/>
    </xf>
    <xf numFmtId="0" fontId="13" fillId="2" borderId="32" xfId="46" applyFont="1" applyFill="1" applyBorder="1" applyAlignment="1">
      <alignment horizontal="justify" vertical="top"/>
    </xf>
    <xf numFmtId="0" fontId="13" fillId="2" borderId="14" xfId="46" applyFont="1" applyFill="1" applyBorder="1" applyAlignment="1">
      <alignment horizontal="justify" vertical="center" wrapText="1"/>
    </xf>
    <xf numFmtId="0" fontId="13" fillId="2" borderId="29" xfId="46" applyFont="1" applyFill="1" applyBorder="1" applyAlignment="1">
      <alignment horizontal="justify" vertical="center" wrapText="1"/>
    </xf>
    <xf numFmtId="0" fontId="13" fillId="2" borderId="32" xfId="46" applyFont="1" applyFill="1" applyBorder="1" applyAlignment="1">
      <alignment horizontal="justify" vertical="center" wrapText="1"/>
    </xf>
    <xf numFmtId="0" fontId="13" fillId="2" borderId="19" xfId="46" applyFont="1" applyFill="1" applyBorder="1" applyAlignment="1">
      <alignment horizontal="justify" vertical="center" wrapText="1"/>
    </xf>
    <xf numFmtId="0" fontId="13" fillId="2" borderId="18" xfId="46" applyFont="1" applyFill="1" applyBorder="1" applyAlignment="1">
      <alignment horizontal="justify" vertical="center"/>
    </xf>
    <xf numFmtId="0" fontId="13" fillId="2" borderId="57" xfId="46" applyFont="1" applyFill="1" applyBorder="1" applyAlignment="1">
      <alignment horizontal="justify" vertical="center"/>
    </xf>
    <xf numFmtId="0" fontId="13" fillId="2" borderId="58" xfId="46" applyFont="1" applyFill="1" applyBorder="1" applyAlignment="1">
      <alignment horizontal="justify" vertical="center"/>
    </xf>
    <xf numFmtId="0" fontId="13" fillId="2" borderId="26" xfId="51" applyFont="1" applyFill="1" applyBorder="1" applyAlignment="1" applyProtection="1">
      <alignment horizontal="center" vertical="center" wrapText="1"/>
    </xf>
    <xf numFmtId="0" fontId="13" fillId="2" borderId="23" xfId="74" applyFont="1" applyFill="1" applyBorder="1" applyAlignment="1">
      <alignment horizontal="left" vertical="top"/>
    </xf>
    <xf numFmtId="0" fontId="13" fillId="2" borderId="35" xfId="74" applyFont="1" applyFill="1" applyBorder="1" applyAlignment="1">
      <alignment horizontal="left" vertical="top"/>
    </xf>
    <xf numFmtId="0" fontId="13" fillId="2" borderId="3" xfId="74" applyFont="1" applyFill="1" applyBorder="1" applyAlignment="1">
      <alignment horizontal="left" vertical="top"/>
    </xf>
    <xf numFmtId="0" fontId="13" fillId="2" borderId="36" xfId="74" applyFont="1" applyFill="1" applyBorder="1" applyAlignment="1">
      <alignment horizontal="left" vertical="top"/>
    </xf>
    <xf numFmtId="0" fontId="23" fillId="2" borderId="19" xfId="76" applyFont="1" applyFill="1" applyBorder="1" applyAlignment="1">
      <alignment horizontal="left" vertical="center" wrapText="1"/>
    </xf>
    <xf numFmtId="0" fontId="23" fillId="2" borderId="26" xfId="76" applyFont="1" applyFill="1" applyBorder="1" applyAlignment="1">
      <alignment horizontal="left" vertical="center" wrapText="1"/>
    </xf>
    <xf numFmtId="0" fontId="13" fillId="2" borderId="13" xfId="74" applyFont="1" applyFill="1" applyBorder="1" applyAlignment="1">
      <alignment horizontal="center"/>
    </xf>
    <xf numFmtId="0" fontId="13" fillId="2" borderId="6" xfId="74" applyFont="1" applyFill="1" applyBorder="1" applyAlignment="1">
      <alignment horizontal="center"/>
    </xf>
    <xf numFmtId="17" fontId="13" fillId="2" borderId="29" xfId="46" applyNumberFormat="1" applyFont="1" applyFill="1" applyBorder="1" applyAlignment="1" applyProtection="1">
      <alignment horizontal="left" vertical="center" wrapText="1"/>
    </xf>
    <xf numFmtId="0" fontId="13" fillId="0" borderId="33" xfId="2" applyFont="1" applyBorder="1" applyAlignment="1">
      <alignment horizontal="center"/>
    </xf>
    <xf numFmtId="0" fontId="13" fillId="0" borderId="34" xfId="2" applyFont="1" applyBorder="1" applyAlignment="1">
      <alignment horizontal="center"/>
    </xf>
    <xf numFmtId="0" fontId="13" fillId="13" borderId="14" xfId="46" applyFont="1" applyFill="1" applyBorder="1" applyAlignment="1" applyProtection="1">
      <alignment horizontal="left" vertical="center" wrapText="1"/>
    </xf>
    <xf numFmtId="0" fontId="13" fillId="13" borderId="29" xfId="46" applyFont="1" applyFill="1" applyBorder="1" applyAlignment="1" applyProtection="1">
      <alignment horizontal="left" vertical="center" wrapText="1"/>
    </xf>
    <xf numFmtId="0" fontId="13" fillId="13" borderId="32" xfId="46" applyFont="1" applyFill="1" applyBorder="1" applyAlignment="1" applyProtection="1">
      <alignment horizontal="left" vertical="center" wrapText="1"/>
    </xf>
    <xf numFmtId="0" fontId="54" fillId="15" borderId="74" xfId="55" applyFont="1" applyFill="1" applyBorder="1" applyAlignment="1" applyProtection="1">
      <alignment horizontal="left" vertical="center" wrapText="1"/>
    </xf>
    <xf numFmtId="0" fontId="54" fillId="15" borderId="6" xfId="53" applyFont="1" applyFill="1" applyBorder="1" applyAlignment="1">
      <alignment horizontal="center"/>
    </xf>
    <xf numFmtId="0" fontId="54" fillId="0" borderId="16" xfId="55" applyFont="1" applyBorder="1" applyAlignment="1" applyProtection="1">
      <alignment horizontal="center" vertical="center" wrapText="1"/>
    </xf>
    <xf numFmtId="0" fontId="55" fillId="16" borderId="52" xfId="54" applyFont="1" applyFill="1" applyBorder="1" applyAlignment="1">
      <alignment horizontal="center" vertical="center" wrapText="1"/>
    </xf>
    <xf numFmtId="0" fontId="54" fillId="15" borderId="16" xfId="54" applyFont="1" applyFill="1" applyBorder="1" applyAlignment="1">
      <alignment horizontal="center" vertical="center" wrapText="1"/>
    </xf>
    <xf numFmtId="0" fontId="55" fillId="16" borderId="50" xfId="54" applyFont="1" applyFill="1" applyBorder="1" applyAlignment="1">
      <alignment horizontal="center" vertical="center" wrapText="1"/>
    </xf>
    <xf numFmtId="0" fontId="36" fillId="15" borderId="16" xfId="46" applyFill="1" applyBorder="1" applyAlignment="1">
      <alignment horizontal="center" vertical="center" wrapText="1"/>
    </xf>
    <xf numFmtId="0" fontId="57" fillId="15" borderId="16" xfId="54" applyFont="1" applyFill="1" applyBorder="1" applyAlignment="1">
      <alignment horizontal="center" vertical="center" wrapText="1"/>
    </xf>
    <xf numFmtId="0" fontId="51" fillId="16" borderId="52" xfId="53" applyFont="1" applyFill="1" applyBorder="1" applyAlignment="1">
      <alignment horizontal="center" vertical="center"/>
    </xf>
    <xf numFmtId="0" fontId="54" fillId="15" borderId="16" xfId="55" applyFont="1" applyFill="1" applyBorder="1" applyAlignment="1" applyProtection="1">
      <alignment horizontal="center" vertical="center" wrapText="1"/>
    </xf>
    <xf numFmtId="0" fontId="52" fillId="0" borderId="16" xfId="54" applyFont="1" applyBorder="1" applyAlignment="1">
      <alignment horizontal="left" vertical="top" wrapText="1"/>
    </xf>
    <xf numFmtId="0" fontId="52" fillId="0" borderId="20" xfId="54" applyFont="1" applyBorder="1" applyAlignment="1">
      <alignment horizontal="left" vertical="top" wrapText="1"/>
    </xf>
    <xf numFmtId="0" fontId="54" fillId="15" borderId="15" xfId="55" applyFont="1" applyFill="1" applyBorder="1" applyAlignment="1" applyProtection="1">
      <alignment horizontal="center" vertical="top" wrapText="1"/>
    </xf>
    <xf numFmtId="0" fontId="54" fillId="15" borderId="1" xfId="54" applyFont="1" applyFill="1" applyBorder="1" applyAlignment="1">
      <alignment horizontal="center" vertical="center" wrapText="1"/>
    </xf>
    <xf numFmtId="0" fontId="54" fillId="15" borderId="69" xfId="53" applyFont="1" applyFill="1" applyBorder="1" applyAlignment="1">
      <alignment horizontal="left" vertical="top"/>
    </xf>
    <xf numFmtId="0" fontId="52" fillId="15" borderId="20" xfId="54" applyFont="1" applyFill="1" applyBorder="1" applyAlignment="1">
      <alignment horizontal="left" vertical="top" wrapText="1"/>
    </xf>
    <xf numFmtId="0" fontId="55" fillId="0" borderId="9" xfId="55" applyFont="1" applyBorder="1" applyAlignment="1" applyProtection="1">
      <alignment horizontal="center" vertical="center" wrapText="1"/>
    </xf>
    <xf numFmtId="0" fontId="54" fillId="0" borderId="69" xfId="55" applyFont="1" applyBorder="1" applyAlignment="1" applyProtection="1">
      <alignment horizontal="left" vertical="center" wrapText="1"/>
    </xf>
    <xf numFmtId="0" fontId="51" fillId="16" borderId="52" xfId="53" applyFont="1" applyFill="1" applyBorder="1" applyAlignment="1">
      <alignment horizontal="center" vertical="center" wrapText="1"/>
    </xf>
    <xf numFmtId="0" fontId="37" fillId="15" borderId="46" xfId="55" applyFont="1" applyFill="1" applyBorder="1" applyAlignment="1" applyProtection="1">
      <alignment horizontal="left" vertical="center" wrapText="1"/>
    </xf>
    <xf numFmtId="0" fontId="52" fillId="15" borderId="5" xfId="56" applyFont="1" applyFill="1" applyBorder="1" applyAlignment="1">
      <alignment horizontal="left" vertical="center" wrapText="1"/>
    </xf>
    <xf numFmtId="0" fontId="54" fillId="15" borderId="14" xfId="54" applyFont="1" applyFill="1" applyBorder="1" applyAlignment="1">
      <alignment horizontal="left" vertical="center"/>
    </xf>
    <xf numFmtId="0" fontId="54" fillId="15" borderId="69" xfId="54" applyFont="1" applyFill="1" applyBorder="1" applyAlignment="1">
      <alignment horizontal="left" vertical="center"/>
    </xf>
    <xf numFmtId="0" fontId="52" fillId="15" borderId="16" xfId="54" applyFont="1" applyFill="1" applyBorder="1" applyAlignment="1">
      <alignment horizontal="left" vertical="top" wrapText="1"/>
    </xf>
    <xf numFmtId="0" fontId="54" fillId="15" borderId="13" xfId="53" applyFont="1" applyFill="1" applyBorder="1" applyAlignment="1">
      <alignment horizontal="center"/>
    </xf>
    <xf numFmtId="0" fontId="54" fillId="0" borderId="14" xfId="54" applyFont="1" applyBorder="1" applyAlignment="1">
      <alignment horizontal="left" vertical="center" wrapText="1"/>
    </xf>
    <xf numFmtId="0" fontId="54" fillId="0" borderId="29" xfId="54" applyFont="1" applyBorder="1" applyAlignment="1">
      <alignment horizontal="left" vertical="center" wrapText="1"/>
    </xf>
    <xf numFmtId="0" fontId="54" fillId="0" borderId="26" xfId="54" applyFont="1" applyBorder="1" applyAlignment="1">
      <alignment horizontal="left" vertical="center" wrapText="1"/>
    </xf>
    <xf numFmtId="0" fontId="54" fillId="0" borderId="14" xfId="55" applyFont="1" applyBorder="1" applyAlignment="1" applyProtection="1">
      <alignment horizontal="center" vertical="center" wrapText="1"/>
    </xf>
    <xf numFmtId="0" fontId="54" fillId="0" borderId="29" xfId="55" applyFont="1" applyBorder="1" applyAlignment="1" applyProtection="1">
      <alignment horizontal="center" vertical="center" wrapText="1"/>
    </xf>
    <xf numFmtId="0" fontId="54" fillId="0" borderId="32" xfId="55" applyFont="1" applyBorder="1" applyAlignment="1" applyProtection="1">
      <alignment horizontal="center" vertical="center" wrapText="1"/>
    </xf>
    <xf numFmtId="0" fontId="38" fillId="2" borderId="50" xfId="51" applyFont="1" applyFill="1" applyBorder="1" applyAlignment="1" applyProtection="1">
      <alignment horizontal="left" vertical="center" wrapText="1"/>
    </xf>
    <xf numFmtId="0" fontId="38" fillId="0" borderId="33" xfId="42" applyFont="1" applyBorder="1"/>
    <xf numFmtId="0" fontId="38" fillId="0" borderId="34" xfId="42" applyFont="1" applyBorder="1"/>
    <xf numFmtId="0" fontId="21" fillId="2" borderId="18" xfId="51" applyFont="1" applyFill="1" applyBorder="1" applyAlignment="1" applyProtection="1">
      <alignment horizontal="left" vertical="center" wrapText="1"/>
    </xf>
    <xf numFmtId="0" fontId="21" fillId="2" borderId="57" xfId="51" applyFont="1" applyFill="1" applyBorder="1" applyAlignment="1" applyProtection="1">
      <alignment horizontal="left" vertical="center" wrapText="1"/>
    </xf>
    <xf numFmtId="0" fontId="21" fillId="2" borderId="58" xfId="51" applyFont="1" applyFill="1" applyBorder="1" applyAlignment="1" applyProtection="1">
      <alignment horizontal="left" vertical="center" wrapText="1"/>
    </xf>
    <xf numFmtId="0" fontId="13" fillId="2" borderId="52" xfId="0" applyFont="1" applyFill="1" applyBorder="1" applyAlignment="1">
      <alignment horizontal="center" wrapText="1"/>
    </xf>
    <xf numFmtId="0" fontId="13" fillId="2" borderId="13" xfId="0" applyFont="1" applyFill="1" applyBorder="1" applyAlignment="1">
      <alignment horizontal="center" wrapText="1"/>
    </xf>
    <xf numFmtId="0" fontId="13" fillId="2" borderId="36" xfId="49" applyFont="1" applyFill="1" applyBorder="1" applyAlignment="1">
      <alignment horizontal="center"/>
    </xf>
    <xf numFmtId="49" fontId="13" fillId="2" borderId="14" xfId="51" applyNumberFormat="1" applyFont="1" applyFill="1" applyBorder="1" applyAlignment="1" applyProtection="1">
      <alignment horizontal="left" vertical="center" wrapText="1"/>
    </xf>
    <xf numFmtId="49" fontId="13" fillId="2" borderId="29" xfId="51" applyNumberFormat="1" applyFont="1" applyFill="1" applyBorder="1" applyAlignment="1" applyProtection="1">
      <alignment horizontal="left" vertical="center" wrapText="1"/>
    </xf>
    <xf numFmtId="49" fontId="13" fillId="2" borderId="32" xfId="51" applyNumberFormat="1" applyFont="1" applyFill="1" applyBorder="1" applyAlignment="1" applyProtection="1">
      <alignment horizontal="left" vertical="center" wrapText="1"/>
    </xf>
    <xf numFmtId="0" fontId="13" fillId="13" borderId="14" xfId="41" applyFont="1" applyFill="1" applyBorder="1" applyAlignment="1">
      <alignment horizontal="center" vertical="center" wrapText="1"/>
    </xf>
    <xf numFmtId="0" fontId="13" fillId="13" borderId="29" xfId="41" applyFont="1" applyFill="1" applyBorder="1" applyAlignment="1">
      <alignment horizontal="center" vertical="center" wrapText="1"/>
    </xf>
    <xf numFmtId="0" fontId="13" fillId="13" borderId="32" xfId="41" applyFont="1" applyFill="1" applyBorder="1" applyAlignment="1">
      <alignment horizontal="center" vertical="center" wrapText="1"/>
    </xf>
    <xf numFmtId="0" fontId="18" fillId="13" borderId="14" xfId="46" applyFont="1" applyFill="1" applyBorder="1" applyAlignment="1" applyProtection="1">
      <alignment horizontal="center" vertical="center" wrapText="1"/>
    </xf>
    <xf numFmtId="0" fontId="36" fillId="0" borderId="14" xfId="46" applyFill="1" applyBorder="1" applyAlignment="1" applyProtection="1">
      <alignment horizontal="center" vertical="center" wrapText="1"/>
    </xf>
    <xf numFmtId="0" fontId="13" fillId="2" borderId="6" xfId="40" applyFont="1" applyFill="1" applyBorder="1" applyAlignment="1">
      <alignment horizontal="left"/>
    </xf>
    <xf numFmtId="0" fontId="13" fillId="2" borderId="36" xfId="40" applyFont="1" applyFill="1" applyBorder="1" applyAlignment="1">
      <alignment horizontal="left"/>
    </xf>
    <xf numFmtId="0" fontId="23" fillId="0" borderId="20" xfId="41" applyFont="1" applyBorder="1" applyAlignment="1">
      <alignment horizontal="left" vertical="center" wrapText="1"/>
    </xf>
    <xf numFmtId="9" fontId="13" fillId="2" borderId="4" xfId="41" applyNumberFormat="1" applyFont="1" applyFill="1" applyBorder="1" applyAlignment="1">
      <alignment horizontal="center" vertical="center" wrapText="1"/>
    </xf>
  </cellXfs>
  <cellStyles count="77">
    <cellStyle name="Cabecera 1" xfId="3" xr:uid="{00000000-0005-0000-0000-000000000000}"/>
    <cellStyle name="Cabecera 2" xfId="4" xr:uid="{00000000-0005-0000-0000-000001000000}"/>
    <cellStyle name="Comma" xfId="43" xr:uid="{00000000-0005-0000-0000-000002000000}"/>
    <cellStyle name="Comma [0]_PIB" xfId="5" xr:uid="{00000000-0005-0000-0000-000003000000}"/>
    <cellStyle name="Comma 2" xfId="59" xr:uid="{A66AB197-B9B4-4F89-9B52-4770E8DB6B32}"/>
    <cellStyle name="Comma 3" xfId="64" xr:uid="{C0ED64E9-E9AC-4297-B036-045AFB3BFB45}"/>
    <cellStyle name="Comma 4" xfId="71" xr:uid="{D21B976C-A0BE-435A-9CB7-50E347BDBF60}"/>
    <cellStyle name="Comma 5" xfId="72" xr:uid="{89593D6A-C886-4226-AE12-2E348C6308C6}"/>
    <cellStyle name="Comma 6" xfId="63" xr:uid="{DB8468BE-3D4C-45BC-B774-F95D3E1BEFAA}"/>
    <cellStyle name="Comma_confisGOBjul2500" xfId="6" xr:uid="{00000000-0005-0000-0000-000004000000}"/>
    <cellStyle name="Comma0" xfId="7" xr:uid="{00000000-0005-0000-0000-000005000000}"/>
    <cellStyle name="Currency" xfId="8" xr:uid="{00000000-0005-0000-0000-000006000000}"/>
    <cellStyle name="Currency [0]_PIB" xfId="9" xr:uid="{00000000-0005-0000-0000-000007000000}"/>
    <cellStyle name="Currency_confisGOBjul2500" xfId="10" xr:uid="{00000000-0005-0000-0000-000008000000}"/>
    <cellStyle name="Currency0" xfId="11" xr:uid="{00000000-0005-0000-0000-000009000000}"/>
    <cellStyle name="Date" xfId="12" xr:uid="{00000000-0005-0000-0000-00000A000000}"/>
    <cellStyle name="Euro" xfId="13" xr:uid="{00000000-0005-0000-0000-00000B000000}"/>
    <cellStyle name="Fecha" xfId="14" xr:uid="{00000000-0005-0000-0000-00000C000000}"/>
    <cellStyle name="Fijo" xfId="15" xr:uid="{00000000-0005-0000-0000-00000D000000}"/>
    <cellStyle name="Fixed" xfId="16" xr:uid="{00000000-0005-0000-0000-00000E000000}"/>
    <cellStyle name="Heading 1" xfId="17" xr:uid="{00000000-0005-0000-0000-00000F000000}"/>
    <cellStyle name="Heading 2" xfId="18" xr:uid="{00000000-0005-0000-0000-000010000000}"/>
    <cellStyle name="Heading1" xfId="19" xr:uid="{00000000-0005-0000-0000-000011000000}"/>
    <cellStyle name="Heading2" xfId="20" xr:uid="{00000000-0005-0000-0000-000012000000}"/>
    <cellStyle name="Hipervínculo" xfId="46" builtinId="8"/>
    <cellStyle name="Hipervínculo 2" xfId="51" xr:uid="{282E0D63-B9B5-41B5-8D34-67C38AAD607C}"/>
    <cellStyle name="Hipervínculo 2 2" xfId="52" xr:uid="{5F1BDC73-8AF7-4E9C-ADF1-75540D705507}"/>
    <cellStyle name="Hipervínculo 3" xfId="55" xr:uid="{6E45C073-18F6-4A4A-BDAE-084563C01635}"/>
    <cellStyle name="Hyperlink" xfId="69" xr:uid="{9E4334B6-6A51-4950-A351-B7DC98311373}"/>
    <cellStyle name="Millares [0]" xfId="44" builtinId="6"/>
    <cellStyle name="Millares [0] 2" xfId="50" xr:uid="{6D01BDCE-F5E2-4DEF-A6DF-204F949BC2BA}"/>
    <cellStyle name="Millares [0] 3" xfId="67" xr:uid="{AF47F439-F6C1-4A85-93A6-3C876EC89907}"/>
    <cellStyle name="Millares 2" xfId="21" xr:uid="{00000000-0005-0000-0000-000016000000}"/>
    <cellStyle name="Millares 2 2" xfId="57" xr:uid="{DCD46B5A-3C98-42DD-B1DD-3A44D385EEAE}"/>
    <cellStyle name="Millares 2 2 2" xfId="65" xr:uid="{EF0BCA27-99D7-4B0E-8C02-5B3C6D8402CB}"/>
    <cellStyle name="Millares 3" xfId="45" xr:uid="{00000000-0005-0000-0000-000017000000}"/>
    <cellStyle name="Millares 3 2" xfId="68" xr:uid="{075E7175-34DC-44E8-B732-A408E3698B25}"/>
    <cellStyle name="Millares 4" xfId="66" xr:uid="{10BEB6C3-9594-4504-B71A-67E4301CEF91}"/>
    <cellStyle name="Millares 5" xfId="70" xr:uid="{A56CAB74-39B3-4E83-8009-8F72E99F9B40}"/>
    <cellStyle name="Millares 6" xfId="73" xr:uid="{57D5FFF9-DC7D-439B-A905-159738C353AD}"/>
    <cellStyle name="Millares 7" xfId="60" xr:uid="{A1526668-F91C-448F-8165-1503BD6DED12}"/>
    <cellStyle name="Millares 8" xfId="75" xr:uid="{297D4F77-38A2-4235-8888-5D658FCF0566}"/>
    <cellStyle name="Monetario" xfId="22" xr:uid="{00000000-0005-0000-0000-000018000000}"/>
    <cellStyle name="Monetario0" xfId="23" xr:uid="{00000000-0005-0000-0000-000019000000}"/>
    <cellStyle name="Normal" xfId="0" builtinId="0"/>
    <cellStyle name="Normal 2" xfId="1" xr:uid="{00000000-0005-0000-0000-00001B000000}"/>
    <cellStyle name="Normal 2 2" xfId="40" xr:uid="{00000000-0005-0000-0000-00001C000000}"/>
    <cellStyle name="Normal 2 2 2" xfId="49" xr:uid="{6214983D-76E2-46C7-9BEC-4B42F91C96C9}"/>
    <cellStyle name="Normal 2 2 3" xfId="53" xr:uid="{175B5B3C-3A33-4291-B426-7BA304DBA832}"/>
    <cellStyle name="Normal 2 2 4" xfId="76" xr:uid="{A6EC0ED0-00EF-41C0-9D0B-25B517113469}"/>
    <cellStyle name="Normal 2 3" xfId="56" xr:uid="{57A19ED2-5083-4C91-A068-0268847198E0}"/>
    <cellStyle name="Normal 3" xfId="2" xr:uid="{00000000-0005-0000-0000-00001D000000}"/>
    <cellStyle name="Normal 3 2" xfId="42" xr:uid="{00000000-0005-0000-0000-00001E000000}"/>
    <cellStyle name="Normal 3 3" xfId="74" xr:uid="{D1D9F31B-E978-41D9-8635-5B9383EAAA7C}"/>
    <cellStyle name="Normal 4" xfId="47" xr:uid="{BAB10B2A-F781-4995-9E09-7FCEF391F63C}"/>
    <cellStyle name="Normal 7" xfId="41" xr:uid="{00000000-0005-0000-0000-00001F000000}"/>
    <cellStyle name="Normal 7 2" xfId="54" xr:uid="{4390CAFF-29C2-4241-9DAC-8443C3AEB8A3}"/>
    <cellStyle name="Percent" xfId="48" xr:uid="{00000000-0005-0000-0000-000020000000}"/>
    <cellStyle name="Percent 2" xfId="61" xr:uid="{D00804DC-BE47-476A-B655-DE75AA5FC405}"/>
    <cellStyle name="Porcentaje" xfId="58" builtinId="5"/>
    <cellStyle name="Porcentaje 2" xfId="24" xr:uid="{00000000-0005-0000-0000-000022000000}"/>
    <cellStyle name="Punto" xfId="25" xr:uid="{00000000-0005-0000-0000-000023000000}"/>
    <cellStyle name="Punto0" xfId="26" xr:uid="{00000000-0005-0000-0000-000024000000}"/>
    <cellStyle name="Punto0 2" xfId="62" xr:uid="{F0B5723B-8E4D-42AE-AA2F-BF2EBC4F5FFB}"/>
    <cellStyle name="Resumen" xfId="27" xr:uid="{00000000-0005-0000-0000-000025000000}"/>
    <cellStyle name="Text" xfId="28" xr:uid="{00000000-0005-0000-0000-000026000000}"/>
    <cellStyle name="Total 2" xfId="29" xr:uid="{00000000-0005-0000-0000-000027000000}"/>
    <cellStyle name="ДАТА" xfId="30" xr:uid="{00000000-0005-0000-0000-000028000000}"/>
    <cellStyle name="ДЕНЕЖНЫЙ_BOPENGC" xfId="31" xr:uid="{00000000-0005-0000-0000-000029000000}"/>
    <cellStyle name="ЗАГОЛОВОК1" xfId="32" xr:uid="{00000000-0005-0000-0000-00002A000000}"/>
    <cellStyle name="ЗАГОЛОВОК2" xfId="33" xr:uid="{00000000-0005-0000-0000-00002B000000}"/>
    <cellStyle name="ИТОГОВЫЙ" xfId="34" xr:uid="{00000000-0005-0000-0000-00002C000000}"/>
    <cellStyle name="Обычный_BOPENGC" xfId="35" xr:uid="{00000000-0005-0000-0000-00002D000000}"/>
    <cellStyle name="ПРОЦЕНТНЫЙ_BOPENGC" xfId="36" xr:uid="{00000000-0005-0000-0000-00002E000000}"/>
    <cellStyle name="ТЕКСТ" xfId="37" xr:uid="{00000000-0005-0000-0000-00002F000000}"/>
    <cellStyle name="ФИКСИРОВАННЫЙ" xfId="38" xr:uid="{00000000-0005-0000-0000-000030000000}"/>
    <cellStyle name="ФИНАНСОВЫЙ_BOPENGC" xfId="39" xr:uid="{00000000-0005-0000-0000-000031000000}"/>
  </cellStyles>
  <dxfs count="0"/>
  <tableStyles count="0" defaultTableStyle="TableStyleMedium2" defaultPivotStyle="PivotStyleLight16"/>
  <colors>
    <mruColors>
      <color rgb="FFFF9900"/>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63" Type="http://schemas.openxmlformats.org/officeDocument/2006/relationships/externalLink" Target="externalLinks/externalLink11.xml"/><Relationship Id="rId68" Type="http://schemas.openxmlformats.org/officeDocument/2006/relationships/externalLink" Target="externalLinks/externalLink16.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66" Type="http://schemas.openxmlformats.org/officeDocument/2006/relationships/externalLink" Target="externalLinks/externalLink14.xml"/><Relationship Id="rId7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61"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externalLink" Target="externalLinks/externalLink13.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externalLink" Target="externalLinks/externalLink12.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 Id="rId67" Type="http://schemas.openxmlformats.org/officeDocument/2006/relationships/externalLink" Target="externalLinks/externalLink1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70" Type="http://schemas.openxmlformats.org/officeDocument/2006/relationships/styles" Target="styles.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Plan%20de%20Acci&#243;n%20Cultura%20-%20PP%20accion%20comunal%20(1)%20(1).xlsx?2E2AA74A" TargetMode="External"/><Relationship Id="rId1" Type="http://schemas.openxmlformats.org/officeDocument/2006/relationships/externalLinkPath" Target="file:///\\2E2AA74A\Matriz%20Plan%20de%20Acci&#243;n%20Cultura%20-%20PP%20accion%20comunal%20(1)%20(1).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de%20Plan%20de%20Accion_IDARTES.xlsx?2E2AA74A" TargetMode="External"/><Relationship Id="rId1" Type="http://schemas.openxmlformats.org/officeDocument/2006/relationships/externalLinkPath" Target="file:///\\2E2AA74A\Matriz%20de%20Plan%20de%20Accion_IDARTES.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2.%20Matriz%20de%20Plan%20de%20Accion%20Acci&#243;n%20comunal.xlsx?2E2AA74A" TargetMode="External"/><Relationship Id="rId1" Type="http://schemas.openxmlformats.org/officeDocument/2006/relationships/externalLinkPath" Target="file:///\\2E2AA74A\2.%20Matriz%20de%20Plan%20de%20Accion%20Acci&#243;n%20comunal.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de%20Plan%20de%20Accion_Des.%20Econ&#243;mico%20VF.xlsx?2E2AA74A" TargetMode="External"/><Relationship Id="rId1" Type="http://schemas.openxmlformats.org/officeDocument/2006/relationships/externalLinkPath" Target="file:///\\2E2AA74A\Matriz%20de%20Plan%20de%20Accion_Des.%20Econ&#243;mico%20VF.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cjgovcol-my.sharepoint.com/Users/alejm/OneDrive%20-%20Secretar&#237;a%20Distrital%20de%20Seguridad,%20Convivencia%20y%20Justicia/MATRICES%20FELIPE/Agregar%20otras/Matriz%20PA%20ENTIDADES%20CORRESPONSABLES%20PPSCJ%20-%20VF%20IDR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cjgovcol-my.sharepoint.com/Users/alejm/OneDrive%20-%20Secretar&#237;a%20Distrital%20de%20Seguridad,%20Convivencia%20y%20Justicia/MATRICES%20FELIPE/Matriz%20de%20Plan%20de%20Accion%20SUBSECRETARIA%20DE%20SEGURIDAD%20Y%20CONVIVENC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cjgovcol-my.sharepoint.com/personal/mario_mayorga_scj_gov_co/Documents/MATRICES%20FELIPE/Matriz%20de%20Plan%20de%20Accion%2002042019%20Subsecretar&#237;a%20Seguridad%20y%20Convivencia%20-%20V1%20RevL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jgovcol-my.sharepoint.com/personal/mario_mayorga_scj_gov_co/Documents/MATRICES%20FELIPE/Matriz%20de%20Plan%20de%20Accion%20SUBSECRETARIA%20DE%20ACCESO%20A%20LA%20JUSTICIA.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de%20Plan%20de%20Accion%20IDRD.%2020.07.2022%20(1).xlsx?2E2AA74A" TargetMode="External"/><Relationship Id="rId1" Type="http://schemas.openxmlformats.org/officeDocument/2006/relationships/externalLinkPath" Target="file:///\\2E2AA74A\Matriz%20de%20Plan%20de%20Accion%20IDRD.%2020.07.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articipacionbogota.sharepoint.com/Users/paulasanchez/Library/Containers/com.microsoft.Excel/Data/Documents/C:/Users/USUARIO/Downloads/Matriz%20Plan%20de%20Acci&#243;n%20General%20JBB.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de%20Plan%20de%20Accion_GMYG%20(1)%20(2).xlsx?2E2AA74A" TargetMode="External"/><Relationship Id="rId1" Type="http://schemas.openxmlformats.org/officeDocument/2006/relationships/externalLinkPath" Target="file:///\\2E2AA74A\Matriz%20de%20Plan%20de%20Accion_GMYG%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articipacionbogota.sharepoint.com/Users/paulasanchez/Desktop/C:/Users/USUARIO/Downloads/Plan%20de%20Acci&#243;n%20Pol&#237;tica%20P&#250;blica%20de%20Acci&#243;n%20Comunal%20SDG.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PA%20PP%20Acci&#243;n%20Comunal%20-%20SDIS%20(1).xlsx?2E2AA74A" TargetMode="External"/><Relationship Id="rId1" Type="http://schemas.openxmlformats.org/officeDocument/2006/relationships/externalLinkPath" Target="file:///\\2E2AA74A\PA%20PP%20Acci&#243;n%20Comunal%20-%20SDIS%20(1).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de%20Plan%20de%20Accion%20Educacion%20DPRI_Acci&#243;n%20comunal%20(1)%20(3).xlsx?2E2AA74A" TargetMode="External"/><Relationship Id="rId1" Type="http://schemas.openxmlformats.org/officeDocument/2006/relationships/externalLinkPath" Target="file:///\\2E2AA74A\Matriz%20de%20Plan%20de%20Accion%20Educacion%20DPRI_Acci&#243;n%20comunal%20(1)%20(3).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participacionbogota.sharepoint.com/sites/PolticaPblicaSAC-PH/Documentos%20compartidos/General/Pol&#237;tica%20P&#250;blica%20SAC%20-%20PH/4.%20FASE%20DE%20FORMULACI&#211;N/DOCUMENTOS%20FORMULACI&#211;N%202022/Documentos%20Adopci&#243;n%20PP/Matriz%20Plan%20de%20Acci&#243;n%20-%20Gerencia%20de%20Juventud%20-%20IDPAC_(07062022).xlsx?2E2AA74A" TargetMode="External"/><Relationship Id="rId1" Type="http://schemas.openxmlformats.org/officeDocument/2006/relationships/externalLinkPath" Target="file:///\\2E2AA74A\Matriz%20Plan%20de%20Acci&#243;n%20-%20Gerencia%20de%20Juventud%20-%20IDPAC_(0706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articipacionbogota.sharepoint.com/Users/paulasanchez/Library/Containers/com.microsoft.Excel/Data/Documents/C:/Users/USUARIO/Downloads/Matriz%20Plan%20de%20Acci&#243;n%20-%20Gerencia%20de%20Juventud%20-%20IDPAC_(07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ción"/>
      <sheetName val="Plan de acción"/>
      <sheetName val="Desplegables"/>
      <sheetName val="Ficha técnica IP#..."/>
      <sheetName val=" Instructivo ficha técnica"/>
    </sheetNames>
    <sheetDataSet>
      <sheetData sheetId="0" refreshError="1"/>
      <sheetData sheetId="1" refreshError="1"/>
      <sheetData sheetId="2">
        <row r="9">
          <cell r="B9" t="str">
            <v>Suma</v>
          </cell>
        </row>
        <row r="10">
          <cell r="B10" t="str">
            <v>Constante</v>
          </cell>
        </row>
        <row r="11">
          <cell r="B11" t="str">
            <v>Creciente</v>
          </cell>
        </row>
        <row r="12">
          <cell r="B12" t="str">
            <v>Decreciente</v>
          </cell>
        </row>
      </sheetData>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Instructivo Plan de Acción"/>
      <sheetName val=" Instructivo ficha técnica"/>
      <sheetName val="Plan de acción"/>
      <sheetName val="I.P. 4.2.1"/>
    </sheetNames>
    <sheetDataSet>
      <sheetData sheetId="0">
        <row r="9">
          <cell r="B9" t="str">
            <v>Suma</v>
          </cell>
        </row>
        <row r="10">
          <cell r="B10" t="str">
            <v>Constante</v>
          </cell>
        </row>
        <row r="11">
          <cell r="B11" t="str">
            <v>Creciente</v>
          </cell>
        </row>
        <row r="12">
          <cell r="B12" t="str">
            <v>Decreciente</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Plan de acción"/>
      <sheetName val="Instructivo Plan de Acción"/>
      <sheetName val="Ficha técnica IP#..."/>
      <sheetName val="Ficha técnica IR#..."/>
      <sheetName val=" Instructivo ficha técnica"/>
    </sheetNames>
    <sheetDataSet>
      <sheetData sheetId="0">
        <row r="9">
          <cell r="B9" t="str">
            <v>Suma</v>
          </cell>
        </row>
        <row r="10">
          <cell r="B10" t="str">
            <v>Constante</v>
          </cell>
        </row>
        <row r="11">
          <cell r="B11" t="str">
            <v>Creciente</v>
          </cell>
        </row>
        <row r="12">
          <cell r="B12" t="str">
            <v>Decreciente</v>
          </cell>
        </row>
      </sheetData>
      <sheetData sheetId="1">
        <row r="13">
          <cell r="W13" t="str">
            <v>Número de OAC rurales con sistemas productivos vinculadas a programas de fortalecimiento productivo y buenas prácticas</v>
          </cell>
        </row>
      </sheetData>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Instructivo Plan de Acción"/>
      <sheetName val="Ficha técnica IP#..."/>
      <sheetName val="Ficha técnica IP#... (2)"/>
      <sheetName val="Ficha técnica IP#... (3)"/>
      <sheetName val=" Instructivo ficha técnica"/>
      <sheetName val="Desplegabl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Plan de acción"/>
      <sheetName val="Instructivo Plan de Acción"/>
      <sheetName val="Ficha técnica IR#..."/>
      <sheetName val="Ficha técnica IP#..."/>
      <sheetName val=" Instructivo ficha técnic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Plan de acción"/>
      <sheetName val="Instructivo Plan de Acción"/>
      <sheetName val="Ficha técnica IR 1"/>
      <sheetName val="Ficha técnica IR 2"/>
      <sheetName val="Ficha técnica IR 3"/>
      <sheetName val="Ficha técnica IR 4"/>
      <sheetName val="Ficha técnica IR 5"/>
      <sheetName val="Ficha técnica IR 6"/>
      <sheetName val="Ficha técnica IR 7"/>
      <sheetName val="Ficha técnica IR 8"/>
      <sheetName val="Ficha técnica IR 9"/>
      <sheetName val="Ficha técnica IR 10"/>
      <sheetName val=" Instructivo ficha técnic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Plan de acción"/>
      <sheetName val="Instructivo Plan de Acción"/>
      <sheetName val=" Instructivo ficha técnica"/>
      <sheetName val="Ficha técnica IR#..."/>
      <sheetName val="Ficha técnica IP#..."/>
      <sheetName val="FT IR# 1"/>
      <sheetName val="FT IR# 2"/>
      <sheetName val="FT IR# 3"/>
      <sheetName val="FT IR# 4"/>
      <sheetName val="FT IR# 5"/>
      <sheetName val="FT IR# 6"/>
      <sheetName val="FT IR# 7"/>
      <sheetName val="IP#1"/>
      <sheetName val="IP#2"/>
      <sheetName val="IP#3"/>
      <sheetName val="IP#4"/>
      <sheetName val="IP#5"/>
      <sheetName val="IP#6"/>
      <sheetName val="IP#7"/>
      <sheetName val="IP#8"/>
      <sheetName val="IP#9"/>
      <sheetName val="IP#10"/>
      <sheetName val="IP#11"/>
      <sheetName val="IP#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Ficha técnica IR#..."/>
      <sheetName val="Ficha técnica IP#1_IDRD"/>
      <sheetName val="Ficha técnica IP#2_IDRD"/>
      <sheetName val="Instructivo Plan de Acción"/>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P#..."/>
      <sheetName val=" Instructivo ficha técnica"/>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 Instructivo ficha técnica"/>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P#..."/>
      <sheetName val="Ficha técnica IR#..."/>
      <sheetName val=" Instructivo ficha técnica"/>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emartinez@participacionbogota.gov.co"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imduran@alcaldiabogota.gov.co"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aura.escamilla@idrd.gov.co"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emartinez@participacionbogota.gov.co"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emartinez@participacionbogota.gov.co"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aevargas@jbb.gov.co"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clop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cperez@participacionbogota.gov.co"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hernan.lopez@scj.gov.co"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ivonne.gonzalez@gobiernobogota.gov.co"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emartinez@participacionbogota.gov.co"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mailto:dangulo@partipacionbogota.gov.co"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emartinez@participacionbogota.gov.co"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emartinez@participacionbogota.gov.co"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hrojas@desarrolloeconomico.gov.co"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emartinez@participacionbogota.gov.co"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emartinez@participacionbogot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emartinez@participacionbogota.gov.co"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emartinez@participacionbogota.gov.co"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emartinez@participacionbogota.gov.co"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fredy.alayon@gobiernobogota.gov.co"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emartinez@participacionbogota.gov.co"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emartinez@participacionbogota.gov.co"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emartinez@participacionbogota.gov.co"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emartinez@participacionbogota.gov.co"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eussa@educacionbogota.gov.co"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ooviedo@participacionbogota.gov.c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n.parra@animalesbog.gov.co" TargetMode="External"/><Relationship Id="rId13" Type="http://schemas.openxmlformats.org/officeDocument/2006/relationships/hyperlink" Target="mailto:emartinez@participacionbogota.gov.co" TargetMode="External"/><Relationship Id="rId18" Type="http://schemas.openxmlformats.org/officeDocument/2006/relationships/hyperlink" Target="mailto:emartinez@participacionbogota.gov.co" TargetMode="External"/><Relationship Id="rId26" Type="http://schemas.openxmlformats.org/officeDocument/2006/relationships/hyperlink" Target="mailto:emartinez@participacionbogota.gov.co" TargetMode="External"/><Relationship Id="rId39" Type="http://schemas.openxmlformats.org/officeDocument/2006/relationships/hyperlink" Target="mailto:emartinez@participacionbogota.gov.co" TargetMode="External"/><Relationship Id="rId3" Type="http://schemas.openxmlformats.org/officeDocument/2006/relationships/hyperlink" Target="mailto:ooviedo@participacionbogota.gov.co" TargetMode="External"/><Relationship Id="rId21" Type="http://schemas.openxmlformats.org/officeDocument/2006/relationships/hyperlink" Target="mailto:emartinez@participacionbogota.gov.co" TargetMode="External"/><Relationship Id="rId34" Type="http://schemas.openxmlformats.org/officeDocument/2006/relationships/hyperlink" Target="mailto:omorales@participacionbogota.gov.co" TargetMode="External"/><Relationship Id="rId42" Type="http://schemas.openxmlformats.org/officeDocument/2006/relationships/hyperlink" Target="mailto:emartinez@participacionbogota.gov.co" TargetMode="External"/><Relationship Id="rId47" Type="http://schemas.openxmlformats.org/officeDocument/2006/relationships/hyperlink" Target="mailto:imduran@alcaldiabogota.gov.co" TargetMode="External"/><Relationship Id="rId7" Type="http://schemas.openxmlformats.org/officeDocument/2006/relationships/hyperlink" Target="mailto:aura.escamilla@idrd.gov.co" TargetMode="External"/><Relationship Id="rId12" Type="http://schemas.openxmlformats.org/officeDocument/2006/relationships/hyperlink" Target="mailto:emartinez@participacionbogota.gov.co" TargetMode="External"/><Relationship Id="rId17" Type="http://schemas.openxmlformats.org/officeDocument/2006/relationships/hyperlink" Target="mailto:emartinez@participacionbogota.gov.co" TargetMode="External"/><Relationship Id="rId25" Type="http://schemas.openxmlformats.org/officeDocument/2006/relationships/hyperlink" Target="mailto:emartinez@participacionbogota.gov.co" TargetMode="External"/><Relationship Id="rId33" Type="http://schemas.openxmlformats.org/officeDocument/2006/relationships/hyperlink" Target="mailto:emartinez@participacionbogota.gov.co" TargetMode="External"/><Relationship Id="rId38" Type="http://schemas.openxmlformats.org/officeDocument/2006/relationships/hyperlink" Target="mailto:emartinez@participacionbogota.gov.co" TargetMode="External"/><Relationship Id="rId46" Type="http://schemas.openxmlformats.org/officeDocument/2006/relationships/hyperlink" Target="mailto:emoreno@sdmujer.gov.co" TargetMode="External"/><Relationship Id="rId2" Type="http://schemas.openxmlformats.org/officeDocument/2006/relationships/hyperlink" Target="mailto:cvalderrama@participacionbogota.gov.co" TargetMode="External"/><Relationship Id="rId16" Type="http://schemas.openxmlformats.org/officeDocument/2006/relationships/hyperlink" Target="mailto:hugo.cortes@scrd.gov.co" TargetMode="External"/><Relationship Id="rId20" Type="http://schemas.openxmlformats.org/officeDocument/2006/relationships/hyperlink" Target="mailto:emartinez@participacionbogota.gov.co" TargetMode="External"/><Relationship Id="rId29" Type="http://schemas.openxmlformats.org/officeDocument/2006/relationships/hyperlink" Target="mailto:emartinez@participacionbogota.gov.co" TargetMode="External"/><Relationship Id="rId41" Type="http://schemas.openxmlformats.org/officeDocument/2006/relationships/hyperlink" Target="mailto:cmnaranjol@sdis.gov.co" TargetMode="External"/><Relationship Id="rId1" Type="http://schemas.openxmlformats.org/officeDocument/2006/relationships/hyperlink" Target="mailto:lperea@desarrolloeconomico.gov.co" TargetMode="External"/><Relationship Id="rId6" Type="http://schemas.openxmlformats.org/officeDocument/2006/relationships/hyperlink" Target="mailto:aura.escamilla@idrd.gov.co" TargetMode="External"/><Relationship Id="rId11" Type="http://schemas.openxmlformats.org/officeDocument/2006/relationships/hyperlink" Target="mailto:clopez@sdmujer.gov.co" TargetMode="External"/><Relationship Id="rId24" Type="http://schemas.openxmlformats.org/officeDocument/2006/relationships/hyperlink" Target="mailto:emartinez@participacionbogota.gov.co" TargetMode="External"/><Relationship Id="rId32" Type="http://schemas.openxmlformats.org/officeDocument/2006/relationships/hyperlink" Target="mailto:emartinez@participacionbogota.gov.co" TargetMode="External"/><Relationship Id="rId37" Type="http://schemas.openxmlformats.org/officeDocument/2006/relationships/hyperlink" Target="mailto:dangulo@participacionbogota.gov.co" TargetMode="External"/><Relationship Id="rId40" Type="http://schemas.openxmlformats.org/officeDocument/2006/relationships/hyperlink" Target="mailto:emartinez@participacionbogota.gov.co" TargetMode="External"/><Relationship Id="rId45" Type="http://schemas.openxmlformats.org/officeDocument/2006/relationships/hyperlink" Target="mailto:ooviedo@sdis.gov.co" TargetMode="External"/><Relationship Id="rId5" Type="http://schemas.openxmlformats.org/officeDocument/2006/relationships/hyperlink" Target="mailto:emartinez@participacionbogota.gov." TargetMode="External"/><Relationship Id="rId15" Type="http://schemas.openxmlformats.org/officeDocument/2006/relationships/hyperlink" Target="mailto:eussa@educacionbogota.gov.co" TargetMode="External"/><Relationship Id="rId23" Type="http://schemas.openxmlformats.org/officeDocument/2006/relationships/hyperlink" Target="mailto:emartinez@participacionbogota.gov.co" TargetMode="External"/><Relationship Id="rId28" Type="http://schemas.openxmlformats.org/officeDocument/2006/relationships/hyperlink" Target="mailto:emartinez@participacionbogota.gov.co" TargetMode="External"/><Relationship Id="rId36" Type="http://schemas.openxmlformats.org/officeDocument/2006/relationships/hyperlink" Target="mailto:emartinez@participacionbogota.gov.co" TargetMode="External"/><Relationship Id="rId10" Type="http://schemas.openxmlformats.org/officeDocument/2006/relationships/hyperlink" Target="mailto:emartinez@participacionbogota.gov." TargetMode="External"/><Relationship Id="rId19" Type="http://schemas.openxmlformats.org/officeDocument/2006/relationships/hyperlink" Target="mailto:emartinez@participacionbogota.gov.co" TargetMode="External"/><Relationship Id="rId31" Type="http://schemas.openxmlformats.org/officeDocument/2006/relationships/hyperlink" Target="mailto:emartinez@participacionbogota.gov.co" TargetMode="External"/><Relationship Id="rId44" Type="http://schemas.openxmlformats.org/officeDocument/2006/relationships/hyperlink" Target="mailto:emartinez@participacionbogota.gov.co" TargetMode="External"/><Relationship Id="rId4" Type="http://schemas.openxmlformats.org/officeDocument/2006/relationships/hyperlink" Target="mailto:monica.burgos@scj.gov.co" TargetMode="External"/><Relationship Id="rId9" Type="http://schemas.openxmlformats.org/officeDocument/2006/relationships/hyperlink" Target="mailto:ivonne.gonzalez@gobiernobogota.gov.co" TargetMode="External"/><Relationship Id="rId14" Type="http://schemas.openxmlformats.org/officeDocument/2006/relationships/hyperlink" Target="mailto:emartinez@participacionbogota.gov.co" TargetMode="External"/><Relationship Id="rId22" Type="http://schemas.openxmlformats.org/officeDocument/2006/relationships/hyperlink" Target="mailto:emartinez@participacionbogota.gov.co" TargetMode="External"/><Relationship Id="rId27" Type="http://schemas.openxmlformats.org/officeDocument/2006/relationships/hyperlink" Target="mailto:emartinez@participacionbogota.gov.co" TargetMode="External"/><Relationship Id="rId30" Type="http://schemas.openxmlformats.org/officeDocument/2006/relationships/hyperlink" Target="mailto:emartinez@participacionbogota.gov.co" TargetMode="External"/><Relationship Id="rId35" Type="http://schemas.openxmlformats.org/officeDocument/2006/relationships/hyperlink" Target="mailto:emartinez@participacionbogota.gov.co" TargetMode="External"/><Relationship Id="rId43" Type="http://schemas.openxmlformats.org/officeDocument/2006/relationships/hyperlink" Target="mailto:aevargas@jbb.gov.co" TargetMode="External"/><Relationship Id="rId48"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emartinez@participacionbogota.gov.co"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emartinez@participacionbogota.gov.co"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ooviedo@sdis.gov.co"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emartinez@participacionbogota.gov.co"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emartinez@participacionbogota.gov.co"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emartinez@participacionbogota.gov.co"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hugo.cortes@scrd.gov.co"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mailto:emartinez@participacionbogota.gov.co"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emartinez@participacionbogota.gov.co"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emartinez@participacionbogota.gov.co"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mailto:lmedinag@alcaldiabogota.gov.co"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mailto:aura.escamilla@idrd.gov.co"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mailto:n.parra@animalesbog.gov.co"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martinez@participacionbogota.gov.c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emartinez@participacionbogota.gov.co" TargetMode="External"/><Relationship Id="rId1" Type="http://schemas.openxmlformats.org/officeDocument/2006/relationships/hyperlink" Target="mailto:emartinez@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5"/>
  <sheetViews>
    <sheetView zoomScale="90" zoomScaleNormal="90" workbookViewId="0">
      <selection activeCell="I19" sqref="I19"/>
    </sheetView>
  </sheetViews>
  <sheetFormatPr baseColWidth="10" defaultColWidth="11.42578125" defaultRowHeight="15"/>
  <cols>
    <col min="2" max="2" width="21.42578125" customWidth="1"/>
    <col min="3" max="3" width="11.42578125" customWidth="1"/>
    <col min="5" max="5" width="36.42578125" customWidth="1"/>
    <col min="6" max="6" width="32.42578125" customWidth="1"/>
    <col min="7" max="7" width="28.85546875" customWidth="1"/>
    <col min="11" max="11" width="13.42578125" customWidth="1"/>
    <col min="12" max="12" width="38.42578125" customWidth="1"/>
    <col min="13" max="13" width="31.42578125" customWidth="1"/>
  </cols>
  <sheetData>
    <row r="1" spans="2:9">
      <c r="B1" s="1" t="s">
        <v>0</v>
      </c>
    </row>
    <row r="2" spans="2:9">
      <c r="B2" t="s">
        <v>1</v>
      </c>
    </row>
    <row r="3" spans="2:9">
      <c r="B3" t="s">
        <v>2</v>
      </c>
      <c r="E3" s="2" t="s">
        <v>3</v>
      </c>
      <c r="F3" s="3" t="s">
        <v>4</v>
      </c>
      <c r="I3" s="2" t="s">
        <v>3</v>
      </c>
    </row>
    <row r="4" spans="2:9">
      <c r="B4" t="s">
        <v>5</v>
      </c>
      <c r="E4" s="4" t="s">
        <v>6</v>
      </c>
      <c r="F4" s="4" t="s">
        <v>7</v>
      </c>
      <c r="I4" s="4" t="s">
        <v>6</v>
      </c>
    </row>
    <row r="5" spans="2:9">
      <c r="B5" t="s">
        <v>8</v>
      </c>
      <c r="E5" s="4" t="s">
        <v>6</v>
      </c>
      <c r="F5" s="4" t="s">
        <v>9</v>
      </c>
      <c r="I5" s="4" t="s">
        <v>10</v>
      </c>
    </row>
    <row r="6" spans="2:9">
      <c r="B6" t="s">
        <v>11</v>
      </c>
      <c r="E6" s="4" t="s">
        <v>10</v>
      </c>
      <c r="F6" s="4" t="s">
        <v>12</v>
      </c>
      <c r="I6" s="4" t="s">
        <v>13</v>
      </c>
    </row>
    <row r="7" spans="2:9">
      <c r="B7" t="s">
        <v>14</v>
      </c>
      <c r="E7" s="4" t="s">
        <v>10</v>
      </c>
      <c r="F7" s="4" t="s">
        <v>15</v>
      </c>
      <c r="I7" s="4" t="s">
        <v>16</v>
      </c>
    </row>
    <row r="8" spans="2:9">
      <c r="B8" s="1" t="s">
        <v>17</v>
      </c>
      <c r="E8" s="4" t="s">
        <v>10</v>
      </c>
      <c r="F8" s="4" t="s">
        <v>18</v>
      </c>
      <c r="I8" s="4" t="s">
        <v>19</v>
      </c>
    </row>
    <row r="9" spans="2:9">
      <c r="B9" t="s">
        <v>20</v>
      </c>
      <c r="E9" s="4" t="s">
        <v>13</v>
      </c>
      <c r="F9" s="4" t="s">
        <v>21</v>
      </c>
      <c r="I9" s="4" t="s">
        <v>22</v>
      </c>
    </row>
    <row r="10" spans="2:9">
      <c r="B10" t="s">
        <v>23</v>
      </c>
      <c r="E10" s="4" t="s">
        <v>13</v>
      </c>
      <c r="F10" s="4" t="s">
        <v>24</v>
      </c>
      <c r="I10" s="4" t="s">
        <v>25</v>
      </c>
    </row>
    <row r="11" spans="2:9">
      <c r="B11" t="s">
        <v>26</v>
      </c>
      <c r="E11" s="4" t="s">
        <v>16</v>
      </c>
      <c r="F11" s="4" t="s">
        <v>27</v>
      </c>
      <c r="I11" s="4" t="s">
        <v>28</v>
      </c>
    </row>
    <row r="12" spans="2:9">
      <c r="B12" t="s">
        <v>29</v>
      </c>
      <c r="E12" s="4" t="s">
        <v>19</v>
      </c>
      <c r="F12" s="4" t="s">
        <v>30</v>
      </c>
      <c r="I12" s="4" t="s">
        <v>31</v>
      </c>
    </row>
    <row r="13" spans="2:9">
      <c r="E13" s="4" t="s">
        <v>19</v>
      </c>
      <c r="F13" s="4" t="s">
        <v>32</v>
      </c>
      <c r="I13" s="4" t="s">
        <v>33</v>
      </c>
    </row>
    <row r="14" spans="2:9">
      <c r="E14" s="4" t="s">
        <v>19</v>
      </c>
      <c r="F14" s="4" t="s">
        <v>34</v>
      </c>
      <c r="I14" s="4" t="s">
        <v>35</v>
      </c>
    </row>
    <row r="15" spans="2:9">
      <c r="E15" s="4" t="s">
        <v>19</v>
      </c>
      <c r="F15" s="4" t="s">
        <v>36</v>
      </c>
      <c r="I15" s="4" t="s">
        <v>37</v>
      </c>
    </row>
    <row r="16" spans="2:9">
      <c r="E16" s="4" t="s">
        <v>22</v>
      </c>
      <c r="F16" s="4" t="s">
        <v>38</v>
      </c>
      <c r="I16" s="4" t="s">
        <v>39</v>
      </c>
    </row>
    <row r="17" spans="1:12">
      <c r="E17" s="4" t="s">
        <v>25</v>
      </c>
      <c r="F17" s="4" t="s">
        <v>40</v>
      </c>
      <c r="I17" s="4" t="s">
        <v>41</v>
      </c>
    </row>
    <row r="18" spans="1:12">
      <c r="E18" s="4" t="s">
        <v>25</v>
      </c>
      <c r="F18" s="4" t="s">
        <v>42</v>
      </c>
      <c r="I18" s="4" t="s">
        <v>43</v>
      </c>
    </row>
    <row r="19" spans="1:12">
      <c r="E19" s="4" t="s">
        <v>25</v>
      </c>
      <c r="F19" s="4" t="s">
        <v>44</v>
      </c>
    </row>
    <row r="20" spans="1:12">
      <c r="E20" s="4" t="s">
        <v>25</v>
      </c>
      <c r="F20" s="4" t="s">
        <v>45</v>
      </c>
    </row>
    <row r="21" spans="1:12">
      <c r="A21" s="1"/>
      <c r="E21" s="4" t="s">
        <v>28</v>
      </c>
      <c r="F21" s="4" t="s">
        <v>46</v>
      </c>
    </row>
    <row r="22" spans="1:12">
      <c r="A22" s="1"/>
      <c r="E22" s="4" t="s">
        <v>28</v>
      </c>
      <c r="F22" s="4" t="s">
        <v>47</v>
      </c>
    </row>
    <row r="23" spans="1:12">
      <c r="E23" s="4" t="s">
        <v>28</v>
      </c>
      <c r="F23" s="4" t="s">
        <v>48</v>
      </c>
      <c r="L23" s="1" t="s">
        <v>49</v>
      </c>
    </row>
    <row r="24" spans="1:12">
      <c r="E24" s="4" t="s">
        <v>31</v>
      </c>
      <c r="F24" s="4" t="s">
        <v>50</v>
      </c>
      <c r="L24" t="s">
        <v>51</v>
      </c>
    </row>
    <row r="25" spans="1:12">
      <c r="E25" s="4" t="s">
        <v>31</v>
      </c>
      <c r="F25" s="4" t="s">
        <v>52</v>
      </c>
      <c r="L25" t="s">
        <v>53</v>
      </c>
    </row>
    <row r="26" spans="1:12">
      <c r="E26" s="4" t="s">
        <v>31</v>
      </c>
      <c r="F26" s="4" t="s">
        <v>54</v>
      </c>
      <c r="L26" t="s">
        <v>55</v>
      </c>
    </row>
    <row r="27" spans="1:12">
      <c r="E27" s="4" t="s">
        <v>33</v>
      </c>
      <c r="F27" s="4" t="s">
        <v>56</v>
      </c>
      <c r="L27" t="s">
        <v>57</v>
      </c>
    </row>
    <row r="28" spans="1:12">
      <c r="E28" s="4" t="s">
        <v>33</v>
      </c>
      <c r="F28" s="4" t="s">
        <v>58</v>
      </c>
      <c r="L28" t="s">
        <v>59</v>
      </c>
    </row>
    <row r="29" spans="1:12">
      <c r="E29" s="4" t="s">
        <v>35</v>
      </c>
      <c r="F29" s="4" t="s">
        <v>60</v>
      </c>
      <c r="L29" t="s">
        <v>61</v>
      </c>
    </row>
    <row r="30" spans="1:12">
      <c r="E30" s="4" t="s">
        <v>35</v>
      </c>
      <c r="F30" s="4" t="s">
        <v>62</v>
      </c>
      <c r="L30" t="s">
        <v>63</v>
      </c>
    </row>
    <row r="31" spans="1:12">
      <c r="E31" s="4" t="s">
        <v>35</v>
      </c>
      <c r="F31" s="4" t="s">
        <v>64</v>
      </c>
      <c r="L31" t="s">
        <v>65</v>
      </c>
    </row>
    <row r="32" spans="1:12">
      <c r="E32" s="4" t="s">
        <v>35</v>
      </c>
      <c r="F32" s="4" t="s">
        <v>66</v>
      </c>
      <c r="L32" t="s">
        <v>67</v>
      </c>
    </row>
    <row r="33" spans="2:12">
      <c r="E33" s="4" t="s">
        <v>35</v>
      </c>
      <c r="F33" s="4" t="s">
        <v>68</v>
      </c>
      <c r="L33" t="s">
        <v>69</v>
      </c>
    </row>
    <row r="34" spans="2:12">
      <c r="B34" s="1" t="s">
        <v>70</v>
      </c>
      <c r="E34" s="4" t="s">
        <v>35</v>
      </c>
      <c r="F34" s="4" t="s">
        <v>71</v>
      </c>
      <c r="L34" t="s">
        <v>72</v>
      </c>
    </row>
    <row r="35" spans="2:12">
      <c r="B35" t="s">
        <v>73</v>
      </c>
      <c r="E35" s="4" t="s">
        <v>35</v>
      </c>
      <c r="F35" s="4" t="s">
        <v>74</v>
      </c>
      <c r="L35" t="s">
        <v>75</v>
      </c>
    </row>
    <row r="36" spans="2:12">
      <c r="B36" t="s">
        <v>76</v>
      </c>
      <c r="E36" s="4" t="s">
        <v>37</v>
      </c>
      <c r="F36" s="4" t="s">
        <v>77</v>
      </c>
      <c r="L36" t="s">
        <v>78</v>
      </c>
    </row>
    <row r="37" spans="2:12">
      <c r="B37" t="s">
        <v>79</v>
      </c>
      <c r="E37" s="4" t="s">
        <v>37</v>
      </c>
      <c r="F37" s="4" t="s">
        <v>80</v>
      </c>
      <c r="L37" t="s">
        <v>81</v>
      </c>
    </row>
    <row r="38" spans="2:12">
      <c r="B38" t="s">
        <v>82</v>
      </c>
      <c r="E38" s="4" t="s">
        <v>37</v>
      </c>
      <c r="F38" s="4" t="s">
        <v>83</v>
      </c>
      <c r="L38" t="s">
        <v>84</v>
      </c>
    </row>
    <row r="39" spans="2:12">
      <c r="E39" s="4" t="s">
        <v>37</v>
      </c>
      <c r="F39" s="4" t="s">
        <v>85</v>
      </c>
      <c r="L39" t="s">
        <v>86</v>
      </c>
    </row>
    <row r="40" spans="2:12">
      <c r="E40" s="4" t="s">
        <v>39</v>
      </c>
      <c r="F40" s="4" t="s">
        <v>87</v>
      </c>
    </row>
    <row r="41" spans="2:12">
      <c r="E41" s="4" t="s">
        <v>39</v>
      </c>
      <c r="F41" s="4" t="s">
        <v>88</v>
      </c>
    </row>
    <row r="42" spans="2:12">
      <c r="E42" s="4" t="s">
        <v>39</v>
      </c>
      <c r="F42" s="95" t="s">
        <v>89</v>
      </c>
    </row>
    <row r="43" spans="2:12">
      <c r="E43" s="4" t="s">
        <v>39</v>
      </c>
      <c r="F43" s="4" t="s">
        <v>90</v>
      </c>
    </row>
    <row r="44" spans="2:12">
      <c r="B44" s="1" t="s">
        <v>91</v>
      </c>
      <c r="E44" s="4" t="s">
        <v>39</v>
      </c>
      <c r="F44" s="4" t="s">
        <v>92</v>
      </c>
    </row>
    <row r="45" spans="2:12">
      <c r="B45" t="s">
        <v>93</v>
      </c>
      <c r="E45" s="4" t="s">
        <v>39</v>
      </c>
      <c r="F45" s="4" t="s">
        <v>94</v>
      </c>
    </row>
    <row r="46" spans="2:12">
      <c r="B46" t="s">
        <v>95</v>
      </c>
      <c r="E46" s="4" t="s">
        <v>41</v>
      </c>
      <c r="F46" s="4" t="s">
        <v>96</v>
      </c>
    </row>
    <row r="47" spans="2:12">
      <c r="E47" s="4" t="s">
        <v>41</v>
      </c>
      <c r="F47" s="4" t="s">
        <v>97</v>
      </c>
    </row>
    <row r="48" spans="2:12">
      <c r="E48" s="4" t="s">
        <v>41</v>
      </c>
      <c r="F48" s="4" t="s">
        <v>98</v>
      </c>
    </row>
    <row r="49" spans="2:13">
      <c r="B49" s="1" t="s">
        <v>99</v>
      </c>
      <c r="E49" s="4" t="s">
        <v>41</v>
      </c>
      <c r="F49" s="4" t="s">
        <v>100</v>
      </c>
    </row>
    <row r="50" spans="2:13">
      <c r="B50" t="s">
        <v>101</v>
      </c>
      <c r="E50" s="4" t="s">
        <v>41</v>
      </c>
      <c r="F50" s="4" t="s">
        <v>102</v>
      </c>
    </row>
    <row r="51" spans="2:13">
      <c r="B51" t="s">
        <v>103</v>
      </c>
      <c r="E51" s="4" t="s">
        <v>41</v>
      </c>
      <c r="F51" s="4" t="s">
        <v>104</v>
      </c>
    </row>
    <row r="52" spans="2:13">
      <c r="B52" t="s">
        <v>105</v>
      </c>
      <c r="E52" s="4" t="s">
        <v>41</v>
      </c>
      <c r="F52" s="4" t="s">
        <v>106</v>
      </c>
    </row>
    <row r="53" spans="2:13">
      <c r="E53" s="4" t="s">
        <v>43</v>
      </c>
      <c r="F53" s="4" t="s">
        <v>107</v>
      </c>
    </row>
    <row r="54" spans="2:13">
      <c r="L54" s="1" t="s">
        <v>49</v>
      </c>
      <c r="M54" s="1" t="s">
        <v>108</v>
      </c>
    </row>
    <row r="55" spans="2:13">
      <c r="L55" t="s">
        <v>51</v>
      </c>
      <c r="M55" s="106" t="s">
        <v>109</v>
      </c>
    </row>
    <row r="56" spans="2:13">
      <c r="L56" t="s">
        <v>51</v>
      </c>
      <c r="M56" s="106" t="s">
        <v>110</v>
      </c>
    </row>
    <row r="57" spans="2:13">
      <c r="L57" t="s">
        <v>51</v>
      </c>
      <c r="M57" s="106" t="s">
        <v>111</v>
      </c>
    </row>
    <row r="58" spans="2:13">
      <c r="L58" t="s">
        <v>51</v>
      </c>
      <c r="M58" s="106" t="s">
        <v>112</v>
      </c>
    </row>
    <row r="59" spans="2:13">
      <c r="L59" t="s">
        <v>51</v>
      </c>
      <c r="M59" s="106" t="s">
        <v>113</v>
      </c>
    </row>
    <row r="60" spans="2:13">
      <c r="L60" t="s">
        <v>53</v>
      </c>
      <c r="M60" s="110" t="s">
        <v>114</v>
      </c>
    </row>
    <row r="61" spans="2:13">
      <c r="L61" t="s">
        <v>53</v>
      </c>
      <c r="M61" s="110" t="s">
        <v>115</v>
      </c>
    </row>
    <row r="62" spans="2:13">
      <c r="L62" t="s">
        <v>55</v>
      </c>
      <c r="M62" s="108" t="s">
        <v>116</v>
      </c>
    </row>
    <row r="63" spans="2:13">
      <c r="L63" t="s">
        <v>55</v>
      </c>
      <c r="M63" s="108" t="s">
        <v>117</v>
      </c>
    </row>
    <row r="64" spans="2:13">
      <c r="L64" t="s">
        <v>55</v>
      </c>
      <c r="M64" s="108" t="s">
        <v>118</v>
      </c>
    </row>
    <row r="65" spans="12:13">
      <c r="L65" t="s">
        <v>55</v>
      </c>
      <c r="M65" s="108" t="s">
        <v>119</v>
      </c>
    </row>
    <row r="66" spans="12:13">
      <c r="L66" t="s">
        <v>55</v>
      </c>
      <c r="M66" s="108" t="s">
        <v>120</v>
      </c>
    </row>
    <row r="67" spans="12:13">
      <c r="L67" t="s">
        <v>55</v>
      </c>
      <c r="M67" s="108" t="s">
        <v>121</v>
      </c>
    </row>
    <row r="68" spans="12:13">
      <c r="L68" t="s">
        <v>55</v>
      </c>
      <c r="M68" s="108" t="s">
        <v>122</v>
      </c>
    </row>
    <row r="69" spans="12:13">
      <c r="L69" t="s">
        <v>55</v>
      </c>
      <c r="M69" s="108" t="s">
        <v>123</v>
      </c>
    </row>
    <row r="70" spans="12:13">
      <c r="L70" t="s">
        <v>55</v>
      </c>
      <c r="M70" s="108" t="s">
        <v>124</v>
      </c>
    </row>
    <row r="71" spans="12:13">
      <c r="L71" t="s">
        <v>55</v>
      </c>
      <c r="M71" s="108" t="s">
        <v>125</v>
      </c>
    </row>
    <row r="72" spans="12:13">
      <c r="L72" t="s">
        <v>57</v>
      </c>
      <c r="M72" s="110" t="s">
        <v>126</v>
      </c>
    </row>
    <row r="73" spans="12:13">
      <c r="L73" t="s">
        <v>57</v>
      </c>
      <c r="M73" s="110" t="s">
        <v>127</v>
      </c>
    </row>
    <row r="74" spans="12:13">
      <c r="L74" t="s">
        <v>57</v>
      </c>
      <c r="M74" s="110" t="s">
        <v>128</v>
      </c>
    </row>
    <row r="75" spans="12:13">
      <c r="L75" t="s">
        <v>57</v>
      </c>
      <c r="M75" s="110" t="s">
        <v>129</v>
      </c>
    </row>
    <row r="76" spans="12:13">
      <c r="L76" t="s">
        <v>57</v>
      </c>
      <c r="M76" s="110" t="s">
        <v>130</v>
      </c>
    </row>
    <row r="77" spans="12:13">
      <c r="L77" t="s">
        <v>57</v>
      </c>
      <c r="M77" s="110" t="s">
        <v>131</v>
      </c>
    </row>
    <row r="78" spans="12:13">
      <c r="L78" t="s">
        <v>59</v>
      </c>
      <c r="M78" s="109" t="s">
        <v>132</v>
      </c>
    </row>
    <row r="79" spans="12:13">
      <c r="L79" t="s">
        <v>59</v>
      </c>
      <c r="M79" s="109" t="s">
        <v>133</v>
      </c>
    </row>
    <row r="80" spans="12:13">
      <c r="L80" t="s">
        <v>59</v>
      </c>
      <c r="M80" s="109" t="s">
        <v>134</v>
      </c>
    </row>
    <row r="81" spans="12:13">
      <c r="L81" t="s">
        <v>59</v>
      </c>
      <c r="M81" s="109" t="s">
        <v>135</v>
      </c>
    </row>
    <row r="82" spans="12:13">
      <c r="L82" t="s">
        <v>59</v>
      </c>
      <c r="M82" s="109" t="s">
        <v>136</v>
      </c>
    </row>
    <row r="83" spans="12:13">
      <c r="L83" t="s">
        <v>59</v>
      </c>
      <c r="M83" s="109" t="s">
        <v>137</v>
      </c>
    </row>
    <row r="84" spans="12:13">
      <c r="L84" t="s">
        <v>59</v>
      </c>
      <c r="M84" s="109" t="s">
        <v>138</v>
      </c>
    </row>
    <row r="85" spans="12:13">
      <c r="L85" t="s">
        <v>59</v>
      </c>
      <c r="M85" s="109" t="s">
        <v>139</v>
      </c>
    </row>
    <row r="86" spans="12:13">
      <c r="L86" t="s">
        <v>61</v>
      </c>
      <c r="M86" t="s">
        <v>140</v>
      </c>
    </row>
    <row r="87" spans="12:13">
      <c r="L87" t="s">
        <v>61</v>
      </c>
      <c r="M87" t="s">
        <v>141</v>
      </c>
    </row>
    <row r="88" spans="12:13">
      <c r="L88" t="s">
        <v>61</v>
      </c>
      <c r="M88" t="s">
        <v>142</v>
      </c>
    </row>
    <row r="89" spans="12:13">
      <c r="L89" t="s">
        <v>61</v>
      </c>
      <c r="M89" t="s">
        <v>143</v>
      </c>
    </row>
    <row r="90" spans="12:13">
      <c r="L90" t="s">
        <v>61</v>
      </c>
      <c r="M90" t="s">
        <v>144</v>
      </c>
    </row>
    <row r="91" spans="12:13">
      <c r="L91" t="s">
        <v>63</v>
      </c>
      <c r="M91" s="105" t="s">
        <v>145</v>
      </c>
    </row>
    <row r="92" spans="12:13">
      <c r="L92" t="s">
        <v>63</v>
      </c>
      <c r="M92" s="105" t="s">
        <v>146</v>
      </c>
    </row>
    <row r="93" spans="12:13">
      <c r="L93" t="s">
        <v>63</v>
      </c>
      <c r="M93" s="105" t="s">
        <v>147</v>
      </c>
    </row>
    <row r="94" spans="12:13">
      <c r="L94" t="s">
        <v>63</v>
      </c>
      <c r="M94" s="105" t="s">
        <v>148</v>
      </c>
    </row>
    <row r="95" spans="12:13">
      <c r="L95" t="s">
        <v>65</v>
      </c>
      <c r="M95" t="s">
        <v>149</v>
      </c>
    </row>
    <row r="96" spans="12:13">
      <c r="L96" t="s">
        <v>65</v>
      </c>
      <c r="M96" t="s">
        <v>150</v>
      </c>
    </row>
    <row r="97" spans="12:13">
      <c r="L97" t="s">
        <v>65</v>
      </c>
      <c r="M97" t="s">
        <v>151</v>
      </c>
    </row>
    <row r="98" spans="12:13">
      <c r="L98" t="s">
        <v>65</v>
      </c>
      <c r="M98" t="s">
        <v>152</v>
      </c>
    </row>
    <row r="99" spans="12:13">
      <c r="L99" t="s">
        <v>65</v>
      </c>
      <c r="M99" t="s">
        <v>153</v>
      </c>
    </row>
    <row r="100" spans="12:13">
      <c r="L100" t="s">
        <v>65</v>
      </c>
      <c r="M100" t="s">
        <v>154</v>
      </c>
    </row>
    <row r="101" spans="12:13">
      <c r="L101" t="s">
        <v>65</v>
      </c>
      <c r="M101" t="s">
        <v>155</v>
      </c>
    </row>
    <row r="102" spans="12:13">
      <c r="L102" t="s">
        <v>65</v>
      </c>
      <c r="M102" t="s">
        <v>156</v>
      </c>
    </row>
    <row r="103" spans="12:13">
      <c r="L103" t="s">
        <v>65</v>
      </c>
      <c r="M103" t="s">
        <v>157</v>
      </c>
    </row>
    <row r="104" spans="12:13">
      <c r="L104" t="s">
        <v>65</v>
      </c>
      <c r="M104" t="s">
        <v>158</v>
      </c>
    </row>
    <row r="105" spans="12:13">
      <c r="L105" t="s">
        <v>159</v>
      </c>
      <c r="M105" s="108" t="s">
        <v>160</v>
      </c>
    </row>
    <row r="106" spans="12:13">
      <c r="L106" t="s">
        <v>159</v>
      </c>
      <c r="M106" s="108" t="s">
        <v>161</v>
      </c>
    </row>
    <row r="107" spans="12:13">
      <c r="L107" t="s">
        <v>159</v>
      </c>
      <c r="M107" s="108" t="s">
        <v>162</v>
      </c>
    </row>
    <row r="108" spans="12:13">
      <c r="L108" t="s">
        <v>159</v>
      </c>
      <c r="M108" s="108" t="s">
        <v>163</v>
      </c>
    </row>
    <row r="109" spans="12:13">
      <c r="L109" t="s">
        <v>159</v>
      </c>
      <c r="M109" s="108" t="s">
        <v>164</v>
      </c>
    </row>
    <row r="110" spans="12:13">
      <c r="L110" t="s">
        <v>159</v>
      </c>
      <c r="M110" s="108" t="s">
        <v>165</v>
      </c>
    </row>
    <row r="111" spans="12:13">
      <c r="L111" t="s">
        <v>69</v>
      </c>
      <c r="M111" t="s">
        <v>166</v>
      </c>
    </row>
    <row r="112" spans="12:13">
      <c r="L112" t="s">
        <v>69</v>
      </c>
      <c r="M112" t="s">
        <v>167</v>
      </c>
    </row>
    <row r="113" spans="12:13">
      <c r="L113" t="s">
        <v>69</v>
      </c>
      <c r="M113" t="s">
        <v>168</v>
      </c>
    </row>
    <row r="114" spans="12:13">
      <c r="L114" t="s">
        <v>72</v>
      </c>
      <c r="M114" s="105" t="s">
        <v>169</v>
      </c>
    </row>
    <row r="115" spans="12:13">
      <c r="L115" t="s">
        <v>72</v>
      </c>
      <c r="M115" s="105" t="s">
        <v>170</v>
      </c>
    </row>
    <row r="116" spans="12:13">
      <c r="L116" t="s">
        <v>72</v>
      </c>
      <c r="M116" s="105" t="s">
        <v>171</v>
      </c>
    </row>
    <row r="117" spans="12:13">
      <c r="L117" t="s">
        <v>72</v>
      </c>
      <c r="M117" s="105" t="s">
        <v>172</v>
      </c>
    </row>
    <row r="118" spans="12:13">
      <c r="L118" t="s">
        <v>72</v>
      </c>
      <c r="M118" s="105" t="s">
        <v>173</v>
      </c>
    </row>
    <row r="119" spans="12:13">
      <c r="L119" t="s">
        <v>72</v>
      </c>
      <c r="M119" s="105" t="s">
        <v>174</v>
      </c>
    </row>
    <row r="120" spans="12:13">
      <c r="L120" t="s">
        <v>72</v>
      </c>
      <c r="M120" s="105" t="s">
        <v>174</v>
      </c>
    </row>
    <row r="121" spans="12:13">
      <c r="L121" t="s">
        <v>75</v>
      </c>
      <c r="M121" t="s">
        <v>175</v>
      </c>
    </row>
    <row r="122" spans="12:13">
      <c r="L122" t="s">
        <v>75</v>
      </c>
      <c r="M122" t="s">
        <v>176</v>
      </c>
    </row>
    <row r="123" spans="12:13">
      <c r="L123" t="s">
        <v>75</v>
      </c>
      <c r="M123" t="s">
        <v>177</v>
      </c>
    </row>
    <row r="124" spans="12:13">
      <c r="L124" t="s">
        <v>75</v>
      </c>
      <c r="M124" t="s">
        <v>178</v>
      </c>
    </row>
    <row r="125" spans="12:13">
      <c r="L125" t="s">
        <v>75</v>
      </c>
      <c r="M125" t="s">
        <v>179</v>
      </c>
    </row>
    <row r="126" spans="12:13">
      <c r="L126" t="s">
        <v>78</v>
      </c>
      <c r="M126" s="114" t="s">
        <v>180</v>
      </c>
    </row>
    <row r="127" spans="12:13">
      <c r="L127" t="s">
        <v>78</v>
      </c>
      <c r="M127" s="114" t="s">
        <v>181</v>
      </c>
    </row>
    <row r="128" spans="12:13">
      <c r="L128" t="s">
        <v>81</v>
      </c>
      <c r="M128" t="s">
        <v>182</v>
      </c>
    </row>
    <row r="129" spans="12:13">
      <c r="L129" t="s">
        <v>81</v>
      </c>
      <c r="M129" t="s">
        <v>183</v>
      </c>
    </row>
    <row r="130" spans="12:13">
      <c r="L130" t="s">
        <v>84</v>
      </c>
      <c r="M130" s="107" t="s">
        <v>184</v>
      </c>
    </row>
    <row r="131" spans="12:13">
      <c r="L131" t="s">
        <v>84</v>
      </c>
      <c r="M131" s="107" t="s">
        <v>185</v>
      </c>
    </row>
    <row r="132" spans="12:13">
      <c r="L132" t="s">
        <v>86</v>
      </c>
      <c r="M132" t="s">
        <v>186</v>
      </c>
    </row>
    <row r="133" spans="12:13">
      <c r="L133" t="s">
        <v>86</v>
      </c>
      <c r="M133" t="s">
        <v>187</v>
      </c>
    </row>
    <row r="134" spans="12:13">
      <c r="L134" t="s">
        <v>86</v>
      </c>
      <c r="M134" t="s">
        <v>188</v>
      </c>
    </row>
    <row r="135" spans="12:13">
      <c r="L135" t="s">
        <v>86</v>
      </c>
      <c r="M135" t="s">
        <v>189</v>
      </c>
    </row>
  </sheetData>
  <sheetProtection algorithmName="SHA-512" hashValue="99cTbabjxCT6A9HZRdZtwo6iekHpB8XclZ6OrYP7lXFkEytEAEsmHH90l3mUZdntAVHjKWK9tv/yAG4W5p5aDQ==" saltValue="mlGK+wPiawWG+B1IKTcMx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9137-B470-4533-8797-AAFB9BDF8FE5}">
  <sheetPr>
    <tabColor rgb="FF0070C0"/>
  </sheetPr>
  <dimension ref="A1:M57"/>
  <sheetViews>
    <sheetView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749</v>
      </c>
      <c r="C1" s="62"/>
      <c r="D1" s="62"/>
      <c r="E1" s="62"/>
      <c r="F1" s="62"/>
      <c r="G1" s="62"/>
      <c r="H1" s="62"/>
      <c r="I1" s="62"/>
      <c r="J1" s="62"/>
      <c r="K1" s="62"/>
      <c r="L1" s="62"/>
      <c r="M1" s="63"/>
    </row>
    <row r="2" spans="1:13" ht="19.5" customHeight="1">
      <c r="A2" s="1023" t="s">
        <v>426</v>
      </c>
      <c r="B2" s="150" t="s">
        <v>427</v>
      </c>
      <c r="C2" s="1035" t="s">
        <v>751</v>
      </c>
      <c r="D2" s="1036"/>
      <c r="E2" s="1036"/>
      <c r="F2" s="1036"/>
      <c r="G2" s="1036"/>
      <c r="H2" s="1036"/>
      <c r="I2" s="1036"/>
      <c r="J2" s="1036"/>
      <c r="K2" s="1036"/>
      <c r="L2" s="1036"/>
      <c r="M2" s="1037"/>
    </row>
    <row r="3" spans="1:13" ht="102.75" customHeight="1">
      <c r="A3" s="1024"/>
      <c r="B3" s="162" t="s">
        <v>429</v>
      </c>
      <c r="C3" s="1084" t="s">
        <v>987</v>
      </c>
      <c r="D3" s="1102"/>
      <c r="E3" s="1102"/>
      <c r="F3" s="1103"/>
      <c r="G3" s="1103"/>
      <c r="H3" s="1103"/>
      <c r="I3" s="1103"/>
      <c r="J3" s="1103"/>
      <c r="K3" s="1103"/>
      <c r="L3" s="1103"/>
      <c r="M3" s="1104"/>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98"/>
      <c r="G9" s="1098"/>
      <c r="H9" s="28"/>
      <c r="I9" s="1090"/>
      <c r="J9" s="1090"/>
      <c r="K9" s="28"/>
      <c r="L9" s="26"/>
      <c r="M9" s="116"/>
    </row>
    <row r="10" spans="1:13">
      <c r="A10" s="1024"/>
      <c r="B10" s="1028"/>
      <c r="C10" s="1029" t="s">
        <v>435</v>
      </c>
      <c r="D10" s="1030"/>
      <c r="E10" s="134"/>
      <c r="F10" s="1030" t="s">
        <v>435</v>
      </c>
      <c r="G10" s="1030"/>
      <c r="H10" s="134"/>
      <c r="K10" s="134"/>
      <c r="L10" s="121"/>
      <c r="M10" s="135"/>
    </row>
    <row r="11" spans="1:13" ht="130.5" customHeight="1">
      <c r="A11" s="1025"/>
      <c r="B11" s="162" t="s">
        <v>436</v>
      </c>
      <c r="C11" s="1099" t="s">
        <v>1116</v>
      </c>
      <c r="D11" s="1100"/>
      <c r="E11" s="1100"/>
      <c r="F11" s="1100"/>
      <c r="G11" s="1100"/>
      <c r="H11" s="1100"/>
      <c r="I11" s="1100"/>
      <c r="J11" s="1100"/>
      <c r="K11" s="1100"/>
      <c r="L11" s="1100"/>
      <c r="M11" s="1101"/>
    </row>
    <row r="12" spans="1:13" ht="15.75" customHeight="1">
      <c r="A12" s="1053" t="s">
        <v>238</v>
      </c>
      <c r="B12" s="151" t="s">
        <v>280</v>
      </c>
      <c r="C12" s="1099" t="s">
        <v>496</v>
      </c>
      <c r="D12" s="1100"/>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830</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31" t="s">
        <v>743</v>
      </c>
      <c r="E25" s="24"/>
      <c r="F25" s="32" t="s">
        <v>457</v>
      </c>
      <c r="G25" s="20">
        <v>2018</v>
      </c>
      <c r="H25" s="24"/>
      <c r="I25" s="32" t="s">
        <v>458</v>
      </c>
      <c r="J25" s="467" t="s">
        <v>752</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6">
        <v>2023</v>
      </c>
      <c r="E28" s="35"/>
      <c r="F28" s="24" t="s">
        <v>461</v>
      </c>
      <c r="G28" s="36" t="s">
        <v>494</v>
      </c>
      <c r="H28" s="35"/>
      <c r="I28" s="32"/>
      <c r="J28" s="35"/>
      <c r="K28" s="35"/>
      <c r="L28" s="26"/>
      <c r="M28" s="116"/>
    </row>
    <row r="29" spans="1:13">
      <c r="A29" s="1054"/>
      <c r="B29" s="1027"/>
      <c r="C29" s="85"/>
      <c r="D29" s="72"/>
      <c r="E29" s="73"/>
      <c r="F29" s="24"/>
      <c r="G29" s="35"/>
      <c r="H29" s="35"/>
      <c r="I29" s="32"/>
      <c r="J29" s="35"/>
      <c r="K29" s="35"/>
      <c r="L29" s="26"/>
      <c r="M29" s="116"/>
    </row>
    <row r="30" spans="1:13">
      <c r="A30" s="1054"/>
      <c r="B30" s="160" t="s">
        <v>462</v>
      </c>
      <c r="C30" s="86"/>
      <c r="D30" s="73"/>
      <c r="E30" s="468"/>
      <c r="F30" s="73"/>
      <c r="G30" s="73"/>
      <c r="H30" s="73"/>
      <c r="I30" s="73"/>
      <c r="J30" s="73"/>
      <c r="K30" s="73"/>
      <c r="L30" s="73"/>
      <c r="M30" s="87"/>
    </row>
    <row r="31" spans="1:13">
      <c r="A31" s="1054"/>
      <c r="B31" s="154"/>
      <c r="C31" s="88"/>
      <c r="D31" s="6"/>
      <c r="E31" s="6"/>
      <c r="F31" s="6">
        <v>2023</v>
      </c>
      <c r="G31" s="6"/>
      <c r="H31" s="141">
        <v>2024</v>
      </c>
      <c r="I31" s="141"/>
      <c r="J31" s="141">
        <v>2025</v>
      </c>
      <c r="K31" s="6"/>
      <c r="L31" s="6">
        <v>2026</v>
      </c>
      <c r="M31" s="40"/>
    </row>
    <row r="32" spans="1:13">
      <c r="A32" s="1054"/>
      <c r="B32" s="154"/>
      <c r="C32" s="88"/>
      <c r="D32" s="102"/>
      <c r="E32" s="6"/>
      <c r="F32" s="98">
        <v>7.0000000000000007E-2</v>
      </c>
      <c r="G32" s="9"/>
      <c r="H32" s="98">
        <v>7.0000000000000007E-2</v>
      </c>
      <c r="I32" s="9"/>
      <c r="J32" s="98">
        <v>7.0000000000000007E-2</v>
      </c>
      <c r="K32" s="9"/>
      <c r="L32" s="98">
        <v>0.08</v>
      </c>
      <c r="M32" s="100"/>
    </row>
    <row r="33" spans="1:13">
      <c r="A33" s="1054"/>
      <c r="B33" s="154"/>
      <c r="C33" s="88"/>
      <c r="D33" s="6">
        <v>2027</v>
      </c>
      <c r="E33" s="6"/>
      <c r="F33" s="6">
        <v>2028</v>
      </c>
      <c r="G33" s="6"/>
      <c r="H33" s="141">
        <v>2029</v>
      </c>
      <c r="I33" s="141"/>
      <c r="J33" s="141">
        <v>2030</v>
      </c>
      <c r="K33" s="6"/>
      <c r="L33" s="6">
        <v>2031</v>
      </c>
      <c r="M33" s="16"/>
    </row>
    <row r="34" spans="1:13">
      <c r="A34" s="1054"/>
      <c r="B34" s="154"/>
      <c r="C34" s="88"/>
      <c r="D34" s="98">
        <v>0.08</v>
      </c>
      <c r="E34" s="9"/>
      <c r="F34" s="98">
        <v>0.08</v>
      </c>
      <c r="G34" s="9"/>
      <c r="H34" s="98">
        <v>0.08</v>
      </c>
      <c r="I34" s="9"/>
      <c r="J34" s="98">
        <v>0.09</v>
      </c>
      <c r="K34" s="9"/>
      <c r="L34" s="98">
        <v>0.09</v>
      </c>
      <c r="M34" s="100"/>
    </row>
    <row r="35" spans="1:13">
      <c r="A35" s="1054"/>
      <c r="B35" s="154"/>
      <c r="C35" s="88"/>
      <c r="D35" s="6">
        <v>2032</v>
      </c>
      <c r="E35" s="6"/>
      <c r="F35" s="6">
        <v>2033</v>
      </c>
      <c r="G35" s="6"/>
      <c r="H35" s="141">
        <v>2034</v>
      </c>
      <c r="I35" s="141"/>
      <c r="J35" s="141"/>
      <c r="K35" s="6"/>
      <c r="L35" s="6"/>
      <c r="M35" s="16"/>
    </row>
    <row r="36" spans="1:13">
      <c r="A36" s="1054"/>
      <c r="B36" s="154"/>
      <c r="C36" s="88"/>
      <c r="D36" s="98">
        <v>0.09</v>
      </c>
      <c r="E36" s="9"/>
      <c r="F36" s="98">
        <v>0.09</v>
      </c>
      <c r="G36" s="9"/>
      <c r="H36" s="98">
        <v>0.1</v>
      </c>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076">
        <v>0.1</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88.5" customHeight="1">
      <c r="A44" s="1054"/>
      <c r="B44" s="355" t="s">
        <v>471</v>
      </c>
      <c r="C44" s="1105" t="s">
        <v>1118</v>
      </c>
      <c r="D44" s="1106"/>
      <c r="E44" s="1106"/>
      <c r="F44" s="1106"/>
      <c r="G44" s="1106"/>
      <c r="H44" s="1106"/>
      <c r="I44" s="1106"/>
      <c r="J44" s="1106"/>
      <c r="K44" s="1106"/>
      <c r="L44" s="1106"/>
      <c r="M44" s="1107"/>
    </row>
    <row r="45" spans="1:13">
      <c r="A45" s="1054"/>
      <c r="B45" s="151" t="s">
        <v>472</v>
      </c>
      <c r="C45" s="916" t="s">
        <v>1117</v>
      </c>
      <c r="D45" s="143"/>
      <c r="E45" s="143"/>
      <c r="F45" s="143"/>
      <c r="G45" s="143"/>
      <c r="H45" s="143"/>
      <c r="I45" s="143"/>
      <c r="J45" s="143"/>
      <c r="K45" s="143"/>
      <c r="L45" s="143"/>
      <c r="M45" s="144"/>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ht="16.5" thickBot="1">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38">
    <mergeCell ref="A54:A56"/>
    <mergeCell ref="C54:M54"/>
    <mergeCell ref="C55:M55"/>
    <mergeCell ref="C56:M56"/>
    <mergeCell ref="C57:M57"/>
    <mergeCell ref="A12:A47"/>
    <mergeCell ref="B13:B19"/>
    <mergeCell ref="B20:B23"/>
    <mergeCell ref="B27:B29"/>
    <mergeCell ref="L41:M42"/>
    <mergeCell ref="C12:D12"/>
    <mergeCell ref="B40:B43"/>
    <mergeCell ref="F41:F42"/>
    <mergeCell ref="G41:J42"/>
    <mergeCell ref="C44:M44"/>
    <mergeCell ref="F38:G38"/>
    <mergeCell ref="H39:I39"/>
    <mergeCell ref="A48:A53"/>
    <mergeCell ref="C48:M48"/>
    <mergeCell ref="C49:M49"/>
    <mergeCell ref="C50:M50"/>
    <mergeCell ref="C51:M51"/>
    <mergeCell ref="C52:M52"/>
    <mergeCell ref="C53:M53"/>
    <mergeCell ref="A2:A11"/>
    <mergeCell ref="C2:M2"/>
    <mergeCell ref="C3:M3"/>
    <mergeCell ref="F4:G4"/>
    <mergeCell ref="C5:M5"/>
    <mergeCell ref="C7:D7"/>
    <mergeCell ref="I7:M7"/>
    <mergeCell ref="B8:B10"/>
    <mergeCell ref="C9:D9"/>
    <mergeCell ref="F9:G9"/>
    <mergeCell ref="C10:D10"/>
    <mergeCell ref="F10:G10"/>
    <mergeCell ref="I9:J9"/>
    <mergeCell ref="C11:M11"/>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6E09D44D-CECB-453F-96F5-46D7441972B7}"/>
    <dataValidation type="list" allowBlank="1" showInputMessage="1" showErrorMessage="1" sqref="I7:M7" xr:uid="{742EAF11-B76B-41F9-9E27-AAF4E1DEA04E}">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69259ED6-FD0E-4D2F-8951-0BDB96C05734}"/>
    <dataValidation allowBlank="1" showInputMessage="1" showErrorMessage="1" prompt="Seleccione de la lista desplegable" sqref="B4 B7 H7" xr:uid="{08666144-121F-4058-8F4A-554B88BE6CFF}"/>
    <dataValidation allowBlank="1" showInputMessage="1" showErrorMessage="1" prompt="Incluir una ficha por cada indicador, ya sea de producto o de resultado" sqref="B1" xr:uid="{12CE51E8-304D-47D5-892E-6B7B8130559B}"/>
  </dataValidations>
  <hyperlinks>
    <hyperlink ref="C52" r:id="rId1" xr:uid="{DF5A9E9F-98D7-4B5D-A93F-9EF5003EB551}"/>
    <hyperlink ref="C52:M52" r:id="rId2" display="emartinez@participacionbogota.gov.co" xr:uid="{68600ABE-1C2F-4B7A-92CC-E9D585ACF66A}"/>
  </hyperlinks>
  <pageMargins left="0.7" right="0.7" top="0.75" bottom="0.75" header="0.3" footer="0.3"/>
  <pageSetup paperSize="9" orientation="portrait" horizontalDpi="1200" verticalDpi="1200" r:id="rId3"/>
  <extLst>
    <ext xmlns:x14="http://schemas.microsoft.com/office/spreadsheetml/2009/9/main" uri="{CCE6A557-97BC-4b89-ADB6-D9C93CAAB3DF}">
      <x14:dataValidations xmlns:xm="http://schemas.microsoft.com/office/excel/2006/main" count="3">
        <x14:dataValidation type="list" allowBlank="1" showInputMessage="1" showErrorMessage="1" xr:uid="{F510CB9C-EB21-45F3-820C-FBB1AE33D8FE}">
          <x14:formula1>
            <xm:f>Desplegables!$I$4:$I$18</xm:f>
          </x14:formula1>
          <xm:sqref>C7</xm:sqref>
        </x14:dataValidation>
        <x14:dataValidation type="list" allowBlank="1" showInputMessage="1" showErrorMessage="1" xr:uid="{62D94EF7-7B60-45B3-9091-19D100D078C6}">
          <x14:formula1>
            <xm:f>Desplegables!$B$45:$B$46</xm:f>
          </x14:formula1>
          <xm:sqref>C4</xm:sqref>
        </x14:dataValidation>
        <x14:dataValidation type="list" allowBlank="1" showInputMessage="1" showErrorMessage="1" xr:uid="{3B9375E7-6FF7-4256-A966-8BC31A585897}">
          <x14:formula1>
            <xm:f>Desplegables!$B$50:$B$52</xm:f>
          </x14:formula1>
          <xm:sqref>G41:J42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C5A6-A0E7-408F-9CEB-ABBFA78E21D3}">
  <sheetPr>
    <tabColor rgb="FF0070C0"/>
  </sheetPr>
  <dimension ref="A1:M57"/>
  <sheetViews>
    <sheetView zoomScale="85" zoomScaleNormal="85" workbookViewId="0">
      <selection activeCell="C11" sqref="C11:M11"/>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497</v>
      </c>
      <c r="C1" s="62"/>
      <c r="D1" s="62"/>
      <c r="E1" s="62"/>
      <c r="F1" s="62"/>
      <c r="G1" s="62"/>
      <c r="H1" s="62"/>
      <c r="I1" s="62"/>
      <c r="J1" s="62"/>
      <c r="K1" s="62"/>
      <c r="L1" s="62"/>
      <c r="M1" s="63"/>
    </row>
    <row r="2" spans="1:13">
      <c r="A2" s="1023" t="s">
        <v>426</v>
      </c>
      <c r="B2" s="150" t="s">
        <v>427</v>
      </c>
      <c r="C2" s="1035" t="s">
        <v>667</v>
      </c>
      <c r="D2" s="1036"/>
      <c r="E2" s="1036"/>
      <c r="F2" s="1036"/>
      <c r="G2" s="1036"/>
      <c r="H2" s="1036"/>
      <c r="I2" s="1036"/>
      <c r="J2" s="1036"/>
      <c r="K2" s="1036"/>
      <c r="L2" s="1036"/>
      <c r="M2" s="1037"/>
    </row>
    <row r="3" spans="1:13" ht="68.25" customHeight="1">
      <c r="A3" s="1024"/>
      <c r="B3" s="162" t="s">
        <v>429</v>
      </c>
      <c r="C3" s="1042" t="s">
        <v>988</v>
      </c>
      <c r="D3" s="1108"/>
      <c r="E3" s="1108"/>
      <c r="F3" s="1043"/>
      <c r="G3" s="1043"/>
      <c r="H3" s="1043"/>
      <c r="I3" s="1043"/>
      <c r="J3" s="1043"/>
      <c r="K3" s="1043"/>
      <c r="L3" s="1043"/>
      <c r="M3" s="1044"/>
    </row>
    <row r="4" spans="1:13" ht="21.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30"/>
      <c r="G9" s="1030"/>
      <c r="H9" s="28"/>
      <c r="I9" s="1030"/>
      <c r="J9" s="1030"/>
      <c r="K9" s="28"/>
      <c r="L9" s="26"/>
      <c r="M9" s="116"/>
    </row>
    <row r="10" spans="1:13">
      <c r="A10" s="1024"/>
      <c r="B10" s="1028"/>
      <c r="C10" s="1029" t="s">
        <v>435</v>
      </c>
      <c r="D10" s="1030"/>
      <c r="E10" s="134"/>
      <c r="F10" s="1030" t="s">
        <v>435</v>
      </c>
      <c r="G10" s="1030"/>
      <c r="H10" s="134"/>
      <c r="I10" s="1030" t="s">
        <v>435</v>
      </c>
      <c r="J10" s="1030"/>
      <c r="K10" s="134"/>
      <c r="L10" s="121"/>
      <c r="M10" s="135"/>
    </row>
    <row r="11" spans="1:13" ht="126" customHeight="1">
      <c r="A11" s="1025"/>
      <c r="B11" s="162" t="s">
        <v>436</v>
      </c>
      <c r="C11" s="1099" t="s">
        <v>1119</v>
      </c>
      <c r="D11" s="1100"/>
      <c r="E11" s="1100"/>
      <c r="F11" s="1100"/>
      <c r="G11" s="1100"/>
      <c r="H11" s="1100"/>
      <c r="I11" s="1100"/>
      <c r="J11" s="1100"/>
      <c r="K11" s="1100"/>
      <c r="L11" s="1100"/>
      <c r="M11" s="1101"/>
    </row>
    <row r="12" spans="1:13" ht="15.75" customHeight="1">
      <c r="A12" s="1053" t="s">
        <v>238</v>
      </c>
      <c r="B12" s="151" t="s">
        <v>280</v>
      </c>
      <c r="C12" s="1058" t="s">
        <v>366</v>
      </c>
      <c r="D12" s="1059"/>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48"/>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1120</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31" t="s">
        <v>324</v>
      </c>
      <c r="E25" s="24"/>
      <c r="F25" s="32" t="s">
        <v>457</v>
      </c>
      <c r="G25" s="20" t="s">
        <v>841</v>
      </c>
      <c r="H25" s="24"/>
      <c r="I25" s="32" t="s">
        <v>458</v>
      </c>
      <c r="J25" s="1111" t="s">
        <v>356</v>
      </c>
      <c r="K25" s="1112"/>
      <c r="L25" s="1112"/>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6">
        <v>2023</v>
      </c>
      <c r="E28" s="35"/>
      <c r="F28" s="24" t="s">
        <v>461</v>
      </c>
      <c r="G28" s="36" t="s">
        <v>494</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315">
        <v>236</v>
      </c>
      <c r="E32" s="9"/>
      <c r="F32" s="315">
        <v>370</v>
      </c>
      <c r="G32" s="9"/>
      <c r="H32" s="315">
        <v>505</v>
      </c>
      <c r="I32" s="9"/>
      <c r="J32" s="315">
        <v>640</v>
      </c>
      <c r="K32" s="9"/>
      <c r="L32" s="315">
        <v>757</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315">
        <v>892</v>
      </c>
      <c r="E34" s="9"/>
      <c r="F34" s="315">
        <v>1027</v>
      </c>
      <c r="G34" s="9"/>
      <c r="H34" s="315">
        <v>1161</v>
      </c>
      <c r="I34" s="9"/>
      <c r="J34" s="315">
        <v>1296</v>
      </c>
      <c r="K34" s="9"/>
      <c r="L34" s="315">
        <v>1414</v>
      </c>
      <c r="M34" s="100"/>
    </row>
    <row r="35" spans="1:13">
      <c r="A35" s="1054"/>
      <c r="B35" s="154"/>
      <c r="C35" s="88"/>
      <c r="D35" s="6">
        <v>2033</v>
      </c>
      <c r="E35" s="6"/>
      <c r="F35" s="6">
        <v>2034</v>
      </c>
      <c r="G35" s="6"/>
      <c r="H35" s="141"/>
      <c r="I35" s="141"/>
      <c r="J35" s="141"/>
      <c r="K35" s="6"/>
      <c r="L35" s="6"/>
      <c r="M35" s="16"/>
    </row>
    <row r="36" spans="1:13">
      <c r="A36" s="1054"/>
      <c r="B36" s="154"/>
      <c r="C36" s="88"/>
      <c r="D36" s="315">
        <v>1548</v>
      </c>
      <c r="E36" s="9"/>
      <c r="F36" s="315">
        <v>1683</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109">
        <v>1683</v>
      </c>
      <c r="G38" s="1110"/>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68.099999999999994" customHeight="1">
      <c r="A44" s="1054"/>
      <c r="B44" s="151" t="s">
        <v>471</v>
      </c>
      <c r="C44" s="1075" t="s">
        <v>1137</v>
      </c>
      <c r="D44" s="1073"/>
      <c r="E44" s="1073"/>
      <c r="F44" s="1073"/>
      <c r="G44" s="1073"/>
      <c r="H44" s="1073"/>
      <c r="I44" s="1073"/>
      <c r="J44" s="1073"/>
      <c r="K44" s="1073"/>
      <c r="L44" s="1073"/>
      <c r="M44" s="1074"/>
    </row>
    <row r="45" spans="1:13" ht="68.099999999999994" customHeight="1">
      <c r="A45" s="1054"/>
      <c r="B45" s="151" t="s">
        <v>472</v>
      </c>
      <c r="C45" s="1013" t="s">
        <v>1121</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499</v>
      </c>
      <c r="D48" s="1064"/>
      <c r="E48" s="1064"/>
      <c r="F48" s="1064"/>
      <c r="G48" s="1064"/>
      <c r="H48" s="1064"/>
      <c r="I48" s="1064"/>
      <c r="J48" s="1064"/>
      <c r="K48" s="1064"/>
      <c r="L48" s="1064"/>
      <c r="M48" s="1065"/>
    </row>
    <row r="49" spans="1:13">
      <c r="A49" s="1061"/>
      <c r="B49" s="155" t="s">
        <v>477</v>
      </c>
      <c r="C49" s="1063" t="s">
        <v>478</v>
      </c>
      <c r="D49" s="1064"/>
      <c r="E49" s="1064"/>
      <c r="F49" s="1064"/>
      <c r="G49" s="1064"/>
      <c r="H49" s="1064"/>
      <c r="I49" s="1064"/>
      <c r="J49" s="1064"/>
      <c r="K49" s="1064"/>
      <c r="L49" s="1064"/>
      <c r="M49" s="1065"/>
    </row>
    <row r="50" spans="1:13">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4"/>
      <c r="E52" s="1064"/>
      <c r="F52" s="1064"/>
      <c r="G52" s="1064"/>
      <c r="H52" s="1064"/>
      <c r="I52" s="1064"/>
      <c r="J52" s="1064"/>
      <c r="K52" s="1064"/>
      <c r="L52" s="1064"/>
      <c r="M52" s="1065"/>
    </row>
    <row r="53" spans="1:13" ht="16.5" thickBot="1">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1">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C44:M44"/>
    <mergeCell ref="C45:M45"/>
    <mergeCell ref="F38:G38"/>
    <mergeCell ref="J25:L25"/>
    <mergeCell ref="H39:I39"/>
    <mergeCell ref="B40:B43"/>
    <mergeCell ref="F41:F42"/>
    <mergeCell ref="G41:J42"/>
    <mergeCell ref="L41:M42"/>
    <mergeCell ref="A2:A11"/>
    <mergeCell ref="C2:M2"/>
    <mergeCell ref="C3:M3"/>
    <mergeCell ref="F4:G4"/>
    <mergeCell ref="C5:M5"/>
    <mergeCell ref="C7:D7"/>
    <mergeCell ref="I7:M7"/>
    <mergeCell ref="B8:B10"/>
    <mergeCell ref="C9:D9"/>
    <mergeCell ref="F9:G9"/>
    <mergeCell ref="C11:M11"/>
    <mergeCell ref="I9:J9"/>
    <mergeCell ref="C10:D10"/>
    <mergeCell ref="F10:G10"/>
    <mergeCell ref="I10:J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6F9BA054-967F-4BF9-A616-7AFB6A75BB62}"/>
    <dataValidation type="list" allowBlank="1" showInputMessage="1" showErrorMessage="1" sqref="I7:M7" xr:uid="{5ECFBB24-8E5B-4B97-B03F-7F17574477F7}">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10B58F00-E02B-4B68-AB97-2881770003A5}"/>
    <dataValidation allowBlank="1" showInputMessage="1" showErrorMessage="1" prompt="Seleccione de la lista desplegable" sqref="B4 B7 H7" xr:uid="{DE2EFC6C-BB94-45F5-AD3D-7B5CFBDE0322}"/>
    <dataValidation allowBlank="1" showInputMessage="1" showErrorMessage="1" prompt="Incluir una ficha por cada indicador, ya sea de producto o de resultado" sqref="B1" xr:uid="{29CBC9A5-1571-44C2-A378-38EACA908267}"/>
  </dataValidations>
  <hyperlinks>
    <hyperlink ref="C52" r:id="rId1" xr:uid="{A120F073-2271-41CC-A2CD-1AEAF6489AEC}"/>
  </hyperlinks>
  <pageMargins left="0.7" right="0.7" top="0.75" bottom="0.75" header="0.3" footer="0.3"/>
  <pageSetup paperSize="9" orientation="portrait" horizontalDpi="1200" verticalDpi="1200" r:id="rId2"/>
  <ignoredErrors>
    <ignoredError sqref="G28"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8BD95505-18D8-407A-911B-3BC9A0053FDB}">
          <x14:formula1>
            <xm:f>Desplegables!$I$4:$I$18</xm:f>
          </x14:formula1>
          <xm:sqref>C7</xm:sqref>
        </x14:dataValidation>
        <x14:dataValidation type="list" allowBlank="1" showInputMessage="1" showErrorMessage="1" xr:uid="{3B3EA5EE-8373-41D4-824F-676038A1F362}">
          <x14:formula1>
            <xm:f>Desplegables!$B$45:$B$46</xm:f>
          </x14:formula1>
          <xm:sqref>C4</xm:sqref>
        </x14:dataValidation>
        <x14:dataValidation type="list" allowBlank="1" showInputMessage="1" showErrorMessage="1" xr:uid="{37A75DD9-4AF3-47D2-A2CD-146DD7D1A4EC}">
          <x14:formula1>
            <xm:f>Desplegables!$B$50:$B$52</xm:f>
          </x14:formula1>
          <xm:sqref>G41:J42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FAA53-71B6-467C-8136-D3F512889873}">
  <sheetPr>
    <tabColor rgb="FF0070C0"/>
  </sheetPr>
  <dimension ref="A1:M57"/>
  <sheetViews>
    <sheetView topLeftCell="B11" zoomScale="85" zoomScaleNormal="85" workbookViewId="0">
      <selection activeCell="B11" sqref="B11"/>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500</v>
      </c>
      <c r="C1" s="62"/>
      <c r="D1" s="62"/>
      <c r="E1" s="62"/>
      <c r="F1" s="62"/>
      <c r="G1" s="62"/>
      <c r="H1" s="62"/>
      <c r="I1" s="62"/>
      <c r="J1" s="62"/>
      <c r="K1" s="62"/>
      <c r="L1" s="62"/>
      <c r="M1" s="63"/>
    </row>
    <row r="2" spans="1:13">
      <c r="A2" s="1023" t="s">
        <v>426</v>
      </c>
      <c r="B2" s="150" t="s">
        <v>427</v>
      </c>
      <c r="C2" s="1035" t="s">
        <v>842</v>
      </c>
      <c r="D2" s="1036"/>
      <c r="E2" s="1036"/>
      <c r="F2" s="1036"/>
      <c r="G2" s="1036"/>
      <c r="H2" s="1036"/>
      <c r="I2" s="1036"/>
      <c r="J2" s="1036"/>
      <c r="K2" s="1036"/>
      <c r="L2" s="1036"/>
      <c r="M2" s="1037"/>
    </row>
    <row r="3" spans="1:13" ht="88.5" customHeight="1">
      <c r="A3" s="1024"/>
      <c r="B3" s="162" t="s">
        <v>429</v>
      </c>
      <c r="C3" s="1084" t="s">
        <v>989</v>
      </c>
      <c r="D3" s="1102"/>
      <c r="E3" s="1102"/>
      <c r="F3" s="1103"/>
      <c r="G3" s="1103"/>
      <c r="H3" s="1103"/>
      <c r="I3" s="1103"/>
      <c r="J3" s="1103"/>
      <c r="K3" s="1103"/>
      <c r="L3" s="1103"/>
      <c r="M3" s="1104"/>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89"/>
      <c r="G9" s="1089"/>
      <c r="H9" s="28"/>
      <c r="I9" s="1090"/>
      <c r="J9" s="1090"/>
      <c r="K9" s="28"/>
      <c r="L9" s="26"/>
      <c r="M9" s="116"/>
    </row>
    <row r="10" spans="1:13">
      <c r="A10" s="1024"/>
      <c r="B10" s="1028"/>
      <c r="C10" s="1029" t="s">
        <v>435</v>
      </c>
      <c r="D10" s="1030"/>
      <c r="E10" s="134"/>
      <c r="F10" s="1030" t="s">
        <v>435</v>
      </c>
      <c r="G10" s="1030"/>
      <c r="H10" s="134"/>
      <c r="I10" s="1030"/>
      <c r="J10" s="1030"/>
      <c r="K10" s="134"/>
      <c r="L10" s="121"/>
      <c r="M10" s="135"/>
    </row>
    <row r="11" spans="1:13" ht="139.5" customHeight="1">
      <c r="A11" s="1025"/>
      <c r="B11" s="162" t="s">
        <v>436</v>
      </c>
      <c r="C11" s="1042" t="s">
        <v>1124</v>
      </c>
      <c r="D11" s="1108"/>
      <c r="E11" s="1108"/>
      <c r="F11" s="1043"/>
      <c r="G11" s="1043"/>
      <c r="H11" s="1043"/>
      <c r="I11" s="1043"/>
      <c r="J11" s="1043"/>
      <c r="K11" s="1043"/>
      <c r="L11" s="1043"/>
      <c r="M11" s="1044"/>
    </row>
    <row r="12" spans="1:13" ht="15.75" customHeight="1">
      <c r="A12" s="1053" t="s">
        <v>238</v>
      </c>
      <c r="B12" s="151" t="s">
        <v>280</v>
      </c>
      <c r="C12" s="1013"/>
      <c r="D12" s="1014"/>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498</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31" t="s">
        <v>324</v>
      </c>
      <c r="E25" s="24"/>
      <c r="F25" s="32" t="s">
        <v>457</v>
      </c>
      <c r="G25" s="20" t="s">
        <v>356</v>
      </c>
      <c r="H25" s="24"/>
      <c r="I25" s="32" t="s">
        <v>458</v>
      </c>
      <c r="J25" s="103" t="s">
        <v>324</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4"/>
      <c r="E28" s="35"/>
      <c r="F28" s="24" t="s">
        <v>461</v>
      </c>
      <c r="G28" s="36"/>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357">
        <v>168</v>
      </c>
      <c r="E32" s="9"/>
      <c r="F32" s="357">
        <v>302</v>
      </c>
      <c r="G32" s="9"/>
      <c r="H32" s="357" t="s">
        <v>501</v>
      </c>
      <c r="I32" s="9"/>
      <c r="J32" s="357" t="s">
        <v>502</v>
      </c>
      <c r="K32" s="9"/>
      <c r="L32" s="357" t="s">
        <v>503</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357" t="s">
        <v>504</v>
      </c>
      <c r="E34" s="9"/>
      <c r="F34" s="357" t="s">
        <v>505</v>
      </c>
      <c r="G34" s="9"/>
      <c r="H34" s="357" t="s">
        <v>506</v>
      </c>
      <c r="I34" s="9"/>
      <c r="J34" s="357" t="s">
        <v>507</v>
      </c>
      <c r="K34" s="9"/>
      <c r="L34" s="357">
        <v>1514</v>
      </c>
      <c r="M34" s="100"/>
    </row>
    <row r="35" spans="1:13">
      <c r="A35" s="1054"/>
      <c r="B35" s="154"/>
      <c r="C35" s="88"/>
      <c r="D35" s="6">
        <v>2033</v>
      </c>
      <c r="E35" s="6"/>
      <c r="F35" s="6">
        <v>2034</v>
      </c>
      <c r="G35" s="6"/>
      <c r="H35" s="141"/>
      <c r="I35" s="141"/>
      <c r="J35" s="141"/>
      <c r="K35" s="6"/>
      <c r="L35" s="6"/>
      <c r="M35" s="16"/>
    </row>
    <row r="36" spans="1:13">
      <c r="A36" s="1054"/>
      <c r="B36" s="154"/>
      <c r="C36" s="88"/>
      <c r="D36" s="357">
        <v>1598</v>
      </c>
      <c r="E36" s="9"/>
      <c r="F36" s="357">
        <v>1683</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115" t="s">
        <v>508</v>
      </c>
      <c r="G38" s="1116"/>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87.75" customHeight="1">
      <c r="A44" s="1054"/>
      <c r="B44" s="918" t="s">
        <v>471</v>
      </c>
      <c r="C44" s="1075" t="s">
        <v>1122</v>
      </c>
      <c r="D44" s="1073"/>
      <c r="E44" s="1073"/>
      <c r="F44" s="1073"/>
      <c r="G44" s="1073"/>
      <c r="H44" s="1073"/>
      <c r="I44" s="1073"/>
      <c r="J44" s="1073"/>
      <c r="K44" s="1073"/>
      <c r="L44" s="1073"/>
      <c r="M44" s="1074"/>
    </row>
    <row r="45" spans="1:13" ht="39.75" customHeight="1">
      <c r="A45" s="1054"/>
      <c r="B45" s="151" t="s">
        <v>472</v>
      </c>
      <c r="C45" s="1095" t="s">
        <v>1123</v>
      </c>
      <c r="D45" s="1113"/>
      <c r="E45" s="1113"/>
      <c r="F45" s="1113"/>
      <c r="G45" s="1113"/>
      <c r="H45" s="1113"/>
      <c r="I45" s="1113"/>
      <c r="J45" s="1113"/>
      <c r="K45" s="1113"/>
      <c r="L45" s="1113"/>
      <c r="M45" s="1114"/>
    </row>
    <row r="46" spans="1:13">
      <c r="A46" s="1054"/>
      <c r="B46" s="151" t="s">
        <v>473</v>
      </c>
      <c r="C46" s="142">
        <v>30</v>
      </c>
      <c r="D46" s="143"/>
      <c r="E46" s="143"/>
      <c r="F46" s="143"/>
      <c r="G46" s="143"/>
      <c r="H46" s="143"/>
      <c r="I46" s="143"/>
      <c r="J46" s="143"/>
      <c r="K46" s="143"/>
      <c r="L46" s="143"/>
      <c r="M46" s="144"/>
    </row>
    <row r="47" spans="1:13">
      <c r="A47" s="1055"/>
      <c r="B47" s="151" t="s">
        <v>474</v>
      </c>
      <c r="C47" s="917">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0">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C44:M44"/>
    <mergeCell ref="C45:M45"/>
    <mergeCell ref="F38:G38"/>
    <mergeCell ref="H39:I39"/>
    <mergeCell ref="B40:B43"/>
    <mergeCell ref="F41:F42"/>
    <mergeCell ref="G41:J42"/>
    <mergeCell ref="L41:M42"/>
    <mergeCell ref="A2:A11"/>
    <mergeCell ref="C2:M2"/>
    <mergeCell ref="C3:M3"/>
    <mergeCell ref="F4:G4"/>
    <mergeCell ref="C5:M5"/>
    <mergeCell ref="C7:D7"/>
    <mergeCell ref="I7:M7"/>
    <mergeCell ref="B8:B10"/>
    <mergeCell ref="C9:D9"/>
    <mergeCell ref="F9:G9"/>
    <mergeCell ref="C11:M11"/>
    <mergeCell ref="I9:J9"/>
    <mergeCell ref="C10:D10"/>
    <mergeCell ref="F10:G10"/>
    <mergeCell ref="I10:J10"/>
  </mergeCells>
  <dataValidations count="5">
    <dataValidation allowBlank="1" showInputMessage="1" showErrorMessage="1" prompt="Incluir una ficha por cada indicador, ya sea de producto o de resultado" sqref="B1" xr:uid="{25C2C320-2632-48B9-80C6-C6762772CB9E}"/>
    <dataValidation allowBlank="1" showInputMessage="1" showErrorMessage="1" prompt="Seleccione de la lista desplegable" sqref="B4 B7 H7" xr:uid="{0345DEFE-4637-41FB-A563-DB20B4FA84E4}"/>
    <dataValidation allowBlank="1" showInputMessage="1" showErrorMessage="1" prompt="Determine si el indicador responde a un enfoque (Derechos Humanos, Género, Diferencial, Poblacional, Ambiental y Territorial). Si responde a más de enfoque separelos por ;" sqref="B12" xr:uid="{FA65BA12-6830-4F9F-9158-7BA70B79978C}"/>
    <dataValidation type="list" allowBlank="1" showInputMessage="1" showErrorMessage="1" sqref="I7:M7" xr:uid="{C9171F6F-C0FC-426F-B04C-3D75E6747411}">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6D6848A-AF65-4492-8E62-D41A8DB54F7A}"/>
  </dataValidations>
  <hyperlinks>
    <hyperlink ref="C52" r:id="rId1" xr:uid="{43979F26-1F5F-4630-AEF5-6722DD2BC149}"/>
    <hyperlink ref="C52:M52" r:id="rId2" display="emartinez@participacionbogota.gov.co" xr:uid="{3827F539-8004-4935-A2BA-DA32C5690AB1}"/>
  </hyperlinks>
  <pageMargins left="0.7" right="0.7" top="0.75" bottom="0.75" header="0.3" footer="0.3"/>
  <pageSetup paperSize="9" orientation="portrait" horizontalDpi="1200" verticalDpi="1200" r:id="rId3"/>
  <extLst>
    <ext xmlns:x14="http://schemas.microsoft.com/office/spreadsheetml/2009/9/main" uri="{CCE6A557-97BC-4b89-ADB6-D9C93CAAB3DF}">
      <x14:dataValidations xmlns:xm="http://schemas.microsoft.com/office/excel/2006/main" count="3">
        <x14:dataValidation type="list" allowBlank="1" showInputMessage="1" showErrorMessage="1" xr:uid="{E8A32026-0D36-4E54-8F1F-12EE5CEDBB52}">
          <x14:formula1>
            <xm:f>Desplegables!$B$50:$B$52</xm:f>
          </x14:formula1>
          <xm:sqref>G41:J42</xm:sqref>
        </x14:dataValidation>
        <x14:dataValidation type="list" allowBlank="1" showInputMessage="1" showErrorMessage="1" xr:uid="{934C9C6F-217B-43ED-9AAE-32163992035F}">
          <x14:formula1>
            <xm:f>Desplegables!$B$45:$B$46</xm:f>
          </x14:formula1>
          <xm:sqref>C4</xm:sqref>
        </x14:dataValidation>
        <x14:dataValidation type="list" allowBlank="1" showInputMessage="1" showErrorMessage="1" xr:uid="{FF9984C8-E580-49F4-B92F-54EF452E8FA6}">
          <x14:formula1>
            <xm:f>Desplegables!$I$4:$I$18</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E358-44D5-46C8-9E95-66CEF8D3317D}">
  <sheetPr>
    <tabColor rgb="FF0070C0"/>
  </sheetPr>
  <dimension ref="A1:M57"/>
  <sheetViews>
    <sheetView zoomScale="90" zoomScaleNormal="85" workbookViewId="0">
      <selection activeCell="C11" sqref="C11:M11"/>
    </sheetView>
  </sheetViews>
  <sheetFormatPr baseColWidth="10" defaultColWidth="11.42578125" defaultRowHeight="15.75"/>
  <cols>
    <col min="1" max="1" width="25.140625" style="12" customWidth="1"/>
    <col min="2" max="2" width="28.85546875" style="43" customWidth="1"/>
    <col min="3" max="16384" width="11.42578125" style="12"/>
  </cols>
  <sheetData>
    <row r="1" spans="1:13" ht="16.5" thickBot="1">
      <c r="A1" s="60"/>
      <c r="B1" s="61" t="s">
        <v>509</v>
      </c>
      <c r="C1" s="62"/>
      <c r="D1" s="62"/>
      <c r="E1" s="62"/>
      <c r="F1" s="62"/>
      <c r="G1" s="62"/>
      <c r="H1" s="62"/>
      <c r="I1" s="62"/>
      <c r="J1" s="62"/>
      <c r="K1" s="62"/>
      <c r="L1" s="62"/>
      <c r="M1" s="63"/>
    </row>
    <row r="2" spans="1:13">
      <c r="A2" s="1023" t="s">
        <v>426</v>
      </c>
      <c r="B2" s="150" t="s">
        <v>427</v>
      </c>
      <c r="C2" s="1035" t="s">
        <v>403</v>
      </c>
      <c r="D2" s="1036"/>
      <c r="E2" s="1036"/>
      <c r="F2" s="1036"/>
      <c r="G2" s="1036"/>
      <c r="H2" s="1036"/>
      <c r="I2" s="1036"/>
      <c r="J2" s="1036"/>
      <c r="K2" s="1036"/>
      <c r="L2" s="1036"/>
      <c r="M2" s="1037"/>
    </row>
    <row r="3" spans="1:13" ht="114.75" customHeight="1">
      <c r="A3" s="1024"/>
      <c r="B3" s="162" t="s">
        <v>429</v>
      </c>
      <c r="C3" s="1038" t="s">
        <v>990</v>
      </c>
      <c r="D3" s="1039"/>
      <c r="E3" s="1039"/>
      <c r="F3" s="1040"/>
      <c r="G3" s="1040"/>
      <c r="H3" s="1040"/>
      <c r="I3" s="1040"/>
      <c r="J3" s="1040"/>
      <c r="K3" s="1040"/>
      <c r="L3" s="1040"/>
      <c r="M3" s="1041"/>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499"/>
    </row>
    <row r="9" spans="1:13">
      <c r="A9" s="1024"/>
      <c r="B9" s="1027"/>
      <c r="C9" s="1029" t="s">
        <v>327</v>
      </c>
      <c r="D9" s="1030"/>
      <c r="E9" s="28"/>
      <c r="F9" s="1090"/>
      <c r="G9" s="1090"/>
      <c r="H9" s="28"/>
      <c r="I9" s="1117"/>
      <c r="J9" s="1117"/>
      <c r="K9" s="28"/>
      <c r="L9" s="1090"/>
      <c r="M9" s="1118"/>
    </row>
    <row r="10" spans="1:13">
      <c r="A10" s="1024"/>
      <c r="B10" s="1028"/>
      <c r="C10" s="1029" t="s">
        <v>435</v>
      </c>
      <c r="D10" s="1030"/>
      <c r="E10" s="134"/>
      <c r="F10" s="1030"/>
      <c r="G10" s="1030"/>
      <c r="H10" s="134"/>
      <c r="I10" s="1030"/>
      <c r="J10" s="1030"/>
      <c r="K10" s="134"/>
      <c r="L10" s="1030"/>
      <c r="M10" s="1078"/>
    </row>
    <row r="11" spans="1:13" ht="99.75" customHeight="1">
      <c r="A11" s="1025"/>
      <c r="B11" s="162" t="s">
        <v>436</v>
      </c>
      <c r="C11" s="1091" t="s">
        <v>1125</v>
      </c>
      <c r="D11" s="1092"/>
      <c r="E11" s="1092"/>
      <c r="F11" s="1092"/>
      <c r="G11" s="1092"/>
      <c r="H11" s="1092"/>
      <c r="I11" s="1092"/>
      <c r="J11" s="1092"/>
      <c r="K11" s="1092"/>
      <c r="L11" s="1092"/>
      <c r="M11" s="1094"/>
    </row>
    <row r="12" spans="1:13" ht="15.75" customHeight="1">
      <c r="A12" s="1053" t="s">
        <v>238</v>
      </c>
      <c r="B12" s="151" t="s">
        <v>280</v>
      </c>
      <c r="C12" s="1058" t="s">
        <v>366</v>
      </c>
      <c r="D12" s="1059"/>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48"/>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56" t="s">
        <v>844</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31" t="s">
        <v>324</v>
      </c>
      <c r="E25" s="24"/>
      <c r="F25" s="32" t="s">
        <v>457</v>
      </c>
      <c r="G25" s="20" t="s">
        <v>356</v>
      </c>
      <c r="H25" s="24"/>
      <c r="I25" s="32" t="s">
        <v>458</v>
      </c>
      <c r="J25" s="103" t="s">
        <v>324</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6">
        <v>2023</v>
      </c>
      <c r="E28" s="35"/>
      <c r="F28" s="24" t="s">
        <v>461</v>
      </c>
      <c r="G28" s="36" t="s">
        <v>494</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98">
        <v>0.05</v>
      </c>
      <c r="E32" s="9"/>
      <c r="F32" s="98">
        <v>0.1</v>
      </c>
      <c r="G32" s="9"/>
      <c r="H32" s="98">
        <v>0.15</v>
      </c>
      <c r="I32" s="9"/>
      <c r="J32" s="98">
        <v>0.2</v>
      </c>
      <c r="K32" s="9"/>
      <c r="L32" s="98">
        <v>0.25</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98">
        <v>0.3</v>
      </c>
      <c r="E34" s="9"/>
      <c r="F34" s="98">
        <v>0.35</v>
      </c>
      <c r="G34" s="9"/>
      <c r="H34" s="98">
        <v>0.4</v>
      </c>
      <c r="I34" s="9"/>
      <c r="J34" s="98">
        <v>0.45</v>
      </c>
      <c r="K34" s="9"/>
      <c r="L34" s="98">
        <v>0.5</v>
      </c>
      <c r="M34" s="100"/>
    </row>
    <row r="35" spans="1:13">
      <c r="A35" s="1054"/>
      <c r="B35" s="154"/>
      <c r="C35" s="88"/>
      <c r="D35" s="6">
        <v>2033</v>
      </c>
      <c r="E35" s="6"/>
      <c r="F35" s="6">
        <v>2034</v>
      </c>
      <c r="G35" s="6"/>
      <c r="H35" s="141">
        <v>2035</v>
      </c>
      <c r="I35" s="141"/>
      <c r="J35" s="141"/>
      <c r="K35" s="6"/>
      <c r="L35" s="6"/>
      <c r="M35" s="16"/>
    </row>
    <row r="36" spans="1:13">
      <c r="A36" s="1054"/>
      <c r="B36" s="154"/>
      <c r="C36" s="88"/>
      <c r="D36" s="98">
        <v>0.55000000000000004</v>
      </c>
      <c r="E36" s="9"/>
      <c r="F36" s="98">
        <v>0.6</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076">
        <v>0.6</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126" customHeight="1">
      <c r="A44" s="1054"/>
      <c r="B44" s="151" t="s">
        <v>471</v>
      </c>
      <c r="C44" s="1119" t="s">
        <v>1127</v>
      </c>
      <c r="D44" s="1014"/>
      <c r="E44" s="1014"/>
      <c r="F44" s="1014"/>
      <c r="G44" s="1014"/>
      <c r="H44" s="1014"/>
      <c r="I44" s="1014"/>
      <c r="J44" s="1014"/>
      <c r="K44" s="1014"/>
      <c r="L44" s="1014"/>
      <c r="M44" s="1017"/>
    </row>
    <row r="45" spans="1:13" ht="21" customHeight="1">
      <c r="A45" s="1054"/>
      <c r="B45" s="151" t="s">
        <v>472</v>
      </c>
      <c r="C45" s="1013" t="s">
        <v>1126</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2">
    <mergeCell ref="A2:A11"/>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C44:M44"/>
    <mergeCell ref="C45:M45"/>
    <mergeCell ref="F38:G38"/>
    <mergeCell ref="H39:I39"/>
    <mergeCell ref="B40:B43"/>
    <mergeCell ref="F41:F42"/>
    <mergeCell ref="G41:J42"/>
    <mergeCell ref="L41:M42"/>
    <mergeCell ref="C2:M2"/>
    <mergeCell ref="C3:M3"/>
    <mergeCell ref="F4:G4"/>
    <mergeCell ref="C5:M5"/>
    <mergeCell ref="C7:D7"/>
    <mergeCell ref="I7:M7"/>
    <mergeCell ref="B8:B10"/>
    <mergeCell ref="C9:D9"/>
    <mergeCell ref="F9:G9"/>
    <mergeCell ref="C11:M11"/>
    <mergeCell ref="I9:J9"/>
    <mergeCell ref="C10:D10"/>
    <mergeCell ref="F10:G10"/>
    <mergeCell ref="I10:J10"/>
    <mergeCell ref="L9:M9"/>
    <mergeCell ref="L10:M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2A70E818-D1D6-49BB-A802-863119A6B428}"/>
    <dataValidation type="list" allowBlank="1" showInputMessage="1" showErrorMessage="1" sqref="I7:M7" xr:uid="{572533FF-3935-4F40-99B9-D62D2EF3BF79}">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74F1BA8D-0CD2-4506-9751-D7961D5372CF}"/>
    <dataValidation allowBlank="1" showInputMessage="1" showErrorMessage="1" prompt="Seleccione de la lista desplegable" sqref="B4 B7 H7" xr:uid="{0D0B0261-E8F0-4E5A-8EDA-7C911497E788}"/>
    <dataValidation allowBlank="1" showInputMessage="1" showErrorMessage="1" prompt="Incluir una ficha por cada indicador, ya sea de producto o de resultado" sqref="B1" xr:uid="{F777DE07-7ACE-4855-9AE2-81C1C4201536}"/>
  </dataValidations>
  <hyperlinks>
    <hyperlink ref="C52" r:id="rId1" xr:uid="{DE4834D5-DC0E-432B-A1FC-45F275AD5EF3}"/>
    <hyperlink ref="C52:M52" r:id="rId2" display="emartinez@participacionbogota.gov.co" xr:uid="{39D21BE5-1E7B-4F01-B233-6B53BE803095}"/>
  </hyperlinks>
  <pageMargins left="0.7" right="0.7" top="0.75" bottom="0.75" header="0.3" footer="0.3"/>
  <pageSetup paperSize="9" orientation="portrait" horizontalDpi="1200" verticalDpi="1200" r:id="rId3"/>
  <ignoredErrors>
    <ignoredError sqref="G28"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85892734-5E03-4BA1-9E7A-449DDF039E67}">
          <x14:formula1>
            <xm:f>Desplegables!$I$4:$I$18</xm:f>
          </x14:formula1>
          <xm:sqref>C7</xm:sqref>
        </x14:dataValidation>
        <x14:dataValidation type="list" allowBlank="1" showInputMessage="1" showErrorMessage="1" xr:uid="{55C34001-C1FC-4E52-93AB-BF7B0EA37E03}">
          <x14:formula1>
            <xm:f>Desplegables!$B$45:$B$46</xm:f>
          </x14:formula1>
          <xm:sqref>C4</xm:sqref>
        </x14:dataValidation>
        <x14:dataValidation type="list" allowBlank="1" showInputMessage="1" showErrorMessage="1" xr:uid="{E0AB27A7-0B04-4C6E-8563-B4758C93D3ED}">
          <x14:formula1>
            <xm:f>Desplegables!$B$50:$B$52</xm:f>
          </x14:formula1>
          <xm:sqref>G41:J42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M62"/>
  <sheetViews>
    <sheetView topLeftCell="A4" zoomScale="85" zoomScaleNormal="85" workbookViewId="0">
      <selection activeCell="C5" sqref="C5:M5"/>
    </sheetView>
  </sheetViews>
  <sheetFormatPr baseColWidth="10" defaultColWidth="11.42578125" defaultRowHeight="15.75"/>
  <cols>
    <col min="1" max="1" width="25.140625" style="12" customWidth="1"/>
    <col min="2" max="2" width="39.140625" style="43" customWidth="1"/>
    <col min="3" max="12" width="11.42578125" style="12"/>
    <col min="13" max="13" width="16.7109375" style="12" customWidth="1"/>
    <col min="14" max="16384" width="11.42578125" style="12"/>
  </cols>
  <sheetData>
    <row r="1" spans="1:13" ht="16.5" thickBot="1">
      <c r="A1" s="60"/>
      <c r="B1" s="61" t="s">
        <v>510</v>
      </c>
      <c r="C1" s="62"/>
      <c r="D1" s="62"/>
      <c r="E1" s="62"/>
      <c r="F1" s="62"/>
      <c r="G1" s="62"/>
      <c r="H1" s="62"/>
      <c r="I1" s="62"/>
      <c r="J1" s="62"/>
      <c r="K1" s="62"/>
      <c r="L1" s="62"/>
      <c r="M1" s="63"/>
    </row>
    <row r="2" spans="1:13">
      <c r="A2" s="1023" t="s">
        <v>426</v>
      </c>
      <c r="B2" s="150" t="s">
        <v>427</v>
      </c>
      <c r="C2" s="260" t="s">
        <v>1233</v>
      </c>
      <c r="D2" s="145"/>
      <c r="E2" s="145"/>
      <c r="F2" s="145"/>
      <c r="G2" s="145"/>
      <c r="H2" s="145"/>
      <c r="I2" s="145"/>
      <c r="J2" s="145"/>
      <c r="K2" s="145"/>
      <c r="L2" s="145"/>
      <c r="M2" s="146"/>
    </row>
    <row r="3" spans="1:13" ht="31.5">
      <c r="A3" s="1024"/>
      <c r="B3" s="162" t="s">
        <v>511</v>
      </c>
      <c r="C3" s="1042" t="s">
        <v>322</v>
      </c>
      <c r="D3" s="1043"/>
      <c r="E3" s="1043"/>
      <c r="F3" s="1043"/>
      <c r="G3" s="1043"/>
      <c r="H3" s="1043"/>
      <c r="I3" s="1043"/>
      <c r="J3" s="1043"/>
      <c r="K3" s="1043"/>
      <c r="L3" s="1043"/>
      <c r="M3" s="1044"/>
    </row>
    <row r="4" spans="1:13" ht="69" customHeight="1">
      <c r="A4" s="1024"/>
      <c r="B4" s="153" t="s">
        <v>290</v>
      </c>
      <c r="C4" s="122" t="s">
        <v>93</v>
      </c>
      <c r="D4" s="1120" t="s">
        <v>1239</v>
      </c>
      <c r="E4" s="1121"/>
      <c r="F4" s="1045" t="s">
        <v>291</v>
      </c>
      <c r="G4" s="1046"/>
      <c r="H4" s="125">
        <v>468</v>
      </c>
      <c r="I4" s="1120"/>
      <c r="J4" s="1043"/>
      <c r="K4" s="1043"/>
      <c r="L4" s="1043"/>
      <c r="M4" s="1044"/>
    </row>
    <row r="5" spans="1:13" ht="74.099999999999994" customHeight="1">
      <c r="A5" s="1024"/>
      <c r="B5" s="153" t="s">
        <v>430</v>
      </c>
      <c r="C5" s="1042" t="s">
        <v>1240</v>
      </c>
      <c r="D5" s="1043"/>
      <c r="E5" s="1043"/>
      <c r="F5" s="1043"/>
      <c r="G5" s="1043"/>
      <c r="H5" s="1043"/>
      <c r="I5" s="1043"/>
      <c r="J5" s="1043"/>
      <c r="K5" s="1043"/>
      <c r="L5" s="1043"/>
      <c r="M5" s="1044"/>
    </row>
    <row r="6" spans="1:13">
      <c r="A6" s="1024"/>
      <c r="B6" s="153" t="s">
        <v>432</v>
      </c>
      <c r="C6" s="255" t="s">
        <v>1241</v>
      </c>
      <c r="D6" s="126"/>
      <c r="E6" s="126"/>
      <c r="F6" s="126"/>
      <c r="G6" s="126"/>
      <c r="H6" s="126"/>
      <c r="I6" s="126"/>
      <c r="J6" s="126"/>
      <c r="K6" s="126"/>
      <c r="L6" s="126"/>
      <c r="M6" s="127"/>
    </row>
    <row r="7" spans="1:13">
      <c r="A7" s="1024"/>
      <c r="B7" s="162" t="s">
        <v>433</v>
      </c>
      <c r="C7" s="1031" t="s">
        <v>6</v>
      </c>
      <c r="D7" s="1032"/>
      <c r="E7" s="128"/>
      <c r="F7" s="128"/>
      <c r="G7" s="129"/>
      <c r="H7" s="67" t="s">
        <v>294</v>
      </c>
      <c r="I7" s="1033" t="s">
        <v>7</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c r="D9" s="1030"/>
      <c r="E9" s="28"/>
      <c r="F9" s="1030" t="s">
        <v>327</v>
      </c>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52.5" customHeight="1">
      <c r="A11" s="1024"/>
      <c r="B11" s="162" t="s">
        <v>436</v>
      </c>
      <c r="C11" s="1013" t="s">
        <v>1242</v>
      </c>
      <c r="D11" s="1014"/>
      <c r="E11" s="1014"/>
      <c r="F11" s="1014"/>
      <c r="G11" s="1014"/>
      <c r="H11" s="1014"/>
      <c r="I11" s="1014"/>
      <c r="J11" s="1014"/>
      <c r="K11" s="1014"/>
      <c r="L11" s="1014"/>
      <c r="M11" s="1017"/>
    </row>
    <row r="12" spans="1:13" ht="69.75" customHeight="1">
      <c r="A12" s="1024"/>
      <c r="B12" s="162" t="s">
        <v>515</v>
      </c>
      <c r="C12" s="1013" t="s">
        <v>1243</v>
      </c>
      <c r="D12" s="1014"/>
      <c r="E12" s="1014"/>
      <c r="F12" s="1014"/>
      <c r="G12" s="1014"/>
      <c r="H12" s="1014"/>
      <c r="I12" s="1014"/>
      <c r="J12" s="1014"/>
      <c r="K12" s="1014"/>
      <c r="L12" s="1014"/>
      <c r="M12" s="1017"/>
    </row>
    <row r="13" spans="1:13" ht="51" customHeight="1">
      <c r="A13" s="1024"/>
      <c r="B13" s="162" t="s">
        <v>516</v>
      </c>
      <c r="C13" s="1013" t="s">
        <v>662</v>
      </c>
      <c r="D13" s="1014"/>
      <c r="E13" s="1014"/>
      <c r="F13" s="1014"/>
      <c r="G13" s="1014"/>
      <c r="H13" s="1014"/>
      <c r="I13" s="1014"/>
      <c r="J13" s="1014"/>
      <c r="K13" s="1014"/>
      <c r="L13" s="1014"/>
      <c r="M13" s="1017"/>
    </row>
    <row r="14" spans="1:13" ht="78.95" customHeight="1">
      <c r="A14" s="1024"/>
      <c r="B14" s="1124" t="s">
        <v>517</v>
      </c>
      <c r="C14" s="1058" t="s">
        <v>51</v>
      </c>
      <c r="D14" s="1059"/>
      <c r="E14" s="91" t="s">
        <v>108</v>
      </c>
      <c r="F14" s="1131" t="s">
        <v>518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1244</v>
      </c>
      <c r="D16" s="1059"/>
      <c r="E16" s="1059"/>
      <c r="F16" s="1059"/>
      <c r="G16" s="1059"/>
      <c r="H16" s="1059"/>
      <c r="I16" s="1059"/>
      <c r="J16" s="1059"/>
      <c r="K16" s="1059"/>
      <c r="L16" s="1059"/>
      <c r="M16" s="1130"/>
    </row>
    <row r="17" spans="1:13">
      <c r="A17" s="1054"/>
      <c r="B17" s="151" t="s">
        <v>519</v>
      </c>
      <c r="C17" s="1058" t="s">
        <v>1234</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39" t="s">
        <v>857</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c r="K26" s="24"/>
      <c r="L26" s="26"/>
      <c r="M26" s="116"/>
    </row>
    <row r="27" spans="1:13">
      <c r="A27" s="1054"/>
      <c r="B27" s="1027"/>
      <c r="C27" s="77" t="s">
        <v>453</v>
      </c>
      <c r="D27" s="25"/>
      <c r="E27" s="26"/>
      <c r="F27" s="18" t="s">
        <v>454</v>
      </c>
      <c r="G27" s="20" t="s">
        <v>442</v>
      </c>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t="s">
        <v>324</v>
      </c>
      <c r="E30" s="24"/>
      <c r="F30" s="32" t="s">
        <v>457</v>
      </c>
      <c r="G30" s="19" t="s">
        <v>324</v>
      </c>
      <c r="H30" s="24"/>
      <c r="I30" s="32" t="s">
        <v>458</v>
      </c>
      <c r="J30" s="263" t="s">
        <v>324</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2025</v>
      </c>
      <c r="K36" s="6"/>
      <c r="L36" s="6">
        <v>2027</v>
      </c>
      <c r="M36" s="40"/>
    </row>
    <row r="37" spans="1:13">
      <c r="A37" s="1054"/>
      <c r="B37" s="1027"/>
      <c r="C37" s="88"/>
      <c r="D37" s="315">
        <v>98</v>
      </c>
      <c r="E37" s="9"/>
      <c r="F37" s="502">
        <v>98</v>
      </c>
      <c r="G37" s="9"/>
      <c r="H37" s="315">
        <v>98</v>
      </c>
      <c r="I37" s="9"/>
      <c r="J37" s="862">
        <v>98</v>
      </c>
      <c r="K37" s="9"/>
      <c r="L37" s="862">
        <v>98</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862">
        <v>98</v>
      </c>
      <c r="E39" s="9"/>
      <c r="F39" s="862">
        <v>98</v>
      </c>
      <c r="G39" s="9"/>
      <c r="H39" s="862">
        <v>98</v>
      </c>
      <c r="I39" s="9"/>
      <c r="J39" s="862">
        <v>98</v>
      </c>
      <c r="K39" s="9"/>
      <c r="L39" s="862">
        <v>98</v>
      </c>
      <c r="M39" s="100"/>
    </row>
    <row r="40" spans="1:13">
      <c r="A40" s="1054"/>
      <c r="B40" s="1027"/>
      <c r="C40" s="88"/>
      <c r="D40" s="6">
        <v>2033</v>
      </c>
      <c r="E40" s="6"/>
      <c r="F40" s="6">
        <v>2034</v>
      </c>
      <c r="G40" s="6"/>
      <c r="H40" s="141" t="s">
        <v>464</v>
      </c>
      <c r="I40" s="141"/>
      <c r="J40" s="141" t="s">
        <v>465</v>
      </c>
      <c r="K40" s="6"/>
      <c r="L40" s="6" t="s">
        <v>466</v>
      </c>
      <c r="M40" s="16"/>
    </row>
    <row r="41" spans="1:13">
      <c r="A41" s="1054"/>
      <c r="B41" s="1027"/>
      <c r="C41" s="88"/>
      <c r="D41" s="862">
        <v>98</v>
      </c>
      <c r="E41" s="9"/>
      <c r="F41" s="862">
        <v>98</v>
      </c>
      <c r="G41" s="9"/>
      <c r="H41" s="98"/>
      <c r="I41" s="9"/>
      <c r="J41" s="98"/>
      <c r="K41" s="9"/>
      <c r="L41" s="98"/>
      <c r="M41" s="100"/>
    </row>
    <row r="42" spans="1:13">
      <c r="A42" s="1054"/>
      <c r="B42" s="1027"/>
      <c r="C42" s="88"/>
      <c r="D42" s="10" t="s">
        <v>466</v>
      </c>
      <c r="E42" s="99"/>
      <c r="F42" s="10" t="s">
        <v>467</v>
      </c>
      <c r="G42" s="99"/>
      <c r="H42" s="69"/>
      <c r="I42" s="70"/>
      <c r="J42" s="69"/>
      <c r="K42" s="70"/>
      <c r="L42" s="69"/>
      <c r="M42" s="71"/>
    </row>
    <row r="43" spans="1:13">
      <c r="A43" s="1054"/>
      <c r="B43" s="1027"/>
      <c r="C43" s="88"/>
      <c r="D43" s="98"/>
      <c r="E43" s="9"/>
      <c r="F43" s="1133">
        <v>1176</v>
      </c>
      <c r="G43" s="1134"/>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44.1" customHeight="1">
      <c r="A49" s="1054"/>
      <c r="B49" s="162" t="s">
        <v>471</v>
      </c>
      <c r="C49" s="1013" t="s">
        <v>1245</v>
      </c>
      <c r="D49" s="1014"/>
      <c r="E49" s="1014"/>
      <c r="F49" s="1014"/>
      <c r="G49" s="1014"/>
      <c r="H49" s="1014"/>
      <c r="I49" s="1014"/>
      <c r="J49" s="1014"/>
      <c r="K49" s="1014"/>
      <c r="L49" s="1014"/>
      <c r="M49" s="1017"/>
    </row>
    <row r="50" spans="1:13">
      <c r="A50" s="1054"/>
      <c r="B50" s="151" t="s">
        <v>472</v>
      </c>
      <c r="C50" s="928" t="s">
        <v>1235</v>
      </c>
      <c r="D50" s="926"/>
      <c r="E50" s="143"/>
      <c r="F50" s="143"/>
      <c r="G50" s="143"/>
      <c r="H50" s="143"/>
      <c r="I50" s="143"/>
      <c r="J50" s="143"/>
      <c r="K50" s="143"/>
      <c r="L50" s="143"/>
      <c r="M50" s="144"/>
    </row>
    <row r="51" spans="1:13">
      <c r="A51" s="1054"/>
      <c r="B51" s="151" t="s">
        <v>473</v>
      </c>
      <c r="C51" s="297" t="s">
        <v>356</v>
      </c>
      <c r="D51" s="926"/>
      <c r="E51" s="926"/>
      <c r="F51" s="926"/>
      <c r="G51" s="926"/>
      <c r="H51" s="926"/>
      <c r="I51" s="926"/>
      <c r="J51" s="926"/>
      <c r="K51" s="926"/>
      <c r="L51" s="926"/>
      <c r="M51" s="927"/>
    </row>
    <row r="52" spans="1:13">
      <c r="A52" s="1054"/>
      <c r="B52" s="151" t="s">
        <v>474</v>
      </c>
      <c r="C52" s="297" t="s">
        <v>356</v>
      </c>
      <c r="D52" s="926"/>
      <c r="E52" s="926"/>
      <c r="F52" s="926"/>
      <c r="G52" s="926"/>
      <c r="H52" s="926"/>
      <c r="I52" s="926"/>
      <c r="J52" s="926"/>
      <c r="K52" s="926"/>
      <c r="L52" s="926"/>
      <c r="M52" s="927"/>
    </row>
    <row r="53" spans="1:13" ht="15.75" customHeight="1">
      <c r="A53" s="1060" t="s">
        <v>250</v>
      </c>
      <c r="B53" s="155" t="s">
        <v>475</v>
      </c>
      <c r="C53" s="1127" t="s">
        <v>1236</v>
      </c>
      <c r="D53" s="1128"/>
      <c r="E53" s="1128"/>
      <c r="F53" s="1128"/>
      <c r="G53" s="1128"/>
      <c r="H53" s="1128"/>
      <c r="I53" s="1128"/>
      <c r="J53" s="1128"/>
      <c r="K53" s="1128"/>
      <c r="L53" s="1128"/>
      <c r="M53" s="1129"/>
    </row>
    <row r="54" spans="1:13" ht="15.75" customHeight="1">
      <c r="A54" s="1061"/>
      <c r="B54" s="155" t="s">
        <v>477</v>
      </c>
      <c r="C54" s="1127" t="s">
        <v>1246</v>
      </c>
      <c r="D54" s="1128"/>
      <c r="E54" s="1128"/>
      <c r="F54" s="1128"/>
      <c r="G54" s="1128"/>
      <c r="H54" s="1128"/>
      <c r="I54" s="1128"/>
      <c r="J54" s="1128"/>
      <c r="K54" s="1128"/>
      <c r="L54" s="1128"/>
      <c r="M54" s="1129"/>
    </row>
    <row r="55" spans="1:13" ht="15.75" customHeight="1">
      <c r="A55" s="1061"/>
      <c r="B55" s="155" t="s">
        <v>479</v>
      </c>
      <c r="C55" s="1127" t="s">
        <v>635</v>
      </c>
      <c r="D55" s="1128"/>
      <c r="E55" s="1128"/>
      <c r="F55" s="1128"/>
      <c r="G55" s="1128"/>
      <c r="H55" s="1128"/>
      <c r="I55" s="1128"/>
      <c r="J55" s="1128"/>
      <c r="K55" s="1128"/>
      <c r="L55" s="1128"/>
      <c r="M55" s="1129"/>
    </row>
    <row r="56" spans="1:13" ht="15.75" customHeight="1">
      <c r="A56" s="1061"/>
      <c r="B56" s="156" t="s">
        <v>481</v>
      </c>
      <c r="C56" s="1127" t="s">
        <v>1235</v>
      </c>
      <c r="D56" s="1128"/>
      <c r="E56" s="1128"/>
      <c r="F56" s="1128"/>
      <c r="G56" s="1128"/>
      <c r="H56" s="1128"/>
      <c r="I56" s="1128"/>
      <c r="J56" s="1128"/>
      <c r="K56" s="1128"/>
      <c r="L56" s="1128"/>
      <c r="M56" s="1129"/>
    </row>
    <row r="57" spans="1:13" ht="15.75" customHeight="1">
      <c r="A57" s="1061"/>
      <c r="B57" s="155" t="s">
        <v>482</v>
      </c>
      <c r="C57" s="1132" t="s">
        <v>1238</v>
      </c>
      <c r="D57" s="1128"/>
      <c r="E57" s="1128"/>
      <c r="F57" s="1128"/>
      <c r="G57" s="1128"/>
      <c r="H57" s="1128"/>
      <c r="I57" s="1128"/>
      <c r="J57" s="1128"/>
      <c r="K57" s="1128"/>
      <c r="L57" s="1128"/>
      <c r="M57" s="1129"/>
    </row>
    <row r="58" spans="1:13" ht="16.5" customHeight="1" thickBot="1">
      <c r="A58" s="1062"/>
      <c r="B58" s="155" t="s">
        <v>484</v>
      </c>
      <c r="C58" s="1127" t="s">
        <v>1247</v>
      </c>
      <c r="D58" s="1128"/>
      <c r="E58" s="1128"/>
      <c r="F58" s="1128"/>
      <c r="G58" s="1128"/>
      <c r="H58" s="1128"/>
      <c r="I58" s="1128"/>
      <c r="J58" s="1128"/>
      <c r="K58" s="1128"/>
      <c r="L58" s="1128"/>
      <c r="M58" s="1129"/>
    </row>
    <row r="59" spans="1:13" ht="15.75" customHeight="1">
      <c r="A59" s="1060" t="s">
        <v>486</v>
      </c>
      <c r="B59" s="157" t="s">
        <v>487</v>
      </c>
      <c r="C59" s="1127" t="s">
        <v>637</v>
      </c>
      <c r="D59" s="1128"/>
      <c r="E59" s="1128"/>
      <c r="F59" s="1128"/>
      <c r="G59" s="1128"/>
      <c r="H59" s="1128"/>
      <c r="I59" s="1128"/>
      <c r="J59" s="1128"/>
      <c r="K59" s="1128"/>
      <c r="L59" s="1128"/>
      <c r="M59" s="1129"/>
    </row>
    <row r="60" spans="1:13" ht="30" customHeight="1">
      <c r="A60" s="1061"/>
      <c r="B60" s="157" t="s">
        <v>488</v>
      </c>
      <c r="C60" s="1127" t="s">
        <v>571</v>
      </c>
      <c r="D60" s="1128"/>
      <c r="E60" s="1128"/>
      <c r="F60" s="1128"/>
      <c r="G60" s="1128"/>
      <c r="H60" s="1128"/>
      <c r="I60" s="1128"/>
      <c r="J60" s="1128"/>
      <c r="K60" s="1128"/>
      <c r="L60" s="1128"/>
      <c r="M60" s="1129"/>
    </row>
    <row r="61" spans="1:13" ht="30" customHeight="1" thickBot="1">
      <c r="A61" s="1061"/>
      <c r="B61" s="158" t="s">
        <v>294</v>
      </c>
      <c r="C61" s="1127" t="s">
        <v>635</v>
      </c>
      <c r="D61" s="1128"/>
      <c r="E61" s="1128"/>
      <c r="F61" s="1128"/>
      <c r="G61" s="1128"/>
      <c r="H61" s="1128"/>
      <c r="I61" s="1128"/>
      <c r="J61" s="1128"/>
      <c r="K61" s="1128"/>
      <c r="L61" s="1128"/>
      <c r="M61" s="1129"/>
    </row>
    <row r="62" spans="1:13" ht="16.5" thickBot="1">
      <c r="A62" s="149" t="s">
        <v>254</v>
      </c>
      <c r="B62" s="159"/>
      <c r="C62" s="1069"/>
      <c r="D62" s="1122"/>
      <c r="E62" s="1122"/>
      <c r="F62" s="1122"/>
      <c r="G62" s="1122"/>
      <c r="H62" s="1122"/>
      <c r="I62" s="1122"/>
      <c r="J62" s="1122"/>
      <c r="K62" s="1122"/>
      <c r="L62" s="1122"/>
      <c r="M62" s="1123"/>
    </row>
  </sheetData>
  <mergeCells count="48">
    <mergeCell ref="C3:M3"/>
    <mergeCell ref="C16:M16"/>
    <mergeCell ref="C14:D14"/>
    <mergeCell ref="C15:M15"/>
    <mergeCell ref="A2:A15"/>
    <mergeCell ref="B14:B15"/>
    <mergeCell ref="A16:A52"/>
    <mergeCell ref="B25:B28"/>
    <mergeCell ref="F4:G4"/>
    <mergeCell ref="C7:D7"/>
    <mergeCell ref="I7:M7"/>
    <mergeCell ref="I4:M4"/>
    <mergeCell ref="C5:M5"/>
    <mergeCell ref="C11:M11"/>
    <mergeCell ref="C12:M12"/>
    <mergeCell ref="C13:M13"/>
    <mergeCell ref="B45:B48"/>
    <mergeCell ref="B32:B34"/>
    <mergeCell ref="F43:G43"/>
    <mergeCell ref="B35:B44"/>
    <mergeCell ref="H43:I43"/>
    <mergeCell ref="G46:J47"/>
    <mergeCell ref="C17:M17"/>
    <mergeCell ref="F14:M14"/>
    <mergeCell ref="C57:M57"/>
    <mergeCell ref="C56:M56"/>
    <mergeCell ref="F46:F47"/>
    <mergeCell ref="C53:M53"/>
    <mergeCell ref="C54:M54"/>
    <mergeCell ref="C55:M55"/>
    <mergeCell ref="L46:M47"/>
    <mergeCell ref="C49:M49"/>
    <mergeCell ref="D4:E4"/>
    <mergeCell ref="A53:A58"/>
    <mergeCell ref="C62:M62"/>
    <mergeCell ref="B18:B24"/>
    <mergeCell ref="B8:B10"/>
    <mergeCell ref="C9:D9"/>
    <mergeCell ref="F9:G9"/>
    <mergeCell ref="I9:J9"/>
    <mergeCell ref="C10:D10"/>
    <mergeCell ref="F10:G10"/>
    <mergeCell ref="I10:J10"/>
    <mergeCell ref="A59:A61"/>
    <mergeCell ref="C59:M59"/>
    <mergeCell ref="C60:M60"/>
    <mergeCell ref="C61:M61"/>
    <mergeCell ref="C58:M58"/>
  </mergeCells>
  <dataValidations count="7">
    <dataValidation allowBlank="1" showInputMessage="1" showErrorMessage="1" prompt="Seleccione de la lista desplegable" sqref="B4 B7 H7" xr:uid="{00000000-0002-0000-0400-000000000000}"/>
    <dataValidation allowBlank="1" showInputMessage="1" showErrorMessage="1" prompt="Incluir una ficha por cada indicador, ya sea de producto o de resultado" sqref="B1" xr:uid="{00000000-0002-0000-0400-000001000000}"/>
    <dataValidation allowBlank="1" showInputMessage="1" showErrorMessage="1" prompt="Identifique el ODS a que le apunta el indicador de producto. Seleccione de la lista desplegable._x000a_" sqref="B14:B15" xr:uid="{00000000-0002-0000-0400-000002000000}"/>
    <dataValidation allowBlank="1" showInputMessage="1" showErrorMessage="1" prompt="Identifique la meta ODS a que le apunta el indicador de producto. Seleccione de la lista desplegable." sqref="E14" xr:uid="{00000000-0002-0000-04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5000000}"/>
    <dataValidation type="list" allowBlank="1" showInputMessage="1" showErrorMessage="1" sqref="I7:M7" xr:uid="{00000000-0002-0000-0400-000006000000}">
      <formula1>INDIRECT($C$7)</formula1>
    </dataValidation>
  </dataValidations>
  <hyperlinks>
    <hyperlink ref="C57" r:id="rId1" xr:uid="{FA59C157-3CE5-4D8B-9074-13819A61823D}"/>
  </hyperlinks>
  <pageMargins left="0.7" right="0.7" top="0.75" bottom="0.75" header="0.3" footer="0.3"/>
  <pageSetup paperSize="9" orientation="portrait" horizontalDpi="1200" verticalDpi="1200" r:id="rId2"/>
  <ignoredErrors>
    <ignoredError sqref="G3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7000000}">
          <x14:formula1>
            <xm:f>Desplegables!$B$45:$B$46</xm:f>
          </x14:formula1>
          <xm:sqref>C4</xm:sqref>
        </x14:dataValidation>
        <x14:dataValidation type="list" allowBlank="1" showInputMessage="1" showErrorMessage="1" xr:uid="{00000000-0002-0000-0400-000008000000}">
          <x14:formula1>
            <xm:f>Desplegables!$B$50:$B$52</xm:f>
          </x14:formula1>
          <xm:sqref>G46:J47</xm:sqref>
        </x14:dataValidation>
        <x14:dataValidation type="list" allowBlank="1" showInputMessage="1" showErrorMessage="1" xr:uid="{00000000-0002-0000-0400-000009000000}">
          <x14:formula1>
            <xm:f>Desplegables!$I$4:$I$18</xm:f>
          </x14:formula1>
          <xm:sqref>C7</xm:sqref>
        </x14:dataValidation>
        <x14:dataValidation type="list" allowBlank="1" showInputMessage="1" showErrorMessage="1" xr:uid="{00000000-0002-0000-0400-00000A000000}">
          <x14:formula1>
            <xm:f>Desplegables!$L$24:$L$39</xm:f>
          </x14:formula1>
          <xm:sqref>C14:D14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94765-DD06-4552-A18A-F3A4B83DA5ED}">
  <sheetPr>
    <tabColor rgb="FF0070C0"/>
  </sheetPr>
  <dimension ref="A1:M61"/>
  <sheetViews>
    <sheetView zoomScale="85" zoomScaleNormal="85" workbookViewId="0">
      <selection activeCell="C3" sqref="C3:M3"/>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330"/>
      <c r="B1" s="61" t="s">
        <v>524</v>
      </c>
      <c r="C1" s="62"/>
      <c r="D1" s="62"/>
      <c r="E1" s="62"/>
      <c r="F1" s="62"/>
      <c r="G1" s="62"/>
      <c r="H1" s="62"/>
      <c r="I1" s="62"/>
      <c r="J1" s="62"/>
      <c r="K1" s="62"/>
      <c r="L1" s="62"/>
      <c r="M1" s="63"/>
    </row>
    <row r="2" spans="1:13">
      <c r="A2" s="1136" t="s">
        <v>426</v>
      </c>
      <c r="B2" s="150" t="s">
        <v>427</v>
      </c>
      <c r="C2" s="1138" t="s">
        <v>855</v>
      </c>
      <c r="D2" s="1139"/>
      <c r="E2" s="1139"/>
      <c r="F2" s="1139"/>
      <c r="G2" s="1139"/>
      <c r="H2" s="1139"/>
      <c r="I2" s="1139"/>
      <c r="J2" s="1139"/>
      <c r="K2" s="1139"/>
      <c r="L2" s="1139"/>
      <c r="M2" s="1140"/>
    </row>
    <row r="3" spans="1:13" ht="31.5">
      <c r="A3" s="1137"/>
      <c r="B3" s="162" t="s">
        <v>511</v>
      </c>
      <c r="C3" s="1141" t="s">
        <v>322</v>
      </c>
      <c r="D3" s="1142"/>
      <c r="E3" s="1142"/>
      <c r="F3" s="1142"/>
      <c r="G3" s="1142"/>
      <c r="H3" s="1142"/>
      <c r="I3" s="1142"/>
      <c r="J3" s="1142"/>
      <c r="K3" s="1142"/>
      <c r="L3" s="1142"/>
      <c r="M3" s="1143"/>
    </row>
    <row r="4" spans="1:13" ht="38.25" customHeight="1">
      <c r="A4" s="1137"/>
      <c r="B4" s="153" t="s">
        <v>290</v>
      </c>
      <c r="C4" s="122" t="s">
        <v>93</v>
      </c>
      <c r="D4" s="1120"/>
      <c r="E4" s="1121"/>
      <c r="F4" s="1045" t="s">
        <v>291</v>
      </c>
      <c r="G4" s="1046"/>
      <c r="H4" s="125">
        <v>141</v>
      </c>
      <c r="I4" s="126"/>
      <c r="J4" s="126"/>
      <c r="K4" s="126"/>
      <c r="L4" s="126"/>
      <c r="M4" s="127"/>
    </row>
    <row r="5" spans="1:13" ht="64.5" customHeight="1">
      <c r="A5" s="1137"/>
      <c r="B5" s="153" t="s">
        <v>430</v>
      </c>
      <c r="C5" s="1042" t="s">
        <v>647</v>
      </c>
      <c r="D5" s="1043"/>
      <c r="E5" s="1043"/>
      <c r="F5" s="1043"/>
      <c r="G5" s="1043"/>
      <c r="H5" s="1043"/>
      <c r="I5" s="1043"/>
      <c r="J5" s="1043"/>
      <c r="K5" s="1043"/>
      <c r="L5" s="1043"/>
      <c r="M5" s="1044"/>
    </row>
    <row r="6" spans="1:13" ht="21" customHeight="1">
      <c r="A6" s="1137"/>
      <c r="B6" s="153" t="s">
        <v>432</v>
      </c>
      <c r="C6" s="1042" t="s">
        <v>648</v>
      </c>
      <c r="D6" s="1043"/>
      <c r="E6" s="1043"/>
      <c r="F6" s="1043"/>
      <c r="G6" s="1043"/>
      <c r="H6" s="1043"/>
      <c r="I6" s="1043"/>
      <c r="J6" s="1043"/>
      <c r="K6" s="1043"/>
      <c r="L6" s="1043"/>
      <c r="M6" s="1044"/>
    </row>
    <row r="7" spans="1:13">
      <c r="A7" s="1137"/>
      <c r="B7" s="162" t="s">
        <v>433</v>
      </c>
      <c r="C7" s="1031" t="s">
        <v>35</v>
      </c>
      <c r="D7" s="1032"/>
      <c r="E7" s="128"/>
      <c r="F7" s="128"/>
      <c r="G7" s="129"/>
      <c r="H7" s="67" t="s">
        <v>294</v>
      </c>
      <c r="I7" s="1033" t="s">
        <v>62</v>
      </c>
      <c r="J7" s="1032"/>
      <c r="K7" s="1032"/>
      <c r="L7" s="1032"/>
      <c r="M7" s="1034"/>
    </row>
    <row r="8" spans="1:13">
      <c r="A8" s="1137"/>
      <c r="B8" s="1144" t="s">
        <v>434</v>
      </c>
      <c r="C8" s="130"/>
      <c r="D8" s="131"/>
      <c r="E8" s="131"/>
      <c r="F8" s="131"/>
      <c r="G8" s="131"/>
      <c r="H8" s="131"/>
      <c r="I8" s="131"/>
      <c r="J8" s="131"/>
      <c r="K8" s="131"/>
      <c r="L8" s="132"/>
      <c r="M8" s="133"/>
    </row>
    <row r="9" spans="1:13">
      <c r="A9" s="1137"/>
      <c r="B9" s="1145"/>
      <c r="C9" s="1029" t="s">
        <v>642</v>
      </c>
      <c r="D9" s="1030"/>
      <c r="E9" s="28"/>
      <c r="F9" s="1030"/>
      <c r="G9" s="1030"/>
      <c r="H9" s="28"/>
      <c r="I9" s="1030"/>
      <c r="J9" s="1030"/>
      <c r="K9" s="28"/>
      <c r="L9" s="26"/>
      <c r="M9" s="116"/>
    </row>
    <row r="10" spans="1:13">
      <c r="A10" s="1137"/>
      <c r="B10" s="1146"/>
      <c r="C10" s="1029" t="s">
        <v>435</v>
      </c>
      <c r="D10" s="1030"/>
      <c r="E10" s="134"/>
      <c r="F10" s="1030" t="s">
        <v>435</v>
      </c>
      <c r="G10" s="1030"/>
      <c r="H10" s="134"/>
      <c r="I10" s="1030" t="s">
        <v>435</v>
      </c>
      <c r="J10" s="1030"/>
      <c r="K10" s="134"/>
      <c r="L10" s="121"/>
      <c r="M10" s="135"/>
    </row>
    <row r="11" spans="1:13" ht="35.25" customHeight="1">
      <c r="A11" s="1137"/>
      <c r="B11" s="162" t="s">
        <v>436</v>
      </c>
      <c r="C11" s="1147" t="s">
        <v>649</v>
      </c>
      <c r="D11" s="1148"/>
      <c r="E11" s="1148"/>
      <c r="F11" s="1148"/>
      <c r="G11" s="1148"/>
      <c r="H11" s="1148"/>
      <c r="I11" s="1148"/>
      <c r="J11" s="1148"/>
      <c r="K11" s="1148"/>
      <c r="L11" s="1148"/>
      <c r="M11" s="1149"/>
    </row>
    <row r="12" spans="1:13" ht="129" customHeight="1">
      <c r="A12" s="1137"/>
      <c r="B12" s="162" t="s">
        <v>515</v>
      </c>
      <c r="C12" s="1147" t="s">
        <v>997</v>
      </c>
      <c r="D12" s="1148"/>
      <c r="E12" s="1148"/>
      <c r="F12" s="1148"/>
      <c r="G12" s="1148"/>
      <c r="H12" s="1148"/>
      <c r="I12" s="1148"/>
      <c r="J12" s="1148"/>
      <c r="K12" s="1148"/>
      <c r="L12" s="1148"/>
      <c r="M12" s="1149"/>
    </row>
    <row r="13" spans="1:13" ht="31.5">
      <c r="A13" s="1137"/>
      <c r="B13" s="162" t="s">
        <v>516</v>
      </c>
      <c r="C13" s="1150" t="s">
        <v>662</v>
      </c>
      <c r="D13" s="1151"/>
      <c r="E13" s="1151"/>
      <c r="F13" s="1151"/>
      <c r="G13" s="1151"/>
      <c r="H13" s="1151"/>
      <c r="I13" s="1151"/>
      <c r="J13" s="1151"/>
      <c r="K13" s="1151"/>
      <c r="L13" s="1151"/>
      <c r="M13" s="1152"/>
    </row>
    <row r="14" spans="1:13" ht="51.75" customHeight="1">
      <c r="A14" s="1137"/>
      <c r="B14" s="369" t="s">
        <v>517</v>
      </c>
      <c r="C14" s="1153" t="s">
        <v>72</v>
      </c>
      <c r="D14" s="1154"/>
      <c r="E14" s="376" t="s">
        <v>108</v>
      </c>
      <c r="F14" s="1155" t="s">
        <v>638</v>
      </c>
      <c r="G14" s="1154"/>
      <c r="H14" s="1154"/>
      <c r="I14" s="1154"/>
      <c r="J14" s="1154"/>
      <c r="K14" s="1154"/>
      <c r="L14" s="1154"/>
      <c r="M14" s="1156"/>
    </row>
    <row r="15" spans="1:13">
      <c r="A15" s="1165" t="s">
        <v>238</v>
      </c>
      <c r="B15" s="151" t="s">
        <v>280</v>
      </c>
      <c r="C15" s="1153" t="s">
        <v>639</v>
      </c>
      <c r="D15" s="1154"/>
      <c r="E15" s="1154"/>
      <c r="F15" s="1154"/>
      <c r="G15" s="1154"/>
      <c r="H15" s="1154"/>
      <c r="I15" s="1154"/>
      <c r="J15" s="1154"/>
      <c r="K15" s="1154"/>
      <c r="L15" s="1154"/>
      <c r="M15" s="1156"/>
    </row>
    <row r="16" spans="1:13">
      <c r="A16" s="1166"/>
      <c r="B16" s="151" t="s">
        <v>519</v>
      </c>
      <c r="C16" s="1153" t="s">
        <v>331</v>
      </c>
      <c r="D16" s="1154"/>
      <c r="E16" s="1154"/>
      <c r="F16" s="1154"/>
      <c r="G16" s="1154"/>
      <c r="H16" s="1154"/>
      <c r="I16" s="1154"/>
      <c r="J16" s="1154"/>
      <c r="K16" s="1154"/>
      <c r="L16" s="1154"/>
      <c r="M16" s="1156"/>
    </row>
    <row r="17" spans="1:13" ht="8.25" customHeight="1">
      <c r="A17" s="1166"/>
      <c r="B17" s="1026" t="s">
        <v>437</v>
      </c>
      <c r="C17" s="138"/>
      <c r="D17" s="13"/>
      <c r="E17" s="13"/>
      <c r="F17" s="13"/>
      <c r="G17" s="13"/>
      <c r="H17" s="13"/>
      <c r="I17" s="13"/>
      <c r="J17" s="13"/>
      <c r="K17" s="13"/>
      <c r="L17" s="13"/>
      <c r="M17" s="14"/>
    </row>
    <row r="18" spans="1:13" ht="9" customHeight="1">
      <c r="A18" s="1166"/>
      <c r="B18" s="1027"/>
      <c r="C18" s="76"/>
      <c r="D18" s="15"/>
      <c r="E18" s="5"/>
      <c r="F18" s="15"/>
      <c r="G18" s="5"/>
      <c r="H18" s="15"/>
      <c r="I18" s="5"/>
      <c r="J18" s="15"/>
      <c r="K18" s="5"/>
      <c r="L18" s="5"/>
      <c r="M18" s="16"/>
    </row>
    <row r="19" spans="1:13">
      <c r="A19" s="1166"/>
      <c r="B19" s="1027"/>
      <c r="C19" s="378" t="s">
        <v>438</v>
      </c>
      <c r="D19" s="379"/>
      <c r="E19" s="380" t="s">
        <v>439</v>
      </c>
      <c r="F19" s="379"/>
      <c r="G19" s="380" t="s">
        <v>440</v>
      </c>
      <c r="H19" s="379"/>
      <c r="I19" s="380" t="s">
        <v>441</v>
      </c>
      <c r="J19" s="381"/>
      <c r="K19" s="380"/>
      <c r="L19" s="380"/>
      <c r="M19" s="382"/>
    </row>
    <row r="20" spans="1:13">
      <c r="A20" s="1166"/>
      <c r="B20" s="1027"/>
      <c r="C20" s="378" t="s">
        <v>443</v>
      </c>
      <c r="D20" s="383"/>
      <c r="E20" s="380" t="s">
        <v>444</v>
      </c>
      <c r="F20" s="384"/>
      <c r="G20" s="380" t="s">
        <v>445</v>
      </c>
      <c r="H20" s="384"/>
      <c r="I20" s="380"/>
      <c r="J20" s="385"/>
      <c r="K20" s="380"/>
      <c r="L20" s="380"/>
      <c r="M20" s="382"/>
    </row>
    <row r="21" spans="1:13">
      <c r="A21" s="1166"/>
      <c r="B21" s="1027"/>
      <c r="C21" s="378" t="s">
        <v>446</v>
      </c>
      <c r="D21" s="383"/>
      <c r="E21" s="380" t="s">
        <v>447</v>
      </c>
      <c r="F21" s="383"/>
      <c r="G21" s="380"/>
      <c r="H21" s="385"/>
      <c r="I21" s="380"/>
      <c r="J21" s="385"/>
      <c r="K21" s="380"/>
      <c r="L21" s="380"/>
      <c r="M21" s="382"/>
    </row>
    <row r="22" spans="1:13">
      <c r="A22" s="1166"/>
      <c r="B22" s="1027"/>
      <c r="C22" s="378" t="s">
        <v>105</v>
      </c>
      <c r="D22" s="386" t="s">
        <v>442</v>
      </c>
      <c r="E22" s="380" t="s">
        <v>448</v>
      </c>
      <c r="F22" s="1167" t="s">
        <v>650</v>
      </c>
      <c r="G22" s="1167"/>
      <c r="H22" s="1167"/>
      <c r="I22" s="1167"/>
      <c r="J22" s="1167"/>
      <c r="K22" s="1167"/>
      <c r="L22" s="331"/>
      <c r="M22" s="332"/>
    </row>
    <row r="23" spans="1:13" ht="9.75" customHeight="1">
      <c r="A23" s="1166"/>
      <c r="B23" s="1028"/>
      <c r="C23" s="387"/>
      <c r="D23" s="388"/>
      <c r="E23" s="388"/>
      <c r="F23" s="388"/>
      <c r="G23" s="388"/>
      <c r="H23" s="388"/>
      <c r="I23" s="388"/>
      <c r="J23" s="388"/>
      <c r="K23" s="388"/>
      <c r="L23" s="388"/>
      <c r="M23" s="389"/>
    </row>
    <row r="24" spans="1:13">
      <c r="A24" s="1166"/>
      <c r="B24" s="1026" t="s">
        <v>449</v>
      </c>
      <c r="C24" s="390"/>
      <c r="D24" s="391"/>
      <c r="E24" s="391"/>
      <c r="F24" s="391"/>
      <c r="G24" s="391"/>
      <c r="H24" s="391"/>
      <c r="I24" s="391"/>
      <c r="J24" s="391"/>
      <c r="K24" s="391"/>
      <c r="L24" s="132"/>
      <c r="M24" s="133"/>
    </row>
    <row r="25" spans="1:13">
      <c r="A25" s="1166"/>
      <c r="B25" s="1027"/>
      <c r="C25" s="378" t="s">
        <v>450</v>
      </c>
      <c r="D25" s="384"/>
      <c r="E25" s="392"/>
      <c r="F25" s="380" t="s">
        <v>451</v>
      </c>
      <c r="G25" s="383"/>
      <c r="H25" s="392"/>
      <c r="I25" s="380" t="s">
        <v>452</v>
      </c>
      <c r="J25" s="383"/>
      <c r="K25" s="392"/>
      <c r="L25" s="26"/>
      <c r="M25" s="116"/>
    </row>
    <row r="26" spans="1:13">
      <c r="A26" s="1166"/>
      <c r="B26" s="1027"/>
      <c r="C26" s="378" t="s">
        <v>453</v>
      </c>
      <c r="D26" s="25"/>
      <c r="E26" s="26"/>
      <c r="F26" s="380" t="s">
        <v>454</v>
      </c>
      <c r="G26" s="386" t="s">
        <v>442</v>
      </c>
      <c r="H26" s="26"/>
      <c r="I26" s="27"/>
      <c r="J26" s="26"/>
      <c r="K26" s="28"/>
      <c r="L26" s="26"/>
      <c r="M26" s="116"/>
    </row>
    <row r="27" spans="1:13">
      <c r="A27" s="1166"/>
      <c r="B27" s="1028"/>
      <c r="C27" s="393"/>
      <c r="D27" s="394"/>
      <c r="E27" s="394"/>
      <c r="F27" s="394"/>
      <c r="G27" s="394"/>
      <c r="H27" s="394"/>
      <c r="I27" s="394"/>
      <c r="J27" s="394"/>
      <c r="K27" s="394"/>
      <c r="L27" s="121"/>
      <c r="M27" s="135"/>
    </row>
    <row r="28" spans="1:13">
      <c r="A28" s="1166"/>
      <c r="B28" s="154" t="s">
        <v>455</v>
      </c>
      <c r="C28" s="395"/>
      <c r="D28" s="396"/>
      <c r="E28" s="396"/>
      <c r="F28" s="396"/>
      <c r="G28" s="396"/>
      <c r="H28" s="396"/>
      <c r="I28" s="396"/>
      <c r="J28" s="396"/>
      <c r="K28" s="396"/>
      <c r="L28" s="396"/>
      <c r="M28" s="397"/>
    </row>
    <row r="29" spans="1:13">
      <c r="A29" s="1166"/>
      <c r="B29" s="154"/>
      <c r="C29" s="398" t="s">
        <v>456</v>
      </c>
      <c r="D29" s="399" t="s">
        <v>651</v>
      </c>
      <c r="E29" s="392"/>
      <c r="F29" s="400" t="s">
        <v>457</v>
      </c>
      <c r="G29" s="383" t="s">
        <v>356</v>
      </c>
      <c r="H29" s="392"/>
      <c r="I29" s="401" t="s">
        <v>458</v>
      </c>
      <c r="J29" s="402"/>
      <c r="K29" s="403"/>
      <c r="L29" s="404"/>
      <c r="M29" s="405"/>
    </row>
    <row r="30" spans="1:13">
      <c r="A30" s="1166"/>
      <c r="B30" s="153"/>
      <c r="C30" s="387"/>
      <c r="D30" s="388"/>
      <c r="E30" s="388"/>
      <c r="F30" s="388"/>
      <c r="G30" s="388"/>
      <c r="H30" s="388"/>
      <c r="I30" s="388"/>
      <c r="J30" s="388"/>
      <c r="K30" s="388"/>
      <c r="L30" s="388"/>
      <c r="M30" s="389"/>
    </row>
    <row r="31" spans="1:13">
      <c r="A31" s="1166"/>
      <c r="B31" s="1026" t="s">
        <v>459</v>
      </c>
      <c r="C31" s="84"/>
      <c r="D31" s="33"/>
      <c r="E31" s="33"/>
      <c r="F31" s="406"/>
      <c r="G31" s="406"/>
      <c r="H31" s="406"/>
      <c r="I31" s="33"/>
      <c r="J31" s="33"/>
      <c r="K31" s="33"/>
      <c r="L31" s="132"/>
      <c r="M31" s="133"/>
    </row>
    <row r="32" spans="1:13">
      <c r="A32" s="1166"/>
      <c r="B32" s="1027"/>
      <c r="C32" s="407" t="s">
        <v>460</v>
      </c>
      <c r="D32" s="36" t="s">
        <v>520</v>
      </c>
      <c r="E32" s="35"/>
      <c r="F32" s="408" t="s">
        <v>461</v>
      </c>
      <c r="G32" s="409" t="s">
        <v>652</v>
      </c>
      <c r="H32" s="410"/>
      <c r="I32" s="401"/>
      <c r="J32" s="35"/>
      <c r="K32" s="35"/>
      <c r="L32" s="26"/>
      <c r="M32" s="116"/>
    </row>
    <row r="33" spans="1:13" ht="16.5" thickBot="1">
      <c r="A33" s="1166"/>
      <c r="B33" s="1027"/>
      <c r="C33" s="407"/>
      <c r="D33" s="72"/>
      <c r="E33" s="35"/>
      <c r="F33" s="408"/>
      <c r="G33" s="410"/>
      <c r="H33" s="410"/>
      <c r="I33" s="401"/>
      <c r="J33" s="35"/>
      <c r="K33" s="35"/>
      <c r="L33" s="26"/>
      <c r="M33" s="116"/>
    </row>
    <row r="34" spans="1:13" ht="7.5" customHeight="1">
      <c r="A34" s="1166"/>
      <c r="B34" s="1157" t="s">
        <v>462</v>
      </c>
      <c r="C34" s="411"/>
      <c r="D34" s="412"/>
      <c r="E34" s="412"/>
      <c r="F34" s="413"/>
      <c r="G34" s="413"/>
      <c r="H34" s="413"/>
      <c r="I34" s="412"/>
      <c r="J34" s="412"/>
      <c r="K34" s="412"/>
      <c r="L34" s="412"/>
      <c r="M34" s="414"/>
    </row>
    <row r="35" spans="1:13">
      <c r="A35" s="1166"/>
      <c r="B35" s="1158"/>
      <c r="C35" s="88"/>
      <c r="D35" s="507">
        <v>2023</v>
      </c>
      <c r="E35" s="6"/>
      <c r="F35" s="508">
        <v>2024</v>
      </c>
      <c r="G35" s="278"/>
      <c r="H35" s="507">
        <v>2025</v>
      </c>
      <c r="I35" s="333"/>
      <c r="J35" s="510">
        <v>2026</v>
      </c>
      <c r="K35" s="6"/>
      <c r="L35" s="367">
        <v>2027</v>
      </c>
      <c r="M35" s="40"/>
    </row>
    <row r="36" spans="1:13">
      <c r="A36" s="1166"/>
      <c r="B36" s="1158"/>
      <c r="C36" s="88"/>
      <c r="D36" s="416">
        <v>10</v>
      </c>
      <c r="E36" s="368"/>
      <c r="F36" s="417">
        <v>10</v>
      </c>
      <c r="G36" s="418"/>
      <c r="H36" s="417">
        <v>20</v>
      </c>
      <c r="I36" s="416"/>
      <c r="J36" s="509">
        <v>20</v>
      </c>
      <c r="K36" s="416"/>
      <c r="L36" s="509">
        <v>20</v>
      </c>
      <c r="M36" s="419"/>
    </row>
    <row r="37" spans="1:13" ht="6.75" customHeight="1">
      <c r="A37" s="1166"/>
      <c r="B37" s="1158"/>
      <c r="C37" s="88"/>
      <c r="D37" s="420"/>
      <c r="E37" s="420"/>
      <c r="F37" s="421"/>
      <c r="G37" s="421"/>
      <c r="H37" s="421"/>
      <c r="I37" s="420"/>
      <c r="J37" s="420"/>
      <c r="K37" s="420"/>
      <c r="L37" s="420"/>
      <c r="M37" s="422"/>
    </row>
    <row r="38" spans="1:13">
      <c r="A38" s="1166"/>
      <c r="B38" s="1158"/>
      <c r="C38" s="88"/>
      <c r="D38" s="508">
        <v>2028</v>
      </c>
      <c r="E38" s="420"/>
      <c r="F38" s="508">
        <v>2029</v>
      </c>
      <c r="G38" s="421"/>
      <c r="H38" s="507">
        <v>2030</v>
      </c>
      <c r="I38" s="424"/>
      <c r="J38" s="507">
        <v>2031</v>
      </c>
      <c r="K38" s="420"/>
      <c r="L38" s="416">
        <v>2032</v>
      </c>
      <c r="M38" s="425"/>
    </row>
    <row r="39" spans="1:13">
      <c r="A39" s="1166"/>
      <c r="B39" s="1158"/>
      <c r="C39" s="88"/>
      <c r="D39" s="416">
        <v>10</v>
      </c>
      <c r="E39" s="416"/>
      <c r="F39" s="417">
        <v>20</v>
      </c>
      <c r="G39" s="417"/>
      <c r="H39" s="417">
        <v>20</v>
      </c>
      <c r="I39" s="416"/>
      <c r="J39" s="416">
        <v>20</v>
      </c>
      <c r="K39" s="416"/>
      <c r="L39" s="509">
        <v>10</v>
      </c>
      <c r="M39" s="419"/>
    </row>
    <row r="40" spans="1:13" ht="6.75" customHeight="1">
      <c r="A40" s="1166"/>
      <c r="B40" s="1158"/>
      <c r="C40" s="88"/>
      <c r="D40" s="420"/>
      <c r="E40" s="420"/>
      <c r="F40" s="421"/>
      <c r="G40" s="421"/>
      <c r="H40" s="421"/>
      <c r="I40" s="420"/>
      <c r="J40" s="420"/>
      <c r="K40" s="420"/>
      <c r="L40" s="420"/>
      <c r="M40" s="422"/>
    </row>
    <row r="41" spans="1:13">
      <c r="A41" s="1166"/>
      <c r="B41" s="1158"/>
      <c r="C41" s="88"/>
      <c r="D41" s="512">
        <v>2033</v>
      </c>
      <c r="E41" s="420"/>
      <c r="F41" s="512" t="s">
        <v>467</v>
      </c>
      <c r="G41" s="421"/>
      <c r="H41" s="423"/>
      <c r="I41" s="424"/>
      <c r="J41" s="424"/>
      <c r="K41" s="420"/>
      <c r="L41" s="420"/>
      <c r="M41" s="425"/>
    </row>
    <row r="42" spans="1:13">
      <c r="A42" s="1166"/>
      <c r="B42" s="1158"/>
      <c r="C42" s="88"/>
      <c r="D42" s="416">
        <v>20</v>
      </c>
      <c r="E42" s="420"/>
      <c r="F42" s="416">
        <v>180</v>
      </c>
      <c r="G42" s="421"/>
      <c r="H42" s="421"/>
      <c r="I42" s="420"/>
      <c r="J42" s="420"/>
      <c r="K42" s="420"/>
      <c r="L42" s="420"/>
      <c r="M42" s="422"/>
    </row>
    <row r="43" spans="1:13" ht="16.5" thickBot="1">
      <c r="A43" s="1166"/>
      <c r="B43" s="1159"/>
      <c r="C43" s="426"/>
      <c r="D43" s="427"/>
      <c r="E43" s="428"/>
      <c r="F43" s="427"/>
      <c r="G43" s="428"/>
      <c r="H43" s="427"/>
      <c r="I43" s="428"/>
      <c r="J43" s="427"/>
      <c r="K43" s="428"/>
      <c r="L43" s="427"/>
      <c r="M43" s="429"/>
    </row>
    <row r="44" spans="1:13" ht="9.75" customHeight="1">
      <c r="A44" s="1166"/>
      <c r="B44" s="1027" t="s">
        <v>468</v>
      </c>
      <c r="C44" s="430"/>
      <c r="D44" s="385"/>
      <c r="E44" s="385"/>
      <c r="F44" s="385"/>
      <c r="G44" s="385"/>
      <c r="H44" s="385"/>
      <c r="I44" s="385"/>
      <c r="J44" s="385"/>
      <c r="K44" s="385"/>
      <c r="L44" s="26"/>
      <c r="M44" s="116"/>
    </row>
    <row r="45" spans="1:13">
      <c r="A45" s="1166"/>
      <c r="B45" s="1027"/>
      <c r="C45" s="117"/>
      <c r="D45" s="41" t="s">
        <v>93</v>
      </c>
      <c r="E45" s="42" t="s">
        <v>95</v>
      </c>
      <c r="F45" s="1160" t="s">
        <v>469</v>
      </c>
      <c r="G45" s="1052" t="s">
        <v>103</v>
      </c>
      <c r="H45" s="1052"/>
      <c r="I45" s="1052"/>
      <c r="J45" s="1052"/>
      <c r="K45" s="431" t="s">
        <v>470</v>
      </c>
      <c r="L45" s="1018"/>
      <c r="M45" s="1019"/>
    </row>
    <row r="46" spans="1:13">
      <c r="A46" s="1166"/>
      <c r="B46" s="1027"/>
      <c r="C46" s="117"/>
      <c r="D46" s="386" t="s">
        <v>442</v>
      </c>
      <c r="E46" s="383"/>
      <c r="F46" s="1160"/>
      <c r="G46" s="1052"/>
      <c r="H46" s="1052"/>
      <c r="I46" s="1052"/>
      <c r="J46" s="1052"/>
      <c r="K46" s="26"/>
      <c r="L46" s="1020"/>
      <c r="M46" s="1021"/>
    </row>
    <row r="47" spans="1:13">
      <c r="A47" s="1166"/>
      <c r="B47" s="1028"/>
      <c r="C47" s="120"/>
      <c r="D47" s="121"/>
      <c r="E47" s="121"/>
      <c r="F47" s="121"/>
      <c r="G47" s="121"/>
      <c r="H47" s="121"/>
      <c r="I47" s="121"/>
      <c r="J47" s="121"/>
      <c r="K47" s="121"/>
      <c r="L47" s="26"/>
      <c r="M47" s="116"/>
    </row>
    <row r="48" spans="1:13" ht="33" customHeight="1">
      <c r="A48" s="1166"/>
      <c r="B48" s="162" t="s">
        <v>471</v>
      </c>
      <c r="C48" s="1153" t="s">
        <v>998</v>
      </c>
      <c r="D48" s="1154"/>
      <c r="E48" s="1154"/>
      <c r="F48" s="1154"/>
      <c r="G48" s="1154"/>
      <c r="H48" s="1154"/>
      <c r="I48" s="1154"/>
      <c r="J48" s="1154"/>
      <c r="K48" s="1154"/>
      <c r="L48" s="1154"/>
      <c r="M48" s="1156"/>
    </row>
    <row r="49" spans="1:13">
      <c r="A49" s="1166"/>
      <c r="B49" s="151" t="s">
        <v>472</v>
      </c>
      <c r="C49" s="1161" t="s">
        <v>653</v>
      </c>
      <c r="D49" s="1162"/>
      <c r="E49" s="1162"/>
      <c r="F49" s="1162"/>
      <c r="G49" s="1162"/>
      <c r="H49" s="1162"/>
      <c r="I49" s="1162"/>
      <c r="J49" s="1162"/>
      <c r="K49" s="1162"/>
      <c r="L49" s="1162"/>
      <c r="M49" s="1163"/>
    </row>
    <row r="50" spans="1:13">
      <c r="A50" s="1166"/>
      <c r="B50" s="151" t="s">
        <v>473</v>
      </c>
      <c r="C50" s="375" t="s">
        <v>654</v>
      </c>
      <c r="D50" s="375"/>
      <c r="E50" s="375"/>
      <c r="F50" s="375"/>
      <c r="G50" s="375"/>
      <c r="H50" s="375"/>
      <c r="I50" s="375"/>
      <c r="J50" s="375"/>
      <c r="K50" s="375"/>
      <c r="L50" s="375"/>
      <c r="M50" s="377"/>
    </row>
    <row r="51" spans="1:13">
      <c r="A51" s="1166"/>
      <c r="B51" s="151" t="s">
        <v>474</v>
      </c>
      <c r="C51" s="375">
        <v>2022</v>
      </c>
      <c r="D51" s="375"/>
      <c r="E51" s="375"/>
      <c r="F51" s="375"/>
      <c r="G51" s="375"/>
      <c r="H51" s="375"/>
      <c r="I51" s="375"/>
      <c r="J51" s="375"/>
      <c r="K51" s="375"/>
      <c r="L51" s="375"/>
      <c r="M51" s="377"/>
    </row>
    <row r="52" spans="1:13" ht="15.75" customHeight="1">
      <c r="A52" s="1060" t="s">
        <v>250</v>
      </c>
      <c r="B52" s="155" t="s">
        <v>475</v>
      </c>
      <c r="C52" s="1063" t="s">
        <v>655</v>
      </c>
      <c r="D52" s="1064"/>
      <c r="E52" s="1064"/>
      <c r="F52" s="1064"/>
      <c r="G52" s="1064"/>
      <c r="H52" s="1064"/>
      <c r="I52" s="1064"/>
      <c r="J52" s="1064"/>
      <c r="K52" s="1064"/>
      <c r="L52" s="1064"/>
      <c r="M52" s="1065"/>
    </row>
    <row r="53" spans="1:13">
      <c r="A53" s="1061"/>
      <c r="B53" s="155" t="s">
        <v>477</v>
      </c>
      <c r="C53" s="1063" t="s">
        <v>656</v>
      </c>
      <c r="D53" s="1064"/>
      <c r="E53" s="1064"/>
      <c r="F53" s="1064"/>
      <c r="G53" s="1064"/>
      <c r="H53" s="1064"/>
      <c r="I53" s="1064"/>
      <c r="J53" s="1064"/>
      <c r="K53" s="1064"/>
      <c r="L53" s="1064"/>
      <c r="M53" s="1065"/>
    </row>
    <row r="54" spans="1:13">
      <c r="A54" s="1061"/>
      <c r="B54" s="155" t="s">
        <v>479</v>
      </c>
      <c r="C54" s="1063" t="s">
        <v>642</v>
      </c>
      <c r="D54" s="1064"/>
      <c r="E54" s="1064"/>
      <c r="F54" s="1064"/>
      <c r="G54" s="1064"/>
      <c r="H54" s="1064"/>
      <c r="I54" s="1064"/>
      <c r="J54" s="1064"/>
      <c r="K54" s="1064"/>
      <c r="L54" s="1064"/>
      <c r="M54" s="1065"/>
    </row>
    <row r="55" spans="1:13" ht="15.75" customHeight="1">
      <c r="A55" s="1061"/>
      <c r="B55" s="156" t="s">
        <v>481</v>
      </c>
      <c r="C55" s="1063" t="s">
        <v>643</v>
      </c>
      <c r="D55" s="1064"/>
      <c r="E55" s="1064"/>
      <c r="F55" s="1064"/>
      <c r="G55" s="1064"/>
      <c r="H55" s="1064"/>
      <c r="I55" s="1064"/>
      <c r="J55" s="1064"/>
      <c r="K55" s="1064"/>
      <c r="L55" s="1064"/>
      <c r="M55" s="1065"/>
    </row>
    <row r="56" spans="1:13" ht="15.75" customHeight="1">
      <c r="A56" s="1061"/>
      <c r="B56" s="155" t="s">
        <v>482</v>
      </c>
      <c r="C56" s="1164" t="s">
        <v>657</v>
      </c>
      <c r="D56" s="1064"/>
      <c r="E56" s="1064"/>
      <c r="F56" s="1064"/>
      <c r="G56" s="1064"/>
      <c r="H56" s="1064"/>
      <c r="I56" s="1064"/>
      <c r="J56" s="1064"/>
      <c r="K56" s="1064"/>
      <c r="L56" s="1064"/>
      <c r="M56" s="1065"/>
    </row>
    <row r="57" spans="1:13" ht="16.5" thickBot="1">
      <c r="A57" s="1062"/>
      <c r="B57" s="155" t="s">
        <v>484</v>
      </c>
      <c r="C57" s="1063">
        <v>6605400</v>
      </c>
      <c r="D57" s="1064"/>
      <c r="E57" s="1064"/>
      <c r="F57" s="1064"/>
      <c r="G57" s="1064"/>
      <c r="H57" s="1064"/>
      <c r="I57" s="1064"/>
      <c r="J57" s="1064"/>
      <c r="K57" s="1064"/>
      <c r="L57" s="1064"/>
      <c r="M57" s="1065"/>
    </row>
    <row r="58" spans="1:13" ht="15.75" customHeight="1">
      <c r="A58" s="1060" t="s">
        <v>486</v>
      </c>
      <c r="B58" s="157" t="s">
        <v>487</v>
      </c>
      <c r="C58" s="1063" t="s">
        <v>658</v>
      </c>
      <c r="D58" s="1064"/>
      <c r="E58" s="1064"/>
      <c r="F58" s="1064"/>
      <c r="G58" s="1064"/>
      <c r="H58" s="1064"/>
      <c r="I58" s="1064"/>
      <c r="J58" s="1064"/>
      <c r="K58" s="1064"/>
      <c r="L58" s="1064"/>
      <c r="M58" s="1065"/>
    </row>
    <row r="59" spans="1:13" ht="21.75" customHeight="1">
      <c r="A59" s="1061"/>
      <c r="B59" s="157" t="s">
        <v>488</v>
      </c>
      <c r="C59" s="1063" t="s">
        <v>571</v>
      </c>
      <c r="D59" s="1064"/>
      <c r="E59" s="1064"/>
      <c r="F59" s="1064"/>
      <c r="G59" s="1064"/>
      <c r="H59" s="1064"/>
      <c r="I59" s="1064"/>
      <c r="J59" s="1064"/>
      <c r="K59" s="1064"/>
      <c r="L59" s="1064"/>
      <c r="M59" s="1065"/>
    </row>
    <row r="60" spans="1:13" ht="35.25" customHeight="1" thickBot="1">
      <c r="A60" s="1061"/>
      <c r="B60" s="158" t="s">
        <v>294</v>
      </c>
      <c r="C60" s="1063" t="s">
        <v>642</v>
      </c>
      <c r="D60" s="1064"/>
      <c r="E60" s="1064"/>
      <c r="F60" s="1064"/>
      <c r="G60" s="1064"/>
      <c r="H60" s="1064"/>
      <c r="I60" s="1064"/>
      <c r="J60" s="1064"/>
      <c r="K60" s="1064"/>
      <c r="L60" s="1064"/>
      <c r="M60" s="1065"/>
    </row>
    <row r="61" spans="1:13" ht="16.5" thickBot="1">
      <c r="A61" s="149" t="s">
        <v>254</v>
      </c>
      <c r="B61" s="335"/>
      <c r="C61" s="1168"/>
      <c r="D61" s="1070"/>
      <c r="E61" s="1070"/>
      <c r="F61" s="1070"/>
      <c r="G61" s="1070"/>
      <c r="H61" s="1070"/>
      <c r="I61" s="1070"/>
      <c r="J61" s="1070"/>
      <c r="K61" s="1070"/>
      <c r="L61" s="1070"/>
      <c r="M61" s="1071"/>
    </row>
  </sheetData>
  <mergeCells count="47">
    <mergeCell ref="A58:A60"/>
    <mergeCell ref="C58:M58"/>
    <mergeCell ref="C59:M59"/>
    <mergeCell ref="C60:M60"/>
    <mergeCell ref="C61:M61"/>
    <mergeCell ref="L45:M46"/>
    <mergeCell ref="C48:M48"/>
    <mergeCell ref="C49:M49"/>
    <mergeCell ref="A52:A57"/>
    <mergeCell ref="C52:M52"/>
    <mergeCell ref="C53:M53"/>
    <mergeCell ref="C54:M54"/>
    <mergeCell ref="C55:M55"/>
    <mergeCell ref="C56:M56"/>
    <mergeCell ref="C57:M57"/>
    <mergeCell ref="G45:J46"/>
    <mergeCell ref="A15:A51"/>
    <mergeCell ref="C15:M15"/>
    <mergeCell ref="C16:M16"/>
    <mergeCell ref="B17:B23"/>
    <mergeCell ref="F22:K22"/>
    <mergeCell ref="B24:B27"/>
    <mergeCell ref="B31:B33"/>
    <mergeCell ref="B34:B43"/>
    <mergeCell ref="B44:B47"/>
    <mergeCell ref="F45:F46"/>
    <mergeCell ref="C11:M11"/>
    <mergeCell ref="C12:M12"/>
    <mergeCell ref="C13:M13"/>
    <mergeCell ref="C14:D14"/>
    <mergeCell ref="F14:M14"/>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s>
  <dataValidations count="7">
    <dataValidation allowBlank="1" showInputMessage="1" showErrorMessage="1" prompt="Seleccione de la lista desplegable" sqref="B4 B7 H7" xr:uid="{4D344377-0403-4770-877E-28CE414E5E01}"/>
    <dataValidation allowBlank="1" showInputMessage="1" showErrorMessage="1" prompt="Incluir una ficha por cada indicador, ya sea de producto o de resultado" sqref="B1" xr:uid="{0512666F-1628-4C85-A30E-B95AD977B506}"/>
    <dataValidation allowBlank="1" showInputMessage="1" showErrorMessage="1" prompt="Identifique el ODS a que le apunta el indicador de producto. Seleccione de la lista desplegable._x000a_" sqref="B14" xr:uid="{B67AE52B-1245-4C31-8232-36E5DBA4917E}"/>
    <dataValidation allowBlank="1" showInputMessage="1" showErrorMessage="1" prompt="Identifique la meta ODS a que le apunta el indicador de producto. Seleccione de la lista desplegable." sqref="E14" xr:uid="{D7B5DEC5-98A6-4D18-8A6C-9AF8463939B0}"/>
    <dataValidation allowBlank="1" showInputMessage="1" showErrorMessage="1" prompt="Determine si el indicador responde a un enfoque (Derechos Humanos, Género, Diferencial, Poblacional, Ambiental y Territorial). Si responde a más de enfoque separelos por ;" sqref="B15" xr:uid="{774B03EB-ED28-41C5-9DEE-3E85CEBCEA34}"/>
    <dataValidation allowBlank="1" showInputMessage="1" showErrorMessage="1" prompt="Si corresponde a un indicador del PDD, identifique el código de la meta el cual se encuentra en el listado de indicadores del plan que se encuentra en la caja de herramientas._x000a__x000a_" sqref="F4" xr:uid="{046B8510-D096-417C-872B-51A336120551}"/>
    <dataValidation type="list" allowBlank="1" showInputMessage="1" showErrorMessage="1" sqref="I7:M7" xr:uid="{904DF2BA-F8C1-487E-8937-46CE61A5A05F}">
      <formula1>INDIRECT($C$7)</formula1>
    </dataValidation>
  </dataValidations>
  <hyperlinks>
    <hyperlink ref="C56" r:id="rId1" xr:uid="{4AD6EF2D-FFD0-4CD5-B472-6350D0C469A0}"/>
  </hyperlinks>
  <pageMargins left="0.7" right="0.7" top="0.75" bottom="0.75" header="0.3" footer="0.3"/>
  <pageSetup paperSize="9" orientation="portrait"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5329F-D81D-4C84-88EC-DCCD9439E0A8}">
  <sheetPr>
    <tabColor rgb="FF0070C0"/>
  </sheetPr>
  <dimension ref="A1:M61"/>
  <sheetViews>
    <sheetView zoomScale="80" zoomScaleNormal="80" workbookViewId="0">
      <selection activeCell="C11" sqref="C11:M11"/>
    </sheetView>
  </sheetViews>
  <sheetFormatPr baseColWidth="10" defaultRowHeight="15"/>
  <cols>
    <col min="1" max="1" width="19.140625" customWidth="1"/>
    <col min="2" max="2" width="40.7109375" customWidth="1"/>
  </cols>
  <sheetData>
    <row r="1" spans="1:13" ht="16.5" thickBot="1">
      <c r="A1" s="689"/>
      <c r="B1" s="61" t="s">
        <v>524</v>
      </c>
      <c r="C1" s="690"/>
      <c r="D1" s="690"/>
      <c r="E1" s="691"/>
      <c r="F1" s="691"/>
      <c r="G1" s="691"/>
      <c r="H1" s="691"/>
      <c r="I1" s="691"/>
      <c r="J1" s="691"/>
      <c r="K1" s="691"/>
      <c r="L1" s="691"/>
      <c r="M1" s="692"/>
    </row>
    <row r="2" spans="1:13" ht="15.75">
      <c r="A2" s="1169" t="s">
        <v>426</v>
      </c>
      <c r="B2" s="693" t="s">
        <v>427</v>
      </c>
      <c r="C2" s="1172" t="s">
        <v>884</v>
      </c>
      <c r="D2" s="1173"/>
      <c r="E2" s="1173"/>
      <c r="F2" s="1173"/>
      <c r="G2" s="1173"/>
      <c r="H2" s="1173"/>
      <c r="I2" s="1173"/>
      <c r="J2" s="1173"/>
      <c r="K2" s="1173"/>
      <c r="L2" s="1173"/>
      <c r="M2" s="1174"/>
    </row>
    <row r="3" spans="1:13" ht="47.25" customHeight="1">
      <c r="A3" s="1170"/>
      <c r="B3" s="695" t="s">
        <v>511</v>
      </c>
      <c r="C3" s="1175" t="s">
        <v>322</v>
      </c>
      <c r="D3" s="1176"/>
      <c r="E3" s="1176"/>
      <c r="F3" s="1176"/>
      <c r="G3" s="1176"/>
      <c r="H3" s="1176"/>
      <c r="I3" s="1176"/>
      <c r="J3" s="1176"/>
      <c r="K3" s="1176"/>
      <c r="L3" s="1176"/>
      <c r="M3" s="1177"/>
    </row>
    <row r="4" spans="1:13" ht="15" customHeight="1">
      <c r="A4" s="1170"/>
      <c r="B4" s="696" t="s">
        <v>290</v>
      </c>
      <c r="C4" s="697" t="s">
        <v>355</v>
      </c>
      <c r="D4" s="1178"/>
      <c r="E4" s="1179"/>
      <c r="F4" s="1180" t="s">
        <v>291</v>
      </c>
      <c r="G4" s="1181"/>
      <c r="H4" s="698" t="s">
        <v>356</v>
      </c>
      <c r="I4" s="697"/>
      <c r="J4" s="697"/>
      <c r="K4" s="697"/>
      <c r="L4" s="697"/>
      <c r="M4" s="699"/>
    </row>
    <row r="5" spans="1:13" ht="15" customHeight="1">
      <c r="A5" s="1170"/>
      <c r="B5" s="696" t="s">
        <v>430</v>
      </c>
      <c r="C5" s="1175" t="s">
        <v>356</v>
      </c>
      <c r="D5" s="1176"/>
      <c r="E5" s="1176"/>
      <c r="F5" s="1176"/>
      <c r="G5" s="1176"/>
      <c r="H5" s="1176"/>
      <c r="I5" s="1176"/>
      <c r="J5" s="1176"/>
      <c r="K5" s="1176"/>
      <c r="L5" s="1176"/>
      <c r="M5" s="1177"/>
    </row>
    <row r="6" spans="1:13" ht="15" customHeight="1">
      <c r="A6" s="1170"/>
      <c r="B6" s="696" t="s">
        <v>432</v>
      </c>
      <c r="C6" s="1175" t="s">
        <v>356</v>
      </c>
      <c r="D6" s="1176"/>
      <c r="E6" s="1176"/>
      <c r="F6" s="1176"/>
      <c r="G6" s="1176"/>
      <c r="H6" s="1176"/>
      <c r="I6" s="1176"/>
      <c r="J6" s="1176"/>
      <c r="K6" s="1176"/>
      <c r="L6" s="1176"/>
      <c r="M6" s="1177"/>
    </row>
    <row r="7" spans="1:13" ht="15" customHeight="1">
      <c r="A7" s="1170"/>
      <c r="B7" s="696" t="s">
        <v>433</v>
      </c>
      <c r="C7" s="1182" t="s">
        <v>10</v>
      </c>
      <c r="D7" s="1183"/>
      <c r="E7" s="700"/>
      <c r="F7" s="700"/>
      <c r="G7" s="701"/>
      <c r="H7" s="702" t="s">
        <v>294</v>
      </c>
      <c r="I7" s="1184" t="s">
        <v>18</v>
      </c>
      <c r="J7" s="1183"/>
      <c r="K7" s="1183"/>
      <c r="L7" s="1183"/>
      <c r="M7" s="1185"/>
    </row>
    <row r="8" spans="1:13" ht="15" customHeight="1">
      <c r="A8" s="1170"/>
      <c r="B8" s="1186" t="s">
        <v>434</v>
      </c>
      <c r="C8" s="704"/>
      <c r="D8" s="704"/>
      <c r="E8" s="705"/>
      <c r="F8" s="705"/>
      <c r="G8" s="705"/>
      <c r="H8" s="705"/>
      <c r="I8" s="704"/>
      <c r="J8" s="704"/>
      <c r="K8" s="704"/>
      <c r="L8" s="706"/>
      <c r="M8" s="707"/>
    </row>
    <row r="9" spans="1:13" ht="15" customHeight="1">
      <c r="A9" s="1170"/>
      <c r="B9" s="1187"/>
      <c r="C9" s="1189" t="s">
        <v>327</v>
      </c>
      <c r="D9" s="1190"/>
      <c r="E9" s="704"/>
      <c r="F9" s="1190"/>
      <c r="G9" s="1190"/>
      <c r="H9" s="704"/>
      <c r="I9" s="1190"/>
      <c r="J9" s="1190"/>
      <c r="K9" s="704"/>
      <c r="L9" s="706"/>
      <c r="M9" s="707"/>
    </row>
    <row r="10" spans="1:13" ht="15" customHeight="1">
      <c r="A10" s="1170"/>
      <c r="B10" s="1188"/>
      <c r="C10" s="1191" t="s">
        <v>435</v>
      </c>
      <c r="D10" s="1192"/>
      <c r="E10" s="708"/>
      <c r="F10" s="1192" t="s">
        <v>435</v>
      </c>
      <c r="G10" s="1192"/>
      <c r="H10" s="708"/>
      <c r="I10" s="1192" t="s">
        <v>435</v>
      </c>
      <c r="J10" s="1192"/>
      <c r="K10" s="708"/>
      <c r="L10" s="709"/>
      <c r="M10" s="710"/>
    </row>
    <row r="11" spans="1:13" ht="63.75" customHeight="1">
      <c r="A11" s="1170"/>
      <c r="B11" s="696" t="s">
        <v>436</v>
      </c>
      <c r="C11" s="1193" t="s">
        <v>1134</v>
      </c>
      <c r="D11" s="1194"/>
      <c r="E11" s="1194"/>
      <c r="F11" s="1194"/>
      <c r="G11" s="1194"/>
      <c r="H11" s="1194"/>
      <c r="I11" s="1194"/>
      <c r="J11" s="1194"/>
      <c r="K11" s="1194"/>
      <c r="L11" s="1194"/>
      <c r="M11" s="1195"/>
    </row>
    <row r="12" spans="1:13" ht="129.75" customHeight="1">
      <c r="A12" s="1170"/>
      <c r="B12" s="696" t="s">
        <v>515</v>
      </c>
      <c r="C12" s="1193" t="s">
        <v>1135</v>
      </c>
      <c r="D12" s="1194"/>
      <c r="E12" s="1194"/>
      <c r="F12" s="1194"/>
      <c r="G12" s="1194"/>
      <c r="H12" s="1194"/>
      <c r="I12" s="1194"/>
      <c r="J12" s="1194"/>
      <c r="K12" s="1194"/>
      <c r="L12" s="1194"/>
      <c r="M12" s="1195"/>
    </row>
    <row r="13" spans="1:13" ht="41.25" customHeight="1">
      <c r="A13" s="1170"/>
      <c r="B13" s="696" t="s">
        <v>516</v>
      </c>
      <c r="C13" s="1196" t="s">
        <v>662</v>
      </c>
      <c r="D13" s="1197"/>
      <c r="E13" s="1197"/>
      <c r="F13" s="1197"/>
      <c r="G13" s="1197"/>
      <c r="H13" s="1197"/>
      <c r="I13" s="1197"/>
      <c r="J13" s="1197"/>
      <c r="K13" s="1197"/>
      <c r="L13" s="1197"/>
      <c r="M13" s="1198"/>
    </row>
    <row r="14" spans="1:13" ht="15" customHeight="1">
      <c r="A14" s="1171"/>
      <c r="B14" s="712" t="s">
        <v>517</v>
      </c>
      <c r="C14" s="1175" t="s">
        <v>818</v>
      </c>
      <c r="D14" s="1199"/>
      <c r="E14" s="713" t="s">
        <v>108</v>
      </c>
      <c r="F14" s="1178" t="s">
        <v>819</v>
      </c>
      <c r="G14" s="1176"/>
      <c r="H14" s="1176"/>
      <c r="I14" s="1176"/>
      <c r="J14" s="1176"/>
      <c r="K14" s="1176"/>
      <c r="L14" s="1176"/>
      <c r="M14" s="1177"/>
    </row>
    <row r="15" spans="1:13" ht="15" customHeight="1">
      <c r="A15" s="1227" t="s">
        <v>238</v>
      </c>
      <c r="B15" s="714" t="s">
        <v>280</v>
      </c>
      <c r="C15" s="1175" t="s">
        <v>1</v>
      </c>
      <c r="D15" s="1176"/>
      <c r="E15" s="1176"/>
      <c r="F15" s="1176"/>
      <c r="G15" s="1176"/>
      <c r="H15" s="1176"/>
      <c r="I15" s="1176"/>
      <c r="J15" s="1176"/>
      <c r="K15" s="1176"/>
      <c r="L15" s="1176"/>
      <c r="M15" s="1177"/>
    </row>
    <row r="16" spans="1:13" ht="21" customHeight="1">
      <c r="A16" s="1228"/>
      <c r="B16" s="715" t="s">
        <v>519</v>
      </c>
      <c r="C16" s="1175" t="s">
        <v>886</v>
      </c>
      <c r="D16" s="1176"/>
      <c r="E16" s="1176"/>
      <c r="F16" s="1176"/>
      <c r="G16" s="1176"/>
      <c r="H16" s="1176"/>
      <c r="I16" s="1176"/>
      <c r="J16" s="1176"/>
      <c r="K16" s="1176"/>
      <c r="L16" s="1176"/>
      <c r="M16" s="1177"/>
    </row>
    <row r="17" spans="1:13" ht="15" customHeight="1">
      <c r="A17" s="1228"/>
      <c r="B17" s="1203" t="s">
        <v>437</v>
      </c>
      <c r="C17" s="716"/>
      <c r="D17" s="717"/>
      <c r="E17" s="717"/>
      <c r="F17" s="717"/>
      <c r="G17" s="717"/>
      <c r="H17" s="717"/>
      <c r="I17" s="717"/>
      <c r="J17" s="717"/>
      <c r="K17" s="717"/>
      <c r="L17" s="717"/>
      <c r="M17" s="718"/>
    </row>
    <row r="18" spans="1:13" ht="15" customHeight="1">
      <c r="A18" s="1228"/>
      <c r="B18" s="1201"/>
      <c r="C18" s="716"/>
      <c r="D18" s="719"/>
      <c r="E18" s="717"/>
      <c r="F18" s="719"/>
      <c r="G18" s="717"/>
      <c r="H18" s="719"/>
      <c r="I18" s="717"/>
      <c r="J18" s="719"/>
      <c r="K18" s="717"/>
      <c r="L18" s="717"/>
      <c r="M18" s="718"/>
    </row>
    <row r="19" spans="1:13" ht="15" customHeight="1">
      <c r="A19" s="1228"/>
      <c r="B19" s="1201"/>
      <c r="C19" s="720" t="s">
        <v>438</v>
      </c>
      <c r="D19" s="721"/>
      <c r="E19" s="720" t="s">
        <v>439</v>
      </c>
      <c r="F19" s="721"/>
      <c r="G19" s="720" t="s">
        <v>440</v>
      </c>
      <c r="H19" s="721"/>
      <c r="I19" s="720" t="s">
        <v>441</v>
      </c>
      <c r="J19" s="721"/>
      <c r="K19" s="720"/>
      <c r="L19" s="720"/>
      <c r="M19" s="718"/>
    </row>
    <row r="20" spans="1:13" ht="15" customHeight="1">
      <c r="A20" s="1228"/>
      <c r="B20" s="1201"/>
      <c r="C20" s="720" t="s">
        <v>443</v>
      </c>
      <c r="D20" s="722"/>
      <c r="E20" s="720" t="s">
        <v>444</v>
      </c>
      <c r="F20" s="723"/>
      <c r="G20" s="720" t="s">
        <v>445</v>
      </c>
      <c r="H20" s="723"/>
      <c r="I20" s="720"/>
      <c r="J20" s="717"/>
      <c r="K20" s="720"/>
      <c r="L20" s="720"/>
      <c r="M20" s="718"/>
    </row>
    <row r="21" spans="1:13" ht="15" customHeight="1">
      <c r="A21" s="1228"/>
      <c r="B21" s="1201"/>
      <c r="C21" s="720" t="s">
        <v>446</v>
      </c>
      <c r="D21" s="722"/>
      <c r="E21" s="720" t="s">
        <v>447</v>
      </c>
      <c r="F21" s="722"/>
      <c r="G21" s="720"/>
      <c r="H21" s="717"/>
      <c r="I21" s="720"/>
      <c r="J21" s="717"/>
      <c r="K21" s="720"/>
      <c r="L21" s="720"/>
      <c r="M21" s="718"/>
    </row>
    <row r="22" spans="1:13" ht="15" customHeight="1">
      <c r="A22" s="1228"/>
      <c r="B22" s="1201"/>
      <c r="C22" s="720" t="s">
        <v>105</v>
      </c>
      <c r="D22" s="724" t="s">
        <v>442</v>
      </c>
      <c r="E22" s="720" t="s">
        <v>448</v>
      </c>
      <c r="F22" s="1230" t="s">
        <v>850</v>
      </c>
      <c r="G22" s="1230"/>
      <c r="H22" s="1230"/>
      <c r="I22" s="1230"/>
      <c r="J22" s="1230"/>
      <c r="K22" s="1230"/>
      <c r="L22" s="708"/>
      <c r="M22" s="725"/>
    </row>
    <row r="23" spans="1:13" ht="15" customHeight="1">
      <c r="A23" s="1228"/>
      <c r="B23" s="1202"/>
      <c r="C23" s="726"/>
      <c r="D23" s="726"/>
      <c r="E23" s="726"/>
      <c r="F23" s="726"/>
      <c r="G23" s="726"/>
      <c r="H23" s="726"/>
      <c r="I23" s="726"/>
      <c r="J23" s="726"/>
      <c r="K23" s="726"/>
      <c r="L23" s="726"/>
      <c r="M23" s="727"/>
    </row>
    <row r="24" spans="1:13" ht="15" customHeight="1">
      <c r="A24" s="1228"/>
      <c r="B24" s="1200" t="s">
        <v>449</v>
      </c>
      <c r="C24" s="717"/>
      <c r="D24" s="717"/>
      <c r="E24" s="717"/>
      <c r="F24" s="717"/>
      <c r="G24" s="717"/>
      <c r="H24" s="717"/>
      <c r="I24" s="717"/>
      <c r="J24" s="717"/>
      <c r="K24" s="717"/>
      <c r="L24" s="706"/>
      <c r="M24" s="707"/>
    </row>
    <row r="25" spans="1:13" ht="15" customHeight="1">
      <c r="A25" s="1228"/>
      <c r="B25" s="1201"/>
      <c r="C25" s="720" t="s">
        <v>450</v>
      </c>
      <c r="D25" s="728"/>
      <c r="E25" s="711"/>
      <c r="F25" s="720" t="s">
        <v>451</v>
      </c>
      <c r="G25" s="729"/>
      <c r="H25" s="711"/>
      <c r="I25" s="720" t="s">
        <v>452</v>
      </c>
      <c r="J25" s="730" t="s">
        <v>521</v>
      </c>
      <c r="K25" s="711"/>
      <c r="L25" s="706"/>
      <c r="M25" s="707"/>
    </row>
    <row r="26" spans="1:13" ht="15" customHeight="1">
      <c r="A26" s="1228"/>
      <c r="B26" s="1201"/>
      <c r="C26" s="720" t="s">
        <v>453</v>
      </c>
      <c r="D26" s="731"/>
      <c r="E26" s="706"/>
      <c r="F26" s="720" t="s">
        <v>454</v>
      </c>
      <c r="G26" s="724"/>
      <c r="H26" s="706"/>
      <c r="I26" s="732"/>
      <c r="J26" s="706"/>
      <c r="K26" s="704"/>
      <c r="L26" s="706"/>
      <c r="M26" s="707"/>
    </row>
    <row r="27" spans="1:13" ht="15" customHeight="1">
      <c r="A27" s="1228"/>
      <c r="B27" s="1202"/>
      <c r="C27" s="719"/>
      <c r="D27" s="719"/>
      <c r="E27" s="719"/>
      <c r="F27" s="719"/>
      <c r="G27" s="719"/>
      <c r="H27" s="719"/>
      <c r="I27" s="719"/>
      <c r="J27" s="719"/>
      <c r="K27" s="719"/>
      <c r="L27" s="709"/>
      <c r="M27" s="710"/>
    </row>
    <row r="28" spans="1:13" ht="15" customHeight="1">
      <c r="A28" s="1228"/>
      <c r="B28" s="703" t="s">
        <v>455</v>
      </c>
      <c r="C28" s="711"/>
      <c r="D28" s="711"/>
      <c r="E28" s="711"/>
      <c r="F28" s="711"/>
      <c r="G28" s="711"/>
      <c r="H28" s="711"/>
      <c r="I28" s="711"/>
      <c r="J28" s="711"/>
      <c r="K28" s="711"/>
      <c r="L28" s="711"/>
      <c r="M28" s="733"/>
    </row>
    <row r="29" spans="1:13" ht="15" customHeight="1">
      <c r="A29" s="1228"/>
      <c r="B29" s="703"/>
      <c r="C29" s="734" t="s">
        <v>456</v>
      </c>
      <c r="D29" s="735" t="s">
        <v>651</v>
      </c>
      <c r="E29" s="711"/>
      <c r="F29" s="736" t="s">
        <v>457</v>
      </c>
      <c r="G29" s="730" t="s">
        <v>356</v>
      </c>
      <c r="H29" s="711"/>
      <c r="I29" s="737" t="s">
        <v>458</v>
      </c>
      <c r="J29" s="738" t="s">
        <v>356</v>
      </c>
      <c r="K29" s="686"/>
      <c r="L29" s="739"/>
      <c r="M29" s="733"/>
    </row>
    <row r="30" spans="1:13" ht="15" customHeight="1">
      <c r="A30" s="1228"/>
      <c r="B30" s="696"/>
      <c r="C30" s="726"/>
      <c r="D30" s="726"/>
      <c r="E30" s="726"/>
      <c r="F30" s="726"/>
      <c r="G30" s="726"/>
      <c r="H30" s="726"/>
      <c r="I30" s="726"/>
      <c r="J30" s="726"/>
      <c r="K30" s="726"/>
      <c r="L30" s="726"/>
      <c r="M30" s="727"/>
    </row>
    <row r="31" spans="1:13" ht="15" customHeight="1">
      <c r="A31" s="1228"/>
      <c r="B31" s="1203" t="s">
        <v>459</v>
      </c>
      <c r="C31" s="740"/>
      <c r="D31" s="740"/>
      <c r="E31" s="740"/>
      <c r="F31" s="741"/>
      <c r="G31" s="741"/>
      <c r="H31" s="741"/>
      <c r="I31" s="740"/>
      <c r="J31" s="740"/>
      <c r="K31" s="740"/>
      <c r="L31" s="706"/>
      <c r="M31" s="707"/>
    </row>
    <row r="32" spans="1:13" ht="15" customHeight="1">
      <c r="A32" s="1228"/>
      <c r="B32" s="1201"/>
      <c r="C32" s="711" t="s">
        <v>460</v>
      </c>
      <c r="D32" s="742" t="s">
        <v>520</v>
      </c>
      <c r="E32" s="740"/>
      <c r="F32" s="743" t="s">
        <v>461</v>
      </c>
      <c r="G32" s="744" t="s">
        <v>494</v>
      </c>
      <c r="H32" s="741"/>
      <c r="I32" s="737"/>
      <c r="J32" s="740"/>
      <c r="K32" s="740"/>
      <c r="L32" s="706"/>
      <c r="M32" s="707"/>
    </row>
    <row r="33" spans="1:13" ht="16.5" thickBot="1">
      <c r="A33" s="1228"/>
      <c r="B33" s="1204"/>
      <c r="C33" s="711"/>
      <c r="D33" s="745"/>
      <c r="E33" s="740"/>
      <c r="F33" s="743"/>
      <c r="G33" s="741"/>
      <c r="H33" s="741"/>
      <c r="I33" s="737"/>
      <c r="J33" s="740"/>
      <c r="K33" s="740"/>
      <c r="L33" s="706"/>
      <c r="M33" s="707"/>
    </row>
    <row r="34" spans="1:13" ht="15.75">
      <c r="A34" s="1228"/>
      <c r="B34" s="1205" t="s">
        <v>462</v>
      </c>
      <c r="C34" s="746"/>
      <c r="D34" s="746"/>
      <c r="E34" s="746"/>
      <c r="F34" s="747"/>
      <c r="G34" s="747"/>
      <c r="H34" s="747"/>
      <c r="I34" s="746"/>
      <c r="J34" s="746"/>
      <c r="K34" s="746"/>
      <c r="L34" s="746"/>
      <c r="M34" s="748"/>
    </row>
    <row r="35" spans="1:13" ht="15.75">
      <c r="A35" s="1228"/>
      <c r="B35" s="1206"/>
      <c r="C35" s="720"/>
      <c r="D35" s="749">
        <v>2023</v>
      </c>
      <c r="E35" s="711"/>
      <c r="F35" s="750">
        <v>2024</v>
      </c>
      <c r="G35" s="743"/>
      <c r="H35" s="749">
        <v>2025</v>
      </c>
      <c r="I35" s="704"/>
      <c r="J35" s="751">
        <v>2026</v>
      </c>
      <c r="K35" s="711"/>
      <c r="L35" s="730">
        <v>2027</v>
      </c>
      <c r="M35" s="752"/>
    </row>
    <row r="36" spans="1:13" ht="15" customHeight="1">
      <c r="A36" s="1228"/>
      <c r="B36" s="1206"/>
      <c r="C36" s="720"/>
      <c r="D36" s="753">
        <v>20</v>
      </c>
      <c r="E36" s="754"/>
      <c r="F36" s="755">
        <v>20</v>
      </c>
      <c r="G36" s="756"/>
      <c r="H36" s="755">
        <v>20</v>
      </c>
      <c r="I36" s="754"/>
      <c r="J36" s="755">
        <v>20</v>
      </c>
      <c r="K36" s="754"/>
      <c r="L36" s="757">
        <v>20</v>
      </c>
      <c r="M36" s="758"/>
    </row>
    <row r="37" spans="1:13" ht="15" customHeight="1">
      <c r="A37" s="1228"/>
      <c r="B37" s="1206"/>
      <c r="C37" s="720"/>
      <c r="D37" s="759"/>
      <c r="E37" s="759"/>
      <c r="F37" s="760"/>
      <c r="G37" s="760"/>
      <c r="H37" s="760"/>
      <c r="I37" s="759"/>
      <c r="J37" s="759"/>
      <c r="K37" s="759"/>
      <c r="L37" s="759"/>
      <c r="M37" s="761"/>
    </row>
    <row r="38" spans="1:13" ht="15" customHeight="1">
      <c r="A38" s="1228"/>
      <c r="B38" s="1206"/>
      <c r="C38" s="720"/>
      <c r="D38" s="750">
        <v>2028</v>
      </c>
      <c r="E38" s="759"/>
      <c r="F38" s="750">
        <v>2029</v>
      </c>
      <c r="G38" s="760"/>
      <c r="H38" s="749">
        <v>2030</v>
      </c>
      <c r="I38" s="762"/>
      <c r="J38" s="749">
        <v>2031</v>
      </c>
      <c r="K38" s="759"/>
      <c r="L38" s="749">
        <v>2032</v>
      </c>
      <c r="M38" s="763"/>
    </row>
    <row r="39" spans="1:13" ht="15" customHeight="1">
      <c r="A39" s="1228"/>
      <c r="B39" s="1206"/>
      <c r="C39" s="720"/>
      <c r="D39" s="764">
        <v>20</v>
      </c>
      <c r="E39" s="754"/>
      <c r="F39" s="755">
        <v>20</v>
      </c>
      <c r="G39" s="756"/>
      <c r="H39" s="755">
        <v>20</v>
      </c>
      <c r="I39" s="754"/>
      <c r="J39" s="755">
        <v>20</v>
      </c>
      <c r="K39" s="754"/>
      <c r="L39" s="755">
        <v>20</v>
      </c>
      <c r="M39" s="758"/>
    </row>
    <row r="40" spans="1:13" ht="15" customHeight="1">
      <c r="A40" s="1228"/>
      <c r="B40" s="1206"/>
      <c r="C40" s="720"/>
      <c r="D40" s="759"/>
      <c r="E40" s="759"/>
      <c r="F40" s="760"/>
      <c r="G40" s="760"/>
      <c r="H40" s="760"/>
      <c r="I40" s="759"/>
      <c r="J40" s="759"/>
      <c r="K40" s="759"/>
      <c r="L40" s="759"/>
      <c r="M40" s="761"/>
    </row>
    <row r="41" spans="1:13" ht="15" customHeight="1">
      <c r="A41" s="1228"/>
      <c r="B41" s="1206"/>
      <c r="C41" s="720"/>
      <c r="D41" s="765">
        <v>2033</v>
      </c>
      <c r="E41" s="759"/>
      <c r="F41" s="765" t="s">
        <v>467</v>
      </c>
      <c r="G41" s="760"/>
      <c r="H41" s="766"/>
      <c r="I41" s="762"/>
      <c r="J41" s="762"/>
      <c r="K41" s="759"/>
      <c r="L41" s="759"/>
      <c r="M41" s="763"/>
    </row>
    <row r="42" spans="1:13" ht="15.75">
      <c r="A42" s="1228"/>
      <c r="B42" s="1206"/>
      <c r="C42" s="720"/>
      <c r="D42" s="750">
        <v>20</v>
      </c>
      <c r="E42" s="759"/>
      <c r="F42" s="749">
        <v>240</v>
      </c>
      <c r="G42" s="760"/>
      <c r="H42" s="760"/>
      <c r="I42" s="759"/>
      <c r="J42" s="759"/>
      <c r="K42" s="759"/>
      <c r="L42" s="759"/>
      <c r="M42" s="761"/>
    </row>
    <row r="43" spans="1:13" ht="16.5" thickBot="1">
      <c r="A43" s="1228"/>
      <c r="B43" s="1207"/>
      <c r="C43" s="767"/>
      <c r="D43" s="768"/>
      <c r="E43" s="769"/>
      <c r="F43" s="768"/>
      <c r="G43" s="769"/>
      <c r="H43" s="768"/>
      <c r="I43" s="769"/>
      <c r="J43" s="768"/>
      <c r="K43" s="769"/>
      <c r="L43" s="768"/>
      <c r="M43" s="770"/>
    </row>
    <row r="44" spans="1:13" ht="15.75">
      <c r="A44" s="1228"/>
      <c r="B44" s="1208" t="s">
        <v>468</v>
      </c>
      <c r="C44" s="717"/>
      <c r="D44" s="717"/>
      <c r="E44" s="717"/>
      <c r="F44" s="717"/>
      <c r="G44" s="717"/>
      <c r="H44" s="717"/>
      <c r="I44" s="717"/>
      <c r="J44" s="717"/>
      <c r="K44" s="717"/>
      <c r="L44" s="706"/>
      <c r="M44" s="707"/>
    </row>
    <row r="45" spans="1:13" ht="15" customHeight="1">
      <c r="A45" s="1228"/>
      <c r="B45" s="1201"/>
      <c r="C45" s="706"/>
      <c r="D45" s="771" t="s">
        <v>93</v>
      </c>
      <c r="E45" s="772" t="s">
        <v>95</v>
      </c>
      <c r="F45" s="1209" t="s">
        <v>469</v>
      </c>
      <c r="G45" s="1221"/>
      <c r="H45" s="1222"/>
      <c r="I45" s="1222"/>
      <c r="J45" s="1223"/>
      <c r="K45" s="694" t="s">
        <v>470</v>
      </c>
      <c r="L45" s="1210"/>
      <c r="M45" s="1211"/>
    </row>
    <row r="46" spans="1:13" ht="15" customHeight="1">
      <c r="A46" s="1228"/>
      <c r="B46" s="1201"/>
      <c r="C46" s="706"/>
      <c r="D46" s="773"/>
      <c r="E46" s="774" t="s">
        <v>521</v>
      </c>
      <c r="F46" s="1209"/>
      <c r="G46" s="1224"/>
      <c r="H46" s="1225"/>
      <c r="I46" s="1225"/>
      <c r="J46" s="1226"/>
      <c r="K46" s="706"/>
      <c r="L46" s="1212"/>
      <c r="M46" s="1213"/>
    </row>
    <row r="47" spans="1:13" ht="15" customHeight="1">
      <c r="A47" s="1228"/>
      <c r="B47" s="1202"/>
      <c r="C47" s="709"/>
      <c r="D47" s="709"/>
      <c r="E47" s="709"/>
      <c r="F47" s="709"/>
      <c r="G47" s="709"/>
      <c r="H47" s="709"/>
      <c r="I47" s="709"/>
      <c r="J47" s="709"/>
      <c r="K47" s="709"/>
      <c r="L47" s="706"/>
      <c r="M47" s="707"/>
    </row>
    <row r="48" spans="1:13" ht="89.25" customHeight="1">
      <c r="A48" s="1228"/>
      <c r="B48" s="696" t="s">
        <v>471</v>
      </c>
      <c r="C48" s="1175" t="s">
        <v>1145</v>
      </c>
      <c r="D48" s="1176"/>
      <c r="E48" s="1176"/>
      <c r="F48" s="1176"/>
      <c r="G48" s="1176"/>
      <c r="H48" s="1176"/>
      <c r="I48" s="1176"/>
      <c r="J48" s="1176"/>
      <c r="K48" s="1176"/>
      <c r="L48" s="1176"/>
      <c r="M48" s="1177"/>
    </row>
    <row r="49" spans="1:13" ht="25.5" customHeight="1">
      <c r="A49" s="1228"/>
      <c r="B49" s="715" t="s">
        <v>472</v>
      </c>
      <c r="C49" s="1214" t="s">
        <v>1086</v>
      </c>
      <c r="D49" s="1176"/>
      <c r="E49" s="1176"/>
      <c r="F49" s="1176"/>
      <c r="G49" s="1176"/>
      <c r="H49" s="1176"/>
      <c r="I49" s="1176"/>
      <c r="J49" s="1176"/>
      <c r="K49" s="1176"/>
      <c r="L49" s="1176"/>
      <c r="M49" s="1177"/>
    </row>
    <row r="50" spans="1:13" ht="15" customHeight="1">
      <c r="A50" s="1228"/>
      <c r="B50" s="715" t="s">
        <v>473</v>
      </c>
      <c r="C50" s="697" t="s">
        <v>654</v>
      </c>
      <c r="D50" s="697"/>
      <c r="E50" s="697"/>
      <c r="F50" s="697"/>
      <c r="G50" s="697"/>
      <c r="H50" s="697"/>
      <c r="I50" s="697"/>
      <c r="J50" s="697"/>
      <c r="K50" s="697"/>
      <c r="L50" s="697"/>
      <c r="M50" s="699"/>
    </row>
    <row r="51" spans="1:13" ht="15" customHeight="1">
      <c r="A51" s="1229"/>
      <c r="B51" s="715" t="s">
        <v>474</v>
      </c>
      <c r="C51" s="911">
        <v>45323</v>
      </c>
      <c r="D51" s="697"/>
      <c r="E51" s="697"/>
      <c r="F51" s="697"/>
      <c r="G51" s="697"/>
      <c r="H51" s="697"/>
      <c r="I51" s="697"/>
      <c r="J51" s="697"/>
      <c r="K51" s="697"/>
      <c r="L51" s="697"/>
      <c r="M51" s="699"/>
    </row>
    <row r="52" spans="1:13" ht="21" customHeight="1">
      <c r="A52" s="1215" t="s">
        <v>250</v>
      </c>
      <c r="B52" s="775" t="s">
        <v>475</v>
      </c>
      <c r="C52" s="1196" t="s">
        <v>821</v>
      </c>
      <c r="D52" s="1197"/>
      <c r="E52" s="1197"/>
      <c r="F52" s="1197"/>
      <c r="G52" s="1197"/>
      <c r="H52" s="1197"/>
      <c r="I52" s="1197"/>
      <c r="J52" s="1197"/>
      <c r="K52" s="1197"/>
      <c r="L52" s="1197"/>
      <c r="M52" s="1198"/>
    </row>
    <row r="53" spans="1:13" ht="15.75">
      <c r="A53" s="1216"/>
      <c r="B53" s="775" t="s">
        <v>477</v>
      </c>
      <c r="C53" s="1196" t="s">
        <v>478</v>
      </c>
      <c r="D53" s="1197"/>
      <c r="E53" s="1197"/>
      <c r="F53" s="1197"/>
      <c r="G53" s="1197"/>
      <c r="H53" s="1197"/>
      <c r="I53" s="1197"/>
      <c r="J53" s="1197"/>
      <c r="K53" s="1197"/>
      <c r="L53" s="1197"/>
      <c r="M53" s="1198"/>
    </row>
    <row r="54" spans="1:13" ht="15.75">
      <c r="A54" s="1216"/>
      <c r="B54" s="775" t="s">
        <v>479</v>
      </c>
      <c r="C54" s="1196" t="s">
        <v>822</v>
      </c>
      <c r="D54" s="1197"/>
      <c r="E54" s="1197"/>
      <c r="F54" s="1197"/>
      <c r="G54" s="1197"/>
      <c r="H54" s="1197"/>
      <c r="I54" s="1197"/>
      <c r="J54" s="1197"/>
      <c r="K54" s="1197"/>
      <c r="L54" s="1197"/>
      <c r="M54" s="1198"/>
    </row>
    <row r="55" spans="1:13" ht="19.5" customHeight="1">
      <c r="A55" s="1216"/>
      <c r="B55" s="776" t="s">
        <v>481</v>
      </c>
      <c r="C55" s="1196" t="s">
        <v>328</v>
      </c>
      <c r="D55" s="1197"/>
      <c r="E55" s="1197"/>
      <c r="F55" s="1197"/>
      <c r="G55" s="1197"/>
      <c r="H55" s="1197"/>
      <c r="I55" s="1197"/>
      <c r="J55" s="1197"/>
      <c r="K55" s="1197"/>
      <c r="L55" s="1197"/>
      <c r="M55" s="1198"/>
    </row>
    <row r="56" spans="1:13" ht="19.5" customHeight="1">
      <c r="A56" s="1216"/>
      <c r="B56" s="775" t="s">
        <v>482</v>
      </c>
      <c r="C56" s="1218" t="s">
        <v>483</v>
      </c>
      <c r="D56" s="1219"/>
      <c r="E56" s="1219"/>
      <c r="F56" s="1219"/>
      <c r="G56" s="1219"/>
      <c r="H56" s="1219"/>
      <c r="I56" s="1219"/>
      <c r="J56" s="1219"/>
      <c r="K56" s="1219"/>
      <c r="L56" s="1219"/>
      <c r="M56" s="1220"/>
    </row>
    <row r="57" spans="1:13" ht="16.5" thickBot="1">
      <c r="A57" s="1217"/>
      <c r="B57" s="775" t="s">
        <v>484</v>
      </c>
      <c r="C57" s="1196" t="s">
        <v>772</v>
      </c>
      <c r="D57" s="1197"/>
      <c r="E57" s="1197"/>
      <c r="F57" s="1197"/>
      <c r="G57" s="1197"/>
      <c r="H57" s="1197"/>
      <c r="I57" s="1197"/>
      <c r="J57" s="1197"/>
      <c r="K57" s="1197"/>
      <c r="L57" s="1197"/>
      <c r="M57" s="1198"/>
    </row>
    <row r="58" spans="1:13" ht="26.1" customHeight="1">
      <c r="A58" s="1231" t="s">
        <v>486</v>
      </c>
      <c r="B58" s="777" t="s">
        <v>487</v>
      </c>
      <c r="C58" s="1196" t="s">
        <v>570</v>
      </c>
      <c r="D58" s="1197"/>
      <c r="E58" s="1197"/>
      <c r="F58" s="1197"/>
      <c r="G58" s="1197"/>
      <c r="H58" s="1197"/>
      <c r="I58" s="1197"/>
      <c r="J58" s="1197"/>
      <c r="K58" s="1197"/>
      <c r="L58" s="1197"/>
      <c r="M58" s="1198"/>
    </row>
    <row r="59" spans="1:13" ht="15" customHeight="1">
      <c r="A59" s="1216"/>
      <c r="B59" s="777" t="s">
        <v>488</v>
      </c>
      <c r="C59" s="1196" t="s">
        <v>571</v>
      </c>
      <c r="D59" s="1197"/>
      <c r="E59" s="1197"/>
      <c r="F59" s="1197"/>
      <c r="G59" s="1197"/>
      <c r="H59" s="1197"/>
      <c r="I59" s="1197"/>
      <c r="J59" s="1197"/>
      <c r="K59" s="1197"/>
      <c r="L59" s="1197"/>
      <c r="M59" s="1198"/>
    </row>
    <row r="60" spans="1:13" ht="66.75" customHeight="1" thickBot="1">
      <c r="A60" s="1232"/>
      <c r="B60" s="778" t="s">
        <v>294</v>
      </c>
      <c r="C60" s="1196" t="s">
        <v>327</v>
      </c>
      <c r="D60" s="1197"/>
      <c r="E60" s="1197"/>
      <c r="F60" s="1197"/>
      <c r="G60" s="1197"/>
      <c r="H60" s="1197"/>
      <c r="I60" s="1197"/>
      <c r="J60" s="1197"/>
      <c r="K60" s="1197"/>
      <c r="L60" s="1197"/>
      <c r="M60" s="1198"/>
    </row>
    <row r="61" spans="1:13" ht="16.5" thickBot="1">
      <c r="A61" s="779" t="s">
        <v>254</v>
      </c>
      <c r="B61" s="780"/>
      <c r="C61" s="1233"/>
      <c r="D61" s="1234"/>
      <c r="E61" s="1234"/>
      <c r="F61" s="1234"/>
      <c r="G61" s="1234"/>
      <c r="H61" s="1234"/>
      <c r="I61" s="1234"/>
      <c r="J61" s="1234"/>
      <c r="K61" s="1234"/>
      <c r="L61" s="1234"/>
      <c r="M61" s="1235"/>
    </row>
  </sheetData>
  <mergeCells count="47">
    <mergeCell ref="A58:A60"/>
    <mergeCell ref="C58:M58"/>
    <mergeCell ref="C59:M59"/>
    <mergeCell ref="C60:M60"/>
    <mergeCell ref="C61:M61"/>
    <mergeCell ref="L45:M46"/>
    <mergeCell ref="C48:M48"/>
    <mergeCell ref="C49:M49"/>
    <mergeCell ref="A52:A57"/>
    <mergeCell ref="C52:M52"/>
    <mergeCell ref="C53:M53"/>
    <mergeCell ref="C54:M54"/>
    <mergeCell ref="C55:M55"/>
    <mergeCell ref="C56:M56"/>
    <mergeCell ref="C57:M57"/>
    <mergeCell ref="G45:J46"/>
    <mergeCell ref="A15:A51"/>
    <mergeCell ref="C15:M15"/>
    <mergeCell ref="C16:M16"/>
    <mergeCell ref="B17:B23"/>
    <mergeCell ref="F22:K22"/>
    <mergeCell ref="B24:B27"/>
    <mergeCell ref="B31:B33"/>
    <mergeCell ref="B34:B43"/>
    <mergeCell ref="B44:B47"/>
    <mergeCell ref="F45:F46"/>
    <mergeCell ref="C11:M11"/>
    <mergeCell ref="C12:M12"/>
    <mergeCell ref="C13:M13"/>
    <mergeCell ref="C14:D14"/>
    <mergeCell ref="F14:M14"/>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s>
  <hyperlinks>
    <hyperlink ref="C56" r:id="rId1" display="mailto:emartinez@participacionbogota.gov.co" xr:uid="{FF9D9234-9871-9A42-A0CA-EBE78CE35E3D}"/>
  </hyperlinks>
  <pageMargins left="0.7" right="0.7" top="0.75" bottom="0.75" header="0.3" footer="0.3"/>
  <pageSetup paperSize="9" orientation="portrait" r:id="rId2"/>
  <ignoredErrors>
    <ignoredError sqref="D32 G3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2AE36-A5C1-4040-9169-97D26A26AF12}">
  <sheetPr>
    <tabColor rgb="FF0070C0"/>
  </sheetPr>
  <dimension ref="A1:M62"/>
  <sheetViews>
    <sheetView topLeftCell="A3" zoomScale="85" zoomScaleNormal="85" workbookViewId="0">
      <selection activeCell="B11" sqref="B11"/>
    </sheetView>
  </sheetViews>
  <sheetFormatPr baseColWidth="10" defaultColWidth="11.42578125" defaultRowHeight="15.75"/>
  <cols>
    <col min="1" max="1" width="25.140625" style="12" customWidth="1"/>
    <col min="2" max="2" width="39.140625" style="43" customWidth="1"/>
    <col min="3" max="12" width="11.42578125" style="12"/>
    <col min="13" max="13" width="24" style="12" customWidth="1"/>
    <col min="14" max="16384" width="11.42578125" style="12"/>
  </cols>
  <sheetData>
    <row r="1" spans="1:13" ht="16.5" thickBot="1">
      <c r="A1" s="60"/>
      <c r="B1" s="61" t="s">
        <v>760</v>
      </c>
      <c r="C1" s="62"/>
      <c r="D1" s="62"/>
      <c r="E1" s="62"/>
      <c r="F1" s="62"/>
      <c r="G1" s="62"/>
      <c r="H1" s="62"/>
      <c r="I1" s="62"/>
      <c r="J1" s="62"/>
      <c r="K1" s="62"/>
      <c r="L1" s="62"/>
      <c r="M1" s="63"/>
    </row>
    <row r="2" spans="1:13">
      <c r="A2" s="1023" t="s">
        <v>426</v>
      </c>
      <c r="B2" s="150" t="s">
        <v>427</v>
      </c>
      <c r="C2" s="260" t="s">
        <v>854</v>
      </c>
      <c r="D2" s="145"/>
      <c r="E2" s="145"/>
      <c r="F2" s="145"/>
      <c r="G2" s="145"/>
      <c r="H2" s="145"/>
      <c r="I2" s="145"/>
      <c r="J2" s="145"/>
      <c r="K2" s="145"/>
      <c r="L2" s="145"/>
      <c r="M2" s="146"/>
    </row>
    <row r="3" spans="1:13" ht="31.5">
      <c r="A3" s="1024"/>
      <c r="B3" s="162" t="s">
        <v>511</v>
      </c>
      <c r="C3" s="1042" t="s">
        <v>353</v>
      </c>
      <c r="D3" s="1043"/>
      <c r="E3" s="1043"/>
      <c r="F3" s="1043"/>
      <c r="G3" s="1043"/>
      <c r="H3" s="1043"/>
      <c r="I3" s="1043"/>
      <c r="J3" s="1043"/>
      <c r="K3" s="1043"/>
      <c r="L3" s="1043"/>
      <c r="M3" s="1044"/>
    </row>
    <row r="4" spans="1:13" ht="30.75" customHeight="1">
      <c r="A4" s="1024"/>
      <c r="B4" s="153" t="s">
        <v>290</v>
      </c>
      <c r="C4" s="122" t="s">
        <v>95</v>
      </c>
      <c r="D4" s="123"/>
      <c r="E4" s="124"/>
      <c r="F4" s="1045" t="s">
        <v>291</v>
      </c>
      <c r="G4" s="1046"/>
      <c r="H4" s="125" t="s">
        <v>356</v>
      </c>
      <c r="I4" s="1120"/>
      <c r="J4" s="1043"/>
      <c r="K4" s="1043"/>
      <c r="L4" s="1043"/>
      <c r="M4" s="1044"/>
    </row>
    <row r="5" spans="1:13" ht="29.2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186" customHeight="1">
      <c r="A11" s="1024"/>
      <c r="B11" s="162" t="s">
        <v>436</v>
      </c>
      <c r="C11" s="1075" t="s">
        <v>1255</v>
      </c>
      <c r="D11" s="1073"/>
      <c r="E11" s="1073"/>
      <c r="F11" s="1073"/>
      <c r="G11" s="1073"/>
      <c r="H11" s="1073"/>
      <c r="I11" s="1073"/>
      <c r="J11" s="1073"/>
      <c r="K11" s="1073"/>
      <c r="L11" s="1073"/>
      <c r="M11" s="1074"/>
    </row>
    <row r="12" spans="1:13" ht="159.75" customHeight="1">
      <c r="A12" s="1024"/>
      <c r="B12" s="162" t="s">
        <v>515</v>
      </c>
      <c r="C12" s="1105" t="s">
        <v>1172</v>
      </c>
      <c r="D12" s="1106"/>
      <c r="E12" s="1106"/>
      <c r="F12" s="1106"/>
      <c r="G12" s="1106"/>
      <c r="H12" s="1106"/>
      <c r="I12" s="1106"/>
      <c r="J12" s="1106"/>
      <c r="K12" s="1106"/>
      <c r="L12" s="1106"/>
      <c r="M12" s="1107"/>
    </row>
    <row r="13" spans="1:13" ht="45.75" customHeight="1">
      <c r="A13" s="1024"/>
      <c r="B13" s="162" t="s">
        <v>516</v>
      </c>
      <c r="C13" s="1105" t="s">
        <v>662</v>
      </c>
      <c r="D13" s="1106"/>
      <c r="E13" s="1106"/>
      <c r="F13" s="1106"/>
      <c r="G13" s="1106"/>
      <c r="H13" s="1106"/>
      <c r="I13" s="1106"/>
      <c r="J13" s="1106"/>
      <c r="K13" s="1106"/>
      <c r="L13" s="1106"/>
      <c r="M13" s="1107"/>
    </row>
    <row r="14" spans="1:13" ht="33"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058" t="s">
        <v>856</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241" t="s">
        <v>857</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v>105</v>
      </c>
      <c r="E30" s="24"/>
      <c r="F30" s="32" t="s">
        <v>457</v>
      </c>
      <c r="G30" s="19">
        <v>2022</v>
      </c>
      <c r="H30" s="24"/>
      <c r="I30" s="32" t="s">
        <v>458</v>
      </c>
      <c r="J30" s="923" t="s">
        <v>1136</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434">
        <v>2022</v>
      </c>
      <c r="E36" s="6"/>
      <c r="F36" s="367">
        <v>2023</v>
      </c>
      <c r="G36" s="6"/>
      <c r="H36" s="516">
        <v>2024</v>
      </c>
      <c r="I36" s="141"/>
      <c r="J36" s="516">
        <v>2025</v>
      </c>
      <c r="K36" s="6"/>
      <c r="L36" s="367">
        <v>2026</v>
      </c>
      <c r="M36" s="40"/>
    </row>
    <row r="37" spans="1:13">
      <c r="A37" s="1054"/>
      <c r="B37" s="1027"/>
      <c r="C37" s="88"/>
      <c r="D37" s="534"/>
      <c r="E37" s="9"/>
      <c r="F37" s="534">
        <v>134</v>
      </c>
      <c r="G37" s="9"/>
      <c r="H37" s="534">
        <v>131</v>
      </c>
      <c r="I37" s="9"/>
      <c r="J37" s="534">
        <v>97</v>
      </c>
      <c r="K37" s="9"/>
      <c r="L37" s="534">
        <v>153</v>
      </c>
      <c r="M37" s="100"/>
    </row>
    <row r="38" spans="1:13">
      <c r="A38" s="1054"/>
      <c r="B38" s="1027"/>
      <c r="C38" s="88"/>
      <c r="D38" s="367">
        <v>2027</v>
      </c>
      <c r="E38" s="6"/>
      <c r="F38" s="367">
        <v>2028</v>
      </c>
      <c r="G38" s="6"/>
      <c r="H38" s="516">
        <v>2029</v>
      </c>
      <c r="I38" s="141"/>
      <c r="J38" s="516">
        <v>2030</v>
      </c>
      <c r="K38" s="6"/>
      <c r="L38" s="367">
        <v>2031</v>
      </c>
      <c r="M38" s="16"/>
    </row>
    <row r="39" spans="1:13">
      <c r="A39" s="1054"/>
      <c r="B39" s="1027"/>
      <c r="C39" s="88"/>
      <c r="D39" s="533">
        <v>153</v>
      </c>
      <c r="E39" s="9"/>
      <c r="F39" s="534">
        <v>153</v>
      </c>
      <c r="G39" s="9"/>
      <c r="H39" s="534">
        <v>97</v>
      </c>
      <c r="I39" s="9"/>
      <c r="J39" s="533">
        <v>153</v>
      </c>
      <c r="K39" s="9"/>
      <c r="L39" s="533">
        <v>153</v>
      </c>
      <c r="M39" s="100"/>
    </row>
    <row r="40" spans="1:13">
      <c r="A40" s="1054"/>
      <c r="B40" s="1027"/>
      <c r="C40" s="88"/>
      <c r="D40" s="6">
        <v>2032</v>
      </c>
      <c r="E40" s="6"/>
      <c r="F40" s="367">
        <v>2033</v>
      </c>
      <c r="G40" s="6"/>
      <c r="H40" s="516">
        <v>2034</v>
      </c>
      <c r="I40" s="141"/>
      <c r="J40" s="141"/>
      <c r="K40" s="6"/>
      <c r="L40" s="6"/>
      <c r="M40" s="16"/>
    </row>
    <row r="41" spans="1:13">
      <c r="A41" s="1054"/>
      <c r="B41" s="1027"/>
      <c r="C41" s="88"/>
      <c r="D41" s="275">
        <v>153</v>
      </c>
      <c r="E41" s="9"/>
      <c r="F41" s="533">
        <v>153</v>
      </c>
      <c r="G41" s="99"/>
      <c r="H41" s="465">
        <v>153</v>
      </c>
      <c r="I41" s="9"/>
      <c r="J41" s="102"/>
      <c r="K41" s="6"/>
      <c r="L41" s="102"/>
      <c r="M41" s="532"/>
    </row>
    <row r="42" spans="1:13">
      <c r="A42" s="1054"/>
      <c r="B42" s="1027"/>
      <c r="C42" s="88"/>
      <c r="D42" s="10" t="s">
        <v>466</v>
      </c>
      <c r="E42" s="99"/>
      <c r="F42" s="10" t="s">
        <v>467</v>
      </c>
      <c r="G42" s="99"/>
      <c r="H42" s="102"/>
      <c r="I42" s="6"/>
      <c r="J42" s="102"/>
      <c r="K42" s="6"/>
      <c r="L42" s="102"/>
      <c r="M42" s="90"/>
    </row>
    <row r="43" spans="1:13">
      <c r="A43" s="1054"/>
      <c r="B43" s="1027"/>
      <c r="C43" s="88"/>
      <c r="D43" s="98"/>
      <c r="E43" s="9"/>
      <c r="F43" s="1239">
        <v>1683</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114.75" customHeight="1">
      <c r="A49" s="1054"/>
      <c r="B49" s="162" t="s">
        <v>471</v>
      </c>
      <c r="C49" s="1075" t="s">
        <v>1138</v>
      </c>
      <c r="D49" s="1073"/>
      <c r="E49" s="1073"/>
      <c r="F49" s="1073"/>
      <c r="G49" s="1073"/>
      <c r="H49" s="1073"/>
      <c r="I49" s="1073"/>
      <c r="J49" s="1073"/>
      <c r="K49" s="1073"/>
      <c r="L49" s="1073"/>
      <c r="M49" s="1074"/>
    </row>
    <row r="50" spans="1:13">
      <c r="A50" s="1054"/>
      <c r="B50" s="151" t="s">
        <v>472</v>
      </c>
      <c r="C50" s="261" t="s">
        <v>1087</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c r="A52" s="1054"/>
      <c r="B52" s="151" t="s">
        <v>474</v>
      </c>
      <c r="C52" s="498">
        <v>45306</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236"/>
      <c r="E62" s="1236"/>
      <c r="F62" s="1236"/>
      <c r="G62" s="1236"/>
      <c r="H62" s="1236"/>
      <c r="I62" s="1236"/>
      <c r="J62" s="1236"/>
      <c r="K62" s="1236"/>
      <c r="L62" s="1236"/>
      <c r="M62" s="1237"/>
    </row>
  </sheetData>
  <mergeCells count="48">
    <mergeCell ref="A2:A15"/>
    <mergeCell ref="C3:M3"/>
    <mergeCell ref="F4:G4"/>
    <mergeCell ref="I4:M4"/>
    <mergeCell ref="C5:M5"/>
    <mergeCell ref="C7:D7"/>
    <mergeCell ref="I7:M7"/>
    <mergeCell ref="B8:B10"/>
    <mergeCell ref="C9:D9"/>
    <mergeCell ref="F9:G9"/>
    <mergeCell ref="B14:B15"/>
    <mergeCell ref="F23:H23"/>
    <mergeCell ref="I9:J9"/>
    <mergeCell ref="C10:D10"/>
    <mergeCell ref="F10:G10"/>
    <mergeCell ref="I10:J10"/>
    <mergeCell ref="C11:M11"/>
    <mergeCell ref="C12:M12"/>
    <mergeCell ref="C13:M13"/>
    <mergeCell ref="C14:D14"/>
    <mergeCell ref="F14:M14"/>
    <mergeCell ref="C15:M15"/>
    <mergeCell ref="B25:B28"/>
    <mergeCell ref="B32:B34"/>
    <mergeCell ref="B35:B44"/>
    <mergeCell ref="F43:G43"/>
    <mergeCell ref="H43:I43"/>
    <mergeCell ref="L46:M47"/>
    <mergeCell ref="C49:M49"/>
    <mergeCell ref="A53:A58"/>
    <mergeCell ref="C53:M53"/>
    <mergeCell ref="C54:M54"/>
    <mergeCell ref="C55:M55"/>
    <mergeCell ref="C56:M56"/>
    <mergeCell ref="C57:M57"/>
    <mergeCell ref="C58:M58"/>
    <mergeCell ref="B45:B48"/>
    <mergeCell ref="F46:F47"/>
    <mergeCell ref="G46:J47"/>
    <mergeCell ref="A16:A52"/>
    <mergeCell ref="C16:M16"/>
    <mergeCell ref="C17:M17"/>
    <mergeCell ref="B18:B24"/>
    <mergeCell ref="A59:A61"/>
    <mergeCell ref="C59:M59"/>
    <mergeCell ref="C60:M60"/>
    <mergeCell ref="C61:M61"/>
    <mergeCell ref="C62:M62"/>
  </mergeCells>
  <dataValidations count="7">
    <dataValidation allowBlank="1" showInputMessage="1" showErrorMessage="1" prompt="Seleccione de la lista desplegable" sqref="B4 B7 H7" xr:uid="{7258ABAB-8985-4AFD-82C1-4E2413085249}"/>
    <dataValidation allowBlank="1" showInputMessage="1" showErrorMessage="1" prompt="Incluir una ficha por cada indicador, ya sea de producto o de resultado" sqref="B1" xr:uid="{BD1D4F7F-582E-484A-812D-6F35E4CEA5EA}"/>
    <dataValidation allowBlank="1" showInputMessage="1" showErrorMessage="1" prompt="Identifique el ODS a que le apunta el indicador de producto. Seleccione de la lista desplegable._x000a_" sqref="B14:B15" xr:uid="{A9577A40-B399-4757-9D72-7638DE0FABCF}"/>
    <dataValidation allowBlank="1" showInputMessage="1" showErrorMessage="1" prompt="Identifique la meta ODS a que le apunta el indicador de producto. Seleccione de la lista desplegable." sqref="E14" xr:uid="{3B280DB9-B3D4-46C6-86BE-D9E5EDF33BA7}"/>
    <dataValidation allowBlank="1" showInputMessage="1" showErrorMessage="1" prompt="Determine si el indicador responde a un enfoque (Derechos Humanos, Género, Diferencial, Poblacional, Ambiental y Territorial). Si responde a más de enfoque separelos por ;" sqref="B16" xr:uid="{93480DDF-CF16-40E0-AC0E-91FEA2D7830B}"/>
    <dataValidation allowBlank="1" showInputMessage="1" showErrorMessage="1" prompt="Si corresponde a un indicador del PDD, identifique el código de la meta el cual se encuentra en el listado de indicadores del plan que se encuentra en la caja de herramientas._x000a__x000a_" sqref="F4" xr:uid="{1793BBB4-3DB2-49C3-8116-F2F052C3894C}"/>
    <dataValidation type="list" allowBlank="1" showInputMessage="1" showErrorMessage="1" sqref="I7:M7" xr:uid="{62DE9A0E-4E5C-4AA0-9D4F-477FEA98D797}">
      <formula1>INDIRECT($C$7)</formula1>
    </dataValidation>
  </dataValidations>
  <hyperlinks>
    <hyperlink ref="C57" r:id="rId1" xr:uid="{10173E8D-9ED8-4685-9FC3-FBE3D338847A}"/>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0C4C7FC2-10AB-4DB9-9C19-52FEC67458D4}">
          <x14:formula1>
            <xm:f>Desplegables!$B$45:$B$46</xm:f>
          </x14:formula1>
          <xm:sqref>C4</xm:sqref>
        </x14:dataValidation>
        <x14:dataValidation type="list" allowBlank="1" showInputMessage="1" showErrorMessage="1" xr:uid="{429AE1C1-AE9B-458C-9C24-FE53D7001B2D}">
          <x14:formula1>
            <xm:f>Desplegables!$B$50:$B$52</xm:f>
          </x14:formula1>
          <xm:sqref>G46:J47</xm:sqref>
        </x14:dataValidation>
        <x14:dataValidation type="list" allowBlank="1" showInputMessage="1" showErrorMessage="1" xr:uid="{60CA6377-5E15-47B6-A016-111430DD888B}">
          <x14:formula1>
            <xm:f>Desplegables!$I$4:$I$18</xm:f>
          </x14:formula1>
          <xm:sqref>C7</xm:sqref>
        </x14:dataValidation>
        <x14:dataValidation type="list" allowBlank="1" showInputMessage="1" showErrorMessage="1" xr:uid="{3554EDAE-A273-4F15-9E3F-1E1905B9F40C}">
          <x14:formula1>
            <xm:f>Desplegables!$L$24:$L$39</xm:f>
          </x14:formula1>
          <xm:sqref>C14:D14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A7E5-24B6-408F-ADD9-01486B19348C}">
  <sheetPr>
    <tabColor rgb="FF0070C0"/>
  </sheetPr>
  <dimension ref="A1:M62"/>
  <sheetViews>
    <sheetView topLeftCell="B1" workbookViewId="0">
      <selection activeCell="F23" sqref="F23"/>
    </sheetView>
  </sheetViews>
  <sheetFormatPr baseColWidth="10" defaultColWidth="10.85546875" defaultRowHeight="15.75"/>
  <cols>
    <col min="1" max="1" width="25.140625" style="12" customWidth="1"/>
    <col min="2" max="2" width="45" style="43" customWidth="1"/>
    <col min="3" max="16384" width="10.85546875" style="12"/>
  </cols>
  <sheetData>
    <row r="1" spans="1:13" ht="16.5" thickBot="1">
      <c r="A1" s="330"/>
      <c r="B1" s="61" t="s">
        <v>853</v>
      </c>
      <c r="C1" s="62"/>
      <c r="D1" s="62"/>
      <c r="E1" s="62"/>
      <c r="F1" s="62"/>
      <c r="G1" s="62"/>
      <c r="H1" s="62"/>
      <c r="I1" s="62"/>
      <c r="J1" s="62"/>
      <c r="K1" s="62"/>
      <c r="L1" s="62"/>
      <c r="M1" s="63"/>
    </row>
    <row r="2" spans="1:13">
      <c r="A2" s="1136" t="s">
        <v>426</v>
      </c>
      <c r="B2" s="150" t="s">
        <v>427</v>
      </c>
      <c r="C2" s="1252" t="s">
        <v>959</v>
      </c>
      <c r="D2" s="1253"/>
      <c r="E2" s="1253"/>
      <c r="F2" s="1253"/>
      <c r="G2" s="1253"/>
      <c r="H2" s="1253"/>
      <c r="I2" s="1253"/>
      <c r="J2" s="1253"/>
      <c r="K2" s="1253"/>
      <c r="L2" s="1253"/>
      <c r="M2" s="1254"/>
    </row>
    <row r="3" spans="1:13" ht="31.5">
      <c r="A3" s="1137"/>
      <c r="B3" s="151" t="s">
        <v>511</v>
      </c>
      <c r="C3" s="1042" t="s">
        <v>353</v>
      </c>
      <c r="D3" s="1043"/>
      <c r="E3" s="1043"/>
      <c r="F3" s="1043"/>
      <c r="G3" s="1043"/>
      <c r="H3" s="1043"/>
      <c r="I3" s="1043"/>
      <c r="J3" s="1043"/>
      <c r="K3" s="1043"/>
      <c r="L3" s="1043"/>
      <c r="M3" s="1044"/>
    </row>
    <row r="4" spans="1:13">
      <c r="A4" s="1137"/>
      <c r="B4" s="153" t="s">
        <v>290</v>
      </c>
      <c r="C4" s="122" t="s">
        <v>95</v>
      </c>
      <c r="D4" s="123"/>
      <c r="E4" s="124"/>
      <c r="F4" s="1045" t="s">
        <v>291</v>
      </c>
      <c r="G4" s="1046"/>
      <c r="H4" s="125" t="s">
        <v>356</v>
      </c>
      <c r="I4" s="126"/>
      <c r="J4" s="126"/>
      <c r="K4" s="126"/>
      <c r="L4" s="126"/>
      <c r="M4" s="127"/>
    </row>
    <row r="5" spans="1:13">
      <c r="A5" s="1137"/>
      <c r="B5" s="153" t="s">
        <v>430</v>
      </c>
      <c r="C5" s="122" t="s">
        <v>431</v>
      </c>
      <c r="D5" s="126"/>
      <c r="E5" s="126"/>
      <c r="F5" s="126"/>
      <c r="G5" s="126"/>
      <c r="H5" s="126"/>
      <c r="I5" s="126"/>
      <c r="J5" s="126"/>
      <c r="K5" s="126"/>
      <c r="L5" s="126"/>
      <c r="M5" s="127"/>
    </row>
    <row r="6" spans="1:13">
      <c r="A6" s="1137"/>
      <c r="B6" s="153" t="s">
        <v>432</v>
      </c>
      <c r="C6" s="122" t="s">
        <v>431</v>
      </c>
      <c r="D6" s="126"/>
      <c r="E6" s="126"/>
      <c r="F6" s="126"/>
      <c r="G6" s="126"/>
      <c r="H6" s="126"/>
      <c r="I6" s="126"/>
      <c r="J6" s="126"/>
      <c r="K6" s="126"/>
      <c r="L6" s="126"/>
      <c r="M6" s="127"/>
    </row>
    <row r="7" spans="1:13">
      <c r="A7" s="1137"/>
      <c r="B7" s="162" t="s">
        <v>433</v>
      </c>
      <c r="C7" s="1031" t="s">
        <v>37</v>
      </c>
      <c r="D7" s="1032"/>
      <c r="E7" s="128"/>
      <c r="F7" s="128"/>
      <c r="G7" s="129"/>
      <c r="H7" s="67" t="s">
        <v>294</v>
      </c>
      <c r="I7" s="1033" t="s">
        <v>80</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971</v>
      </c>
      <c r="D9" s="1030"/>
      <c r="E9" s="28"/>
      <c r="F9" s="1030" t="s">
        <v>327</v>
      </c>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56.25" customHeight="1">
      <c r="A11" s="1137"/>
      <c r="B11" s="162" t="s">
        <v>436</v>
      </c>
      <c r="C11" s="1245" t="s">
        <v>972</v>
      </c>
      <c r="D11" s="1246"/>
      <c r="E11" s="1246"/>
      <c r="F11" s="1246"/>
      <c r="G11" s="1246"/>
      <c r="H11" s="1246"/>
      <c r="I11" s="1246"/>
      <c r="J11" s="1246"/>
      <c r="K11" s="1246"/>
      <c r="L11" s="1246"/>
      <c r="M11" s="1247"/>
    </row>
    <row r="12" spans="1:13" ht="87.75" customHeight="1">
      <c r="A12" s="1137"/>
      <c r="B12" s="162" t="s">
        <v>515</v>
      </c>
      <c r="C12" s="1245" t="s">
        <v>974</v>
      </c>
      <c r="D12" s="1246"/>
      <c r="E12" s="1246"/>
      <c r="F12" s="1246"/>
      <c r="G12" s="1246"/>
      <c r="H12" s="1246"/>
      <c r="I12" s="1246"/>
      <c r="J12" s="1246"/>
      <c r="K12" s="1246"/>
      <c r="L12" s="1246"/>
      <c r="M12" s="1247"/>
    </row>
    <row r="13" spans="1:13" ht="31.5">
      <c r="A13" s="1137"/>
      <c r="B13" s="151" t="s">
        <v>516</v>
      </c>
      <c r="C13" s="1245" t="s">
        <v>352</v>
      </c>
      <c r="D13" s="1246"/>
      <c r="E13" s="1246"/>
      <c r="F13" s="1246"/>
      <c r="G13" s="1246"/>
      <c r="H13" s="1246"/>
      <c r="I13" s="1246"/>
      <c r="J13" s="1246"/>
      <c r="K13" s="1246"/>
      <c r="L13" s="1246"/>
      <c r="M13" s="1247"/>
    </row>
    <row r="14" spans="1:13">
      <c r="A14" s="1137"/>
      <c r="B14" s="1124" t="s">
        <v>517</v>
      </c>
      <c r="C14" s="1245" t="s">
        <v>78</v>
      </c>
      <c r="D14" s="1246"/>
      <c r="E14" s="376" t="s">
        <v>108</v>
      </c>
      <c r="F14" s="1255" t="s">
        <v>329</v>
      </c>
      <c r="G14" s="1246"/>
      <c r="H14" s="1246"/>
      <c r="I14" s="1246"/>
      <c r="J14" s="1246"/>
      <c r="K14" s="1246"/>
      <c r="L14" s="1246"/>
      <c r="M14" s="1247"/>
    </row>
    <row r="15" spans="1:13">
      <c r="A15" s="1137"/>
      <c r="B15" s="1125"/>
      <c r="C15" s="1245"/>
      <c r="D15" s="1246"/>
      <c r="E15" s="1246"/>
      <c r="F15" s="1246"/>
      <c r="G15" s="1246"/>
      <c r="H15" s="1246"/>
      <c r="I15" s="1246"/>
      <c r="J15" s="1246"/>
      <c r="K15" s="1246"/>
      <c r="L15" s="1246"/>
      <c r="M15" s="1247"/>
    </row>
    <row r="16" spans="1:13">
      <c r="A16" s="1165" t="s">
        <v>238</v>
      </c>
      <c r="B16" s="151" t="s">
        <v>280</v>
      </c>
      <c r="C16" s="1245" t="s">
        <v>961</v>
      </c>
      <c r="D16" s="1246"/>
      <c r="E16" s="1246"/>
      <c r="F16" s="1246"/>
      <c r="G16" s="1246"/>
      <c r="H16" s="1246"/>
      <c r="I16" s="1246"/>
      <c r="J16" s="1246"/>
      <c r="K16" s="1246"/>
      <c r="L16" s="1246"/>
      <c r="M16" s="1247"/>
    </row>
    <row r="17" spans="1:13" ht="38.25" customHeight="1">
      <c r="A17" s="1166"/>
      <c r="B17" s="151" t="s">
        <v>519</v>
      </c>
      <c r="C17" s="1245" t="s">
        <v>976</v>
      </c>
      <c r="D17" s="1246"/>
      <c r="E17" s="1246"/>
      <c r="F17" s="1246"/>
      <c r="G17" s="1246"/>
      <c r="H17" s="1246"/>
      <c r="I17" s="1246"/>
      <c r="J17" s="1246"/>
      <c r="K17" s="1246"/>
      <c r="L17" s="1246"/>
      <c r="M17" s="1247"/>
    </row>
    <row r="18" spans="1:13">
      <c r="A18" s="1166"/>
      <c r="B18" s="1026" t="s">
        <v>437</v>
      </c>
      <c r="C18" s="138"/>
      <c r="D18" s="13"/>
      <c r="E18" s="13"/>
      <c r="F18" s="13"/>
      <c r="G18" s="13"/>
      <c r="H18" s="13"/>
      <c r="I18" s="13"/>
      <c r="J18" s="13"/>
      <c r="K18" s="13"/>
      <c r="L18" s="13"/>
      <c r="M18" s="14"/>
    </row>
    <row r="19" spans="1:13">
      <c r="A19" s="1166"/>
      <c r="B19" s="1027"/>
      <c r="C19" s="76"/>
      <c r="D19" s="15"/>
      <c r="E19" s="5"/>
      <c r="F19" s="15"/>
      <c r="G19" s="5"/>
      <c r="H19" s="15"/>
      <c r="I19" s="5"/>
      <c r="J19" s="15"/>
      <c r="K19" s="5"/>
      <c r="L19" s="5"/>
      <c r="M19" s="16"/>
    </row>
    <row r="20" spans="1:13">
      <c r="A20" s="1166"/>
      <c r="B20" s="1027"/>
      <c r="C20" s="378" t="s">
        <v>438</v>
      </c>
      <c r="D20" s="379"/>
      <c r="E20" s="380" t="s">
        <v>439</v>
      </c>
      <c r="F20" s="379"/>
      <c r="G20" s="380" t="s">
        <v>440</v>
      </c>
      <c r="H20" s="379"/>
      <c r="I20" s="380" t="s">
        <v>441</v>
      </c>
      <c r="J20" s="381"/>
      <c r="K20" s="380"/>
      <c r="L20" s="380"/>
      <c r="M20" s="382"/>
    </row>
    <row r="21" spans="1:13">
      <c r="A21" s="1166"/>
      <c r="B21" s="1027"/>
      <c r="C21" s="378" t="s">
        <v>443</v>
      </c>
      <c r="D21" s="383"/>
      <c r="E21" s="380" t="s">
        <v>444</v>
      </c>
      <c r="F21" s="384"/>
      <c r="G21" s="380" t="s">
        <v>445</v>
      </c>
      <c r="H21" s="384"/>
      <c r="I21" s="380"/>
      <c r="J21" s="385"/>
      <c r="K21" s="380"/>
      <c r="L21" s="380"/>
      <c r="M21" s="382"/>
    </row>
    <row r="22" spans="1:13">
      <c r="A22" s="1166"/>
      <c r="B22" s="1027"/>
      <c r="C22" s="378" t="s">
        <v>446</v>
      </c>
      <c r="D22" s="383"/>
      <c r="E22" s="380" t="s">
        <v>447</v>
      </c>
      <c r="F22" s="383"/>
      <c r="G22" s="380"/>
      <c r="H22" s="385"/>
      <c r="I22" s="380"/>
      <c r="J22" s="385"/>
      <c r="K22" s="380"/>
      <c r="L22" s="380"/>
      <c r="M22" s="382"/>
    </row>
    <row r="23" spans="1:13">
      <c r="A23" s="1166"/>
      <c r="B23" s="1027"/>
      <c r="C23" s="378" t="s">
        <v>105</v>
      </c>
      <c r="D23" s="383" t="s">
        <v>442</v>
      </c>
      <c r="E23" s="380" t="s">
        <v>448</v>
      </c>
      <c r="F23" s="331" t="s">
        <v>966</v>
      </c>
      <c r="G23" s="331"/>
      <c r="H23" s="331"/>
      <c r="I23" s="331"/>
      <c r="J23" s="331"/>
      <c r="K23" s="331"/>
      <c r="L23" s="331"/>
      <c r="M23" s="332"/>
    </row>
    <row r="24" spans="1:13">
      <c r="A24" s="1166"/>
      <c r="B24" s="1028"/>
      <c r="C24" s="387"/>
      <c r="D24" s="388"/>
      <c r="E24" s="388"/>
      <c r="F24" s="388"/>
      <c r="G24" s="388"/>
      <c r="H24" s="388"/>
      <c r="I24" s="388"/>
      <c r="J24" s="388"/>
      <c r="K24" s="388"/>
      <c r="L24" s="388"/>
      <c r="M24" s="389"/>
    </row>
    <row r="25" spans="1:13">
      <c r="A25" s="1166"/>
      <c r="B25" s="1026" t="s">
        <v>449</v>
      </c>
      <c r="C25" s="390"/>
      <c r="D25" s="391"/>
      <c r="E25" s="391"/>
      <c r="F25" s="391"/>
      <c r="G25" s="391"/>
      <c r="H25" s="391"/>
      <c r="I25" s="391"/>
      <c r="J25" s="391"/>
      <c r="K25" s="391"/>
      <c r="L25" s="132"/>
      <c r="M25" s="133"/>
    </row>
    <row r="26" spans="1:13">
      <c r="A26" s="1166"/>
      <c r="B26" s="1027"/>
      <c r="C26" s="378" t="s">
        <v>450</v>
      </c>
      <c r="D26" s="384"/>
      <c r="E26" s="392"/>
      <c r="F26" s="380" t="s">
        <v>451</v>
      </c>
      <c r="G26" s="383"/>
      <c r="H26" s="392"/>
      <c r="I26" s="380" t="s">
        <v>452</v>
      </c>
      <c r="J26" s="383" t="s">
        <v>442</v>
      </c>
      <c r="K26" s="392"/>
      <c r="L26" s="26"/>
      <c r="M26" s="116"/>
    </row>
    <row r="27" spans="1:13">
      <c r="A27" s="1166"/>
      <c r="B27" s="1027"/>
      <c r="C27" s="378" t="s">
        <v>453</v>
      </c>
      <c r="D27" s="25"/>
      <c r="E27" s="26"/>
      <c r="F27" s="380" t="s">
        <v>454</v>
      </c>
      <c r="G27" s="384"/>
      <c r="H27" s="26"/>
      <c r="I27" s="27"/>
      <c r="J27" s="26"/>
      <c r="K27" s="28"/>
      <c r="L27" s="26"/>
      <c r="M27" s="116"/>
    </row>
    <row r="28" spans="1:13">
      <c r="A28" s="1166"/>
      <c r="B28" s="1028"/>
      <c r="C28" s="393"/>
      <c r="D28" s="394"/>
      <c r="E28" s="394"/>
      <c r="F28" s="394"/>
      <c r="G28" s="394"/>
      <c r="H28" s="394"/>
      <c r="I28" s="394"/>
      <c r="J28" s="394"/>
      <c r="K28" s="394"/>
      <c r="L28" s="121"/>
      <c r="M28" s="135"/>
    </row>
    <row r="29" spans="1:13">
      <c r="A29" s="1166"/>
      <c r="B29" s="154" t="s">
        <v>455</v>
      </c>
      <c r="C29" s="395"/>
      <c r="D29" s="396"/>
      <c r="E29" s="396"/>
      <c r="F29" s="396"/>
      <c r="G29" s="396"/>
      <c r="H29" s="396"/>
      <c r="I29" s="396"/>
      <c r="J29" s="396"/>
      <c r="K29" s="396"/>
      <c r="L29" s="396"/>
      <c r="M29" s="397"/>
    </row>
    <row r="30" spans="1:13">
      <c r="A30" s="1166"/>
      <c r="B30" s="154"/>
      <c r="C30" s="398" t="s">
        <v>456</v>
      </c>
      <c r="D30" s="440"/>
      <c r="E30" s="392"/>
      <c r="F30" s="401" t="s">
        <v>457</v>
      </c>
      <c r="G30" s="384"/>
      <c r="H30" s="392"/>
      <c r="I30" s="401" t="s">
        <v>458</v>
      </c>
      <c r="J30" s="402"/>
      <c r="K30" s="403"/>
      <c r="L30" s="404"/>
      <c r="M30" s="405"/>
    </row>
    <row r="31" spans="1:13">
      <c r="A31" s="1166"/>
      <c r="B31" s="153"/>
      <c r="C31" s="387"/>
      <c r="D31" s="388"/>
      <c r="E31" s="388"/>
      <c r="F31" s="388"/>
      <c r="G31" s="388"/>
      <c r="H31" s="388"/>
      <c r="I31" s="388"/>
      <c r="J31" s="388"/>
      <c r="K31" s="388"/>
      <c r="L31" s="388"/>
      <c r="M31" s="389"/>
    </row>
    <row r="32" spans="1:13">
      <c r="A32" s="1166"/>
      <c r="B32" s="1026" t="s">
        <v>459</v>
      </c>
      <c r="C32" s="84"/>
      <c r="D32" s="33"/>
      <c r="E32" s="33"/>
      <c r="F32" s="33"/>
      <c r="G32" s="33"/>
      <c r="H32" s="33"/>
      <c r="I32" s="33"/>
      <c r="J32" s="33"/>
      <c r="K32" s="33"/>
      <c r="L32" s="132"/>
      <c r="M32" s="133"/>
    </row>
    <row r="33" spans="1:13">
      <c r="A33" s="1166"/>
      <c r="B33" s="1027"/>
      <c r="C33" s="407" t="s">
        <v>460</v>
      </c>
      <c r="D33" s="347">
        <v>2023</v>
      </c>
      <c r="E33" s="35"/>
      <c r="F33" s="392" t="s">
        <v>461</v>
      </c>
      <c r="G33" s="36" t="s">
        <v>494</v>
      </c>
      <c r="H33" s="35"/>
      <c r="I33" s="401"/>
      <c r="J33" s="35"/>
      <c r="K33" s="35"/>
      <c r="L33" s="26"/>
      <c r="M33" s="116"/>
    </row>
    <row r="34" spans="1:13">
      <c r="A34" s="1166"/>
      <c r="B34" s="1028"/>
      <c r="C34" s="387"/>
      <c r="D34" s="348"/>
      <c r="E34" s="38"/>
      <c r="F34" s="388"/>
      <c r="G34" s="38"/>
      <c r="H34" s="38"/>
      <c r="I34" s="432"/>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815">
        <v>2023</v>
      </c>
      <c r="E36" s="6"/>
      <c r="F36" s="815">
        <v>2024</v>
      </c>
      <c r="G36" s="827"/>
      <c r="H36" s="815">
        <v>2025</v>
      </c>
      <c r="I36" s="829"/>
      <c r="J36" s="815">
        <v>2026</v>
      </c>
      <c r="K36" s="827"/>
      <c r="L36" s="815">
        <v>2027</v>
      </c>
      <c r="M36" s="40"/>
    </row>
    <row r="37" spans="1:13">
      <c r="A37" s="1166"/>
      <c r="B37" s="1027"/>
      <c r="C37" s="88"/>
      <c r="D37" s="357" t="s">
        <v>973</v>
      </c>
      <c r="E37" s="9"/>
      <c r="F37" s="357" t="s">
        <v>973</v>
      </c>
      <c r="G37" s="9"/>
      <c r="H37" s="357" t="s">
        <v>973</v>
      </c>
      <c r="I37" s="9"/>
      <c r="J37" s="357" t="s">
        <v>973</v>
      </c>
      <c r="K37" s="9"/>
      <c r="L37" s="357" t="s">
        <v>973</v>
      </c>
      <c r="M37" s="100"/>
    </row>
    <row r="38" spans="1:13">
      <c r="A38" s="1166"/>
      <c r="B38" s="1027"/>
      <c r="C38" s="88"/>
      <c r="D38" s="815">
        <v>2028</v>
      </c>
      <c r="E38" s="827"/>
      <c r="F38" s="815">
        <v>2029</v>
      </c>
      <c r="G38" s="827"/>
      <c r="H38" s="815">
        <v>2030</v>
      </c>
      <c r="I38" s="829"/>
      <c r="J38" s="815">
        <v>2031</v>
      </c>
      <c r="K38" s="827"/>
      <c r="L38" s="815">
        <v>2032</v>
      </c>
      <c r="M38" s="16"/>
    </row>
    <row r="39" spans="1:13">
      <c r="A39" s="1166"/>
      <c r="B39" s="1027"/>
      <c r="C39" s="88"/>
      <c r="D39" s="357" t="s">
        <v>973</v>
      </c>
      <c r="E39" s="9"/>
      <c r="F39" s="357" t="s">
        <v>973</v>
      </c>
      <c r="G39" s="9"/>
      <c r="H39" s="357" t="s">
        <v>973</v>
      </c>
      <c r="I39" s="9"/>
      <c r="J39" s="357" t="s">
        <v>973</v>
      </c>
      <c r="K39" s="9"/>
      <c r="L39" s="357" t="s">
        <v>973</v>
      </c>
      <c r="M39" s="100"/>
    </row>
    <row r="40" spans="1:13">
      <c r="A40" s="1166"/>
      <c r="B40" s="1027"/>
      <c r="C40" s="88"/>
      <c r="D40" s="815">
        <v>2033</v>
      </c>
      <c r="E40" s="827"/>
      <c r="F40" s="815">
        <v>2034</v>
      </c>
      <c r="G40" s="6"/>
      <c r="H40" s="333"/>
      <c r="I40" s="333"/>
      <c r="J40" s="333"/>
      <c r="K40" s="6"/>
      <c r="L40" s="6"/>
      <c r="M40" s="16"/>
    </row>
    <row r="41" spans="1:13">
      <c r="A41" s="1166"/>
      <c r="B41" s="1027"/>
      <c r="C41" s="88"/>
      <c r="D41" s="357" t="s">
        <v>973</v>
      </c>
      <c r="E41" s="9"/>
      <c r="F41" s="357" t="s">
        <v>973</v>
      </c>
      <c r="G41" s="9"/>
      <c r="H41" s="98"/>
      <c r="I41" s="9"/>
      <c r="J41" s="98"/>
      <c r="K41" s="9"/>
      <c r="L41" s="98"/>
      <c r="M41" s="100"/>
    </row>
    <row r="42" spans="1:13">
      <c r="A42" s="1166"/>
      <c r="B42" s="1027"/>
      <c r="C42" s="88"/>
      <c r="D42" s="10"/>
      <c r="E42" s="99"/>
      <c r="F42" s="848" t="s">
        <v>467</v>
      </c>
      <c r="G42" s="99"/>
      <c r="H42" s="69"/>
      <c r="I42" s="70"/>
      <c r="J42" s="69"/>
      <c r="K42" s="70"/>
      <c r="L42" s="69"/>
      <c r="M42" s="71"/>
    </row>
    <row r="43" spans="1:13">
      <c r="A43" s="1166"/>
      <c r="B43" s="1027"/>
      <c r="C43" s="88"/>
      <c r="D43" s="98"/>
      <c r="E43" s="9"/>
      <c r="F43" s="1109">
        <v>480</v>
      </c>
      <c r="G43" s="1110"/>
      <c r="H43" s="1135"/>
      <c r="I43" s="1135"/>
      <c r="J43" s="102"/>
      <c r="K43" s="6"/>
      <c r="L43" s="102"/>
      <c r="M43" s="90"/>
    </row>
    <row r="44" spans="1:13">
      <c r="A44" s="1166"/>
      <c r="B44" s="1027"/>
      <c r="C44" s="89"/>
      <c r="D44" s="10"/>
      <c r="E44" s="99"/>
      <c r="F44" s="10"/>
      <c r="G44" s="99"/>
      <c r="H44" s="97"/>
      <c r="I44" s="74"/>
      <c r="J44" s="97"/>
      <c r="K44" s="74"/>
      <c r="L44" s="97"/>
      <c r="M44" s="75"/>
    </row>
    <row r="45" spans="1:13">
      <c r="A45" s="1166"/>
      <c r="B45" s="1026" t="s">
        <v>468</v>
      </c>
      <c r="C45" s="390"/>
      <c r="D45" s="391"/>
      <c r="E45" s="391"/>
      <c r="F45" s="391"/>
      <c r="G45" s="391"/>
      <c r="H45" s="391"/>
      <c r="I45" s="391"/>
      <c r="J45" s="391"/>
      <c r="K45" s="391"/>
      <c r="L45" s="26"/>
      <c r="M45" s="116"/>
    </row>
    <row r="46" spans="1:13">
      <c r="A46" s="1166"/>
      <c r="B46" s="1027"/>
      <c r="C46" s="117"/>
      <c r="D46" s="41" t="s">
        <v>93</v>
      </c>
      <c r="E46" s="42" t="s">
        <v>95</v>
      </c>
      <c r="F46" s="1160" t="s">
        <v>469</v>
      </c>
      <c r="G46" s="1052" t="s">
        <v>103</v>
      </c>
      <c r="H46" s="1052"/>
      <c r="I46" s="1052"/>
      <c r="J46" s="1052"/>
      <c r="K46" s="431" t="s">
        <v>470</v>
      </c>
      <c r="L46" s="1018"/>
      <c r="M46" s="1019"/>
    </row>
    <row r="47" spans="1:13">
      <c r="A47" s="1166"/>
      <c r="B47" s="1027"/>
      <c r="C47" s="117"/>
      <c r="D47" s="119"/>
      <c r="E47" s="383" t="s">
        <v>521</v>
      </c>
      <c r="F47" s="1160"/>
      <c r="G47" s="1052"/>
      <c r="H47" s="1052"/>
      <c r="I47" s="1052"/>
      <c r="J47" s="1052"/>
      <c r="K47" s="26"/>
      <c r="L47" s="1020"/>
      <c r="M47" s="1021"/>
    </row>
    <row r="48" spans="1:13">
      <c r="A48" s="1166"/>
      <c r="B48" s="1028"/>
      <c r="C48" s="120"/>
      <c r="D48" s="121"/>
      <c r="E48" s="121"/>
      <c r="F48" s="121"/>
      <c r="G48" s="121"/>
      <c r="H48" s="121"/>
      <c r="I48" s="121"/>
      <c r="J48" s="121"/>
      <c r="K48" s="121"/>
      <c r="L48" s="26"/>
      <c r="M48" s="116"/>
    </row>
    <row r="49" spans="1:13" ht="37.5" customHeight="1">
      <c r="A49" s="1166"/>
      <c r="B49" s="162" t="s">
        <v>471</v>
      </c>
      <c r="C49" s="1245" t="s">
        <v>975</v>
      </c>
      <c r="D49" s="1246"/>
      <c r="E49" s="1246"/>
      <c r="F49" s="1246"/>
      <c r="G49" s="1246"/>
      <c r="H49" s="1246"/>
      <c r="I49" s="1246"/>
      <c r="J49" s="1246"/>
      <c r="K49" s="1246"/>
      <c r="L49" s="1246"/>
      <c r="M49" s="1247"/>
    </row>
    <row r="50" spans="1:13">
      <c r="A50" s="1166"/>
      <c r="B50" s="151" t="s">
        <v>472</v>
      </c>
      <c r="C50" s="1245" t="s">
        <v>967</v>
      </c>
      <c r="D50" s="1246"/>
      <c r="E50" s="1246"/>
      <c r="F50" s="1246"/>
      <c r="G50" s="1246"/>
      <c r="H50" s="1246"/>
      <c r="I50" s="1246"/>
      <c r="J50" s="1246"/>
      <c r="K50" s="1246"/>
      <c r="L50" s="1246"/>
      <c r="M50" s="1247"/>
    </row>
    <row r="51" spans="1:13">
      <c r="A51" s="1166"/>
      <c r="B51" s="151" t="s">
        <v>473</v>
      </c>
      <c r="C51" s="1245">
        <v>60</v>
      </c>
      <c r="D51" s="1246"/>
      <c r="E51" s="1246"/>
      <c r="F51" s="1246"/>
      <c r="G51" s="1246"/>
      <c r="H51" s="1246"/>
      <c r="I51" s="1246"/>
      <c r="J51" s="1246"/>
      <c r="K51" s="1246"/>
      <c r="L51" s="1246"/>
      <c r="M51" s="1247"/>
    </row>
    <row r="52" spans="1:13">
      <c r="A52" s="1166"/>
      <c r="B52" s="151" t="s">
        <v>474</v>
      </c>
      <c r="C52" s="1245">
        <v>2023</v>
      </c>
      <c r="D52" s="1246"/>
      <c r="E52" s="1246"/>
      <c r="F52" s="1246"/>
      <c r="G52" s="1246"/>
      <c r="H52" s="1246"/>
      <c r="I52" s="1246"/>
      <c r="J52" s="1246"/>
      <c r="K52" s="1246"/>
      <c r="L52" s="1246"/>
      <c r="M52" s="1247"/>
    </row>
    <row r="53" spans="1:13">
      <c r="A53" s="1060" t="s">
        <v>250</v>
      </c>
      <c r="B53" s="155" t="s">
        <v>475</v>
      </c>
      <c r="C53" s="1063" t="s">
        <v>968</v>
      </c>
      <c r="D53" s="1064"/>
      <c r="E53" s="1064"/>
      <c r="F53" s="1064"/>
      <c r="G53" s="1064"/>
      <c r="H53" s="1064"/>
      <c r="I53" s="1064"/>
      <c r="J53" s="1064"/>
      <c r="K53" s="1064"/>
      <c r="L53" s="1064"/>
      <c r="M53" s="1065"/>
    </row>
    <row r="54" spans="1:13">
      <c r="A54" s="1061"/>
      <c r="B54" s="155" t="s">
        <v>477</v>
      </c>
      <c r="C54" s="1063" t="s">
        <v>969</v>
      </c>
      <c r="D54" s="1064"/>
      <c r="E54" s="1064"/>
      <c r="F54" s="1064"/>
      <c r="G54" s="1064"/>
      <c r="H54" s="1064"/>
      <c r="I54" s="1064"/>
      <c r="J54" s="1064"/>
      <c r="K54" s="1064"/>
      <c r="L54" s="1064"/>
      <c r="M54" s="1065"/>
    </row>
    <row r="55" spans="1:13">
      <c r="A55" s="1061"/>
      <c r="B55" s="155" t="s">
        <v>479</v>
      </c>
      <c r="C55" s="1063" t="s">
        <v>970</v>
      </c>
      <c r="D55" s="1064"/>
      <c r="E55" s="1064"/>
      <c r="F55" s="1064"/>
      <c r="G55" s="1064"/>
      <c r="H55" s="1064"/>
      <c r="I55" s="1064"/>
      <c r="J55" s="1064"/>
      <c r="K55" s="1064"/>
      <c r="L55" s="1064"/>
      <c r="M55" s="1065"/>
    </row>
    <row r="56" spans="1:13">
      <c r="A56" s="1061"/>
      <c r="B56" s="156" t="s">
        <v>481</v>
      </c>
      <c r="C56" s="1063" t="s">
        <v>963</v>
      </c>
      <c r="D56" s="1064"/>
      <c r="E56" s="1064"/>
      <c r="F56" s="1064"/>
      <c r="G56" s="1064"/>
      <c r="H56" s="1064"/>
      <c r="I56" s="1064"/>
      <c r="J56" s="1064"/>
      <c r="K56" s="1064"/>
      <c r="L56" s="1064"/>
      <c r="M56" s="1065"/>
    </row>
    <row r="57" spans="1:13">
      <c r="A57" s="1061"/>
      <c r="B57" s="155" t="s">
        <v>482</v>
      </c>
      <c r="C57" s="1251" t="s">
        <v>965</v>
      </c>
      <c r="D57" s="1064"/>
      <c r="E57" s="1064"/>
      <c r="F57" s="1064"/>
      <c r="G57" s="1064"/>
      <c r="H57" s="1064"/>
      <c r="I57" s="1064"/>
      <c r="J57" s="1064"/>
      <c r="K57" s="1064"/>
      <c r="L57" s="1064"/>
      <c r="M57" s="1065"/>
    </row>
    <row r="58" spans="1:13" ht="16.5" thickBot="1">
      <c r="A58" s="1062"/>
      <c r="B58" s="155" t="s">
        <v>484</v>
      </c>
      <c r="C58" s="1063">
        <v>3195208139</v>
      </c>
      <c r="D58" s="1064"/>
      <c r="E58" s="1064"/>
      <c r="F58" s="1064"/>
      <c r="G58" s="1064"/>
      <c r="H58" s="1064"/>
      <c r="I58" s="1064"/>
      <c r="J58" s="1064"/>
      <c r="K58" s="1064"/>
      <c r="L58" s="1064"/>
      <c r="M58" s="1065"/>
    </row>
    <row r="59" spans="1:13">
      <c r="A59" s="1060" t="s">
        <v>486</v>
      </c>
      <c r="B59" s="157" t="s">
        <v>487</v>
      </c>
      <c r="C59" s="1248" t="s">
        <v>753</v>
      </c>
      <c r="D59" s="1249"/>
      <c r="E59" s="1249"/>
      <c r="F59" s="1249"/>
      <c r="G59" s="1249"/>
      <c r="H59" s="1249"/>
      <c r="I59" s="1249"/>
      <c r="J59" s="1249"/>
      <c r="K59" s="1249"/>
      <c r="L59" s="1249"/>
      <c r="M59" s="1250"/>
    </row>
    <row r="60" spans="1:13">
      <c r="A60" s="1061"/>
      <c r="B60" s="157" t="s">
        <v>488</v>
      </c>
      <c r="C60" s="1248" t="s">
        <v>753</v>
      </c>
      <c r="D60" s="1249"/>
      <c r="E60" s="1249"/>
      <c r="F60" s="1249"/>
      <c r="G60" s="1249"/>
      <c r="H60" s="1249"/>
      <c r="I60" s="1249"/>
      <c r="J60" s="1249"/>
      <c r="K60" s="1249"/>
      <c r="L60" s="1249"/>
      <c r="M60" s="1250"/>
    </row>
    <row r="61" spans="1:13" ht="16.5" thickBot="1">
      <c r="A61" s="1061"/>
      <c r="B61" s="158" t="s">
        <v>294</v>
      </c>
      <c r="C61" s="1248" t="s">
        <v>753</v>
      </c>
      <c r="D61" s="1249"/>
      <c r="E61" s="1249"/>
      <c r="F61" s="1249"/>
      <c r="G61" s="1249"/>
      <c r="H61" s="1249"/>
      <c r="I61" s="1249"/>
      <c r="J61" s="1249"/>
      <c r="K61" s="1249"/>
      <c r="L61" s="1249"/>
      <c r="M61" s="1250"/>
    </row>
    <row r="62" spans="1:13" ht="16.5" thickBot="1">
      <c r="A62" s="149" t="s">
        <v>254</v>
      </c>
      <c r="B62" s="335"/>
      <c r="C62" s="1168"/>
      <c r="D62" s="1070"/>
      <c r="E62" s="1070"/>
      <c r="F62" s="1070"/>
      <c r="G62" s="1070"/>
      <c r="H62" s="1070"/>
      <c r="I62" s="1070"/>
      <c r="J62" s="1070"/>
      <c r="K62" s="1070"/>
      <c r="L62" s="1070"/>
      <c r="M62" s="1071"/>
    </row>
  </sheetData>
  <mergeCells count="49">
    <mergeCell ref="F10:G10"/>
    <mergeCell ref="I10:J10"/>
    <mergeCell ref="F14:M14"/>
    <mergeCell ref="C15:M15"/>
    <mergeCell ref="H43:I43"/>
    <mergeCell ref="B45:B48"/>
    <mergeCell ref="C52:M52"/>
    <mergeCell ref="F46:F47"/>
    <mergeCell ref="G46:J47"/>
    <mergeCell ref="L46:M47"/>
    <mergeCell ref="C49:M49"/>
    <mergeCell ref="C50:M50"/>
    <mergeCell ref="B18:B24"/>
    <mergeCell ref="B25:B28"/>
    <mergeCell ref="B32:B34"/>
    <mergeCell ref="B35:B44"/>
    <mergeCell ref="F43:G43"/>
    <mergeCell ref="A2:A15"/>
    <mergeCell ref="C2:M2"/>
    <mergeCell ref="F4:G4"/>
    <mergeCell ref="C7:D7"/>
    <mergeCell ref="C3:M3"/>
    <mergeCell ref="C13:M13"/>
    <mergeCell ref="C11:M11"/>
    <mergeCell ref="C12:M12"/>
    <mergeCell ref="B14:B15"/>
    <mergeCell ref="C14:D14"/>
    <mergeCell ref="I7:M7"/>
    <mergeCell ref="B8:B10"/>
    <mergeCell ref="C9:D9"/>
    <mergeCell ref="F9:G9"/>
    <mergeCell ref="I9:J9"/>
    <mergeCell ref="C10:D10"/>
    <mergeCell ref="C62:M62"/>
    <mergeCell ref="C51:M51"/>
    <mergeCell ref="A59:A61"/>
    <mergeCell ref="C59:M59"/>
    <mergeCell ref="C60:M60"/>
    <mergeCell ref="C61:M61"/>
    <mergeCell ref="A53:A58"/>
    <mergeCell ref="C53:M53"/>
    <mergeCell ref="C54:M54"/>
    <mergeCell ref="C55:M55"/>
    <mergeCell ref="C56:M56"/>
    <mergeCell ref="C57:M57"/>
    <mergeCell ref="C58:M58"/>
    <mergeCell ref="A16:A52"/>
    <mergeCell ref="C16:M16"/>
    <mergeCell ref="C17:M17"/>
  </mergeCells>
  <dataValidations count="7">
    <dataValidation type="list" allowBlank="1" showInputMessage="1" showErrorMessage="1" sqref="I7:M7" xr:uid="{211A54EE-EA9D-4CC9-B2BA-30EE4E925B02}">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BB4A8347-FE73-4771-BA25-E3C73B712AC6}"/>
    <dataValidation allowBlank="1" showInputMessage="1" showErrorMessage="1" prompt="Determine si el indicador responde a un enfoque (Derechos Humanos, Género, Diferencial, Poblacional, Ambiental y Territorial). Si responde a más de enfoque separelos por ;" sqref="B16" xr:uid="{888D8261-4E55-472C-9ECA-59289DFCAF73}"/>
    <dataValidation allowBlank="1" showInputMessage="1" showErrorMessage="1" prompt="Identifique la meta ODS a que le apunta el indicador de producto. Seleccione de la lista desplegable." sqref="E14" xr:uid="{D059A953-907F-470C-9127-FF37C7616189}"/>
    <dataValidation allowBlank="1" showInputMessage="1" showErrorMessage="1" prompt="Identifique el ODS a que le apunta el indicador de producto. Seleccione de la lista desplegable._x000a_" sqref="B14:B15" xr:uid="{1C1AE805-21E6-4EA6-887E-A9D73BCCC131}"/>
    <dataValidation allowBlank="1" showInputMessage="1" showErrorMessage="1" prompt="Incluir una ficha por cada indicador, ya sea de producto o de resultado" sqref="B1" xr:uid="{D180D8C6-6E22-48C5-8103-6DD0C7CBF81E}"/>
    <dataValidation allowBlank="1" showInputMessage="1" showErrorMessage="1" prompt="Seleccione de la lista desplegable" sqref="B4 B7 H7" xr:uid="{9080692E-F571-4881-9E3E-B68F9552CAC2}"/>
  </dataValidations>
  <hyperlinks>
    <hyperlink ref="C57" r:id="rId1" xr:uid="{C0450F6C-6564-4FAB-BCD5-4A8C06CDD1D1}"/>
  </hyperlinks>
  <pageMargins left="0.7" right="0.7" top="0.75" bottom="0.75" header="0.3" footer="0.3"/>
  <pageSetup paperSize="9" orientation="portrait" horizontalDpi="1200" verticalDpi="1200" r:id="rId2"/>
  <ignoredErrors>
    <ignoredError sqref="D37:L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9B114-F5B6-4C85-88F6-183DEAECA6FB}">
  <sheetPr>
    <tabColor rgb="FF0070C0"/>
  </sheetPr>
  <dimension ref="A1:M62"/>
  <sheetViews>
    <sheetView zoomScale="85" zoomScaleNormal="85" workbookViewId="0">
      <selection activeCell="C13" sqref="C13:M13"/>
    </sheetView>
  </sheetViews>
  <sheetFormatPr baseColWidth="10" defaultColWidth="11.42578125" defaultRowHeight="15.75"/>
  <cols>
    <col min="1" max="1" width="25.140625" style="12" customWidth="1"/>
    <col min="2" max="2" width="43.42578125" style="43" customWidth="1"/>
    <col min="3" max="16384" width="11.42578125" style="12"/>
  </cols>
  <sheetData>
    <row r="1" spans="1:13" ht="16.5" thickBot="1">
      <c r="A1" s="60" t="s">
        <v>525</v>
      </c>
      <c r="B1" s="1258" t="s">
        <v>526</v>
      </c>
      <c r="C1" s="1259"/>
      <c r="D1" s="62" t="s">
        <v>525</v>
      </c>
      <c r="E1" s="62" t="s">
        <v>525</v>
      </c>
      <c r="F1" s="62" t="s">
        <v>525</v>
      </c>
      <c r="G1" s="62" t="s">
        <v>525</v>
      </c>
      <c r="H1" s="62" t="s">
        <v>525</v>
      </c>
      <c r="I1" s="62" t="s">
        <v>525</v>
      </c>
      <c r="J1" s="62" t="s">
        <v>525</v>
      </c>
      <c r="K1" s="62" t="s">
        <v>525</v>
      </c>
      <c r="L1" s="62" t="s">
        <v>525</v>
      </c>
      <c r="M1" s="63" t="s">
        <v>525</v>
      </c>
    </row>
    <row r="2" spans="1:13" ht="34.5" customHeight="1">
      <c r="A2" s="1023" t="s">
        <v>426</v>
      </c>
      <c r="B2" s="150" t="s">
        <v>427</v>
      </c>
      <c r="C2" s="1035" t="s">
        <v>911</v>
      </c>
      <c r="D2" s="1036"/>
      <c r="E2" s="1036"/>
      <c r="F2" s="1036"/>
      <c r="G2" s="1036"/>
      <c r="H2" s="1036"/>
      <c r="I2" s="1036"/>
      <c r="J2" s="1036"/>
      <c r="K2" s="1036"/>
      <c r="L2" s="1036"/>
      <c r="M2" s="1037"/>
    </row>
    <row r="3" spans="1:13" ht="35.25" customHeight="1">
      <c r="A3" s="1024"/>
      <c r="B3" s="162" t="s">
        <v>511</v>
      </c>
      <c r="C3" s="1063" t="s">
        <v>1085</v>
      </c>
      <c r="D3" s="1064"/>
      <c r="E3" s="1064"/>
      <c r="F3" s="1064"/>
      <c r="G3" s="1064"/>
      <c r="H3" s="1064"/>
      <c r="I3" s="1064"/>
      <c r="J3" s="1064"/>
      <c r="K3" s="1064"/>
      <c r="L3" s="1064"/>
      <c r="M3" s="1065"/>
    </row>
    <row r="4" spans="1:13" ht="22.5" customHeight="1">
      <c r="A4" s="1024"/>
      <c r="B4" s="153" t="s">
        <v>290</v>
      </c>
      <c r="C4" s="122" t="s">
        <v>355</v>
      </c>
      <c r="D4" s="123" t="s">
        <v>525</v>
      </c>
      <c r="E4" s="124" t="s">
        <v>525</v>
      </c>
      <c r="F4" s="1045" t="s">
        <v>291</v>
      </c>
      <c r="G4" s="1046"/>
      <c r="H4" s="125" t="s">
        <v>355</v>
      </c>
      <c r="I4" s="126" t="s">
        <v>525</v>
      </c>
      <c r="J4" s="126" t="s">
        <v>525</v>
      </c>
      <c r="K4" s="126" t="s">
        <v>525</v>
      </c>
      <c r="L4" s="126" t="s">
        <v>525</v>
      </c>
      <c r="M4" s="127" t="s">
        <v>525</v>
      </c>
    </row>
    <row r="5" spans="1:13" ht="22.5" customHeight="1">
      <c r="A5" s="1024"/>
      <c r="B5" s="153" t="s">
        <v>430</v>
      </c>
      <c r="C5" s="1042" t="s">
        <v>528</v>
      </c>
      <c r="D5" s="1043" t="s">
        <v>525</v>
      </c>
      <c r="E5" s="1043" t="s">
        <v>525</v>
      </c>
      <c r="F5" s="1043" t="s">
        <v>525</v>
      </c>
      <c r="G5" s="1043" t="s">
        <v>525</v>
      </c>
      <c r="H5" s="1043" t="s">
        <v>525</v>
      </c>
      <c r="I5" s="1043" t="s">
        <v>525</v>
      </c>
      <c r="J5" s="1043" t="s">
        <v>525</v>
      </c>
      <c r="K5" s="1043" t="s">
        <v>525</v>
      </c>
      <c r="L5" s="1043" t="s">
        <v>525</v>
      </c>
      <c r="M5" s="1044" t="s">
        <v>525</v>
      </c>
    </row>
    <row r="6" spans="1:13">
      <c r="A6" s="1024"/>
      <c r="B6" s="153" t="s">
        <v>432</v>
      </c>
      <c r="C6" s="1063" t="s">
        <v>528</v>
      </c>
      <c r="D6" s="1064" t="s">
        <v>525</v>
      </c>
      <c r="E6" s="1064" t="s">
        <v>525</v>
      </c>
      <c r="F6" s="1064" t="s">
        <v>525</v>
      </c>
      <c r="G6" s="1064" t="s">
        <v>525</v>
      </c>
      <c r="H6" s="1064" t="s">
        <v>525</v>
      </c>
      <c r="I6" s="1064" t="s">
        <v>525</v>
      </c>
      <c r="J6" s="1064" t="s">
        <v>525</v>
      </c>
      <c r="K6" s="1064" t="s">
        <v>525</v>
      </c>
      <c r="L6" s="1064" t="s">
        <v>525</v>
      </c>
      <c r="M6" s="1065" t="s">
        <v>525</v>
      </c>
    </row>
    <row r="7" spans="1:13">
      <c r="A7" s="1024"/>
      <c r="B7" s="162" t="s">
        <v>433</v>
      </c>
      <c r="C7" s="1031" t="s">
        <v>43</v>
      </c>
      <c r="D7" s="1032"/>
      <c r="E7" s="128" t="s">
        <v>525</v>
      </c>
      <c r="F7" s="128" t="s">
        <v>525</v>
      </c>
      <c r="G7" s="129" t="s">
        <v>525</v>
      </c>
      <c r="H7" s="67" t="s">
        <v>294</v>
      </c>
      <c r="I7" s="1033" t="s">
        <v>107</v>
      </c>
      <c r="J7" s="1032"/>
      <c r="K7" s="1032"/>
      <c r="L7" s="1032"/>
      <c r="M7" s="1034"/>
    </row>
    <row r="8" spans="1:13">
      <c r="A8" s="1024"/>
      <c r="B8" s="1124" t="s">
        <v>434</v>
      </c>
      <c r="C8" s="130"/>
      <c r="D8" s="131" t="s">
        <v>525</v>
      </c>
      <c r="E8" s="131" t="s">
        <v>525</v>
      </c>
      <c r="F8" s="131"/>
      <c r="G8" s="131" t="s">
        <v>525</v>
      </c>
      <c r="H8" s="131" t="s">
        <v>525</v>
      </c>
      <c r="I8" s="131" t="s">
        <v>525</v>
      </c>
      <c r="J8" s="131" t="s">
        <v>525</v>
      </c>
      <c r="K8" s="131" t="s">
        <v>525</v>
      </c>
      <c r="L8" s="132" t="s">
        <v>525</v>
      </c>
      <c r="M8" s="133" t="s">
        <v>525</v>
      </c>
    </row>
    <row r="9" spans="1:13">
      <c r="A9" s="1024"/>
      <c r="B9" s="1125"/>
      <c r="C9" s="1029" t="s">
        <v>529</v>
      </c>
      <c r="D9" s="1030"/>
      <c r="E9" s="28" t="s">
        <v>525</v>
      </c>
      <c r="F9" s="1030" t="s">
        <v>327</v>
      </c>
      <c r="G9" s="1030"/>
      <c r="H9" s="28" t="s">
        <v>525</v>
      </c>
      <c r="I9" s="1030" t="s">
        <v>525</v>
      </c>
      <c r="J9" s="1030"/>
      <c r="K9" s="28" t="s">
        <v>525</v>
      </c>
      <c r="L9" s="26" t="s">
        <v>525</v>
      </c>
      <c r="M9" s="116" t="s">
        <v>525</v>
      </c>
    </row>
    <row r="10" spans="1:13">
      <c r="A10" s="1024"/>
      <c r="B10" s="1126"/>
      <c r="C10" s="1029" t="s">
        <v>435</v>
      </c>
      <c r="D10" s="1030"/>
      <c r="E10" s="134" t="s">
        <v>525</v>
      </c>
      <c r="F10" s="1030" t="s">
        <v>435</v>
      </c>
      <c r="G10" s="1030"/>
      <c r="H10" s="134" t="s">
        <v>525</v>
      </c>
      <c r="I10" s="1030" t="s">
        <v>435</v>
      </c>
      <c r="J10" s="1030"/>
      <c r="K10" s="134" t="s">
        <v>525</v>
      </c>
      <c r="L10" s="121" t="s">
        <v>525</v>
      </c>
      <c r="M10" s="135" t="s">
        <v>525</v>
      </c>
    </row>
    <row r="11" spans="1:13" ht="74.25" customHeight="1">
      <c r="A11" s="1024"/>
      <c r="B11" s="162" t="s">
        <v>436</v>
      </c>
      <c r="C11" s="1013" t="s">
        <v>530</v>
      </c>
      <c r="D11" s="1014"/>
      <c r="E11" s="1014"/>
      <c r="F11" s="1014"/>
      <c r="G11" s="1014"/>
      <c r="H11" s="1014"/>
      <c r="I11" s="1014"/>
      <c r="J11" s="1014"/>
      <c r="K11" s="1014"/>
      <c r="L11" s="1014"/>
      <c r="M11" s="1017"/>
    </row>
    <row r="12" spans="1:13" ht="95.25" customHeight="1">
      <c r="A12" s="1024"/>
      <c r="B12" s="162" t="s">
        <v>515</v>
      </c>
      <c r="C12" s="1075" t="s">
        <v>531</v>
      </c>
      <c r="D12" s="1073"/>
      <c r="E12" s="1073"/>
      <c r="F12" s="1073"/>
      <c r="G12" s="1073"/>
      <c r="H12" s="1073"/>
      <c r="I12" s="1073"/>
      <c r="J12" s="1073"/>
      <c r="K12" s="1073"/>
      <c r="L12" s="1073"/>
      <c r="M12" s="1074"/>
    </row>
    <row r="13" spans="1:13" ht="31.5">
      <c r="A13" s="1024"/>
      <c r="B13" s="162" t="s">
        <v>516</v>
      </c>
      <c r="C13" s="1013" t="s">
        <v>1128</v>
      </c>
      <c r="D13" s="1014"/>
      <c r="E13" s="1014"/>
      <c r="F13" s="1014"/>
      <c r="G13" s="1014"/>
      <c r="H13" s="1014"/>
      <c r="I13" s="1014"/>
      <c r="J13" s="1014"/>
      <c r="K13" s="1014"/>
      <c r="L13" s="1014"/>
      <c r="M13" s="1017"/>
    </row>
    <row r="14" spans="1:13" ht="81" customHeight="1">
      <c r="A14" s="1024"/>
      <c r="B14" s="1124" t="s">
        <v>517</v>
      </c>
      <c r="C14" s="1058" t="s">
        <v>59</v>
      </c>
      <c r="D14" s="1059"/>
      <c r="E14" s="91" t="s">
        <v>108</v>
      </c>
      <c r="F14" s="1131" t="s">
        <v>132</v>
      </c>
      <c r="G14" s="1014"/>
      <c r="H14" s="1014"/>
      <c r="I14" s="1014"/>
      <c r="J14" s="1014"/>
      <c r="K14" s="1014"/>
      <c r="L14" s="1014"/>
      <c r="M14" s="1017"/>
    </row>
    <row r="15" spans="1:13">
      <c r="A15" s="1024"/>
      <c r="B15" s="1125"/>
      <c r="C15" s="1058" t="s">
        <v>525</v>
      </c>
      <c r="D15" s="1059"/>
      <c r="E15" s="1059"/>
      <c r="F15" s="1059"/>
      <c r="G15" s="1059"/>
      <c r="H15" s="1059"/>
      <c r="I15" s="1059"/>
      <c r="J15" s="1059"/>
      <c r="K15" s="1059"/>
      <c r="L15" s="1059"/>
      <c r="M15" s="1130"/>
    </row>
    <row r="16" spans="1:13">
      <c r="A16" s="1053" t="s">
        <v>238</v>
      </c>
      <c r="B16" s="151" t="s">
        <v>280</v>
      </c>
      <c r="C16" s="1058" t="s">
        <v>532</v>
      </c>
      <c r="D16" s="1059"/>
      <c r="E16" s="1059"/>
      <c r="F16" s="1059"/>
      <c r="G16" s="1059"/>
      <c r="H16" s="1059"/>
      <c r="I16" s="1059"/>
      <c r="J16" s="1059"/>
      <c r="K16" s="1059"/>
      <c r="L16" s="1059"/>
      <c r="M16" s="1130"/>
    </row>
    <row r="17" spans="1:13">
      <c r="A17" s="1054"/>
      <c r="B17" s="151" t="s">
        <v>519</v>
      </c>
      <c r="C17" s="1013" t="s">
        <v>533</v>
      </c>
      <c r="D17" s="1014"/>
      <c r="E17" s="1014"/>
      <c r="F17" s="1014"/>
      <c r="G17" s="1014"/>
      <c r="H17" s="1014"/>
      <c r="I17" s="1014"/>
      <c r="J17" s="1014"/>
      <c r="K17" s="1014"/>
      <c r="L17" s="1014"/>
      <c r="M17" s="1017"/>
    </row>
    <row r="18" spans="1:13" ht="8.25" customHeight="1">
      <c r="A18" s="1054"/>
      <c r="B18" s="1026" t="s">
        <v>437</v>
      </c>
      <c r="C18" s="138" t="s">
        <v>525</v>
      </c>
      <c r="D18" s="13" t="s">
        <v>525</v>
      </c>
      <c r="E18" s="13" t="s">
        <v>525</v>
      </c>
      <c r="F18" s="13" t="s">
        <v>525</v>
      </c>
      <c r="G18" s="13" t="s">
        <v>525</v>
      </c>
      <c r="H18" s="13" t="s">
        <v>525</v>
      </c>
      <c r="I18" s="13" t="s">
        <v>525</v>
      </c>
      <c r="J18" s="13" t="s">
        <v>525</v>
      </c>
      <c r="K18" s="13" t="s">
        <v>525</v>
      </c>
      <c r="L18" s="13" t="s">
        <v>525</v>
      </c>
      <c r="M18" s="14" t="s">
        <v>525</v>
      </c>
    </row>
    <row r="19" spans="1:13" ht="9" customHeight="1">
      <c r="A19" s="1054"/>
      <c r="B19" s="1027"/>
      <c r="C19" s="76" t="s">
        <v>525</v>
      </c>
      <c r="D19" s="15" t="s">
        <v>525</v>
      </c>
      <c r="E19" s="5" t="s">
        <v>525</v>
      </c>
      <c r="F19" s="15" t="s">
        <v>525</v>
      </c>
      <c r="G19" s="5" t="s">
        <v>525</v>
      </c>
      <c r="H19" s="15" t="s">
        <v>525</v>
      </c>
      <c r="I19" s="5" t="s">
        <v>525</v>
      </c>
      <c r="J19" s="15" t="s">
        <v>525</v>
      </c>
      <c r="K19" s="5" t="s">
        <v>525</v>
      </c>
      <c r="L19" s="5" t="s">
        <v>525</v>
      </c>
      <c r="M19" s="16" t="s">
        <v>525</v>
      </c>
    </row>
    <row r="20" spans="1:13">
      <c r="A20" s="1054"/>
      <c r="B20" s="1027"/>
      <c r="C20" s="77" t="s">
        <v>438</v>
      </c>
      <c r="D20" s="17" t="s">
        <v>525</v>
      </c>
      <c r="E20" s="18" t="s">
        <v>439</v>
      </c>
      <c r="F20" s="17" t="s">
        <v>525</v>
      </c>
      <c r="G20" s="18" t="s">
        <v>440</v>
      </c>
      <c r="H20" s="17" t="s">
        <v>525</v>
      </c>
      <c r="I20" s="18" t="s">
        <v>441</v>
      </c>
      <c r="J20" s="148" t="s">
        <v>525</v>
      </c>
      <c r="K20" s="18" t="s">
        <v>525</v>
      </c>
      <c r="L20" s="18" t="s">
        <v>525</v>
      </c>
      <c r="M20" s="66" t="s">
        <v>525</v>
      </c>
    </row>
    <row r="21" spans="1:13">
      <c r="A21" s="1054"/>
      <c r="B21" s="1027"/>
      <c r="C21" s="77" t="s">
        <v>443</v>
      </c>
      <c r="D21" s="19" t="s">
        <v>525</v>
      </c>
      <c r="E21" s="18" t="s">
        <v>444</v>
      </c>
      <c r="F21" s="20" t="s">
        <v>525</v>
      </c>
      <c r="G21" s="18" t="s">
        <v>445</v>
      </c>
      <c r="H21" s="20" t="s">
        <v>525</v>
      </c>
      <c r="I21" s="18" t="s">
        <v>525</v>
      </c>
      <c r="J21" s="68" t="s">
        <v>525</v>
      </c>
      <c r="K21" s="18" t="s">
        <v>525</v>
      </c>
      <c r="L21" s="18" t="s">
        <v>525</v>
      </c>
      <c r="M21" s="66" t="s">
        <v>525</v>
      </c>
    </row>
    <row r="22" spans="1:13">
      <c r="A22" s="1054"/>
      <c r="B22" s="1027"/>
      <c r="C22" s="77" t="s">
        <v>446</v>
      </c>
      <c r="D22" s="19" t="s">
        <v>525</v>
      </c>
      <c r="E22" s="18" t="s">
        <v>447</v>
      </c>
      <c r="F22" s="19" t="s">
        <v>525</v>
      </c>
      <c r="G22" s="18" t="s">
        <v>525</v>
      </c>
      <c r="H22" s="68" t="s">
        <v>525</v>
      </c>
      <c r="I22" s="18" t="s">
        <v>525</v>
      </c>
      <c r="J22" s="68" t="s">
        <v>525</v>
      </c>
      <c r="K22" s="18" t="s">
        <v>525</v>
      </c>
      <c r="L22" s="18" t="s">
        <v>525</v>
      </c>
      <c r="M22" s="66" t="s">
        <v>525</v>
      </c>
    </row>
    <row r="23" spans="1:13">
      <c r="A23" s="1054"/>
      <c r="B23" s="1027"/>
      <c r="C23" s="77" t="s">
        <v>105</v>
      </c>
      <c r="D23" s="20" t="s">
        <v>442</v>
      </c>
      <c r="E23" s="18" t="s">
        <v>448</v>
      </c>
      <c r="F23" s="325" t="s">
        <v>534</v>
      </c>
      <c r="G23" s="1241"/>
      <c r="H23" s="1241" t="s">
        <v>525</v>
      </c>
      <c r="I23" s="1241" t="s">
        <v>525</v>
      </c>
      <c r="J23" s="1241" t="s">
        <v>525</v>
      </c>
      <c r="K23" s="1241" t="s">
        <v>525</v>
      </c>
      <c r="L23" s="1241" t="s">
        <v>525</v>
      </c>
      <c r="M23" s="1257" t="s">
        <v>525</v>
      </c>
    </row>
    <row r="24" spans="1:13" ht="9.75" customHeight="1">
      <c r="A24" s="1054"/>
      <c r="B24" s="1028"/>
      <c r="C24" s="78" t="s">
        <v>525</v>
      </c>
      <c r="D24" s="21" t="s">
        <v>525</v>
      </c>
      <c r="E24" s="21" t="s">
        <v>525</v>
      </c>
      <c r="F24" s="21" t="s">
        <v>525</v>
      </c>
      <c r="G24" s="21" t="s">
        <v>525</v>
      </c>
      <c r="H24" s="21" t="s">
        <v>525</v>
      </c>
      <c r="I24" s="21" t="s">
        <v>525</v>
      </c>
      <c r="J24" s="21" t="s">
        <v>525</v>
      </c>
      <c r="K24" s="21" t="s">
        <v>525</v>
      </c>
      <c r="L24" s="21" t="s">
        <v>525</v>
      </c>
      <c r="M24" s="22" t="s">
        <v>525</v>
      </c>
    </row>
    <row r="25" spans="1:13">
      <c r="A25" s="1054"/>
      <c r="B25" s="1026" t="s">
        <v>449</v>
      </c>
      <c r="C25" s="79" t="s">
        <v>525</v>
      </c>
      <c r="D25" s="23" t="s">
        <v>525</v>
      </c>
      <c r="E25" s="23" t="s">
        <v>525</v>
      </c>
      <c r="F25" s="23" t="s">
        <v>525</v>
      </c>
      <c r="G25" s="23" t="s">
        <v>525</v>
      </c>
      <c r="H25" s="23" t="s">
        <v>525</v>
      </c>
      <c r="I25" s="23" t="s">
        <v>525</v>
      </c>
      <c r="J25" s="23" t="s">
        <v>525</v>
      </c>
      <c r="K25" s="23" t="s">
        <v>525</v>
      </c>
      <c r="L25" s="132" t="s">
        <v>525</v>
      </c>
      <c r="M25" s="133" t="s">
        <v>525</v>
      </c>
    </row>
    <row r="26" spans="1:13">
      <c r="A26" s="1054"/>
      <c r="B26" s="1027"/>
      <c r="C26" s="77" t="s">
        <v>450</v>
      </c>
      <c r="D26" s="20" t="s">
        <v>525</v>
      </c>
      <c r="E26" s="24" t="s">
        <v>525</v>
      </c>
      <c r="F26" s="18" t="s">
        <v>451</v>
      </c>
      <c r="G26" s="19" t="s">
        <v>525</v>
      </c>
      <c r="H26" s="24" t="s">
        <v>525</v>
      </c>
      <c r="I26" s="18" t="s">
        <v>452</v>
      </c>
      <c r="J26" s="19" t="s">
        <v>442</v>
      </c>
      <c r="K26" s="24" t="s">
        <v>525</v>
      </c>
      <c r="L26" s="26" t="s">
        <v>525</v>
      </c>
      <c r="M26" s="116" t="s">
        <v>525</v>
      </c>
    </row>
    <row r="27" spans="1:13">
      <c r="A27" s="1054"/>
      <c r="B27" s="1027"/>
      <c r="C27" s="77" t="s">
        <v>453</v>
      </c>
      <c r="D27" s="25" t="s">
        <v>525</v>
      </c>
      <c r="E27" s="26" t="s">
        <v>525</v>
      </c>
      <c r="F27" s="18" t="s">
        <v>454</v>
      </c>
      <c r="G27" s="20" t="s">
        <v>525</v>
      </c>
      <c r="H27" s="26" t="s">
        <v>525</v>
      </c>
      <c r="I27" s="27" t="s">
        <v>525</v>
      </c>
      <c r="J27" s="26" t="s">
        <v>525</v>
      </c>
      <c r="K27" s="28" t="s">
        <v>525</v>
      </c>
      <c r="L27" s="26" t="s">
        <v>525</v>
      </c>
      <c r="M27" s="116" t="s">
        <v>525</v>
      </c>
    </row>
    <row r="28" spans="1:13">
      <c r="A28" s="1054"/>
      <c r="B28" s="1028"/>
      <c r="C28" s="80" t="s">
        <v>525</v>
      </c>
      <c r="D28" s="29" t="s">
        <v>525</v>
      </c>
      <c r="E28" s="29" t="s">
        <v>525</v>
      </c>
      <c r="F28" s="29" t="s">
        <v>525</v>
      </c>
      <c r="G28" s="29" t="s">
        <v>525</v>
      </c>
      <c r="H28" s="29" t="s">
        <v>525</v>
      </c>
      <c r="I28" s="29" t="s">
        <v>525</v>
      </c>
      <c r="J28" s="29" t="s">
        <v>525</v>
      </c>
      <c r="K28" s="29" t="s">
        <v>525</v>
      </c>
      <c r="L28" s="121" t="s">
        <v>525</v>
      </c>
      <c r="M28" s="135" t="s">
        <v>525</v>
      </c>
    </row>
    <row r="29" spans="1:13">
      <c r="A29" s="1054"/>
      <c r="B29" s="154" t="s">
        <v>455</v>
      </c>
      <c r="C29" s="81" t="s">
        <v>525</v>
      </c>
      <c r="D29" s="59" t="s">
        <v>525</v>
      </c>
      <c r="E29" s="59" t="s">
        <v>525</v>
      </c>
      <c r="F29" s="59" t="s">
        <v>525</v>
      </c>
      <c r="G29" s="59" t="s">
        <v>525</v>
      </c>
      <c r="H29" s="59" t="s">
        <v>525</v>
      </c>
      <c r="I29" s="59" t="s">
        <v>525</v>
      </c>
      <c r="J29" s="59" t="s">
        <v>525</v>
      </c>
      <c r="K29" s="59" t="s">
        <v>525</v>
      </c>
      <c r="L29" s="59" t="s">
        <v>525</v>
      </c>
      <c r="M29" s="82" t="s">
        <v>525</v>
      </c>
    </row>
    <row r="30" spans="1:13">
      <c r="A30" s="1054"/>
      <c r="B30" s="154" t="s">
        <v>525</v>
      </c>
      <c r="C30" s="83" t="s">
        <v>456</v>
      </c>
      <c r="D30" s="31" t="s">
        <v>324</v>
      </c>
      <c r="E30" s="24" t="s">
        <v>525</v>
      </c>
      <c r="F30" s="32" t="s">
        <v>457</v>
      </c>
      <c r="G30" s="20" t="s">
        <v>528</v>
      </c>
      <c r="H30" s="24" t="s">
        <v>525</v>
      </c>
      <c r="I30" s="32" t="s">
        <v>458</v>
      </c>
      <c r="J30" s="103" t="s">
        <v>525</v>
      </c>
      <c r="K30" s="104" t="s">
        <v>528</v>
      </c>
      <c r="L30" s="101" t="s">
        <v>525</v>
      </c>
      <c r="M30" s="30" t="s">
        <v>525</v>
      </c>
    </row>
    <row r="31" spans="1:13">
      <c r="A31" s="1054"/>
      <c r="B31" s="153" t="s">
        <v>525</v>
      </c>
      <c r="C31" s="78" t="s">
        <v>525</v>
      </c>
      <c r="D31" s="21" t="s">
        <v>525</v>
      </c>
      <c r="E31" s="21" t="s">
        <v>525</v>
      </c>
      <c r="F31" s="21" t="s">
        <v>525</v>
      </c>
      <c r="G31" s="21" t="s">
        <v>525</v>
      </c>
      <c r="H31" s="21" t="s">
        <v>525</v>
      </c>
      <c r="I31" s="21" t="s">
        <v>525</v>
      </c>
      <c r="J31" s="21" t="s">
        <v>525</v>
      </c>
      <c r="K31" s="21" t="s">
        <v>525</v>
      </c>
      <c r="L31" s="21" t="s">
        <v>525</v>
      </c>
      <c r="M31" s="22" t="s">
        <v>525</v>
      </c>
    </row>
    <row r="32" spans="1:13">
      <c r="A32" s="1054"/>
      <c r="B32" s="1026" t="s">
        <v>459</v>
      </c>
      <c r="C32" s="84" t="s">
        <v>525</v>
      </c>
      <c r="D32" s="33" t="s">
        <v>525</v>
      </c>
      <c r="E32" s="33" t="s">
        <v>525</v>
      </c>
      <c r="F32" s="33" t="s">
        <v>525</v>
      </c>
      <c r="G32" s="33" t="s">
        <v>525</v>
      </c>
      <c r="H32" s="33" t="s">
        <v>525</v>
      </c>
      <c r="I32" s="33" t="s">
        <v>525</v>
      </c>
      <c r="J32" s="33" t="s">
        <v>525</v>
      </c>
      <c r="K32" s="33" t="s">
        <v>525</v>
      </c>
      <c r="L32" s="132" t="s">
        <v>525</v>
      </c>
      <c r="M32" s="133" t="s">
        <v>525</v>
      </c>
    </row>
    <row r="33" spans="1:13">
      <c r="A33" s="1054"/>
      <c r="B33" s="1027"/>
      <c r="C33" s="85" t="s">
        <v>460</v>
      </c>
      <c r="D33" s="299">
        <v>2023</v>
      </c>
      <c r="E33" s="35" t="s">
        <v>525</v>
      </c>
      <c r="F33" s="24" t="s">
        <v>461</v>
      </c>
      <c r="G33" s="326">
        <v>2031</v>
      </c>
      <c r="H33" s="35" t="s">
        <v>525</v>
      </c>
      <c r="I33" s="32" t="s">
        <v>525</v>
      </c>
      <c r="J33" s="35" t="s">
        <v>525</v>
      </c>
      <c r="K33" s="35" t="s">
        <v>525</v>
      </c>
      <c r="L33" s="26" t="s">
        <v>525</v>
      </c>
      <c r="M33" s="116" t="s">
        <v>525</v>
      </c>
    </row>
    <row r="34" spans="1:13">
      <c r="A34" s="1054"/>
      <c r="B34" s="1028"/>
      <c r="C34" s="78" t="s">
        <v>525</v>
      </c>
      <c r="D34" s="37" t="s">
        <v>525</v>
      </c>
      <c r="E34" s="38" t="s">
        <v>525</v>
      </c>
      <c r="F34" s="21" t="s">
        <v>525</v>
      </c>
      <c r="G34" s="38" t="s">
        <v>525</v>
      </c>
      <c r="H34" s="38" t="s">
        <v>525</v>
      </c>
      <c r="I34" s="39" t="s">
        <v>525</v>
      </c>
      <c r="J34" s="38" t="s">
        <v>525</v>
      </c>
      <c r="K34" s="38" t="s">
        <v>525</v>
      </c>
      <c r="L34" s="121" t="s">
        <v>525</v>
      </c>
      <c r="M34" s="135" t="s">
        <v>525</v>
      </c>
    </row>
    <row r="35" spans="1:13">
      <c r="A35" s="1054"/>
      <c r="B35" s="1026" t="s">
        <v>462</v>
      </c>
      <c r="C35" s="86" t="s">
        <v>525</v>
      </c>
      <c r="D35" s="73" t="s">
        <v>525</v>
      </c>
      <c r="E35" s="73" t="s">
        <v>525</v>
      </c>
      <c r="F35" s="73" t="s">
        <v>525</v>
      </c>
      <c r="G35" s="73" t="s">
        <v>525</v>
      </c>
      <c r="H35" s="73" t="s">
        <v>525</v>
      </c>
      <c r="I35" s="73" t="s">
        <v>525</v>
      </c>
      <c r="J35" s="73" t="s">
        <v>525</v>
      </c>
      <c r="K35" s="73" t="s">
        <v>525</v>
      </c>
      <c r="L35" s="73" t="s">
        <v>525</v>
      </c>
      <c r="M35" s="87" t="s">
        <v>525</v>
      </c>
    </row>
    <row r="36" spans="1:13">
      <c r="A36" s="1054"/>
      <c r="B36" s="1027"/>
      <c r="C36" s="88" t="s">
        <v>525</v>
      </c>
      <c r="D36" s="367">
        <v>2023</v>
      </c>
      <c r="E36" s="6" t="s">
        <v>525</v>
      </c>
      <c r="F36" s="367">
        <v>2024</v>
      </c>
      <c r="G36" s="6" t="s">
        <v>525</v>
      </c>
      <c r="H36" s="516">
        <v>2025</v>
      </c>
      <c r="I36" s="141" t="s">
        <v>525</v>
      </c>
      <c r="J36" s="516">
        <v>2026</v>
      </c>
      <c r="K36" s="6" t="s">
        <v>525</v>
      </c>
      <c r="L36" s="367">
        <v>2027</v>
      </c>
      <c r="M36" s="40" t="s">
        <v>525</v>
      </c>
    </row>
    <row r="37" spans="1:13">
      <c r="A37" s="1054"/>
      <c r="B37" s="1027"/>
      <c r="C37" s="88" t="s">
        <v>525</v>
      </c>
      <c r="D37" s="502">
        <v>1</v>
      </c>
      <c r="E37" s="298" t="s">
        <v>525</v>
      </c>
      <c r="F37" s="518"/>
      <c r="G37" s="298" t="s">
        <v>525</v>
      </c>
      <c r="H37" s="517"/>
      <c r="I37" s="298" t="s">
        <v>525</v>
      </c>
      <c r="J37" s="517" t="s">
        <v>525</v>
      </c>
      <c r="K37" s="298" t="s">
        <v>528</v>
      </c>
      <c r="L37" s="502">
        <v>1</v>
      </c>
      <c r="M37" s="300" t="s">
        <v>525</v>
      </c>
    </row>
    <row r="38" spans="1:13">
      <c r="A38" s="1054"/>
      <c r="B38" s="1027"/>
      <c r="C38" s="88" t="s">
        <v>525</v>
      </c>
      <c r="D38" s="514">
        <v>2028</v>
      </c>
      <c r="E38" s="301" t="s">
        <v>525</v>
      </c>
      <c r="F38" s="514">
        <v>2029</v>
      </c>
      <c r="G38" s="301" t="s">
        <v>525</v>
      </c>
      <c r="H38" s="514">
        <v>2030</v>
      </c>
      <c r="I38" s="302" t="s">
        <v>525</v>
      </c>
      <c r="J38" s="519">
        <v>2031</v>
      </c>
      <c r="K38" s="301" t="s">
        <v>525</v>
      </c>
      <c r="L38" s="502">
        <v>2032</v>
      </c>
      <c r="M38" s="303" t="s">
        <v>525</v>
      </c>
    </row>
    <row r="39" spans="1:13">
      <c r="A39" s="1054"/>
      <c r="B39" s="1027"/>
      <c r="C39" s="88" t="s">
        <v>525</v>
      </c>
      <c r="D39" s="518"/>
      <c r="E39" s="298" t="s">
        <v>525</v>
      </c>
      <c r="F39" s="517"/>
      <c r="G39" s="298" t="s">
        <v>525</v>
      </c>
      <c r="H39" s="515"/>
      <c r="I39" s="304" t="s">
        <v>525</v>
      </c>
      <c r="J39" s="514">
        <v>1</v>
      </c>
      <c r="K39" s="298" t="s">
        <v>525</v>
      </c>
      <c r="L39" s="511"/>
      <c r="M39" s="300" t="s">
        <v>525</v>
      </c>
    </row>
    <row r="40" spans="1:13">
      <c r="A40" s="1054"/>
      <c r="B40" s="1027"/>
      <c r="C40" s="88" t="s">
        <v>525</v>
      </c>
      <c r="D40" s="514">
        <v>2033</v>
      </c>
      <c r="E40" s="301" t="s">
        <v>525</v>
      </c>
      <c r="F40" s="514">
        <v>2034</v>
      </c>
      <c r="G40" s="301" t="s">
        <v>525</v>
      </c>
      <c r="H40" s="302"/>
      <c r="I40" s="302" t="s">
        <v>525</v>
      </c>
      <c r="J40" s="302"/>
      <c r="K40" s="301" t="s">
        <v>525</v>
      </c>
      <c r="L40" s="301"/>
      <c r="M40" s="303" t="s">
        <v>525</v>
      </c>
    </row>
    <row r="41" spans="1:13">
      <c r="A41" s="1054"/>
      <c r="B41" s="1027"/>
      <c r="C41" s="88" t="s">
        <v>525</v>
      </c>
      <c r="D41" s="515"/>
      <c r="E41" s="298" t="s">
        <v>525</v>
      </c>
      <c r="F41" s="520"/>
      <c r="G41" s="298" t="s">
        <v>525</v>
      </c>
      <c r="H41" s="264"/>
      <c r="I41" s="298" t="s">
        <v>525</v>
      </c>
      <c r="J41" s="264"/>
      <c r="K41" s="298" t="s">
        <v>525</v>
      </c>
      <c r="L41" s="264"/>
      <c r="M41" s="300" t="s">
        <v>525</v>
      </c>
    </row>
    <row r="42" spans="1:13">
      <c r="A42" s="1054"/>
      <c r="B42" s="1027"/>
      <c r="C42" s="88" t="s">
        <v>525</v>
      </c>
      <c r="D42" s="304" t="s">
        <v>466</v>
      </c>
      <c r="E42" s="304" t="s">
        <v>525</v>
      </c>
      <c r="F42" s="304" t="s">
        <v>467</v>
      </c>
      <c r="G42" s="304" t="s">
        <v>525</v>
      </c>
      <c r="H42" s="305" t="s">
        <v>525</v>
      </c>
      <c r="I42" s="305" t="s">
        <v>525</v>
      </c>
      <c r="J42" s="305" t="s">
        <v>525</v>
      </c>
      <c r="K42" s="305" t="s">
        <v>525</v>
      </c>
      <c r="L42" s="305" t="s">
        <v>525</v>
      </c>
      <c r="M42" s="306" t="s">
        <v>525</v>
      </c>
    </row>
    <row r="43" spans="1:13">
      <c r="A43" s="1054"/>
      <c r="B43" s="1027"/>
      <c r="C43" s="88" t="s">
        <v>525</v>
      </c>
      <c r="D43" s="264" t="s">
        <v>528</v>
      </c>
      <c r="E43" s="298" t="s">
        <v>525</v>
      </c>
      <c r="F43" s="1109">
        <v>3</v>
      </c>
      <c r="G43" s="1110"/>
      <c r="H43" s="1256" t="s">
        <v>525</v>
      </c>
      <c r="I43" s="1256"/>
      <c r="J43" s="301" t="s">
        <v>525</v>
      </c>
      <c r="K43" s="301" t="s">
        <v>525</v>
      </c>
      <c r="L43" s="301" t="s">
        <v>525</v>
      </c>
      <c r="M43" s="307" t="s">
        <v>525</v>
      </c>
    </row>
    <row r="44" spans="1:13">
      <c r="A44" s="1054"/>
      <c r="B44" s="1027"/>
      <c r="C44" s="89" t="s">
        <v>525</v>
      </c>
      <c r="D44" s="10" t="s">
        <v>525</v>
      </c>
      <c r="E44" s="99" t="s">
        <v>525</v>
      </c>
      <c r="F44" s="10" t="s">
        <v>525</v>
      </c>
      <c r="G44" s="99" t="s">
        <v>525</v>
      </c>
      <c r="H44" s="97" t="s">
        <v>525</v>
      </c>
      <c r="I44" s="74" t="s">
        <v>525</v>
      </c>
      <c r="J44" s="97" t="s">
        <v>525</v>
      </c>
      <c r="K44" s="74" t="s">
        <v>525</v>
      </c>
      <c r="L44" s="97" t="s">
        <v>525</v>
      </c>
      <c r="M44" s="75" t="s">
        <v>525</v>
      </c>
    </row>
    <row r="45" spans="1:13" ht="18" customHeight="1">
      <c r="A45" s="1054"/>
      <c r="B45" s="1026" t="s">
        <v>468</v>
      </c>
      <c r="C45" s="79" t="s">
        <v>525</v>
      </c>
      <c r="D45" s="23" t="s">
        <v>525</v>
      </c>
      <c r="E45" s="23" t="s">
        <v>525</v>
      </c>
      <c r="F45" s="23" t="s">
        <v>525</v>
      </c>
      <c r="G45" s="23" t="s">
        <v>525</v>
      </c>
      <c r="H45" s="23" t="s">
        <v>525</v>
      </c>
      <c r="I45" s="23" t="s">
        <v>525</v>
      </c>
      <c r="J45" s="23" t="s">
        <v>525</v>
      </c>
      <c r="K45" s="23" t="s">
        <v>525</v>
      </c>
      <c r="L45" s="26" t="s">
        <v>525</v>
      </c>
      <c r="M45" s="116" t="s">
        <v>525</v>
      </c>
    </row>
    <row r="46" spans="1:13">
      <c r="A46" s="1054"/>
      <c r="B46" s="1027"/>
      <c r="C46" s="117" t="s">
        <v>525</v>
      </c>
      <c r="D46" s="41" t="s">
        <v>93</v>
      </c>
      <c r="E46" s="42" t="s">
        <v>95</v>
      </c>
      <c r="F46" s="1051" t="s">
        <v>469</v>
      </c>
      <c r="G46" s="1052" t="s">
        <v>525</v>
      </c>
      <c r="H46" s="1052"/>
      <c r="I46" s="1052"/>
      <c r="J46" s="1052"/>
      <c r="K46" s="118" t="s">
        <v>470</v>
      </c>
      <c r="L46" s="1018" t="s">
        <v>528</v>
      </c>
      <c r="M46" s="1019"/>
    </row>
    <row r="47" spans="1:13">
      <c r="A47" s="1054"/>
      <c r="B47" s="1027"/>
      <c r="C47" s="117" t="s">
        <v>525</v>
      </c>
      <c r="D47" s="119" t="s">
        <v>525</v>
      </c>
      <c r="E47" s="19" t="s">
        <v>442</v>
      </c>
      <c r="F47" s="1051"/>
      <c r="G47" s="1052"/>
      <c r="H47" s="1052"/>
      <c r="I47" s="1052"/>
      <c r="J47" s="1052"/>
      <c r="K47" s="26" t="s">
        <v>525</v>
      </c>
      <c r="L47" s="1020"/>
      <c r="M47" s="1021"/>
    </row>
    <row r="48" spans="1:13">
      <c r="A48" s="1054"/>
      <c r="B48" s="1028"/>
      <c r="C48" s="120" t="s">
        <v>525</v>
      </c>
      <c r="D48" s="121" t="s">
        <v>525</v>
      </c>
      <c r="E48" s="121" t="s">
        <v>525</v>
      </c>
      <c r="F48" s="121" t="s">
        <v>525</v>
      </c>
      <c r="G48" s="121" t="s">
        <v>525</v>
      </c>
      <c r="H48" s="121" t="s">
        <v>525</v>
      </c>
      <c r="I48" s="121" t="s">
        <v>525</v>
      </c>
      <c r="J48" s="121" t="s">
        <v>525</v>
      </c>
      <c r="K48" s="121" t="s">
        <v>525</v>
      </c>
      <c r="L48" s="26" t="s">
        <v>525</v>
      </c>
      <c r="M48" s="116" t="s">
        <v>525</v>
      </c>
    </row>
    <row r="49" spans="1:13" ht="70.5" customHeight="1">
      <c r="A49" s="1054"/>
      <c r="B49" s="162" t="s">
        <v>471</v>
      </c>
      <c r="C49" s="1013" t="s">
        <v>535</v>
      </c>
      <c r="D49" s="1014"/>
      <c r="E49" s="1014"/>
      <c r="F49" s="1014"/>
      <c r="G49" s="1014"/>
      <c r="H49" s="1014"/>
      <c r="I49" s="1014"/>
      <c r="J49" s="1014"/>
      <c r="K49" s="1014"/>
      <c r="L49" s="1014"/>
      <c r="M49" s="1017"/>
    </row>
    <row r="50" spans="1:13" ht="26.25" customHeight="1">
      <c r="A50" s="1054"/>
      <c r="B50" s="151" t="s">
        <v>472</v>
      </c>
      <c r="C50" s="1013" t="s">
        <v>536</v>
      </c>
      <c r="D50" s="1014"/>
      <c r="E50" s="1014"/>
      <c r="F50" s="1014"/>
      <c r="G50" s="1014"/>
      <c r="H50" s="1014"/>
      <c r="I50" s="1014"/>
      <c r="J50" s="1014"/>
      <c r="K50" s="1014"/>
      <c r="L50" s="1014"/>
      <c r="M50" s="1017"/>
    </row>
    <row r="51" spans="1:13">
      <c r="A51" s="1054"/>
      <c r="B51" s="151" t="s">
        <v>473</v>
      </c>
      <c r="C51" s="142">
        <v>30</v>
      </c>
      <c r="D51" s="143" t="s">
        <v>525</v>
      </c>
      <c r="E51" s="143" t="s">
        <v>525</v>
      </c>
      <c r="F51" s="143" t="s">
        <v>525</v>
      </c>
      <c r="G51" s="143" t="s">
        <v>525</v>
      </c>
      <c r="H51" s="143" t="s">
        <v>525</v>
      </c>
      <c r="I51" s="143" t="s">
        <v>525</v>
      </c>
      <c r="J51" s="143" t="s">
        <v>525</v>
      </c>
      <c r="K51" s="143" t="s">
        <v>525</v>
      </c>
      <c r="L51" s="143" t="s">
        <v>525</v>
      </c>
      <c r="M51" s="144" t="s">
        <v>525</v>
      </c>
    </row>
    <row r="52" spans="1:13">
      <c r="A52" s="1054"/>
      <c r="B52" s="151" t="s">
        <v>474</v>
      </c>
      <c r="C52" s="142" t="s">
        <v>324</v>
      </c>
      <c r="D52" s="143" t="s">
        <v>525</v>
      </c>
      <c r="E52" s="143" t="s">
        <v>525</v>
      </c>
      <c r="F52" s="143" t="s">
        <v>525</v>
      </c>
      <c r="G52" s="143" t="s">
        <v>525</v>
      </c>
      <c r="H52" s="143" t="s">
        <v>525</v>
      </c>
      <c r="I52" s="143" t="s">
        <v>525</v>
      </c>
      <c r="J52" s="143" t="s">
        <v>525</v>
      </c>
      <c r="K52" s="143" t="s">
        <v>525</v>
      </c>
      <c r="L52" s="143" t="s">
        <v>525</v>
      </c>
      <c r="M52" s="144" t="s">
        <v>525</v>
      </c>
    </row>
    <row r="53" spans="1:13" ht="15.75" customHeight="1">
      <c r="A53" s="1060" t="s">
        <v>250</v>
      </c>
      <c r="B53" s="155" t="s">
        <v>475</v>
      </c>
      <c r="C53" s="1063" t="s">
        <v>537</v>
      </c>
      <c r="D53" s="1064"/>
      <c r="E53" s="1064"/>
      <c r="F53" s="1064"/>
      <c r="G53" s="1064"/>
      <c r="H53" s="1064"/>
      <c r="I53" s="1064"/>
      <c r="J53" s="1064"/>
      <c r="K53" s="1064"/>
      <c r="L53" s="1064"/>
      <c r="M53" s="1065"/>
    </row>
    <row r="54" spans="1:13">
      <c r="A54" s="1061"/>
      <c r="B54" s="155" t="s">
        <v>477</v>
      </c>
      <c r="C54" s="1063" t="s">
        <v>538</v>
      </c>
      <c r="D54" s="1064"/>
      <c r="E54" s="1064"/>
      <c r="F54" s="1064"/>
      <c r="G54" s="1064"/>
      <c r="H54" s="1064"/>
      <c r="I54" s="1064"/>
      <c r="J54" s="1064"/>
      <c r="K54" s="1064"/>
      <c r="L54" s="1064"/>
      <c r="M54" s="1065"/>
    </row>
    <row r="55" spans="1:13">
      <c r="A55" s="1061"/>
      <c r="B55" s="155" t="s">
        <v>479</v>
      </c>
      <c r="C55" s="1063" t="s">
        <v>107</v>
      </c>
      <c r="D55" s="1064"/>
      <c r="E55" s="1064"/>
      <c r="F55" s="1064"/>
      <c r="G55" s="1064"/>
      <c r="H55" s="1064"/>
      <c r="I55" s="1064"/>
      <c r="J55" s="1064"/>
      <c r="K55" s="1064"/>
      <c r="L55" s="1064"/>
      <c r="M55" s="1065"/>
    </row>
    <row r="56" spans="1:13" ht="15.75" customHeight="1">
      <c r="A56" s="1061"/>
      <c r="B56" s="156" t="s">
        <v>481</v>
      </c>
      <c r="C56" s="1063" t="s">
        <v>539</v>
      </c>
      <c r="D56" s="1064"/>
      <c r="E56" s="1064"/>
      <c r="F56" s="1064"/>
      <c r="G56" s="1064"/>
      <c r="H56" s="1064"/>
      <c r="I56" s="1064"/>
      <c r="J56" s="1064"/>
      <c r="K56" s="1064"/>
      <c r="L56" s="1064"/>
      <c r="M56" s="1065"/>
    </row>
    <row r="57" spans="1:13" ht="15.75" customHeight="1">
      <c r="A57" s="1061"/>
      <c r="B57" s="155" t="s">
        <v>482</v>
      </c>
      <c r="C57" s="1238" t="s">
        <v>540</v>
      </c>
      <c r="D57" s="1064"/>
      <c r="E57" s="1064"/>
      <c r="F57" s="1064"/>
      <c r="G57" s="1064"/>
      <c r="H57" s="1064"/>
      <c r="I57" s="1064"/>
      <c r="J57" s="1064"/>
      <c r="K57" s="1064"/>
      <c r="L57" s="1064"/>
      <c r="M57" s="1065"/>
    </row>
    <row r="58" spans="1:13" ht="16.5" customHeight="1">
      <c r="A58" s="1062"/>
      <c r="B58" s="155" t="s">
        <v>484</v>
      </c>
      <c r="C58" s="1063">
        <v>6013169001</v>
      </c>
      <c r="D58" s="1064"/>
      <c r="E58" s="1064"/>
      <c r="F58" s="1064"/>
      <c r="G58" s="1064"/>
      <c r="H58" s="1064"/>
      <c r="I58" s="1064"/>
      <c r="J58" s="1064"/>
      <c r="K58" s="1064"/>
      <c r="L58" s="1064"/>
      <c r="M58" s="1065"/>
    </row>
    <row r="59" spans="1:13" ht="15.75" customHeight="1">
      <c r="A59" s="1060" t="s">
        <v>486</v>
      </c>
      <c r="B59" s="157" t="s">
        <v>487</v>
      </c>
      <c r="C59" s="1063" t="s">
        <v>541</v>
      </c>
      <c r="D59" s="1064"/>
      <c r="E59" s="1064"/>
      <c r="F59" s="1064"/>
      <c r="G59" s="1064"/>
      <c r="H59" s="1064"/>
      <c r="I59" s="1064"/>
      <c r="J59" s="1064"/>
      <c r="K59" s="1064"/>
      <c r="L59" s="1064"/>
      <c r="M59" s="1065"/>
    </row>
    <row r="60" spans="1:13" ht="30" customHeight="1">
      <c r="A60" s="1061"/>
      <c r="B60" s="157" t="s">
        <v>488</v>
      </c>
      <c r="C60" s="1063" t="s">
        <v>542</v>
      </c>
      <c r="D60" s="1064"/>
      <c r="E60" s="1064"/>
      <c r="F60" s="1064"/>
      <c r="G60" s="1064"/>
      <c r="H60" s="1064"/>
      <c r="I60" s="1064"/>
      <c r="J60" s="1064"/>
      <c r="K60" s="1064"/>
      <c r="L60" s="1064"/>
      <c r="M60" s="1065"/>
    </row>
    <row r="61" spans="1:13" ht="30" customHeight="1">
      <c r="A61" s="1061"/>
      <c r="B61" s="158" t="s">
        <v>294</v>
      </c>
      <c r="C61" s="1063" t="s">
        <v>107</v>
      </c>
      <c r="D61" s="1064"/>
      <c r="E61" s="1064"/>
      <c r="F61" s="1064"/>
      <c r="G61" s="1064"/>
      <c r="H61" s="1064"/>
      <c r="I61" s="1064"/>
      <c r="J61" s="1064"/>
      <c r="K61" s="1064"/>
      <c r="L61" s="1064"/>
      <c r="M61" s="1065"/>
    </row>
    <row r="62" spans="1:13">
      <c r="A62" s="149" t="s">
        <v>254</v>
      </c>
      <c r="B62" s="159" t="s">
        <v>525</v>
      </c>
      <c r="C62" s="1069" t="s">
        <v>525</v>
      </c>
      <c r="D62" s="1070"/>
      <c r="E62" s="1070"/>
      <c r="F62" s="1070"/>
      <c r="G62" s="1070"/>
      <c r="H62" s="1070"/>
      <c r="I62" s="1070"/>
      <c r="J62" s="1070"/>
      <c r="K62" s="1070"/>
      <c r="L62" s="1070"/>
      <c r="M62" s="1071"/>
    </row>
  </sheetData>
  <mergeCells count="51">
    <mergeCell ref="B1:C1"/>
    <mergeCell ref="F9:G9"/>
    <mergeCell ref="I9:J9"/>
    <mergeCell ref="B14:B15"/>
    <mergeCell ref="C14:D14"/>
    <mergeCell ref="F14:M14"/>
    <mergeCell ref="C15:M15"/>
    <mergeCell ref="A16:A52"/>
    <mergeCell ref="C16:M16"/>
    <mergeCell ref="C17:M17"/>
    <mergeCell ref="B18:B24"/>
    <mergeCell ref="B25:B28"/>
    <mergeCell ref="B32:B34"/>
    <mergeCell ref="B35:B44"/>
    <mergeCell ref="F43:G43"/>
    <mergeCell ref="H43:I43"/>
    <mergeCell ref="B45:B48"/>
    <mergeCell ref="F46:F47"/>
    <mergeCell ref="G46:J47"/>
    <mergeCell ref="C50:M50"/>
    <mergeCell ref="G23:M23"/>
    <mergeCell ref="L46:M47"/>
    <mergeCell ref="C49:M49"/>
    <mergeCell ref="A2:A15"/>
    <mergeCell ref="C2:M2"/>
    <mergeCell ref="C3:M3"/>
    <mergeCell ref="F4:G4"/>
    <mergeCell ref="C7:D7"/>
    <mergeCell ref="I7:M7"/>
    <mergeCell ref="C5:M5"/>
    <mergeCell ref="C6:M6"/>
    <mergeCell ref="C10:D10"/>
    <mergeCell ref="F10:G10"/>
    <mergeCell ref="I10:J10"/>
    <mergeCell ref="C11:M11"/>
    <mergeCell ref="C12:M12"/>
    <mergeCell ref="C13:M13"/>
    <mergeCell ref="B8:B10"/>
    <mergeCell ref="C9:D9"/>
    <mergeCell ref="A53:A58"/>
    <mergeCell ref="C53:M53"/>
    <mergeCell ref="C54:M54"/>
    <mergeCell ref="C55:M55"/>
    <mergeCell ref="C56:M56"/>
    <mergeCell ref="C57:M57"/>
    <mergeCell ref="C58:M58"/>
    <mergeCell ref="A59:A61"/>
    <mergeCell ref="C59:M59"/>
    <mergeCell ref="C60:M60"/>
    <mergeCell ref="C61:M61"/>
    <mergeCell ref="C62:M62"/>
  </mergeCells>
  <phoneticPr fontId="35" type="noConversion"/>
  <hyperlinks>
    <hyperlink ref="C57" r:id="rId1" xr:uid="{C74C3688-C658-4431-92F4-E343EF51DB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topLeftCell="A24" zoomScaleNormal="100" workbookViewId="0">
      <selection activeCell="B26" sqref="B26"/>
    </sheetView>
  </sheetViews>
  <sheetFormatPr baseColWidth="10" defaultColWidth="11.42578125" defaultRowHeight="15.75"/>
  <cols>
    <col min="1" max="1" width="19.42578125" style="51" customWidth="1"/>
    <col min="2" max="2" width="109.85546875" style="12" customWidth="1"/>
    <col min="3" max="16384" width="11.42578125" style="12"/>
  </cols>
  <sheetData>
    <row r="1" spans="1:2">
      <c r="A1" s="940" t="s">
        <v>190</v>
      </c>
      <c r="B1" s="940"/>
    </row>
    <row r="2" spans="1:2" ht="37.5" customHeight="1" thickBot="1">
      <c r="A2" s="941" t="s">
        <v>191</v>
      </c>
      <c r="B2" s="942"/>
    </row>
    <row r="3" spans="1:2" ht="17.25" thickTop="1" thickBot="1">
      <c r="A3" s="45" t="s">
        <v>192</v>
      </c>
      <c r="B3" s="7" t="s">
        <v>193</v>
      </c>
    </row>
    <row r="4" spans="1:2" ht="37.5" customHeight="1" thickTop="1">
      <c r="A4" s="943" t="s">
        <v>194</v>
      </c>
      <c r="B4" s="46" t="s">
        <v>195</v>
      </c>
    </row>
    <row r="5" spans="1:2" ht="94.5">
      <c r="A5" s="938"/>
      <c r="B5" s="47" t="s">
        <v>196</v>
      </c>
    </row>
    <row r="6" spans="1:2" ht="78.75">
      <c r="A6" s="938"/>
      <c r="B6" s="48" t="s">
        <v>197</v>
      </c>
    </row>
    <row r="7" spans="1:2" ht="47.25">
      <c r="A7" s="938"/>
      <c r="B7" s="48" t="s">
        <v>198</v>
      </c>
    </row>
    <row r="8" spans="1:2" ht="47.25">
      <c r="A8" s="938"/>
      <c r="B8" s="47" t="s">
        <v>199</v>
      </c>
    </row>
    <row r="9" spans="1:2" ht="31.5">
      <c r="A9" s="938"/>
      <c r="B9" s="47" t="s">
        <v>200</v>
      </c>
    </row>
    <row r="10" spans="1:2" ht="31.5">
      <c r="A10" s="939"/>
      <c r="B10" s="47" t="s">
        <v>201</v>
      </c>
    </row>
    <row r="11" spans="1:2" ht="78.75">
      <c r="A11" s="937" t="s">
        <v>202</v>
      </c>
      <c r="B11" s="48" t="s">
        <v>203</v>
      </c>
    </row>
    <row r="12" spans="1:2" ht="63">
      <c r="A12" s="938"/>
      <c r="B12" s="48" t="s">
        <v>204</v>
      </c>
    </row>
    <row r="13" spans="1:2" ht="31.5">
      <c r="A13" s="939"/>
      <c r="B13" s="48" t="s">
        <v>205</v>
      </c>
    </row>
    <row r="14" spans="1:2" ht="82.5" customHeight="1">
      <c r="A14" s="937" t="s">
        <v>206</v>
      </c>
      <c r="B14" s="52" t="s">
        <v>207</v>
      </c>
    </row>
    <row r="15" spans="1:2" ht="94.5">
      <c r="A15" s="938"/>
      <c r="B15" s="48" t="s">
        <v>208</v>
      </c>
    </row>
    <row r="16" spans="1:2" ht="63">
      <c r="A16" s="938"/>
      <c r="B16" s="52" t="s">
        <v>209</v>
      </c>
    </row>
    <row r="17" spans="1:2" ht="31.5">
      <c r="A17" s="938"/>
      <c r="B17" s="48" t="s">
        <v>210</v>
      </c>
    </row>
    <row r="18" spans="1:2" ht="63">
      <c r="A18" s="938"/>
      <c r="B18" s="48" t="s">
        <v>211</v>
      </c>
    </row>
    <row r="19" spans="1:2" ht="385.5" customHeight="1">
      <c r="A19" s="938"/>
      <c r="B19" s="48" t="s">
        <v>212</v>
      </c>
    </row>
    <row r="20" spans="1:2" ht="63">
      <c r="A20" s="938"/>
      <c r="B20" s="48" t="s">
        <v>213</v>
      </c>
    </row>
    <row r="21" spans="1:2" ht="49.5" customHeight="1">
      <c r="A21" s="938"/>
      <c r="B21" s="48" t="s">
        <v>214</v>
      </c>
    </row>
    <row r="22" spans="1:2" ht="220.5">
      <c r="A22" s="938"/>
      <c r="B22" s="48" t="s">
        <v>215</v>
      </c>
    </row>
    <row r="23" spans="1:2" ht="51.75" customHeight="1">
      <c r="A23" s="938"/>
      <c r="B23" s="48" t="s">
        <v>216</v>
      </c>
    </row>
    <row r="24" spans="1:2" ht="126">
      <c r="A24" s="939"/>
      <c r="B24" s="48" t="s">
        <v>217</v>
      </c>
    </row>
    <row r="25" spans="1:2" ht="110.25">
      <c r="A25" s="937" t="s">
        <v>218</v>
      </c>
      <c r="B25" s="48" t="s">
        <v>219</v>
      </c>
    </row>
    <row r="26" spans="1:2" ht="31.5">
      <c r="A26" s="938"/>
      <c r="B26" s="47" t="s">
        <v>220</v>
      </c>
    </row>
    <row r="27" spans="1:2" ht="31.5">
      <c r="A27" s="939"/>
      <c r="B27" s="47" t="s">
        <v>221</v>
      </c>
    </row>
    <row r="28" spans="1:2" ht="47.25">
      <c r="A28" s="49" t="s">
        <v>222</v>
      </c>
      <c r="B28" s="48" t="s">
        <v>223</v>
      </c>
    </row>
    <row r="29" spans="1:2" ht="78.75">
      <c r="A29" s="49" t="s">
        <v>224</v>
      </c>
      <c r="B29" s="48" t="s">
        <v>225</v>
      </c>
    </row>
  </sheetData>
  <mergeCells count="6">
    <mergeCell ref="A14:A24"/>
    <mergeCell ref="A25:A27"/>
    <mergeCell ref="A1:B1"/>
    <mergeCell ref="A2:B2"/>
    <mergeCell ref="A11:A13"/>
    <mergeCell ref="A4:A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7A48-60BD-480A-8F7F-A0B573E74D8B}">
  <sheetPr>
    <tabColor rgb="FF0070C0"/>
  </sheetPr>
  <dimension ref="A1:M62"/>
  <sheetViews>
    <sheetView topLeftCell="B1"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12" width="11.42578125" style="12"/>
    <col min="13" max="13" width="37.42578125" style="12" customWidth="1"/>
    <col min="14" max="16384" width="11.42578125" style="12"/>
  </cols>
  <sheetData>
    <row r="1" spans="1:13" ht="16.5" thickBot="1">
      <c r="A1" s="330"/>
      <c r="B1" s="61" t="s">
        <v>543</v>
      </c>
      <c r="C1" s="62"/>
      <c r="D1" s="62"/>
      <c r="E1" s="62"/>
      <c r="F1" s="62"/>
      <c r="G1" s="62"/>
      <c r="H1" s="62"/>
      <c r="I1" s="62"/>
      <c r="J1" s="62"/>
      <c r="K1" s="62"/>
      <c r="L1" s="62"/>
      <c r="M1" s="63"/>
    </row>
    <row r="2" spans="1:13" ht="37.5" customHeight="1" thickBot="1">
      <c r="A2" s="1136" t="s">
        <v>426</v>
      </c>
      <c r="B2" s="524" t="s">
        <v>427</v>
      </c>
      <c r="C2" s="1267" t="s">
        <v>763</v>
      </c>
      <c r="D2" s="1268"/>
      <c r="E2" s="1268"/>
      <c r="F2" s="1268"/>
      <c r="G2" s="1268"/>
      <c r="H2" s="1268"/>
      <c r="I2" s="1268"/>
      <c r="J2" s="1268"/>
      <c r="K2" s="1268"/>
      <c r="L2" s="1268"/>
      <c r="M2" s="1269"/>
    </row>
    <row r="3" spans="1:13" ht="31.5">
      <c r="A3" s="1137"/>
      <c r="B3" s="151" t="s">
        <v>511</v>
      </c>
      <c r="C3" s="521" t="s">
        <v>1085</v>
      </c>
      <c r="D3" s="522"/>
      <c r="E3" s="522"/>
      <c r="F3" s="522"/>
      <c r="G3" s="522"/>
      <c r="H3" s="522"/>
      <c r="I3" s="522"/>
      <c r="J3" s="522"/>
      <c r="K3" s="522"/>
      <c r="L3" s="522"/>
      <c r="M3" s="523"/>
    </row>
    <row r="4" spans="1:13" ht="60.75" customHeight="1">
      <c r="A4" s="1137"/>
      <c r="B4" s="153" t="s">
        <v>290</v>
      </c>
      <c r="C4" s="122" t="s">
        <v>93</v>
      </c>
      <c r="D4" s="123"/>
      <c r="E4" s="124"/>
      <c r="F4" s="1045" t="s">
        <v>291</v>
      </c>
      <c r="G4" s="1046"/>
      <c r="H4" s="125">
        <v>424</v>
      </c>
      <c r="I4" s="1052" t="s">
        <v>512</v>
      </c>
      <c r="J4" s="1052"/>
      <c r="K4" s="1052"/>
      <c r="L4" s="1052"/>
      <c r="M4" s="1264"/>
    </row>
    <row r="5" spans="1:13" ht="40.5" customHeight="1">
      <c r="A5" s="1137"/>
      <c r="B5" s="336" t="s">
        <v>430</v>
      </c>
      <c r="C5" s="1052" t="s">
        <v>513</v>
      </c>
      <c r="D5" s="1052"/>
      <c r="E5" s="1052"/>
      <c r="F5" s="1052"/>
      <c r="G5" s="1052"/>
      <c r="H5" s="1052"/>
      <c r="I5" s="1052"/>
      <c r="J5" s="1052"/>
      <c r="K5" s="1052"/>
      <c r="L5" s="1052"/>
      <c r="M5" s="1264"/>
    </row>
    <row r="6" spans="1:13">
      <c r="A6" s="1137"/>
      <c r="B6" s="336" t="s">
        <v>432</v>
      </c>
      <c r="C6" s="1265" t="s">
        <v>514</v>
      </c>
      <c r="D6" s="1265"/>
      <c r="E6" s="1265"/>
      <c r="F6" s="1265"/>
      <c r="G6" s="1265"/>
      <c r="H6" s="1265"/>
      <c r="I6" s="1265"/>
      <c r="J6" s="1265"/>
      <c r="K6" s="1265"/>
      <c r="L6" s="1265"/>
      <c r="M6" s="1266"/>
    </row>
    <row r="7" spans="1:13">
      <c r="A7" s="1137"/>
      <c r="B7" s="162" t="s">
        <v>433</v>
      </c>
      <c r="C7" s="1031" t="s">
        <v>10</v>
      </c>
      <c r="D7" s="1032"/>
      <c r="E7" s="128"/>
      <c r="F7" s="128"/>
      <c r="G7" s="129"/>
      <c r="H7" s="67" t="s">
        <v>294</v>
      </c>
      <c r="I7" s="1033" t="s">
        <v>18</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327</v>
      </c>
      <c r="D9" s="1030"/>
      <c r="E9" s="28"/>
      <c r="F9" s="1030"/>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67.5" customHeight="1">
      <c r="A11" s="1137"/>
      <c r="B11" s="162" t="s">
        <v>436</v>
      </c>
      <c r="C11" s="1075" t="s">
        <v>1141</v>
      </c>
      <c r="D11" s="1073"/>
      <c r="E11" s="1073"/>
      <c r="F11" s="1073"/>
      <c r="G11" s="1073"/>
      <c r="H11" s="1073"/>
      <c r="I11" s="1073"/>
      <c r="J11" s="1073"/>
      <c r="K11" s="1073"/>
      <c r="L11" s="1073"/>
      <c r="M11" s="1074"/>
    </row>
    <row r="12" spans="1:13" ht="261" customHeight="1">
      <c r="A12" s="1137"/>
      <c r="B12" s="162" t="s">
        <v>515</v>
      </c>
      <c r="C12" s="1013" t="s">
        <v>1142</v>
      </c>
      <c r="D12" s="1014"/>
      <c r="E12" s="1014"/>
      <c r="F12" s="1014"/>
      <c r="G12" s="1014"/>
      <c r="H12" s="1014"/>
      <c r="I12" s="1014"/>
      <c r="J12" s="1014"/>
      <c r="K12" s="1014"/>
      <c r="L12" s="1014"/>
      <c r="M12" s="1017"/>
    </row>
    <row r="13" spans="1:13" ht="31.5">
      <c r="A13" s="1137"/>
      <c r="B13" s="162" t="s">
        <v>516</v>
      </c>
      <c r="C13" s="1058" t="s">
        <v>1128</v>
      </c>
      <c r="D13" s="1059"/>
      <c r="E13" s="1059"/>
      <c r="F13" s="1059"/>
      <c r="G13" s="1059"/>
      <c r="H13" s="1059"/>
      <c r="I13" s="1059"/>
      <c r="J13" s="1059"/>
      <c r="K13" s="1059"/>
      <c r="L13" s="1059"/>
      <c r="M13" s="1130"/>
    </row>
    <row r="14" spans="1:13" ht="37.5" customHeight="1">
      <c r="A14" s="1137"/>
      <c r="B14" s="1124" t="s">
        <v>517</v>
      </c>
      <c r="C14" s="1058" t="s">
        <v>545</v>
      </c>
      <c r="D14" s="1059"/>
      <c r="E14" s="91" t="s">
        <v>108</v>
      </c>
      <c r="F14" s="1260" t="s">
        <v>333</v>
      </c>
      <c r="G14" s="1059"/>
      <c r="H14" s="1059"/>
      <c r="I14" s="1059"/>
      <c r="J14" s="1059"/>
      <c r="K14" s="1059"/>
      <c r="L14" s="1059"/>
      <c r="M14" s="1130"/>
    </row>
    <row r="15" spans="1:13">
      <c r="A15" s="1137"/>
      <c r="B15" s="1125"/>
      <c r="C15" s="1058"/>
      <c r="D15" s="1059"/>
      <c r="E15" s="1059"/>
      <c r="F15" s="1059"/>
      <c r="G15" s="1059"/>
      <c r="H15" s="1059"/>
      <c r="I15" s="1059"/>
      <c r="J15" s="1059"/>
      <c r="K15" s="1059"/>
      <c r="L15" s="1059"/>
      <c r="M15" s="1130"/>
    </row>
    <row r="16" spans="1:13">
      <c r="A16" s="1165" t="s">
        <v>238</v>
      </c>
      <c r="B16" s="151" t="s">
        <v>280</v>
      </c>
      <c r="C16" s="1058" t="s">
        <v>1140</v>
      </c>
      <c r="D16" s="1059"/>
      <c r="E16" s="1059"/>
      <c r="F16" s="1059"/>
      <c r="G16" s="1059"/>
      <c r="H16" s="1059"/>
      <c r="I16" s="1059"/>
      <c r="J16" s="1059"/>
      <c r="K16" s="1059"/>
      <c r="L16" s="1059"/>
      <c r="M16" s="1130"/>
    </row>
    <row r="17" spans="1:13">
      <c r="A17" s="1166"/>
      <c r="B17" s="151" t="s">
        <v>519</v>
      </c>
      <c r="C17" s="1058" t="s">
        <v>20</v>
      </c>
      <c r="D17" s="1059"/>
      <c r="E17" s="1059"/>
      <c r="F17" s="1059"/>
      <c r="G17" s="1059"/>
      <c r="H17" s="1059"/>
      <c r="I17" s="1059"/>
      <c r="J17" s="1059"/>
      <c r="K17" s="1059"/>
      <c r="L17" s="1059"/>
      <c r="M17" s="1130"/>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77" t="s">
        <v>438</v>
      </c>
      <c r="D20" s="17"/>
      <c r="E20" s="18" t="s">
        <v>439</v>
      </c>
      <c r="F20" s="17"/>
      <c r="G20" s="18" t="s">
        <v>440</v>
      </c>
      <c r="H20" s="17"/>
      <c r="I20" s="18" t="s">
        <v>441</v>
      </c>
      <c r="J20" s="148"/>
      <c r="K20" s="18"/>
      <c r="L20" s="18"/>
      <c r="M20" s="66"/>
    </row>
    <row r="21" spans="1:13">
      <c r="A21" s="1166"/>
      <c r="B21" s="1027"/>
      <c r="C21" s="77" t="s">
        <v>443</v>
      </c>
      <c r="D21" s="19"/>
      <c r="E21" s="18" t="s">
        <v>444</v>
      </c>
      <c r="F21" s="20"/>
      <c r="G21" s="18" t="s">
        <v>445</v>
      </c>
      <c r="H21" s="20"/>
      <c r="I21" s="18"/>
      <c r="J21" s="68"/>
      <c r="K21" s="18"/>
      <c r="L21" s="18"/>
      <c r="M21" s="66"/>
    </row>
    <row r="22" spans="1:13">
      <c r="A22" s="1166"/>
      <c r="B22" s="1027"/>
      <c r="C22" s="77" t="s">
        <v>446</v>
      </c>
      <c r="D22" s="19"/>
      <c r="E22" s="18" t="s">
        <v>447</v>
      </c>
      <c r="F22" s="19"/>
      <c r="G22" s="18"/>
      <c r="H22" s="68"/>
      <c r="I22" s="18"/>
      <c r="J22" s="68"/>
      <c r="K22" s="18"/>
      <c r="L22" s="18"/>
      <c r="M22" s="66"/>
    </row>
    <row r="23" spans="1:13">
      <c r="A23" s="1166"/>
      <c r="B23" s="1027"/>
      <c r="C23" s="77" t="s">
        <v>105</v>
      </c>
      <c r="D23" s="20" t="s">
        <v>442</v>
      </c>
      <c r="E23" s="18" t="s">
        <v>448</v>
      </c>
      <c r="F23" s="924" t="s">
        <v>604</v>
      </c>
      <c r="G23" s="331"/>
      <c r="H23" s="331"/>
      <c r="I23" s="331"/>
      <c r="J23" s="331"/>
      <c r="K23" s="331"/>
      <c r="L23" s="331"/>
      <c r="M23" s="332"/>
    </row>
    <row r="24" spans="1:13" ht="9.75" customHeight="1">
      <c r="A24" s="1166"/>
      <c r="B24" s="1028"/>
      <c r="C24" s="78"/>
      <c r="D24" s="21"/>
      <c r="E24" s="21"/>
      <c r="F24" s="21"/>
      <c r="G24" s="21"/>
      <c r="H24" s="21"/>
      <c r="I24" s="21"/>
      <c r="J24" s="21"/>
      <c r="K24" s="21"/>
      <c r="L24" s="21"/>
      <c r="M24" s="22"/>
    </row>
    <row r="25" spans="1:13">
      <c r="A25" s="1166"/>
      <c r="B25" s="1026" t="s">
        <v>449</v>
      </c>
      <c r="C25" s="79"/>
      <c r="D25" s="23"/>
      <c r="E25" s="23"/>
      <c r="F25" s="23"/>
      <c r="G25" s="23"/>
      <c r="H25" s="23"/>
      <c r="I25" s="23"/>
      <c r="J25" s="23"/>
      <c r="K25" s="23"/>
      <c r="L25" s="132"/>
      <c r="M25" s="133"/>
    </row>
    <row r="26" spans="1:13">
      <c r="A26" s="1166"/>
      <c r="B26" s="1027"/>
      <c r="C26" s="77" t="s">
        <v>450</v>
      </c>
      <c r="D26" s="20"/>
      <c r="E26" s="24"/>
      <c r="F26" s="18" t="s">
        <v>451</v>
      </c>
      <c r="G26" s="19"/>
      <c r="H26" s="24"/>
      <c r="I26" s="18" t="s">
        <v>452</v>
      </c>
      <c r="J26" s="19"/>
      <c r="K26" s="24"/>
      <c r="L26" s="26"/>
      <c r="M26" s="116"/>
    </row>
    <row r="27" spans="1:13">
      <c r="A27" s="1166"/>
      <c r="B27" s="1027"/>
      <c r="C27" s="77" t="s">
        <v>453</v>
      </c>
      <c r="D27" s="25"/>
      <c r="E27" s="26"/>
      <c r="F27" s="18" t="s">
        <v>454</v>
      </c>
      <c r="G27" s="20" t="s">
        <v>442</v>
      </c>
      <c r="H27" s="26"/>
      <c r="I27" s="27"/>
      <c r="J27" s="26"/>
      <c r="K27" s="28"/>
      <c r="L27" s="26"/>
      <c r="M27" s="116"/>
    </row>
    <row r="28" spans="1:13">
      <c r="A28" s="1166"/>
      <c r="B28" s="1028"/>
      <c r="C28" s="80"/>
      <c r="D28" s="29"/>
      <c r="E28" s="29"/>
      <c r="F28" s="29"/>
      <c r="G28" s="29"/>
      <c r="H28" s="29"/>
      <c r="I28" s="29"/>
      <c r="J28" s="29"/>
      <c r="K28" s="29"/>
      <c r="L28" s="121"/>
      <c r="M28" s="135"/>
    </row>
    <row r="29" spans="1:13">
      <c r="A29" s="1166"/>
      <c r="B29" s="154" t="s">
        <v>455</v>
      </c>
      <c r="C29" s="81"/>
      <c r="D29" s="59"/>
      <c r="E29" s="59"/>
      <c r="F29" s="59"/>
      <c r="G29" s="59"/>
      <c r="H29" s="59"/>
      <c r="I29" s="59"/>
      <c r="J29" s="59"/>
      <c r="K29" s="59"/>
      <c r="L29" s="59"/>
      <c r="M29" s="82"/>
    </row>
    <row r="30" spans="1:13">
      <c r="A30" s="1166"/>
      <c r="B30" s="154"/>
      <c r="C30" s="83" t="s">
        <v>456</v>
      </c>
      <c r="D30" s="31" t="s">
        <v>324</v>
      </c>
      <c r="E30" s="24"/>
      <c r="F30" s="32" t="s">
        <v>457</v>
      </c>
      <c r="G30" s="20" t="s">
        <v>528</v>
      </c>
      <c r="H30" s="24"/>
      <c r="I30" s="32" t="s">
        <v>458</v>
      </c>
      <c r="J30" s="103"/>
      <c r="K30" s="104"/>
      <c r="L30" s="101"/>
      <c r="M30" s="30"/>
    </row>
    <row r="31" spans="1:13">
      <c r="A31" s="1166"/>
      <c r="B31" s="153"/>
      <c r="C31" s="78"/>
      <c r="D31" s="21"/>
      <c r="E31" s="21"/>
      <c r="F31" s="21"/>
      <c r="G31" s="21"/>
      <c r="H31" s="21"/>
      <c r="I31" s="21"/>
      <c r="J31" s="21"/>
      <c r="K31" s="21"/>
      <c r="L31" s="21"/>
      <c r="M31" s="22"/>
    </row>
    <row r="32" spans="1:13">
      <c r="A32" s="1166"/>
      <c r="B32" s="1026" t="s">
        <v>459</v>
      </c>
      <c r="C32" s="84"/>
      <c r="D32" s="33"/>
      <c r="E32" s="33"/>
      <c r="F32" s="33"/>
      <c r="G32" s="33"/>
      <c r="H32" s="33"/>
      <c r="I32" s="33"/>
      <c r="J32" s="33"/>
      <c r="K32" s="33"/>
      <c r="L32" s="132"/>
      <c r="M32" s="133"/>
    </row>
    <row r="33" spans="1:13">
      <c r="A33" s="1166"/>
      <c r="B33" s="1027"/>
      <c r="C33" s="85" t="s">
        <v>460</v>
      </c>
      <c r="D33" s="34">
        <v>2023</v>
      </c>
      <c r="E33" s="35"/>
      <c r="F33" s="24" t="s">
        <v>461</v>
      </c>
      <c r="G33" s="36" t="s">
        <v>494</v>
      </c>
      <c r="H33" s="35"/>
      <c r="I33" s="32"/>
      <c r="J33" s="35"/>
      <c r="K33" s="35"/>
      <c r="L33" s="26"/>
      <c r="M33" s="116"/>
    </row>
    <row r="34" spans="1:13">
      <c r="A34" s="1166"/>
      <c r="B34" s="1028"/>
      <c r="C34" s="78"/>
      <c r="D34" s="37"/>
      <c r="E34" s="38"/>
      <c r="F34" s="21"/>
      <c r="G34" s="38"/>
      <c r="H34" s="38"/>
      <c r="I34" s="39"/>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6">
        <v>2023</v>
      </c>
      <c r="E36" s="6"/>
      <c r="F36" s="6">
        <v>2024</v>
      </c>
      <c r="G36" s="6"/>
      <c r="H36" s="333">
        <v>2025</v>
      </c>
      <c r="I36" s="333"/>
      <c r="J36" s="333">
        <v>2026</v>
      </c>
      <c r="K36" s="6"/>
      <c r="L36" s="6">
        <v>2027</v>
      </c>
      <c r="M36" s="40"/>
    </row>
    <row r="37" spans="1:13">
      <c r="A37" s="1166"/>
      <c r="B37" s="1027"/>
      <c r="C37" s="88"/>
      <c r="D37" s="315">
        <v>20</v>
      </c>
      <c r="E37" s="9"/>
      <c r="F37" s="315">
        <v>20</v>
      </c>
      <c r="G37" s="9"/>
      <c r="H37" s="315">
        <v>20</v>
      </c>
      <c r="I37" s="9"/>
      <c r="J37" s="334">
        <v>20</v>
      </c>
      <c r="K37" s="9"/>
      <c r="L37" s="334">
        <v>20</v>
      </c>
      <c r="M37" s="100"/>
    </row>
    <row r="38" spans="1:13">
      <c r="A38" s="1166"/>
      <c r="B38" s="1027"/>
      <c r="C38" s="88"/>
      <c r="D38" s="6">
        <v>2028</v>
      </c>
      <c r="E38" s="6"/>
      <c r="F38" s="334">
        <v>2029</v>
      </c>
      <c r="G38" s="6"/>
      <c r="H38" s="333">
        <v>2030</v>
      </c>
      <c r="I38" s="333"/>
      <c r="J38" s="333">
        <v>2031</v>
      </c>
      <c r="K38" s="6"/>
      <c r="L38" s="334">
        <v>2032</v>
      </c>
      <c r="M38" s="16"/>
    </row>
    <row r="39" spans="1:13">
      <c r="A39" s="1166"/>
      <c r="B39" s="1027"/>
      <c r="C39" s="88"/>
      <c r="D39" s="334">
        <v>20</v>
      </c>
      <c r="E39" s="9"/>
      <c r="F39" s="334">
        <v>20</v>
      </c>
      <c r="G39" s="9"/>
      <c r="H39" s="334">
        <v>20</v>
      </c>
      <c r="I39" s="9"/>
      <c r="J39" s="334">
        <v>20</v>
      </c>
      <c r="K39" s="9"/>
      <c r="L39" s="334">
        <v>20</v>
      </c>
      <c r="M39" s="100"/>
    </row>
    <row r="40" spans="1:13">
      <c r="A40" s="1166"/>
      <c r="B40" s="1027"/>
      <c r="C40" s="88"/>
      <c r="D40" s="6">
        <v>2033</v>
      </c>
      <c r="E40" s="6"/>
      <c r="F40" s="6">
        <v>2034</v>
      </c>
      <c r="G40" s="6"/>
      <c r="H40" s="333"/>
      <c r="I40" s="333"/>
      <c r="J40" s="333"/>
      <c r="K40" s="6"/>
      <c r="L40" s="6"/>
      <c r="M40" s="526"/>
    </row>
    <row r="41" spans="1:13">
      <c r="A41" s="1166"/>
      <c r="B41" s="1027"/>
      <c r="C41" s="88"/>
      <c r="D41" s="334">
        <v>20</v>
      </c>
      <c r="E41" s="9"/>
      <c r="F41" s="334">
        <v>20</v>
      </c>
      <c r="G41" s="9"/>
      <c r="H41" s="525"/>
      <c r="I41" s="6"/>
      <c r="J41" s="102"/>
      <c r="K41" s="6"/>
      <c r="L41" s="102"/>
      <c r="M41" s="549"/>
    </row>
    <row r="42" spans="1:13">
      <c r="A42" s="1166"/>
      <c r="B42" s="1027"/>
      <c r="C42" s="88"/>
      <c r="D42" s="10" t="s">
        <v>466</v>
      </c>
      <c r="E42" s="99"/>
      <c r="F42" s="10" t="s">
        <v>467</v>
      </c>
      <c r="G42" s="99"/>
      <c r="H42" s="102"/>
      <c r="I42" s="6"/>
      <c r="J42" s="102"/>
      <c r="K42" s="6"/>
      <c r="L42" s="102"/>
      <c r="M42" s="90"/>
    </row>
    <row r="43" spans="1:13">
      <c r="A43" s="1166"/>
      <c r="B43" s="1027"/>
      <c r="C43" s="88"/>
      <c r="D43" s="98"/>
      <c r="E43" s="9"/>
      <c r="F43" s="1109">
        <v>240</v>
      </c>
      <c r="G43" s="1110"/>
      <c r="H43" s="1135"/>
      <c r="I43" s="1135"/>
      <c r="J43" s="102"/>
      <c r="K43" s="6"/>
      <c r="L43" s="102"/>
      <c r="M43" s="90"/>
    </row>
    <row r="44" spans="1:13">
      <c r="A44" s="1166"/>
      <c r="B44" s="1027"/>
      <c r="C44" s="89"/>
      <c r="D44" s="10"/>
      <c r="E44" s="99"/>
      <c r="F44" s="10"/>
      <c r="G44" s="99"/>
      <c r="H44" s="97"/>
      <c r="I44" s="74"/>
      <c r="J44" s="97"/>
      <c r="K44" s="74"/>
      <c r="L44" s="97"/>
      <c r="M44" s="75"/>
    </row>
    <row r="45" spans="1:13" ht="18" customHeight="1">
      <c r="A45" s="1166"/>
      <c r="B45" s="1026" t="s">
        <v>468</v>
      </c>
      <c r="C45" s="79"/>
      <c r="D45" s="23"/>
      <c r="E45" s="23"/>
      <c r="F45" s="23"/>
      <c r="G45" s="23"/>
      <c r="H45" s="23"/>
      <c r="I45" s="23"/>
      <c r="J45" s="23"/>
      <c r="K45" s="23"/>
      <c r="L45" s="26"/>
      <c r="M45" s="116"/>
    </row>
    <row r="46" spans="1:13">
      <c r="A46" s="1166"/>
      <c r="B46" s="1027"/>
      <c r="C46" s="117"/>
      <c r="D46" s="41" t="s">
        <v>93</v>
      </c>
      <c r="E46" s="42" t="s">
        <v>95</v>
      </c>
      <c r="F46" s="1051" t="s">
        <v>469</v>
      </c>
      <c r="G46" s="1052" t="s">
        <v>103</v>
      </c>
      <c r="H46" s="1052"/>
      <c r="I46" s="1052"/>
      <c r="J46" s="1052"/>
      <c r="K46" s="118" t="s">
        <v>470</v>
      </c>
      <c r="L46" s="1018"/>
      <c r="M46" s="1019"/>
    </row>
    <row r="47" spans="1:13">
      <c r="A47" s="1166"/>
      <c r="B47" s="1027"/>
      <c r="C47" s="117"/>
      <c r="D47" s="119" t="s">
        <v>521</v>
      </c>
      <c r="E47" s="19"/>
      <c r="F47" s="1051"/>
      <c r="G47" s="1052"/>
      <c r="H47" s="1052"/>
      <c r="I47" s="1052"/>
      <c r="J47" s="1052"/>
      <c r="K47" s="26"/>
      <c r="L47" s="1020"/>
      <c r="M47" s="1021"/>
    </row>
    <row r="48" spans="1:13">
      <c r="A48" s="1166"/>
      <c r="B48" s="1028"/>
      <c r="C48" s="120"/>
      <c r="D48" s="121"/>
      <c r="E48" s="121"/>
      <c r="F48" s="121"/>
      <c r="G48" s="121"/>
      <c r="H48" s="121"/>
      <c r="I48" s="121"/>
      <c r="J48" s="121"/>
      <c r="K48" s="121"/>
      <c r="L48" s="26"/>
      <c r="M48" s="116"/>
    </row>
    <row r="49" spans="1:13" ht="96" customHeight="1">
      <c r="A49" s="1166"/>
      <c r="B49" s="162" t="s">
        <v>471</v>
      </c>
      <c r="C49" s="1013" t="s">
        <v>1152</v>
      </c>
      <c r="D49" s="1014"/>
      <c r="E49" s="1014"/>
      <c r="F49" s="1014"/>
      <c r="G49" s="1014"/>
      <c r="H49" s="1014"/>
      <c r="I49" s="1014"/>
      <c r="J49" s="1014"/>
      <c r="K49" s="1014"/>
      <c r="L49" s="1014"/>
      <c r="M49" s="1017"/>
    </row>
    <row r="50" spans="1:13">
      <c r="A50" s="1166"/>
      <c r="B50" s="151" t="s">
        <v>472</v>
      </c>
      <c r="C50" s="1013" t="s">
        <v>1088</v>
      </c>
      <c r="D50" s="1014"/>
      <c r="E50" s="1014"/>
      <c r="F50" s="1014"/>
      <c r="G50" s="1014"/>
      <c r="H50" s="1014"/>
      <c r="I50" s="1014"/>
      <c r="J50" s="1014"/>
      <c r="K50" s="1014"/>
      <c r="L50" s="1014"/>
      <c r="M50" s="1017"/>
    </row>
    <row r="51" spans="1:13">
      <c r="A51" s="1166"/>
      <c r="B51" s="151" t="s">
        <v>473</v>
      </c>
      <c r="C51" s="142" t="s">
        <v>654</v>
      </c>
      <c r="D51" s="143"/>
      <c r="E51" s="143"/>
      <c r="F51" s="143"/>
      <c r="G51" s="143"/>
      <c r="H51" s="143"/>
      <c r="I51" s="143"/>
      <c r="J51" s="143"/>
      <c r="K51" s="143"/>
      <c r="L51" s="143"/>
      <c r="M51" s="144"/>
    </row>
    <row r="52" spans="1:13">
      <c r="A52" s="1166"/>
      <c r="B52" s="151" t="s">
        <v>474</v>
      </c>
      <c r="C52" s="803" t="s">
        <v>1143</v>
      </c>
      <c r="D52" s="143"/>
      <c r="E52" s="143"/>
      <c r="F52" s="143"/>
      <c r="G52" s="143"/>
      <c r="H52" s="143"/>
      <c r="I52" s="143"/>
      <c r="J52" s="143"/>
      <c r="K52" s="143"/>
      <c r="L52" s="143"/>
      <c r="M52" s="144"/>
    </row>
    <row r="53" spans="1:13" ht="15.75" customHeight="1">
      <c r="A53" s="1060" t="s">
        <v>250</v>
      </c>
      <c r="B53" s="155" t="s">
        <v>475</v>
      </c>
      <c r="C53" s="1063" t="s">
        <v>546</v>
      </c>
      <c r="D53" s="1064"/>
      <c r="E53" s="1064"/>
      <c r="F53" s="1064"/>
      <c r="G53" s="1064"/>
      <c r="H53" s="1064"/>
      <c r="I53" s="1064"/>
      <c r="J53" s="1064"/>
      <c r="K53" s="1064"/>
      <c r="L53" s="1064"/>
      <c r="M53" s="1065"/>
    </row>
    <row r="54" spans="1:13">
      <c r="A54" s="1061"/>
      <c r="B54" s="155" t="s">
        <v>477</v>
      </c>
      <c r="C54" s="1063" t="s">
        <v>547</v>
      </c>
      <c r="D54" s="1064"/>
      <c r="E54" s="1064"/>
      <c r="F54" s="1064"/>
      <c r="G54" s="1064"/>
      <c r="H54" s="1064"/>
      <c r="I54" s="1064"/>
      <c r="J54" s="1064"/>
      <c r="K54" s="1064"/>
      <c r="L54" s="1064"/>
      <c r="M54" s="1065"/>
    </row>
    <row r="55" spans="1:13">
      <c r="A55" s="1061"/>
      <c r="B55" s="155" t="s">
        <v>479</v>
      </c>
      <c r="C55" s="1063" t="s">
        <v>544</v>
      </c>
      <c r="D55" s="1064"/>
      <c r="E55" s="1064"/>
      <c r="F55" s="1064"/>
      <c r="G55" s="1064"/>
      <c r="H55" s="1064"/>
      <c r="I55" s="1064"/>
      <c r="J55" s="1064"/>
      <c r="K55" s="1064"/>
      <c r="L55" s="1064"/>
      <c r="M55" s="1065"/>
    </row>
    <row r="56" spans="1:13" ht="15.75" customHeight="1">
      <c r="A56" s="1061"/>
      <c r="B56" s="156" t="s">
        <v>481</v>
      </c>
      <c r="C56" s="1063" t="s">
        <v>548</v>
      </c>
      <c r="D56" s="1064"/>
      <c r="E56" s="1064"/>
      <c r="F56" s="1064"/>
      <c r="G56" s="1064"/>
      <c r="H56" s="1064"/>
      <c r="I56" s="1064"/>
      <c r="J56" s="1064"/>
      <c r="K56" s="1064"/>
      <c r="L56" s="1064"/>
      <c r="M56" s="1065"/>
    </row>
    <row r="57" spans="1:13" ht="15.75" customHeight="1">
      <c r="A57" s="1061"/>
      <c r="B57" s="155" t="s">
        <v>482</v>
      </c>
      <c r="C57" s="1238" t="s">
        <v>549</v>
      </c>
      <c r="D57" s="1064"/>
      <c r="E57" s="1064"/>
      <c r="F57" s="1064"/>
      <c r="G57" s="1064"/>
      <c r="H57" s="1064"/>
      <c r="I57" s="1064"/>
      <c r="J57" s="1064"/>
      <c r="K57" s="1064"/>
      <c r="L57" s="1064"/>
      <c r="M57" s="1065"/>
    </row>
    <row r="58" spans="1:13" ht="16.5" thickBot="1">
      <c r="A58" s="1062"/>
      <c r="B58" s="155" t="s">
        <v>484</v>
      </c>
      <c r="C58" s="1063" t="s">
        <v>550</v>
      </c>
      <c r="D58" s="1064"/>
      <c r="E58" s="1064"/>
      <c r="F58" s="1064"/>
      <c r="G58" s="1064"/>
      <c r="H58" s="1064"/>
      <c r="I58" s="1064"/>
      <c r="J58" s="1064"/>
      <c r="K58" s="1064"/>
      <c r="L58" s="1064"/>
      <c r="M58" s="1065"/>
    </row>
    <row r="59" spans="1:13" ht="15.75" customHeight="1">
      <c r="A59" s="1060" t="s">
        <v>486</v>
      </c>
      <c r="B59" s="157" t="s">
        <v>487</v>
      </c>
      <c r="C59" s="1261" t="s">
        <v>570</v>
      </c>
      <c r="D59" s="1262"/>
      <c r="E59" s="1262"/>
      <c r="F59" s="1262"/>
      <c r="G59" s="1262"/>
      <c r="H59" s="1262"/>
      <c r="I59" s="1262"/>
      <c r="J59" s="1262"/>
      <c r="K59" s="1262"/>
      <c r="L59" s="1262"/>
      <c r="M59" s="1263"/>
    </row>
    <row r="60" spans="1:13" ht="30" customHeight="1">
      <c r="A60" s="1061"/>
      <c r="B60" s="157" t="s">
        <v>488</v>
      </c>
      <c r="C60" s="1261" t="s">
        <v>571</v>
      </c>
      <c r="D60" s="1262"/>
      <c r="E60" s="1262"/>
      <c r="F60" s="1262"/>
      <c r="G60" s="1262"/>
      <c r="H60" s="1262"/>
      <c r="I60" s="1262"/>
      <c r="J60" s="1262"/>
      <c r="K60" s="1262"/>
      <c r="L60" s="1262"/>
      <c r="M60" s="1263"/>
    </row>
    <row r="61" spans="1:13" ht="30" customHeight="1" thickBot="1">
      <c r="A61" s="1061"/>
      <c r="B61" s="158" t="s">
        <v>294</v>
      </c>
      <c r="C61" s="1261" t="s">
        <v>327</v>
      </c>
      <c r="D61" s="1262"/>
      <c r="E61" s="1262"/>
      <c r="F61" s="1262"/>
      <c r="G61" s="1262"/>
      <c r="H61" s="1262"/>
      <c r="I61" s="1262"/>
      <c r="J61" s="1262"/>
      <c r="K61" s="1262"/>
      <c r="L61" s="1262"/>
      <c r="M61" s="1263"/>
    </row>
    <row r="62" spans="1:13" ht="16.5" thickBot="1">
      <c r="A62" s="149" t="s">
        <v>254</v>
      </c>
      <c r="B62" s="335"/>
      <c r="C62" s="1069"/>
      <c r="D62" s="1070"/>
      <c r="E62" s="1070"/>
      <c r="F62" s="1070"/>
      <c r="G62" s="1070"/>
      <c r="H62" s="1070"/>
      <c r="I62" s="1070"/>
      <c r="J62" s="1070"/>
      <c r="K62" s="1070"/>
      <c r="L62" s="1070"/>
      <c r="M62" s="1071"/>
    </row>
  </sheetData>
  <mergeCells count="49">
    <mergeCell ref="C62:M62"/>
    <mergeCell ref="I4:M4"/>
    <mergeCell ref="C5:M5"/>
    <mergeCell ref="C6:M6"/>
    <mergeCell ref="C2:M2"/>
    <mergeCell ref="C57:M57"/>
    <mergeCell ref="C58:M58"/>
    <mergeCell ref="C17:M17"/>
    <mergeCell ref="H43:I43"/>
    <mergeCell ref="A59:A61"/>
    <mergeCell ref="C59:M59"/>
    <mergeCell ref="C60:M60"/>
    <mergeCell ref="C61:M61"/>
    <mergeCell ref="F46:F47"/>
    <mergeCell ref="G46:J47"/>
    <mergeCell ref="L46:M47"/>
    <mergeCell ref="C49:M49"/>
    <mergeCell ref="C50:M50"/>
    <mergeCell ref="A53:A58"/>
    <mergeCell ref="C53:M53"/>
    <mergeCell ref="C54:M54"/>
    <mergeCell ref="C55:M55"/>
    <mergeCell ref="C56:M56"/>
    <mergeCell ref="A16:A52"/>
    <mergeCell ref="C16:M16"/>
    <mergeCell ref="B45:B48"/>
    <mergeCell ref="I10:J10"/>
    <mergeCell ref="C11:M11"/>
    <mergeCell ref="C12:M12"/>
    <mergeCell ref="C13:M13"/>
    <mergeCell ref="B14:B15"/>
    <mergeCell ref="C14:D14"/>
    <mergeCell ref="F14:M14"/>
    <mergeCell ref="C15:M15"/>
    <mergeCell ref="B18:B24"/>
    <mergeCell ref="B25:B28"/>
    <mergeCell ref="B32:B34"/>
    <mergeCell ref="B35:B44"/>
    <mergeCell ref="F43:G43"/>
    <mergeCell ref="A2:A15"/>
    <mergeCell ref="F4:G4"/>
    <mergeCell ref="C7:D7"/>
    <mergeCell ref="I7:M7"/>
    <mergeCell ref="B8:B10"/>
    <mergeCell ref="C9:D9"/>
    <mergeCell ref="F9:G9"/>
    <mergeCell ref="I9:J9"/>
    <mergeCell ref="C10:D10"/>
    <mergeCell ref="F10:G10"/>
  </mergeCells>
  <dataValidations count="7">
    <dataValidation type="list" allowBlank="1" showInputMessage="1" showErrorMessage="1" sqref="I7:M7" xr:uid="{6591657F-67B9-46DA-A066-90E6F8331376}">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3CEAC78D-CCD4-4829-82EF-DF1C48A05370}"/>
    <dataValidation allowBlank="1" showInputMessage="1" showErrorMessage="1" prompt="Determine si el indicador responde a un enfoque (Derechos Humanos, Género, Diferencial, Poblacional, Ambiental y Territorial). Si responde a más de enfoque separelos por ;" sqref="B16" xr:uid="{67087F3C-21BC-448B-8921-31A9BAA22556}"/>
    <dataValidation allowBlank="1" showInputMessage="1" showErrorMessage="1" prompt="Identifique la meta ODS a que le apunta el indicador de producto. Seleccione de la lista desplegable." sqref="E14" xr:uid="{6423BFA3-E54F-499D-A9D5-C2D8001AED3B}"/>
    <dataValidation allowBlank="1" showInputMessage="1" showErrorMessage="1" prompt="Identifique el ODS a que le apunta el indicador de producto. Seleccione de la lista desplegable._x000a_" sqref="B14:B15" xr:uid="{133CFE27-63C6-4045-932F-CA93D74A03DA}"/>
    <dataValidation allowBlank="1" showInputMessage="1" showErrorMessage="1" prompt="Incluir una ficha por cada indicador, ya sea de producto o de resultado" sqref="B1" xr:uid="{4C085328-F1BB-4610-AAE5-597E7B85133D}"/>
    <dataValidation allowBlank="1" showInputMessage="1" showErrorMessage="1" prompt="Seleccione de la lista desplegable" sqref="B4 B7 H7" xr:uid="{41B1A446-AD6F-4BA3-99EC-2ABEF973222A}"/>
  </dataValidations>
  <hyperlinks>
    <hyperlink ref="C57" r:id="rId1" xr:uid="{3D5E2C17-A27F-479A-AE12-C051E41E710D}"/>
  </hyperlinks>
  <pageMargins left="0.7" right="0.7" top="0.75" bottom="0.75" header="0.3" footer="0.3"/>
  <pageSetup paperSize="9" orientation="portrait" horizontalDpi="1200" verticalDpi="1200" r:id="rId2"/>
  <ignoredErrors>
    <ignoredError sqref="G3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BF5B2-0617-4D6D-AA0F-6DA480009D51}">
  <sheetPr>
    <tabColor theme="4" tint="-0.249977111117893"/>
  </sheetPr>
  <dimension ref="A1:M62"/>
  <sheetViews>
    <sheetView zoomScale="85" zoomScaleNormal="85" workbookViewId="0">
      <selection activeCell="C12" sqref="C12:M1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t="s">
        <v>525</v>
      </c>
      <c r="B1" s="1274" t="s">
        <v>551</v>
      </c>
      <c r="C1" s="1275"/>
      <c r="D1" s="1275"/>
      <c r="E1" s="1275"/>
      <c r="F1" s="62" t="s">
        <v>525</v>
      </c>
      <c r="G1" s="62" t="s">
        <v>525</v>
      </c>
      <c r="H1" s="62" t="s">
        <v>525</v>
      </c>
      <c r="I1" s="62" t="s">
        <v>525</v>
      </c>
      <c r="J1" s="62" t="s">
        <v>525</v>
      </c>
      <c r="K1" s="62" t="s">
        <v>525</v>
      </c>
      <c r="L1" s="62" t="s">
        <v>525</v>
      </c>
      <c r="M1" s="63" t="s">
        <v>525</v>
      </c>
    </row>
    <row r="2" spans="1:13" ht="39" customHeight="1">
      <c r="A2" s="1023" t="s">
        <v>426</v>
      </c>
      <c r="B2" s="150" t="s">
        <v>427</v>
      </c>
      <c r="C2" s="1035" t="s">
        <v>932</v>
      </c>
      <c r="D2" s="1036"/>
      <c r="E2" s="1036"/>
      <c r="F2" s="1036"/>
      <c r="G2" s="1036"/>
      <c r="H2" s="1036"/>
      <c r="I2" s="1036"/>
      <c r="J2" s="1036"/>
      <c r="K2" s="1036"/>
      <c r="L2" s="1036"/>
      <c r="M2" s="1037"/>
    </row>
    <row r="3" spans="1:13" ht="31.5">
      <c r="A3" s="1024"/>
      <c r="B3" s="162" t="s">
        <v>511</v>
      </c>
      <c r="C3" s="1042" t="s">
        <v>1139</v>
      </c>
      <c r="D3" s="1043" t="s">
        <v>525</v>
      </c>
      <c r="E3" s="1043" t="s">
        <v>525</v>
      </c>
      <c r="F3" s="1043" t="s">
        <v>525</v>
      </c>
      <c r="G3" s="1043" t="s">
        <v>525</v>
      </c>
      <c r="H3" s="1043" t="s">
        <v>525</v>
      </c>
      <c r="I3" s="1043" t="s">
        <v>525</v>
      </c>
      <c r="J3" s="1043" t="s">
        <v>525</v>
      </c>
      <c r="K3" s="1043" t="s">
        <v>525</v>
      </c>
      <c r="L3" s="1043" t="s">
        <v>525</v>
      </c>
      <c r="M3" s="1044" t="s">
        <v>525</v>
      </c>
    </row>
    <row r="4" spans="1:13" ht="15" customHeight="1">
      <c r="A4" s="1024"/>
      <c r="B4" s="153" t="s">
        <v>290</v>
      </c>
      <c r="C4" s="122" t="s">
        <v>93</v>
      </c>
      <c r="D4" s="123" t="s">
        <v>525</v>
      </c>
      <c r="E4" s="124" t="s">
        <v>525</v>
      </c>
      <c r="F4" s="1045" t="s">
        <v>291</v>
      </c>
      <c r="G4" s="1046"/>
      <c r="H4" s="125">
        <v>319</v>
      </c>
      <c r="I4" s="126" t="s">
        <v>525</v>
      </c>
      <c r="J4" s="126" t="s">
        <v>525</v>
      </c>
      <c r="K4" s="126" t="s">
        <v>525</v>
      </c>
      <c r="L4" s="126" t="s">
        <v>525</v>
      </c>
      <c r="M4" s="127" t="s">
        <v>525</v>
      </c>
    </row>
    <row r="5" spans="1:13">
      <c r="A5" s="1024"/>
      <c r="B5" s="153" t="s">
        <v>430</v>
      </c>
      <c r="C5" s="1042" t="s">
        <v>559</v>
      </c>
      <c r="D5" s="1043" t="s">
        <v>525</v>
      </c>
      <c r="E5" s="1043" t="s">
        <v>525</v>
      </c>
      <c r="F5" s="1043" t="s">
        <v>525</v>
      </c>
      <c r="G5" s="1043" t="s">
        <v>525</v>
      </c>
      <c r="H5" s="1043" t="s">
        <v>525</v>
      </c>
      <c r="I5" s="1043" t="s">
        <v>525</v>
      </c>
      <c r="J5" s="1043" t="s">
        <v>525</v>
      </c>
      <c r="K5" s="1043" t="s">
        <v>525</v>
      </c>
      <c r="L5" s="1043" t="s">
        <v>525</v>
      </c>
      <c r="M5" s="1044" t="s">
        <v>525</v>
      </c>
    </row>
    <row r="6" spans="1:13">
      <c r="A6" s="1024"/>
      <c r="B6" s="153" t="s">
        <v>432</v>
      </c>
      <c r="C6" s="1042" t="s">
        <v>560</v>
      </c>
      <c r="D6" s="1043" t="s">
        <v>525</v>
      </c>
      <c r="E6" s="1043" t="s">
        <v>525</v>
      </c>
      <c r="F6" s="1043" t="s">
        <v>525</v>
      </c>
      <c r="G6" s="1043" t="s">
        <v>525</v>
      </c>
      <c r="H6" s="1043" t="s">
        <v>525</v>
      </c>
      <c r="I6" s="1043" t="s">
        <v>525</v>
      </c>
      <c r="J6" s="1043" t="s">
        <v>525</v>
      </c>
      <c r="K6" s="1043" t="s">
        <v>525</v>
      </c>
      <c r="L6" s="1043" t="s">
        <v>525</v>
      </c>
      <c r="M6" s="1044" t="s">
        <v>525</v>
      </c>
    </row>
    <row r="7" spans="1:13" ht="15" customHeight="1">
      <c r="A7" s="1024"/>
      <c r="B7" s="162" t="s">
        <v>433</v>
      </c>
      <c r="C7" s="1031" t="s">
        <v>347</v>
      </c>
      <c r="D7" s="1032"/>
      <c r="E7" s="128" t="s">
        <v>525</v>
      </c>
      <c r="F7" s="128" t="s">
        <v>525</v>
      </c>
      <c r="G7" s="129" t="s">
        <v>525</v>
      </c>
      <c r="H7" s="67" t="s">
        <v>294</v>
      </c>
      <c r="I7" s="1033" t="s">
        <v>21</v>
      </c>
      <c r="J7" s="1032"/>
      <c r="K7" s="1032"/>
      <c r="L7" s="1032"/>
      <c r="M7" s="1034"/>
    </row>
    <row r="8" spans="1:13">
      <c r="A8" s="1024"/>
      <c r="B8" s="1124" t="s">
        <v>434</v>
      </c>
      <c r="C8" s="130" t="s">
        <v>525</v>
      </c>
      <c r="D8" s="131" t="s">
        <v>525</v>
      </c>
      <c r="E8" s="131" t="s">
        <v>525</v>
      </c>
      <c r="F8" s="131" t="s">
        <v>525</v>
      </c>
      <c r="G8" s="131" t="s">
        <v>525</v>
      </c>
      <c r="H8" s="131" t="s">
        <v>525</v>
      </c>
      <c r="I8" s="131" t="s">
        <v>525</v>
      </c>
      <c r="J8" s="131" t="s">
        <v>525</v>
      </c>
      <c r="K8" s="131" t="s">
        <v>525</v>
      </c>
      <c r="L8" s="132" t="s">
        <v>525</v>
      </c>
      <c r="M8" s="133" t="s">
        <v>525</v>
      </c>
    </row>
    <row r="9" spans="1:13" ht="15" customHeight="1">
      <c r="A9" s="1024"/>
      <c r="B9" s="1125"/>
      <c r="C9" s="1029" t="s">
        <v>327</v>
      </c>
      <c r="D9" s="1030"/>
      <c r="E9" s="28" t="s">
        <v>525</v>
      </c>
      <c r="F9" s="1089" t="s">
        <v>764</v>
      </c>
      <c r="G9" s="1089"/>
      <c r="H9" s="28" t="s">
        <v>525</v>
      </c>
      <c r="I9" s="1030" t="s">
        <v>525</v>
      </c>
      <c r="J9" s="1030"/>
      <c r="K9" s="28" t="s">
        <v>525</v>
      </c>
      <c r="L9" s="26" t="s">
        <v>525</v>
      </c>
      <c r="M9" s="116" t="s">
        <v>525</v>
      </c>
    </row>
    <row r="10" spans="1:13" ht="15" customHeight="1">
      <c r="A10" s="1024"/>
      <c r="B10" s="1126"/>
      <c r="C10" s="1029" t="s">
        <v>435</v>
      </c>
      <c r="D10" s="1030"/>
      <c r="E10" s="134" t="s">
        <v>525</v>
      </c>
      <c r="F10" s="1030" t="s">
        <v>435</v>
      </c>
      <c r="G10" s="1030"/>
      <c r="H10" s="134" t="s">
        <v>525</v>
      </c>
      <c r="I10" s="1030" t="s">
        <v>435</v>
      </c>
      <c r="J10" s="1030"/>
      <c r="K10" s="134" t="s">
        <v>525</v>
      </c>
      <c r="L10" s="121" t="s">
        <v>525</v>
      </c>
      <c r="M10" s="135" t="s">
        <v>525</v>
      </c>
    </row>
    <row r="11" spans="1:13" ht="36" customHeight="1">
      <c r="A11" s="1024"/>
      <c r="B11" s="162" t="s">
        <v>436</v>
      </c>
      <c r="C11" s="1013" t="s">
        <v>938</v>
      </c>
      <c r="D11" s="1014"/>
      <c r="E11" s="1014"/>
      <c r="F11" s="1014"/>
      <c r="G11" s="1014"/>
      <c r="H11" s="1014"/>
      <c r="I11" s="1014"/>
      <c r="J11" s="1014"/>
      <c r="K11" s="1014"/>
      <c r="L11" s="1014"/>
      <c r="M11" s="1017"/>
    </row>
    <row r="12" spans="1:13" ht="144.75" customHeight="1">
      <c r="A12" s="1024"/>
      <c r="B12" s="162" t="s">
        <v>515</v>
      </c>
      <c r="C12" s="1075" t="s">
        <v>933</v>
      </c>
      <c r="D12" s="1073"/>
      <c r="E12" s="1073"/>
      <c r="F12" s="1073"/>
      <c r="G12" s="1073"/>
      <c r="H12" s="1073"/>
      <c r="I12" s="1073"/>
      <c r="J12" s="1073"/>
      <c r="K12" s="1073"/>
      <c r="L12" s="1073"/>
      <c r="M12" s="1074"/>
    </row>
    <row r="13" spans="1:13" ht="76.5" customHeight="1">
      <c r="A13" s="1024"/>
      <c r="B13" s="162" t="s">
        <v>516</v>
      </c>
      <c r="C13" s="1013" t="s">
        <v>1128</v>
      </c>
      <c r="D13" s="1014"/>
      <c r="E13" s="1014"/>
      <c r="F13" s="1014"/>
      <c r="G13" s="1014"/>
      <c r="H13" s="1014"/>
      <c r="I13" s="1014"/>
      <c r="J13" s="1014"/>
      <c r="K13" s="1014"/>
      <c r="L13" s="1014"/>
      <c r="M13" s="1017"/>
    </row>
    <row r="14" spans="1:13" ht="15" customHeight="1">
      <c r="A14" s="1024"/>
      <c r="B14" s="1124" t="s">
        <v>517</v>
      </c>
      <c r="C14" s="1058" t="s">
        <v>86</v>
      </c>
      <c r="D14" s="1059"/>
      <c r="E14" s="91" t="s">
        <v>108</v>
      </c>
      <c r="F14" s="1131" t="s">
        <v>561</v>
      </c>
      <c r="G14" s="1014"/>
      <c r="H14" s="1014"/>
      <c r="I14" s="1014"/>
      <c r="J14" s="1014"/>
      <c r="K14" s="1014"/>
      <c r="L14" s="1014"/>
      <c r="M14" s="1017"/>
    </row>
    <row r="15" spans="1:13">
      <c r="A15" s="1024"/>
      <c r="B15" s="1125"/>
      <c r="C15" s="1058" t="s">
        <v>525</v>
      </c>
      <c r="D15" s="1059"/>
      <c r="E15" s="1059"/>
      <c r="F15" s="1059"/>
      <c r="G15" s="1059"/>
      <c r="H15" s="1059"/>
      <c r="I15" s="1059"/>
      <c r="J15" s="1059"/>
      <c r="K15" s="1059"/>
      <c r="L15" s="1059"/>
      <c r="M15" s="1130"/>
    </row>
    <row r="16" spans="1:13" ht="15" customHeight="1">
      <c r="A16" s="1053" t="s">
        <v>238</v>
      </c>
      <c r="B16" s="151" t="s">
        <v>280</v>
      </c>
      <c r="C16" s="1058" t="s">
        <v>11</v>
      </c>
      <c r="D16" s="1059"/>
      <c r="E16" s="1059"/>
      <c r="F16" s="1059"/>
      <c r="G16" s="1059"/>
      <c r="H16" s="1059"/>
      <c r="I16" s="1059"/>
      <c r="J16" s="1059"/>
      <c r="K16" s="1059"/>
      <c r="L16" s="1059"/>
      <c r="M16" s="1130"/>
    </row>
    <row r="17" spans="1:13" ht="44.25" customHeight="1">
      <c r="A17" s="1054"/>
      <c r="B17" s="151" t="s">
        <v>519</v>
      </c>
      <c r="C17" s="1013" t="s">
        <v>934</v>
      </c>
      <c r="D17" s="1014"/>
      <c r="E17" s="1014"/>
      <c r="F17" s="1014"/>
      <c r="G17" s="1014"/>
      <c r="H17" s="1014"/>
      <c r="I17" s="1014"/>
      <c r="J17" s="1014"/>
      <c r="K17" s="1014"/>
      <c r="L17" s="1014"/>
      <c r="M17" s="1017"/>
    </row>
    <row r="18" spans="1:13">
      <c r="A18" s="1054"/>
      <c r="B18" s="1026" t="s">
        <v>437</v>
      </c>
      <c r="C18" s="138" t="s">
        <v>525</v>
      </c>
      <c r="D18" s="13" t="s">
        <v>525</v>
      </c>
      <c r="E18" s="13" t="s">
        <v>525</v>
      </c>
      <c r="F18" s="13" t="s">
        <v>525</v>
      </c>
      <c r="G18" s="13" t="s">
        <v>525</v>
      </c>
      <c r="H18" s="13" t="s">
        <v>525</v>
      </c>
      <c r="I18" s="13" t="s">
        <v>525</v>
      </c>
      <c r="J18" s="13" t="s">
        <v>525</v>
      </c>
      <c r="K18" s="13" t="s">
        <v>525</v>
      </c>
      <c r="L18" s="13" t="s">
        <v>525</v>
      </c>
      <c r="M18" s="14" t="s">
        <v>525</v>
      </c>
    </row>
    <row r="19" spans="1:13">
      <c r="A19" s="1054"/>
      <c r="B19" s="1027"/>
      <c r="C19" s="76" t="s">
        <v>525</v>
      </c>
      <c r="D19" s="15" t="s">
        <v>525</v>
      </c>
      <c r="E19" s="5" t="s">
        <v>525</v>
      </c>
      <c r="F19" s="15" t="s">
        <v>525</v>
      </c>
      <c r="G19" s="5" t="s">
        <v>525</v>
      </c>
      <c r="H19" s="15" t="s">
        <v>525</v>
      </c>
      <c r="I19" s="5" t="s">
        <v>525</v>
      </c>
      <c r="J19" s="15" t="s">
        <v>525</v>
      </c>
      <c r="K19" s="5" t="s">
        <v>525</v>
      </c>
      <c r="L19" s="5" t="s">
        <v>525</v>
      </c>
      <c r="M19" s="16" t="s">
        <v>525</v>
      </c>
    </row>
    <row r="20" spans="1:13">
      <c r="A20" s="1054"/>
      <c r="B20" s="1027"/>
      <c r="C20" s="77" t="s">
        <v>438</v>
      </c>
      <c r="D20" s="17" t="s">
        <v>525</v>
      </c>
      <c r="E20" s="343" t="s">
        <v>439</v>
      </c>
      <c r="F20" s="17" t="s">
        <v>525</v>
      </c>
      <c r="G20" s="343" t="s">
        <v>440</v>
      </c>
      <c r="H20" s="17" t="s">
        <v>525</v>
      </c>
      <c r="I20" s="343" t="s">
        <v>441</v>
      </c>
      <c r="J20" s="148" t="s">
        <v>525</v>
      </c>
      <c r="K20" s="343" t="s">
        <v>525</v>
      </c>
      <c r="L20" s="343" t="s">
        <v>525</v>
      </c>
      <c r="M20" s="66" t="s">
        <v>525</v>
      </c>
    </row>
    <row r="21" spans="1:13">
      <c r="A21" s="1054"/>
      <c r="B21" s="1027"/>
      <c r="C21" s="77" t="s">
        <v>443</v>
      </c>
      <c r="D21" s="19" t="s">
        <v>525</v>
      </c>
      <c r="E21" s="343" t="s">
        <v>444</v>
      </c>
      <c r="F21" s="20" t="s">
        <v>525</v>
      </c>
      <c r="G21" s="343" t="s">
        <v>445</v>
      </c>
      <c r="H21" s="20" t="s">
        <v>525</v>
      </c>
      <c r="I21" s="343" t="s">
        <v>525</v>
      </c>
      <c r="J21" s="344" t="s">
        <v>525</v>
      </c>
      <c r="K21" s="343" t="s">
        <v>525</v>
      </c>
      <c r="L21" s="343" t="s">
        <v>525</v>
      </c>
      <c r="M21" s="66" t="s">
        <v>525</v>
      </c>
    </row>
    <row r="22" spans="1:13">
      <c r="A22" s="1054"/>
      <c r="B22" s="1027"/>
      <c r="C22" s="77" t="s">
        <v>446</v>
      </c>
      <c r="D22" s="19"/>
      <c r="E22" s="343" t="s">
        <v>447</v>
      </c>
      <c r="F22" s="19" t="s">
        <v>525</v>
      </c>
      <c r="G22" s="343" t="s">
        <v>525</v>
      </c>
      <c r="H22" s="344" t="s">
        <v>525</v>
      </c>
      <c r="I22" s="343" t="s">
        <v>525</v>
      </c>
      <c r="J22" s="344" t="s">
        <v>525</v>
      </c>
      <c r="K22" s="343" t="s">
        <v>525</v>
      </c>
      <c r="L22" s="343" t="s">
        <v>525</v>
      </c>
      <c r="M22" s="66" t="s">
        <v>525</v>
      </c>
    </row>
    <row r="23" spans="1:13">
      <c r="A23" s="1054"/>
      <c r="B23" s="1027"/>
      <c r="C23" s="77" t="s">
        <v>105</v>
      </c>
      <c r="D23" s="19" t="s">
        <v>442</v>
      </c>
      <c r="E23" s="343" t="s">
        <v>448</v>
      </c>
      <c r="F23" s="1270" t="s">
        <v>939</v>
      </c>
      <c r="G23" s="1270"/>
      <c r="H23" s="1270"/>
      <c r="I23" s="810" t="s">
        <v>525</v>
      </c>
      <c r="J23" s="810" t="s">
        <v>525</v>
      </c>
      <c r="K23" s="810" t="s">
        <v>525</v>
      </c>
      <c r="L23" s="810" t="s">
        <v>525</v>
      </c>
      <c r="M23" s="811" t="s">
        <v>525</v>
      </c>
    </row>
    <row r="24" spans="1:13">
      <c r="A24" s="1054"/>
      <c r="B24" s="1028"/>
      <c r="C24" s="78" t="s">
        <v>525</v>
      </c>
      <c r="D24" s="21" t="s">
        <v>525</v>
      </c>
      <c r="E24" s="21" t="s">
        <v>525</v>
      </c>
      <c r="F24" s="21" t="s">
        <v>525</v>
      </c>
      <c r="G24" s="21" t="s">
        <v>525</v>
      </c>
      <c r="H24" s="21" t="s">
        <v>525</v>
      </c>
      <c r="I24" s="21" t="s">
        <v>525</v>
      </c>
      <c r="J24" s="21" t="s">
        <v>525</v>
      </c>
      <c r="K24" s="21" t="s">
        <v>525</v>
      </c>
      <c r="L24" s="21" t="s">
        <v>525</v>
      </c>
      <c r="M24" s="22" t="s">
        <v>525</v>
      </c>
    </row>
    <row r="25" spans="1:13">
      <c r="A25" s="1054"/>
      <c r="B25" s="1026" t="s">
        <v>449</v>
      </c>
      <c r="C25" s="79" t="s">
        <v>525</v>
      </c>
      <c r="D25" s="23" t="s">
        <v>525</v>
      </c>
      <c r="E25" s="23" t="s">
        <v>525</v>
      </c>
      <c r="F25" s="23" t="s">
        <v>525</v>
      </c>
      <c r="G25" s="23" t="s">
        <v>525</v>
      </c>
      <c r="H25" s="23" t="s">
        <v>525</v>
      </c>
      <c r="I25" s="23" t="s">
        <v>525</v>
      </c>
      <c r="J25" s="23" t="s">
        <v>525</v>
      </c>
      <c r="K25" s="23" t="s">
        <v>525</v>
      </c>
      <c r="L25" s="132" t="s">
        <v>525</v>
      </c>
      <c r="M25" s="133" t="s">
        <v>525</v>
      </c>
    </row>
    <row r="26" spans="1:13">
      <c r="A26" s="1054"/>
      <c r="B26" s="1027"/>
      <c r="C26" s="77" t="s">
        <v>450</v>
      </c>
      <c r="D26" s="20" t="s">
        <v>525</v>
      </c>
      <c r="E26" s="345" t="s">
        <v>525</v>
      </c>
      <c r="F26" s="343" t="s">
        <v>451</v>
      </c>
      <c r="G26" s="19"/>
      <c r="H26" s="345" t="s">
        <v>525</v>
      </c>
      <c r="I26" s="343" t="s">
        <v>452</v>
      </c>
      <c r="J26" s="19" t="s">
        <v>442</v>
      </c>
      <c r="K26" s="345" t="s">
        <v>525</v>
      </c>
      <c r="L26" s="26" t="s">
        <v>525</v>
      </c>
      <c r="M26" s="116" t="s">
        <v>525</v>
      </c>
    </row>
    <row r="27" spans="1:13">
      <c r="A27" s="1054"/>
      <c r="B27" s="1027"/>
      <c r="C27" s="77" t="s">
        <v>453</v>
      </c>
      <c r="D27" s="25" t="s">
        <v>525</v>
      </c>
      <c r="E27" s="26" t="s">
        <v>525</v>
      </c>
      <c r="F27" s="343" t="s">
        <v>454</v>
      </c>
      <c r="G27" s="20" t="s">
        <v>525</v>
      </c>
      <c r="H27" s="26" t="s">
        <v>525</v>
      </c>
      <c r="I27" s="27" t="s">
        <v>525</v>
      </c>
      <c r="J27" s="26" t="s">
        <v>525</v>
      </c>
      <c r="K27" s="28" t="s">
        <v>525</v>
      </c>
      <c r="L27" s="26" t="s">
        <v>525</v>
      </c>
      <c r="M27" s="116" t="s">
        <v>525</v>
      </c>
    </row>
    <row r="28" spans="1:13">
      <c r="A28" s="1054"/>
      <c r="B28" s="1028"/>
      <c r="C28" s="80" t="s">
        <v>525</v>
      </c>
      <c r="D28" s="29" t="s">
        <v>525</v>
      </c>
      <c r="E28" s="29" t="s">
        <v>525</v>
      </c>
      <c r="F28" s="29" t="s">
        <v>525</v>
      </c>
      <c r="G28" s="29" t="s">
        <v>525</v>
      </c>
      <c r="H28" s="29" t="s">
        <v>525</v>
      </c>
      <c r="I28" s="29" t="s">
        <v>525</v>
      </c>
      <c r="J28" s="29" t="s">
        <v>525</v>
      </c>
      <c r="K28" s="29" t="s">
        <v>525</v>
      </c>
      <c r="L28" s="121" t="s">
        <v>525</v>
      </c>
      <c r="M28" s="135" t="s">
        <v>525</v>
      </c>
    </row>
    <row r="29" spans="1:13">
      <c r="A29" s="1054"/>
      <c r="B29" s="154" t="s">
        <v>455</v>
      </c>
      <c r="C29" s="81" t="s">
        <v>525</v>
      </c>
      <c r="D29" s="59" t="s">
        <v>525</v>
      </c>
      <c r="E29" s="59" t="s">
        <v>525</v>
      </c>
      <c r="F29" s="59" t="s">
        <v>525</v>
      </c>
      <c r="G29" s="59" t="s">
        <v>525</v>
      </c>
      <c r="H29" s="59" t="s">
        <v>525</v>
      </c>
      <c r="I29" s="59" t="s">
        <v>525</v>
      </c>
      <c r="J29" s="59" t="s">
        <v>525</v>
      </c>
      <c r="K29" s="59" t="s">
        <v>525</v>
      </c>
      <c r="L29" s="59" t="s">
        <v>525</v>
      </c>
      <c r="M29" s="82" t="s">
        <v>525</v>
      </c>
    </row>
    <row r="30" spans="1:13">
      <c r="A30" s="1054"/>
      <c r="B30" s="154" t="s">
        <v>525</v>
      </c>
      <c r="C30" s="83" t="s">
        <v>456</v>
      </c>
      <c r="D30" s="31" t="s">
        <v>324</v>
      </c>
      <c r="E30" s="345" t="s">
        <v>525</v>
      </c>
      <c r="F30" s="346" t="s">
        <v>457</v>
      </c>
      <c r="G30" s="20" t="s">
        <v>431</v>
      </c>
      <c r="H30" s="345" t="s">
        <v>525</v>
      </c>
      <c r="I30" s="346" t="s">
        <v>458</v>
      </c>
      <c r="J30" s="103" t="s">
        <v>431</v>
      </c>
      <c r="K30" s="104" t="s">
        <v>525</v>
      </c>
      <c r="L30" s="101" t="s">
        <v>525</v>
      </c>
      <c r="M30" s="30" t="s">
        <v>525</v>
      </c>
    </row>
    <row r="31" spans="1:13">
      <c r="A31" s="1054"/>
      <c r="B31" s="153" t="s">
        <v>525</v>
      </c>
      <c r="C31" s="78" t="s">
        <v>525</v>
      </c>
      <c r="D31" s="21" t="s">
        <v>525</v>
      </c>
      <c r="E31" s="21" t="s">
        <v>525</v>
      </c>
      <c r="F31" s="21" t="s">
        <v>525</v>
      </c>
      <c r="G31" s="21" t="s">
        <v>525</v>
      </c>
      <c r="H31" s="21" t="s">
        <v>525</v>
      </c>
      <c r="I31" s="21" t="s">
        <v>525</v>
      </c>
      <c r="J31" s="21" t="s">
        <v>525</v>
      </c>
      <c r="K31" s="21" t="s">
        <v>525</v>
      </c>
      <c r="L31" s="21" t="s">
        <v>525</v>
      </c>
      <c r="M31" s="22" t="s">
        <v>525</v>
      </c>
    </row>
    <row r="32" spans="1:13">
      <c r="A32" s="1054"/>
      <c r="B32" s="1026" t="s">
        <v>459</v>
      </c>
      <c r="C32" s="84" t="s">
        <v>525</v>
      </c>
      <c r="D32" s="33" t="s">
        <v>525</v>
      </c>
      <c r="E32" s="33" t="s">
        <v>525</v>
      </c>
      <c r="F32" s="33" t="s">
        <v>525</v>
      </c>
      <c r="G32" s="33" t="s">
        <v>525</v>
      </c>
      <c r="H32" s="33" t="s">
        <v>525</v>
      </c>
      <c r="I32" s="33" t="s">
        <v>525</v>
      </c>
      <c r="J32" s="33" t="s">
        <v>525</v>
      </c>
      <c r="K32" s="33" t="s">
        <v>525</v>
      </c>
      <c r="L32" s="132" t="s">
        <v>525</v>
      </c>
      <c r="M32" s="133" t="s">
        <v>525</v>
      </c>
    </row>
    <row r="33" spans="1:13">
      <c r="A33" s="1054"/>
      <c r="B33" s="1027"/>
      <c r="C33" s="85" t="s">
        <v>460</v>
      </c>
      <c r="D33" s="347">
        <v>2023</v>
      </c>
      <c r="E33" s="35" t="s">
        <v>525</v>
      </c>
      <c r="F33" s="345" t="s">
        <v>461</v>
      </c>
      <c r="G33" s="36" t="s">
        <v>494</v>
      </c>
      <c r="H33" s="35" t="s">
        <v>525</v>
      </c>
      <c r="I33" s="346" t="s">
        <v>525</v>
      </c>
      <c r="J33" s="35" t="s">
        <v>525</v>
      </c>
      <c r="K33" s="35" t="s">
        <v>525</v>
      </c>
      <c r="L33" s="26" t="s">
        <v>525</v>
      </c>
      <c r="M33" s="116" t="s">
        <v>525</v>
      </c>
    </row>
    <row r="34" spans="1:13">
      <c r="A34" s="1054"/>
      <c r="B34" s="1028"/>
      <c r="C34" s="78" t="s">
        <v>525</v>
      </c>
      <c r="D34" s="348" t="s">
        <v>525</v>
      </c>
      <c r="E34" s="38" t="s">
        <v>525</v>
      </c>
      <c r="F34" s="21" t="s">
        <v>525</v>
      </c>
      <c r="G34" s="38" t="s">
        <v>525</v>
      </c>
      <c r="H34" s="38" t="s">
        <v>525</v>
      </c>
      <c r="I34" s="39" t="s">
        <v>525</v>
      </c>
      <c r="J34" s="38" t="s">
        <v>525</v>
      </c>
      <c r="K34" s="38" t="s">
        <v>525</v>
      </c>
      <c r="L34" s="121" t="s">
        <v>525</v>
      </c>
      <c r="M34" s="135" t="s">
        <v>525</v>
      </c>
    </row>
    <row r="35" spans="1:13">
      <c r="A35" s="1054"/>
      <c r="B35" s="1026" t="s">
        <v>462</v>
      </c>
      <c r="C35" s="86" t="s">
        <v>525</v>
      </c>
      <c r="D35" s="73" t="s">
        <v>525</v>
      </c>
      <c r="E35" s="73" t="s">
        <v>525</v>
      </c>
      <c r="F35" s="73" t="s">
        <v>525</v>
      </c>
      <c r="G35" s="73" t="s">
        <v>525</v>
      </c>
      <c r="H35" s="73" t="s">
        <v>525</v>
      </c>
      <c r="I35" s="73" t="s">
        <v>525</v>
      </c>
      <c r="J35" s="73" t="s">
        <v>525</v>
      </c>
      <c r="K35" s="73" t="s">
        <v>525</v>
      </c>
      <c r="L35" s="73" t="s">
        <v>525</v>
      </c>
      <c r="M35" s="87" t="s">
        <v>525</v>
      </c>
    </row>
    <row r="36" spans="1:13">
      <c r="A36" s="1054"/>
      <c r="B36" s="1027"/>
      <c r="C36" s="88" t="s">
        <v>525</v>
      </c>
      <c r="D36" s="367">
        <v>2023</v>
      </c>
      <c r="E36" s="6" t="s">
        <v>525</v>
      </c>
      <c r="F36" s="367">
        <v>2024</v>
      </c>
      <c r="G36" s="6" t="s">
        <v>525</v>
      </c>
      <c r="H36" s="516">
        <v>2025</v>
      </c>
      <c r="I36" s="141" t="s">
        <v>525</v>
      </c>
      <c r="J36" s="516">
        <v>2026</v>
      </c>
      <c r="K36" s="6" t="s">
        <v>525</v>
      </c>
      <c r="L36" s="367">
        <v>2027</v>
      </c>
      <c r="M36" s="40" t="s">
        <v>525</v>
      </c>
    </row>
    <row r="37" spans="1:13">
      <c r="A37" s="1054"/>
      <c r="B37" s="1027"/>
      <c r="C37" s="88" t="s">
        <v>525</v>
      </c>
      <c r="D37" s="547">
        <v>100</v>
      </c>
      <c r="E37" s="298" t="s">
        <v>525</v>
      </c>
      <c r="F37" s="812">
        <v>100</v>
      </c>
      <c r="G37" s="298" t="s">
        <v>525</v>
      </c>
      <c r="H37" s="812">
        <v>100</v>
      </c>
      <c r="I37" s="298" t="s">
        <v>525</v>
      </c>
      <c r="J37" s="812">
        <v>100</v>
      </c>
      <c r="K37" s="298" t="s">
        <v>525</v>
      </c>
      <c r="L37" s="812">
        <v>100</v>
      </c>
      <c r="M37" s="300" t="s">
        <v>525</v>
      </c>
    </row>
    <row r="38" spans="1:13">
      <c r="A38" s="1054"/>
      <c r="B38" s="1027"/>
      <c r="C38" s="88" t="s">
        <v>525</v>
      </c>
      <c r="D38" s="514">
        <v>2028</v>
      </c>
      <c r="E38" s="301" t="s">
        <v>525</v>
      </c>
      <c r="F38" s="514">
        <v>2029</v>
      </c>
      <c r="G38" s="301" t="s">
        <v>525</v>
      </c>
      <c r="H38" s="514">
        <v>2030</v>
      </c>
      <c r="I38" s="302" t="s">
        <v>525</v>
      </c>
      <c r="J38" s="514">
        <v>2031</v>
      </c>
      <c r="K38" s="301" t="s">
        <v>525</v>
      </c>
      <c r="L38" s="813">
        <v>2032</v>
      </c>
      <c r="M38" s="303" t="s">
        <v>525</v>
      </c>
    </row>
    <row r="39" spans="1:13">
      <c r="A39" s="1054"/>
      <c r="B39" s="1027"/>
      <c r="C39" s="88" t="s">
        <v>525</v>
      </c>
      <c r="D39" s="814">
        <v>100</v>
      </c>
      <c r="E39" s="298" t="s">
        <v>525</v>
      </c>
      <c r="F39" s="814">
        <v>100</v>
      </c>
      <c r="G39" s="298" t="s">
        <v>525</v>
      </c>
      <c r="H39" s="814">
        <v>100</v>
      </c>
      <c r="I39" s="298" t="s">
        <v>525</v>
      </c>
      <c r="J39" s="814">
        <v>100</v>
      </c>
      <c r="K39" s="298" t="s">
        <v>525</v>
      </c>
      <c r="L39" s="814">
        <v>100</v>
      </c>
      <c r="M39" s="300" t="s">
        <v>525</v>
      </c>
    </row>
    <row r="40" spans="1:13">
      <c r="A40" s="1054"/>
      <c r="B40" s="1027"/>
      <c r="C40" s="88" t="s">
        <v>525</v>
      </c>
      <c r="D40" s="513">
        <v>2033</v>
      </c>
      <c r="E40" s="301" t="s">
        <v>525</v>
      </c>
      <c r="F40" s="513">
        <v>2034</v>
      </c>
      <c r="G40" s="301" t="s">
        <v>525</v>
      </c>
      <c r="H40" s="302"/>
      <c r="I40" s="302" t="s">
        <v>525</v>
      </c>
      <c r="J40" s="302"/>
      <c r="K40" s="301" t="s">
        <v>525</v>
      </c>
      <c r="L40" s="301"/>
      <c r="M40" s="303" t="s">
        <v>525</v>
      </c>
    </row>
    <row r="41" spans="1:13">
      <c r="A41" s="1054"/>
      <c r="B41" s="1027"/>
      <c r="C41" s="88" t="s">
        <v>525</v>
      </c>
      <c r="D41" s="790">
        <v>100</v>
      </c>
      <c r="E41" s="298" t="s">
        <v>525</v>
      </c>
      <c r="F41" s="315">
        <v>100</v>
      </c>
      <c r="G41" s="298" t="s">
        <v>525</v>
      </c>
      <c r="H41" s="301" t="s">
        <v>525</v>
      </c>
      <c r="I41" s="301" t="s">
        <v>525</v>
      </c>
      <c r="J41" s="301" t="s">
        <v>525</v>
      </c>
      <c r="K41" s="301" t="s">
        <v>525</v>
      </c>
      <c r="L41" s="301" t="s">
        <v>525</v>
      </c>
      <c r="M41" s="531" t="s">
        <v>525</v>
      </c>
    </row>
    <row r="42" spans="1:13">
      <c r="A42" s="1054"/>
      <c r="B42" s="1027"/>
      <c r="C42" s="88" t="s">
        <v>525</v>
      </c>
      <c r="D42" s="304" t="s">
        <v>466</v>
      </c>
      <c r="E42" s="304" t="s">
        <v>525</v>
      </c>
      <c r="F42" s="304" t="s">
        <v>467</v>
      </c>
      <c r="G42" s="530" t="s">
        <v>525</v>
      </c>
      <c r="H42" s="301" t="s">
        <v>525</v>
      </c>
      <c r="I42" s="301" t="s">
        <v>525</v>
      </c>
      <c r="J42" s="301" t="s">
        <v>525</v>
      </c>
      <c r="K42" s="301" t="s">
        <v>525</v>
      </c>
      <c r="L42" s="301" t="s">
        <v>525</v>
      </c>
      <c r="M42" s="307" t="s">
        <v>525</v>
      </c>
    </row>
    <row r="43" spans="1:13" ht="15" customHeight="1">
      <c r="A43" s="1054"/>
      <c r="B43" s="1027"/>
      <c r="C43" s="88" t="s">
        <v>525</v>
      </c>
      <c r="D43" s="264" t="s">
        <v>525</v>
      </c>
      <c r="E43" s="298" t="s">
        <v>525</v>
      </c>
      <c r="F43" s="790">
        <v>1200</v>
      </c>
      <c r="G43" s="790"/>
      <c r="H43" s="1256" t="s">
        <v>525</v>
      </c>
      <c r="I43" s="1256"/>
      <c r="J43" s="301" t="s">
        <v>525</v>
      </c>
      <c r="K43" s="301" t="s">
        <v>525</v>
      </c>
      <c r="L43" s="301" t="s">
        <v>525</v>
      </c>
      <c r="M43" s="307" t="s">
        <v>525</v>
      </c>
    </row>
    <row r="44" spans="1:13">
      <c r="A44" s="1054"/>
      <c r="B44" s="1027"/>
      <c r="C44" s="89" t="s">
        <v>525</v>
      </c>
      <c r="D44" s="10" t="s">
        <v>525</v>
      </c>
      <c r="E44" s="99" t="s">
        <v>525</v>
      </c>
      <c r="F44" s="10" t="s">
        <v>525</v>
      </c>
      <c r="G44" s="99" t="s">
        <v>525</v>
      </c>
      <c r="H44" s="97" t="s">
        <v>525</v>
      </c>
      <c r="I44" s="74" t="s">
        <v>525</v>
      </c>
      <c r="J44" s="97" t="s">
        <v>525</v>
      </c>
      <c r="K44" s="74" t="s">
        <v>525</v>
      </c>
      <c r="L44" s="97" t="s">
        <v>525</v>
      </c>
      <c r="M44" s="75" t="s">
        <v>525</v>
      </c>
    </row>
    <row r="45" spans="1:13">
      <c r="A45" s="1054"/>
      <c r="B45" s="1026" t="s">
        <v>468</v>
      </c>
      <c r="C45" s="79" t="s">
        <v>525</v>
      </c>
      <c r="D45" s="23" t="s">
        <v>525</v>
      </c>
      <c r="E45" s="23" t="s">
        <v>525</v>
      </c>
      <c r="F45" s="23" t="s">
        <v>525</v>
      </c>
      <c r="G45" s="23" t="s">
        <v>525</v>
      </c>
      <c r="H45" s="23" t="s">
        <v>525</v>
      </c>
      <c r="I45" s="23" t="s">
        <v>525</v>
      </c>
      <c r="J45" s="23" t="s">
        <v>525</v>
      </c>
      <c r="K45" s="23" t="s">
        <v>525</v>
      </c>
      <c r="L45" s="26" t="s">
        <v>525</v>
      </c>
      <c r="M45" s="116" t="s">
        <v>525</v>
      </c>
    </row>
    <row r="46" spans="1:13" ht="15" customHeight="1">
      <c r="A46" s="1054"/>
      <c r="B46" s="1027"/>
      <c r="C46" s="117" t="s">
        <v>525</v>
      </c>
      <c r="D46" s="41" t="s">
        <v>93</v>
      </c>
      <c r="E46" s="42" t="s">
        <v>95</v>
      </c>
      <c r="F46" s="1051" t="s">
        <v>469</v>
      </c>
      <c r="G46" s="1052" t="s">
        <v>101</v>
      </c>
      <c r="H46" s="1052"/>
      <c r="I46" s="1052"/>
      <c r="J46" s="1052"/>
      <c r="K46" s="349" t="s">
        <v>470</v>
      </c>
      <c r="L46" s="1018" t="s">
        <v>553</v>
      </c>
      <c r="M46" s="1019"/>
    </row>
    <row r="47" spans="1:13">
      <c r="A47" s="1054"/>
      <c r="B47" s="1027"/>
      <c r="C47" s="117" t="s">
        <v>525</v>
      </c>
      <c r="D47" s="119" t="s">
        <v>442</v>
      </c>
      <c r="E47" s="19" t="s">
        <v>525</v>
      </c>
      <c r="F47" s="1051"/>
      <c r="G47" s="1052"/>
      <c r="H47" s="1052"/>
      <c r="I47" s="1052"/>
      <c r="J47" s="1052"/>
      <c r="K47" s="26" t="s">
        <v>525</v>
      </c>
      <c r="L47" s="1020"/>
      <c r="M47" s="1021"/>
    </row>
    <row r="48" spans="1:13">
      <c r="A48" s="1054"/>
      <c r="B48" s="1028"/>
      <c r="C48" s="120" t="s">
        <v>525</v>
      </c>
      <c r="D48" s="121" t="s">
        <v>525</v>
      </c>
      <c r="E48" s="121" t="s">
        <v>525</v>
      </c>
      <c r="F48" s="121" t="s">
        <v>525</v>
      </c>
      <c r="G48" s="121" t="s">
        <v>525</v>
      </c>
      <c r="H48" s="121" t="s">
        <v>525</v>
      </c>
      <c r="I48" s="121" t="s">
        <v>525</v>
      </c>
      <c r="J48" s="121" t="s">
        <v>525</v>
      </c>
      <c r="K48" s="121" t="s">
        <v>525</v>
      </c>
      <c r="L48" s="26" t="s">
        <v>525</v>
      </c>
      <c r="M48" s="116" t="s">
        <v>525</v>
      </c>
    </row>
    <row r="49" spans="1:13" ht="46.5" customHeight="1">
      <c r="A49" s="1054"/>
      <c r="B49" s="162" t="s">
        <v>471</v>
      </c>
      <c r="C49" s="1013" t="s">
        <v>563</v>
      </c>
      <c r="D49" s="1014"/>
      <c r="E49" s="1014"/>
      <c r="F49" s="1014"/>
      <c r="G49" s="1014"/>
      <c r="H49" s="1014"/>
      <c r="I49" s="1014"/>
      <c r="J49" s="1014"/>
      <c r="K49" s="1014"/>
      <c r="L49" s="1014"/>
      <c r="M49" s="1017"/>
    </row>
    <row r="50" spans="1:13">
      <c r="A50" s="1054"/>
      <c r="B50" s="151" t="s">
        <v>472</v>
      </c>
      <c r="C50" s="1013" t="s">
        <v>564</v>
      </c>
      <c r="D50" s="1014" t="s">
        <v>525</v>
      </c>
      <c r="E50" s="1014" t="s">
        <v>525</v>
      </c>
      <c r="F50" s="1014" t="s">
        <v>525</v>
      </c>
      <c r="G50" s="1014" t="s">
        <v>525</v>
      </c>
      <c r="H50" s="1014" t="s">
        <v>525</v>
      </c>
      <c r="I50" s="1014" t="s">
        <v>525</v>
      </c>
      <c r="J50" s="1014" t="s">
        <v>525</v>
      </c>
      <c r="K50" s="1014" t="s">
        <v>525</v>
      </c>
      <c r="L50" s="1014" t="s">
        <v>525</v>
      </c>
      <c r="M50" s="1017" t="s">
        <v>525</v>
      </c>
    </row>
    <row r="51" spans="1:13">
      <c r="A51" s="1054"/>
      <c r="B51" s="151" t="s">
        <v>473</v>
      </c>
      <c r="C51" s="142">
        <v>0</v>
      </c>
      <c r="D51" s="143" t="s">
        <v>525</v>
      </c>
      <c r="E51" s="143" t="s">
        <v>525</v>
      </c>
      <c r="F51" s="143" t="s">
        <v>525</v>
      </c>
      <c r="G51" s="143" t="s">
        <v>525</v>
      </c>
      <c r="H51" s="143" t="s">
        <v>525</v>
      </c>
      <c r="I51" s="143" t="s">
        <v>525</v>
      </c>
      <c r="J51" s="143" t="s">
        <v>525</v>
      </c>
      <c r="K51" s="143" t="s">
        <v>525</v>
      </c>
      <c r="L51" s="143" t="s">
        <v>525</v>
      </c>
      <c r="M51" s="144" t="s">
        <v>525</v>
      </c>
    </row>
    <row r="52" spans="1:13">
      <c r="A52" s="1054"/>
      <c r="B52" s="151" t="s">
        <v>474</v>
      </c>
      <c r="C52" s="142" t="s">
        <v>525</v>
      </c>
      <c r="D52" s="143" t="s">
        <v>525</v>
      </c>
      <c r="E52" s="143" t="s">
        <v>525</v>
      </c>
      <c r="F52" s="143" t="s">
        <v>525</v>
      </c>
      <c r="G52" s="143" t="s">
        <v>525</v>
      </c>
      <c r="H52" s="143" t="s">
        <v>525</v>
      </c>
      <c r="I52" s="143" t="s">
        <v>525</v>
      </c>
      <c r="J52" s="143" t="s">
        <v>525</v>
      </c>
      <c r="K52" s="143" t="s">
        <v>525</v>
      </c>
      <c r="L52" s="143" t="s">
        <v>525</v>
      </c>
      <c r="M52" s="144" t="s">
        <v>525</v>
      </c>
    </row>
    <row r="53" spans="1:13" ht="15" customHeight="1">
      <c r="A53" s="1060" t="s">
        <v>250</v>
      </c>
      <c r="B53" s="155" t="s">
        <v>475</v>
      </c>
      <c r="C53" s="1271" t="s">
        <v>935</v>
      </c>
      <c r="D53" s="1272"/>
      <c r="E53" s="1272"/>
      <c r="F53" s="1272"/>
      <c r="G53" s="1272"/>
      <c r="H53" s="1272"/>
      <c r="I53" s="1272"/>
      <c r="J53" s="1272"/>
      <c r="K53" s="1272"/>
      <c r="L53" s="1272"/>
      <c r="M53" s="1273"/>
    </row>
    <row r="54" spans="1:13" ht="15" customHeight="1">
      <c r="A54" s="1061"/>
      <c r="B54" s="155" t="s">
        <v>477</v>
      </c>
      <c r="C54" s="1271" t="s">
        <v>940</v>
      </c>
      <c r="D54" s="1272"/>
      <c r="E54" s="1272"/>
      <c r="F54" s="1272"/>
      <c r="G54" s="1272"/>
      <c r="H54" s="1272"/>
      <c r="I54" s="1272"/>
      <c r="J54" s="1272"/>
      <c r="K54" s="1272"/>
      <c r="L54" s="1272"/>
      <c r="M54" s="1273"/>
    </row>
    <row r="55" spans="1:13" ht="15" customHeight="1">
      <c r="A55" s="1061"/>
      <c r="B55" s="155" t="s">
        <v>479</v>
      </c>
      <c r="C55" s="1271" t="s">
        <v>565</v>
      </c>
      <c r="D55" s="1272"/>
      <c r="E55" s="1272"/>
      <c r="F55" s="1272"/>
      <c r="G55" s="1272"/>
      <c r="H55" s="1272"/>
      <c r="I55" s="1272"/>
      <c r="J55" s="1272"/>
      <c r="K55" s="1272"/>
      <c r="L55" s="1272"/>
      <c r="M55" s="1273"/>
    </row>
    <row r="56" spans="1:13" ht="15" customHeight="1">
      <c r="A56" s="1061"/>
      <c r="B56" s="156" t="s">
        <v>481</v>
      </c>
      <c r="C56" s="1271" t="s">
        <v>566</v>
      </c>
      <c r="D56" s="1272"/>
      <c r="E56" s="1272"/>
      <c r="F56" s="1272"/>
      <c r="G56" s="1272"/>
      <c r="H56" s="1272"/>
      <c r="I56" s="1272"/>
      <c r="J56" s="1272"/>
      <c r="K56" s="1272"/>
      <c r="L56" s="1272"/>
      <c r="M56" s="1273"/>
    </row>
    <row r="57" spans="1:13" ht="15" customHeight="1">
      <c r="A57" s="1061"/>
      <c r="B57" s="155" t="s">
        <v>482</v>
      </c>
      <c r="C57" s="1066" t="s">
        <v>936</v>
      </c>
      <c r="D57" s="1272"/>
      <c r="E57" s="1272"/>
      <c r="F57" s="1272"/>
      <c r="G57" s="1272"/>
      <c r="H57" s="1272"/>
      <c r="I57" s="1272"/>
      <c r="J57" s="1272"/>
      <c r="K57" s="1272"/>
      <c r="L57" s="1272"/>
      <c r="M57" s="1273"/>
    </row>
    <row r="58" spans="1:13" ht="15.75" customHeight="1" thickBot="1">
      <c r="A58" s="1062"/>
      <c r="B58" s="155" t="s">
        <v>484</v>
      </c>
      <c r="C58" s="1063">
        <v>3779595</v>
      </c>
      <c r="D58" s="1064"/>
      <c r="E58" s="1064"/>
      <c r="F58" s="1064"/>
      <c r="G58" s="1064"/>
      <c r="H58" s="1064"/>
      <c r="I58" s="1064"/>
      <c r="J58" s="1064"/>
      <c r="K58" s="1064"/>
      <c r="L58" s="1064"/>
      <c r="M58" s="1065"/>
    </row>
    <row r="59" spans="1:13" ht="15" customHeight="1">
      <c r="A59" s="1060" t="s">
        <v>486</v>
      </c>
      <c r="B59" s="157" t="s">
        <v>487</v>
      </c>
      <c r="C59" s="1063" t="s">
        <v>567</v>
      </c>
      <c r="D59" s="1064"/>
      <c r="E59" s="1064"/>
      <c r="F59" s="1064"/>
      <c r="G59" s="1064"/>
      <c r="H59" s="1064"/>
      <c r="I59" s="1064"/>
      <c r="J59" s="1064"/>
      <c r="K59" s="1064"/>
      <c r="L59" s="1064"/>
      <c r="M59" s="1065"/>
    </row>
    <row r="60" spans="1:13" ht="15" customHeight="1">
      <c r="A60" s="1061"/>
      <c r="B60" s="157" t="s">
        <v>488</v>
      </c>
      <c r="C60" s="1063" t="s">
        <v>542</v>
      </c>
      <c r="D60" s="1064"/>
      <c r="E60" s="1064"/>
      <c r="F60" s="1064"/>
      <c r="G60" s="1064"/>
      <c r="H60" s="1064"/>
      <c r="I60" s="1064"/>
      <c r="J60" s="1064"/>
      <c r="K60" s="1064"/>
      <c r="L60" s="1064"/>
      <c r="M60" s="1065"/>
    </row>
    <row r="61" spans="1:13" ht="15" customHeight="1" thickBot="1">
      <c r="A61" s="1061"/>
      <c r="B61" s="158" t="s">
        <v>294</v>
      </c>
      <c r="C61" s="1063" t="s">
        <v>348</v>
      </c>
      <c r="D61" s="1064"/>
      <c r="E61" s="1064"/>
      <c r="F61" s="1064"/>
      <c r="G61" s="1064"/>
      <c r="H61" s="1064"/>
      <c r="I61" s="1064"/>
      <c r="J61" s="1064"/>
      <c r="K61" s="1064"/>
      <c r="L61" s="1064"/>
      <c r="M61" s="1065"/>
    </row>
    <row r="62" spans="1:13" ht="16.5" thickBot="1">
      <c r="A62" s="149" t="s">
        <v>254</v>
      </c>
      <c r="B62" s="159" t="s">
        <v>525</v>
      </c>
      <c r="C62" s="1042"/>
      <c r="D62" s="1043"/>
      <c r="E62" s="1043"/>
      <c r="F62" s="1043"/>
      <c r="G62" s="1043"/>
      <c r="H62" s="1043"/>
      <c r="I62" s="1043"/>
      <c r="J62" s="1043"/>
      <c r="K62" s="1043"/>
      <c r="L62" s="1043"/>
      <c r="M62" s="1044"/>
    </row>
  </sheetData>
  <mergeCells count="50">
    <mergeCell ref="I10:J10"/>
    <mergeCell ref="B14:B15"/>
    <mergeCell ref="B1:E1"/>
    <mergeCell ref="G46:J47"/>
    <mergeCell ref="C13:M13"/>
    <mergeCell ref="A2:A15"/>
    <mergeCell ref="C2:M2"/>
    <mergeCell ref="C3:M3"/>
    <mergeCell ref="F4:G4"/>
    <mergeCell ref="C5:M5"/>
    <mergeCell ref="C6:M6"/>
    <mergeCell ref="C7:D7"/>
    <mergeCell ref="I7:M7"/>
    <mergeCell ref="B8:B10"/>
    <mergeCell ref="C9:D9"/>
    <mergeCell ref="F9:G9"/>
    <mergeCell ref="I9:J9"/>
    <mergeCell ref="C10:D10"/>
    <mergeCell ref="C11:M11"/>
    <mergeCell ref="C12:M12"/>
    <mergeCell ref="F10:G10"/>
    <mergeCell ref="C62:M62"/>
    <mergeCell ref="F23:H23"/>
    <mergeCell ref="C14:D14"/>
    <mergeCell ref="F14:M14"/>
    <mergeCell ref="C15:M15"/>
    <mergeCell ref="C58:M58"/>
    <mergeCell ref="C49:M49"/>
    <mergeCell ref="C53:M53"/>
    <mergeCell ref="C54:M54"/>
    <mergeCell ref="C55:M55"/>
    <mergeCell ref="C56:M56"/>
    <mergeCell ref="C57:M57"/>
    <mergeCell ref="L46:M47"/>
    <mergeCell ref="A59:A61"/>
    <mergeCell ref="C59:M59"/>
    <mergeCell ref="C60:M60"/>
    <mergeCell ref="C61:M61"/>
    <mergeCell ref="C50:M50"/>
    <mergeCell ref="A16:A52"/>
    <mergeCell ref="C16:M16"/>
    <mergeCell ref="C17:M17"/>
    <mergeCell ref="B18:B24"/>
    <mergeCell ref="B25:B28"/>
    <mergeCell ref="B32:B34"/>
    <mergeCell ref="B35:B44"/>
    <mergeCell ref="H43:I43"/>
    <mergeCell ref="B45:B48"/>
    <mergeCell ref="F46:F47"/>
    <mergeCell ref="A53:A58"/>
  </mergeCells>
  <hyperlinks>
    <hyperlink ref="C57" r:id="rId1" xr:uid="{AAAB5F12-009B-4A84-AFCC-69DA6AC48EA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287F-5DFE-4561-AC35-AEEDB41ED327}">
  <sheetPr>
    <tabColor rgb="FF0070C0"/>
  </sheetPr>
  <dimension ref="A1:M60"/>
  <sheetViews>
    <sheetView zoomScale="90" zoomScaleNormal="90" workbookViewId="0">
      <selection activeCell="C12" sqref="C12:M1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330"/>
      <c r="B1" s="61" t="s">
        <v>558</v>
      </c>
      <c r="C1" s="62"/>
      <c r="D1" s="62"/>
      <c r="E1" s="62"/>
      <c r="F1" s="62"/>
      <c r="G1" s="62"/>
      <c r="H1" s="62"/>
      <c r="I1" s="62"/>
      <c r="J1" s="62"/>
      <c r="K1" s="62"/>
      <c r="L1" s="62"/>
      <c r="M1" s="63"/>
    </row>
    <row r="2" spans="1:13" ht="48" customHeight="1">
      <c r="A2" s="1136" t="s">
        <v>426</v>
      </c>
      <c r="B2" s="150" t="s">
        <v>427</v>
      </c>
      <c r="C2" s="1138" t="s">
        <v>721</v>
      </c>
      <c r="D2" s="1139"/>
      <c r="E2" s="1139"/>
      <c r="F2" s="1139"/>
      <c r="G2" s="1139"/>
      <c r="H2" s="1139"/>
      <c r="I2" s="1139"/>
      <c r="J2" s="1139"/>
      <c r="K2" s="1139"/>
      <c r="L2" s="1139"/>
      <c r="M2" s="1140"/>
    </row>
    <row r="3" spans="1:13" ht="31.5">
      <c r="A3" s="1137"/>
      <c r="B3" s="162" t="s">
        <v>511</v>
      </c>
      <c r="C3" s="1289" t="s">
        <v>1085</v>
      </c>
      <c r="D3" s="1290"/>
      <c r="E3" s="1290"/>
      <c r="F3" s="1290"/>
      <c r="G3" s="1290"/>
      <c r="H3" s="1290"/>
      <c r="I3" s="1290"/>
      <c r="J3" s="1290"/>
      <c r="K3" s="1290"/>
      <c r="L3" s="1290"/>
      <c r="M3" s="1291"/>
    </row>
    <row r="4" spans="1:13">
      <c r="A4" s="1137"/>
      <c r="B4" s="153" t="s">
        <v>290</v>
      </c>
      <c r="C4" s="122" t="s">
        <v>95</v>
      </c>
      <c r="D4" s="123"/>
      <c r="E4" s="124"/>
      <c r="F4" s="1045" t="s">
        <v>291</v>
      </c>
      <c r="G4" s="1046"/>
      <c r="H4" s="125" t="s">
        <v>528</v>
      </c>
      <c r="I4" s="126"/>
      <c r="J4" s="126"/>
      <c r="K4" s="126"/>
      <c r="L4" s="126"/>
      <c r="M4" s="127"/>
    </row>
    <row r="5" spans="1:13">
      <c r="A5" s="1137"/>
      <c r="B5" s="153" t="s">
        <v>430</v>
      </c>
      <c r="C5" s="122" t="s">
        <v>528</v>
      </c>
      <c r="D5" s="126"/>
      <c r="E5" s="126"/>
      <c r="F5" s="126"/>
      <c r="G5" s="126"/>
      <c r="H5" s="126"/>
      <c r="I5" s="126"/>
      <c r="J5" s="126"/>
      <c r="K5" s="126"/>
      <c r="L5" s="126"/>
      <c r="M5" s="127"/>
    </row>
    <row r="6" spans="1:13">
      <c r="A6" s="1137"/>
      <c r="B6" s="153" t="s">
        <v>432</v>
      </c>
      <c r="C6" s="122" t="s">
        <v>528</v>
      </c>
      <c r="D6" s="126"/>
      <c r="E6" s="126"/>
      <c r="F6" s="126"/>
      <c r="G6" s="126"/>
      <c r="H6" s="126"/>
      <c r="I6" s="126"/>
      <c r="J6" s="126"/>
      <c r="K6" s="126"/>
      <c r="L6" s="126"/>
      <c r="M6" s="127"/>
    </row>
    <row r="7" spans="1:13">
      <c r="A7" s="1137"/>
      <c r="B7" s="162" t="s">
        <v>433</v>
      </c>
      <c r="C7" s="1031" t="s">
        <v>10</v>
      </c>
      <c r="D7" s="1032"/>
      <c r="E7" s="128"/>
      <c r="F7" s="128"/>
      <c r="G7" s="129"/>
      <c r="H7" s="67" t="s">
        <v>294</v>
      </c>
      <c r="I7" s="1033" t="s">
        <v>12</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327</v>
      </c>
      <c r="D9" s="1030"/>
      <c r="E9" s="28"/>
      <c r="F9" s="1030" t="s">
        <v>12</v>
      </c>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45.95" customHeight="1">
      <c r="A11" s="1137"/>
      <c r="B11" s="162" t="s">
        <v>436</v>
      </c>
      <c r="C11" s="1153" t="s">
        <v>709</v>
      </c>
      <c r="D11" s="1154"/>
      <c r="E11" s="1154"/>
      <c r="F11" s="1154"/>
      <c r="G11" s="1154"/>
      <c r="H11" s="1154"/>
      <c r="I11" s="1154"/>
      <c r="J11" s="1154"/>
      <c r="K11" s="1154"/>
      <c r="L11" s="1154"/>
      <c r="M11" s="1156"/>
    </row>
    <row r="12" spans="1:13" ht="147.94999999999999" customHeight="1">
      <c r="A12" s="1137"/>
      <c r="B12" s="162" t="s">
        <v>515</v>
      </c>
      <c r="C12" s="1153" t="s">
        <v>928</v>
      </c>
      <c r="D12" s="1154"/>
      <c r="E12" s="1154"/>
      <c r="F12" s="1154"/>
      <c r="G12" s="1154"/>
      <c r="H12" s="1154"/>
      <c r="I12" s="1154"/>
      <c r="J12" s="1154"/>
      <c r="K12" s="1154"/>
      <c r="L12" s="1154"/>
      <c r="M12" s="1156"/>
    </row>
    <row r="13" spans="1:13" ht="63" customHeight="1">
      <c r="A13" s="1137"/>
      <c r="B13" s="162" t="s">
        <v>516</v>
      </c>
      <c r="C13" s="1279" t="s">
        <v>1128</v>
      </c>
      <c r="D13" s="1280"/>
      <c r="E13" s="1280"/>
      <c r="F13" s="1280"/>
      <c r="G13" s="1280"/>
      <c r="H13" s="1280"/>
      <c r="I13" s="1280"/>
      <c r="J13" s="1280"/>
      <c r="K13" s="1280"/>
      <c r="L13" s="1280"/>
      <c r="M13" s="1281"/>
    </row>
    <row r="14" spans="1:13" ht="32.1" customHeight="1">
      <c r="A14" s="1137"/>
      <c r="B14" s="1124" t="s">
        <v>517</v>
      </c>
      <c r="C14" s="1245" t="s">
        <v>86</v>
      </c>
      <c r="D14" s="1246"/>
      <c r="E14" s="376" t="s">
        <v>108</v>
      </c>
      <c r="F14" s="1155" t="s">
        <v>710</v>
      </c>
      <c r="G14" s="1154"/>
      <c r="H14" s="1154"/>
      <c r="I14" s="1154"/>
      <c r="J14" s="1154"/>
      <c r="K14" s="1154"/>
      <c r="L14" s="1154"/>
      <c r="M14" s="1156"/>
    </row>
    <row r="15" spans="1:13" ht="18.95" customHeight="1">
      <c r="A15" s="1137"/>
      <c r="B15" s="1125"/>
      <c r="C15" s="1245"/>
      <c r="D15" s="1246"/>
      <c r="E15" s="1246"/>
      <c r="F15" s="1246"/>
      <c r="G15" s="1246"/>
      <c r="H15" s="1246"/>
      <c r="I15" s="1246"/>
      <c r="J15" s="1246"/>
      <c r="K15" s="1246"/>
      <c r="L15" s="1246"/>
      <c r="M15" s="1247"/>
    </row>
    <row r="16" spans="1:13">
      <c r="A16" s="1165" t="s">
        <v>238</v>
      </c>
      <c r="B16" s="151" t="s">
        <v>280</v>
      </c>
      <c r="C16" s="1153" t="s">
        <v>1</v>
      </c>
      <c r="D16" s="1154"/>
      <c r="E16" s="1154"/>
      <c r="F16" s="1154"/>
      <c r="G16" s="1154"/>
      <c r="H16" s="1154"/>
      <c r="I16" s="1154"/>
      <c r="J16" s="1154"/>
      <c r="K16" s="1154"/>
      <c r="L16" s="1154"/>
      <c r="M16" s="1156"/>
    </row>
    <row r="17" spans="1:13" ht="27.95" customHeight="1">
      <c r="A17" s="1166"/>
      <c r="B17" s="151" t="s">
        <v>519</v>
      </c>
      <c r="C17" s="1153" t="s">
        <v>711</v>
      </c>
      <c r="D17" s="1154"/>
      <c r="E17" s="1154"/>
      <c r="F17" s="1154"/>
      <c r="G17" s="1154"/>
      <c r="H17" s="1154"/>
      <c r="I17" s="1154"/>
      <c r="J17" s="1154"/>
      <c r="K17" s="1154"/>
      <c r="L17" s="1154"/>
      <c r="M17" s="1156"/>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378" t="s">
        <v>438</v>
      </c>
      <c r="D20" s="379"/>
      <c r="E20" s="380" t="s">
        <v>439</v>
      </c>
      <c r="F20" s="379"/>
      <c r="G20" s="380" t="s">
        <v>440</v>
      </c>
      <c r="H20" s="379"/>
      <c r="I20" s="380" t="s">
        <v>441</v>
      </c>
      <c r="J20" s="381"/>
      <c r="K20" s="380"/>
      <c r="L20" s="380"/>
      <c r="M20" s="382"/>
    </row>
    <row r="21" spans="1:13">
      <c r="A21" s="1166"/>
      <c r="B21" s="1027"/>
      <c r="C21" s="378" t="s">
        <v>443</v>
      </c>
      <c r="D21" s="383"/>
      <c r="E21" s="380" t="s">
        <v>444</v>
      </c>
      <c r="F21" s="384"/>
      <c r="G21" s="380" t="s">
        <v>445</v>
      </c>
      <c r="H21" s="384"/>
      <c r="I21" s="380"/>
      <c r="J21" s="385"/>
      <c r="K21" s="380"/>
      <c r="L21" s="380"/>
      <c r="M21" s="382"/>
    </row>
    <row r="22" spans="1:13">
      <c r="A22" s="1166"/>
      <c r="B22" s="1027"/>
      <c r="C22" s="378" t="s">
        <v>446</v>
      </c>
      <c r="D22" s="383"/>
      <c r="E22" s="380" t="s">
        <v>447</v>
      </c>
      <c r="F22" s="383"/>
      <c r="G22" s="380"/>
      <c r="H22" s="385"/>
      <c r="I22" s="380"/>
      <c r="J22" s="385"/>
      <c r="K22" s="380"/>
      <c r="L22" s="380"/>
      <c r="M22" s="382"/>
    </row>
    <row r="23" spans="1:13">
      <c r="A23" s="1166"/>
      <c r="B23" s="1027"/>
      <c r="C23" s="378" t="s">
        <v>105</v>
      </c>
      <c r="D23" s="384" t="s">
        <v>442</v>
      </c>
      <c r="E23" s="380" t="s">
        <v>448</v>
      </c>
      <c r="F23" s="331" t="s">
        <v>597</v>
      </c>
      <c r="G23" s="331"/>
      <c r="H23" s="331"/>
      <c r="I23" s="331"/>
      <c r="J23" s="331"/>
      <c r="K23" s="331"/>
      <c r="L23" s="331"/>
      <c r="M23" s="332"/>
    </row>
    <row r="24" spans="1:13" ht="9.75" customHeight="1">
      <c r="A24" s="1166"/>
      <c r="B24" s="1028"/>
      <c r="C24" s="387"/>
      <c r="D24" s="388"/>
      <c r="E24" s="388"/>
      <c r="F24" s="388"/>
      <c r="G24" s="388"/>
      <c r="H24" s="388"/>
      <c r="I24" s="388"/>
      <c r="J24" s="388"/>
      <c r="K24" s="388"/>
      <c r="L24" s="388"/>
      <c r="M24" s="389"/>
    </row>
    <row r="25" spans="1:13">
      <c r="A25" s="1166"/>
      <c r="B25" s="1026" t="s">
        <v>449</v>
      </c>
      <c r="C25" s="390"/>
      <c r="D25" s="391"/>
      <c r="E25" s="391"/>
      <c r="F25" s="391"/>
      <c r="G25" s="391"/>
      <c r="H25" s="391"/>
      <c r="I25" s="391"/>
      <c r="J25" s="391"/>
      <c r="K25" s="391"/>
      <c r="L25" s="132"/>
      <c r="M25" s="133"/>
    </row>
    <row r="26" spans="1:13">
      <c r="A26" s="1166"/>
      <c r="B26" s="1027"/>
      <c r="C26" s="378" t="s">
        <v>450</v>
      </c>
      <c r="D26" s="384"/>
      <c r="E26" s="392"/>
      <c r="F26" s="380" t="s">
        <v>451</v>
      </c>
      <c r="G26" s="383"/>
      <c r="H26" s="392"/>
      <c r="I26" s="380" t="s">
        <v>452</v>
      </c>
      <c r="J26" s="383" t="s">
        <v>442</v>
      </c>
      <c r="K26" s="392"/>
      <c r="L26" s="26"/>
      <c r="M26" s="116"/>
    </row>
    <row r="27" spans="1:13">
      <c r="A27" s="1166"/>
      <c r="B27" s="1027"/>
      <c r="C27" s="378" t="s">
        <v>453</v>
      </c>
      <c r="D27" s="25"/>
      <c r="E27" s="26"/>
      <c r="F27" s="380" t="s">
        <v>454</v>
      </c>
      <c r="G27" s="384"/>
      <c r="H27" s="26"/>
      <c r="I27" s="27"/>
      <c r="J27" s="26"/>
      <c r="K27" s="28"/>
      <c r="L27" s="26"/>
      <c r="M27" s="116"/>
    </row>
    <row r="28" spans="1:13">
      <c r="A28" s="1166"/>
      <c r="B28" s="1028"/>
      <c r="C28" s="393"/>
      <c r="D28" s="394"/>
      <c r="E28" s="394"/>
      <c r="F28" s="394"/>
      <c r="G28" s="394"/>
      <c r="H28" s="394"/>
      <c r="I28" s="394"/>
      <c r="J28" s="394"/>
      <c r="K28" s="394"/>
      <c r="L28" s="121"/>
      <c r="M28" s="135"/>
    </row>
    <row r="29" spans="1:13">
      <c r="A29" s="1166"/>
      <c r="B29" s="154" t="s">
        <v>455</v>
      </c>
      <c r="C29" s="395"/>
      <c r="D29" s="396"/>
      <c r="E29" s="396"/>
      <c r="F29" s="396"/>
      <c r="G29" s="396"/>
      <c r="H29" s="396"/>
      <c r="I29" s="396"/>
      <c r="J29" s="396"/>
      <c r="K29" s="396"/>
      <c r="L29" s="396"/>
      <c r="M29" s="397"/>
    </row>
    <row r="30" spans="1:13">
      <c r="A30" s="1166"/>
      <c r="B30" s="154"/>
      <c r="C30" s="398" t="s">
        <v>456</v>
      </c>
      <c r="D30" s="440" t="s">
        <v>324</v>
      </c>
      <c r="E30" s="392"/>
      <c r="F30" s="401" t="s">
        <v>457</v>
      </c>
      <c r="G30" s="384" t="s">
        <v>324</v>
      </c>
      <c r="H30" s="392"/>
      <c r="I30" s="401" t="s">
        <v>458</v>
      </c>
      <c r="J30" s="402" t="s">
        <v>324</v>
      </c>
      <c r="K30" s="403"/>
      <c r="L30" s="404"/>
      <c r="M30" s="405"/>
    </row>
    <row r="31" spans="1:13">
      <c r="A31" s="1166"/>
      <c r="B31" s="153"/>
      <c r="C31" s="387"/>
      <c r="D31" s="388"/>
      <c r="E31" s="388"/>
      <c r="F31" s="388"/>
      <c r="G31" s="388"/>
      <c r="H31" s="388"/>
      <c r="I31" s="388"/>
      <c r="J31" s="388"/>
      <c r="K31" s="388"/>
      <c r="L31" s="388"/>
      <c r="M31" s="389"/>
    </row>
    <row r="32" spans="1:13">
      <c r="A32" s="1166"/>
      <c r="B32" s="1026" t="s">
        <v>459</v>
      </c>
      <c r="C32" s="84"/>
      <c r="D32" s="33"/>
      <c r="E32" s="33"/>
      <c r="F32" s="33"/>
      <c r="G32" s="33"/>
      <c r="H32" s="33"/>
      <c r="I32" s="33"/>
      <c r="J32" s="33"/>
      <c r="K32" s="33"/>
      <c r="L32" s="132"/>
      <c r="M32" s="133"/>
    </row>
    <row r="33" spans="1:13">
      <c r="A33" s="1166"/>
      <c r="B33" s="1027"/>
      <c r="C33" s="407" t="s">
        <v>460</v>
      </c>
      <c r="D33" s="299">
        <v>2023</v>
      </c>
      <c r="E33" s="35"/>
      <c r="F33" s="392" t="s">
        <v>461</v>
      </c>
      <c r="G33" s="292" t="s">
        <v>494</v>
      </c>
      <c r="H33" s="35"/>
      <c r="I33" s="401"/>
      <c r="J33" s="35"/>
      <c r="K33" s="35"/>
      <c r="L33" s="26"/>
      <c r="M33" s="116"/>
    </row>
    <row r="34" spans="1:13">
      <c r="A34" s="1166"/>
      <c r="B34" s="1028"/>
      <c r="C34" s="387"/>
      <c r="D34" s="37"/>
      <c r="E34" s="38"/>
      <c r="F34" s="388"/>
      <c r="G34" s="38"/>
      <c r="H34" s="38"/>
      <c r="I34" s="432"/>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6">
        <v>2022</v>
      </c>
      <c r="E36" s="6"/>
      <c r="F36" s="6">
        <v>2023</v>
      </c>
      <c r="G36" s="6"/>
      <c r="H36" s="333">
        <v>2024</v>
      </c>
      <c r="I36" s="333"/>
      <c r="J36" s="333">
        <v>2025</v>
      </c>
      <c r="K36" s="6"/>
      <c r="L36" s="6">
        <v>2026</v>
      </c>
      <c r="M36" s="40"/>
    </row>
    <row r="37" spans="1:13">
      <c r="A37" s="1166"/>
      <c r="B37" s="1027"/>
      <c r="C37" s="88"/>
      <c r="D37" s="315"/>
      <c r="E37" s="9"/>
      <c r="F37" s="315">
        <v>20</v>
      </c>
      <c r="G37" s="368"/>
      <c r="H37" s="315">
        <v>20</v>
      </c>
      <c r="I37" s="368"/>
      <c r="J37" s="315">
        <v>20</v>
      </c>
      <c r="K37" s="368"/>
      <c r="L37" s="315">
        <v>20</v>
      </c>
      <c r="M37" s="100"/>
    </row>
    <row r="38" spans="1:13">
      <c r="A38" s="1166"/>
      <c r="B38" s="1027"/>
      <c r="C38" s="88"/>
      <c r="D38" s="6">
        <v>2027</v>
      </c>
      <c r="E38" s="6"/>
      <c r="F38" s="6">
        <v>2028</v>
      </c>
      <c r="G38" s="6"/>
      <c r="H38" s="333">
        <v>2029</v>
      </c>
      <c r="I38" s="333"/>
      <c r="J38" s="333">
        <v>2030</v>
      </c>
      <c r="K38" s="6"/>
      <c r="L38" s="6">
        <v>2031</v>
      </c>
      <c r="M38" s="16"/>
    </row>
    <row r="39" spans="1:13">
      <c r="A39" s="1166"/>
      <c r="B39" s="1027"/>
      <c r="C39" s="88"/>
      <c r="D39" s="315">
        <v>20</v>
      </c>
      <c r="E39" s="368"/>
      <c r="F39" s="315">
        <v>20</v>
      </c>
      <c r="G39" s="368"/>
      <c r="H39" s="315">
        <v>20</v>
      </c>
      <c r="I39" s="368"/>
      <c r="J39" s="315">
        <v>20</v>
      </c>
      <c r="K39" s="368"/>
      <c r="L39" s="315">
        <v>20</v>
      </c>
      <c r="M39" s="100"/>
    </row>
    <row r="40" spans="1:13">
      <c r="A40" s="1166"/>
      <c r="B40" s="1027"/>
      <c r="C40" s="88"/>
      <c r="D40" s="6">
        <v>2032</v>
      </c>
      <c r="E40" s="6"/>
      <c r="F40" s="6">
        <v>2033</v>
      </c>
      <c r="G40" s="6"/>
      <c r="H40" s="333">
        <v>2034</v>
      </c>
      <c r="I40" s="333"/>
      <c r="J40" s="333" t="s">
        <v>467</v>
      </c>
      <c r="K40" s="6"/>
      <c r="L40" s="6"/>
      <c r="M40" s="16"/>
    </row>
    <row r="41" spans="1:13">
      <c r="A41" s="1166"/>
      <c r="B41" s="1027"/>
      <c r="C41" s="88"/>
      <c r="D41" s="315">
        <v>20</v>
      </c>
      <c r="E41" s="368"/>
      <c r="F41" s="315">
        <v>20</v>
      </c>
      <c r="G41" s="368"/>
      <c r="H41" s="315">
        <v>20</v>
      </c>
      <c r="I41" s="368"/>
      <c r="J41" s="315">
        <v>240</v>
      </c>
      <c r="K41" s="9"/>
      <c r="L41" s="102"/>
      <c r="M41" s="532"/>
    </row>
    <row r="42" spans="1:13">
      <c r="A42" s="1166"/>
      <c r="B42" s="1027"/>
      <c r="C42" s="89"/>
      <c r="D42" s="10"/>
      <c r="E42" s="99"/>
      <c r="F42" s="10"/>
      <c r="G42" s="99"/>
      <c r="H42" s="97"/>
      <c r="I42" s="74"/>
      <c r="J42" s="97"/>
      <c r="K42" s="74"/>
      <c r="L42" s="97"/>
      <c r="M42" s="75"/>
    </row>
    <row r="43" spans="1:13" ht="18" customHeight="1">
      <c r="A43" s="1166"/>
      <c r="B43" s="1026" t="s">
        <v>468</v>
      </c>
      <c r="C43" s="390"/>
      <c r="D43" s="391"/>
      <c r="E43" s="391"/>
      <c r="F43" s="391"/>
      <c r="G43" s="391"/>
      <c r="H43" s="391"/>
      <c r="I43" s="391"/>
      <c r="J43" s="391"/>
      <c r="K43" s="391"/>
      <c r="L43" s="26"/>
      <c r="M43" s="116"/>
    </row>
    <row r="44" spans="1:13">
      <c r="A44" s="1166"/>
      <c r="B44" s="1027"/>
      <c r="C44" s="117"/>
      <c r="D44" s="41" t="s">
        <v>93</v>
      </c>
      <c r="E44" s="42" t="s">
        <v>95</v>
      </c>
      <c r="F44" s="1160" t="s">
        <v>469</v>
      </c>
      <c r="G44" s="1052" t="s">
        <v>103</v>
      </c>
      <c r="H44" s="1052"/>
      <c r="I44" s="1052"/>
      <c r="J44" s="1052"/>
      <c r="K44" s="431" t="s">
        <v>470</v>
      </c>
      <c r="L44" s="1018"/>
      <c r="M44" s="1019"/>
    </row>
    <row r="45" spans="1:13">
      <c r="A45" s="1166"/>
      <c r="B45" s="1027"/>
      <c r="C45" s="117"/>
      <c r="D45" s="119" t="s">
        <v>442</v>
      </c>
      <c r="E45" s="383"/>
      <c r="F45" s="1160"/>
      <c r="G45" s="1052"/>
      <c r="H45" s="1052"/>
      <c r="I45" s="1052"/>
      <c r="J45" s="1052"/>
      <c r="K45" s="26"/>
      <c r="L45" s="1020"/>
      <c r="M45" s="1021"/>
    </row>
    <row r="46" spans="1:13">
      <c r="A46" s="1166"/>
      <c r="B46" s="1028"/>
      <c r="C46" s="120"/>
      <c r="D46" s="121"/>
      <c r="E46" s="121"/>
      <c r="F46" s="121"/>
      <c r="G46" s="121"/>
      <c r="H46" s="121"/>
      <c r="I46" s="121"/>
      <c r="J46" s="121"/>
      <c r="K46" s="121"/>
      <c r="L46" s="26"/>
      <c r="M46" s="116"/>
    </row>
    <row r="47" spans="1:13" ht="66" customHeight="1">
      <c r="A47" s="1166"/>
      <c r="B47" s="162" t="s">
        <v>471</v>
      </c>
      <c r="C47" s="1153" t="s">
        <v>712</v>
      </c>
      <c r="D47" s="1154"/>
      <c r="E47" s="1154"/>
      <c r="F47" s="1154"/>
      <c r="G47" s="1154"/>
      <c r="H47" s="1154"/>
      <c r="I47" s="1154"/>
      <c r="J47" s="1154"/>
      <c r="K47" s="1154"/>
      <c r="L47" s="1154"/>
      <c r="M47" s="1156"/>
    </row>
    <row r="48" spans="1:13" ht="21.95" customHeight="1">
      <c r="A48" s="1166"/>
      <c r="B48" s="151" t="s">
        <v>472</v>
      </c>
      <c r="C48" s="1153" t="s">
        <v>713</v>
      </c>
      <c r="D48" s="1154"/>
      <c r="E48" s="1154"/>
      <c r="F48" s="1154"/>
      <c r="G48" s="1154"/>
      <c r="H48" s="1154"/>
      <c r="I48" s="1154"/>
      <c r="J48" s="1154"/>
      <c r="K48" s="1154"/>
      <c r="L48" s="1154"/>
      <c r="M48" s="1156"/>
    </row>
    <row r="49" spans="1:13">
      <c r="A49" s="1166"/>
      <c r="B49" s="151" t="s">
        <v>473</v>
      </c>
      <c r="C49" s="437">
        <v>20</v>
      </c>
      <c r="D49" s="375"/>
      <c r="E49" s="375"/>
      <c r="F49" s="375"/>
      <c r="G49" s="375"/>
      <c r="H49" s="375"/>
      <c r="I49" s="375"/>
      <c r="J49" s="375"/>
      <c r="K49" s="375"/>
      <c r="L49" s="375"/>
      <c r="M49" s="377"/>
    </row>
    <row r="50" spans="1:13">
      <c r="A50" s="1166"/>
      <c r="B50" s="151" t="s">
        <v>474</v>
      </c>
      <c r="C50" s="437" t="s">
        <v>324</v>
      </c>
      <c r="D50" s="375"/>
      <c r="E50" s="375"/>
      <c r="F50" s="375"/>
      <c r="G50" s="375"/>
      <c r="H50" s="375"/>
      <c r="I50" s="375"/>
      <c r="J50" s="375"/>
      <c r="K50" s="375"/>
      <c r="L50" s="375"/>
      <c r="M50" s="377"/>
    </row>
    <row r="51" spans="1:13" ht="15.6" customHeight="1">
      <c r="A51" s="1060" t="s">
        <v>250</v>
      </c>
      <c r="B51" s="155" t="s">
        <v>475</v>
      </c>
      <c r="C51" s="1282" t="s">
        <v>714</v>
      </c>
      <c r="D51" s="1283"/>
      <c r="E51" s="1283"/>
      <c r="F51" s="1283"/>
      <c r="G51" s="1283"/>
      <c r="H51" s="1283"/>
      <c r="I51" s="1283"/>
      <c r="J51" s="1283"/>
      <c r="K51" s="1283"/>
      <c r="L51" s="1283"/>
      <c r="M51" s="1284"/>
    </row>
    <row r="52" spans="1:13" ht="15.6" customHeight="1">
      <c r="A52" s="1061"/>
      <c r="B52" s="155" t="s">
        <v>477</v>
      </c>
      <c r="C52" s="1282" t="s">
        <v>715</v>
      </c>
      <c r="D52" s="1283"/>
      <c r="E52" s="1283"/>
      <c r="F52" s="1283"/>
      <c r="G52" s="1283"/>
      <c r="H52" s="1283"/>
      <c r="I52" s="1283"/>
      <c r="J52" s="1283"/>
      <c r="K52" s="1283"/>
      <c r="L52" s="1283"/>
      <c r="M52" s="1284"/>
    </row>
    <row r="53" spans="1:13" ht="15.6" customHeight="1">
      <c r="A53" s="1061"/>
      <c r="B53" s="155" t="s">
        <v>479</v>
      </c>
      <c r="C53" s="1282" t="s">
        <v>716</v>
      </c>
      <c r="D53" s="1283"/>
      <c r="E53" s="1283"/>
      <c r="F53" s="1283"/>
      <c r="G53" s="1283"/>
      <c r="H53" s="1283"/>
      <c r="I53" s="1283"/>
      <c r="J53" s="1283"/>
      <c r="K53" s="1283"/>
      <c r="L53" s="1283"/>
      <c r="M53" s="1284"/>
    </row>
    <row r="54" spans="1:13" ht="15.6" customHeight="1">
      <c r="A54" s="1061"/>
      <c r="B54" s="156" t="s">
        <v>481</v>
      </c>
      <c r="C54" s="1282" t="s">
        <v>717</v>
      </c>
      <c r="D54" s="1283"/>
      <c r="E54" s="1283"/>
      <c r="F54" s="1283"/>
      <c r="G54" s="1283"/>
      <c r="H54" s="1283"/>
      <c r="I54" s="1283"/>
      <c r="J54" s="1283"/>
      <c r="K54" s="1283"/>
      <c r="L54" s="1283"/>
      <c r="M54" s="1284"/>
    </row>
    <row r="55" spans="1:13" ht="15.75" customHeight="1">
      <c r="A55" s="1061"/>
      <c r="B55" s="155" t="s">
        <v>482</v>
      </c>
      <c r="C55" s="1285" t="s">
        <v>718</v>
      </c>
      <c r="D55" s="1286"/>
      <c r="E55" s="1286"/>
      <c r="F55" s="1286"/>
      <c r="G55" s="1286"/>
      <c r="H55" s="1286"/>
      <c r="I55" s="1286"/>
      <c r="J55" s="1286"/>
      <c r="K55" s="1286"/>
      <c r="L55" s="1286"/>
      <c r="M55" s="1287"/>
    </row>
    <row r="56" spans="1:13" ht="16.5" thickBot="1">
      <c r="A56" s="1062"/>
      <c r="B56" s="155" t="s">
        <v>484</v>
      </c>
      <c r="C56" s="1282" t="s">
        <v>719</v>
      </c>
      <c r="D56" s="1283"/>
      <c r="E56" s="1283"/>
      <c r="F56" s="1283"/>
      <c r="G56" s="1283"/>
      <c r="H56" s="1283"/>
      <c r="I56" s="1283"/>
      <c r="J56" s="1283"/>
      <c r="K56" s="1283"/>
      <c r="L56" s="1283"/>
      <c r="M56" s="1284"/>
    </row>
    <row r="57" spans="1:13" ht="15.6" customHeight="1">
      <c r="A57" s="1060" t="s">
        <v>486</v>
      </c>
      <c r="B57" s="157" t="s">
        <v>487</v>
      </c>
      <c r="C57" s="1196" t="s">
        <v>930</v>
      </c>
      <c r="D57" s="1197"/>
      <c r="E57" s="1197"/>
      <c r="F57" s="1197"/>
      <c r="G57" s="1197"/>
      <c r="H57" s="1197"/>
      <c r="I57" s="1197"/>
      <c r="J57" s="1197"/>
      <c r="K57" s="1197"/>
      <c r="L57" s="1197"/>
      <c r="M57" s="1288"/>
    </row>
    <row r="58" spans="1:13" ht="30" customHeight="1">
      <c r="A58" s="1061"/>
      <c r="B58" s="157" t="s">
        <v>488</v>
      </c>
      <c r="C58" s="1196" t="s">
        <v>571</v>
      </c>
      <c r="D58" s="1197"/>
      <c r="E58" s="1197"/>
      <c r="F58" s="1197"/>
      <c r="G58" s="1197"/>
      <c r="H58" s="1197"/>
      <c r="I58" s="1197"/>
      <c r="J58" s="1197"/>
      <c r="K58" s="1197"/>
      <c r="L58" s="1197"/>
      <c r="M58" s="1288"/>
    </row>
    <row r="59" spans="1:13" ht="30" customHeight="1" thickBot="1">
      <c r="A59" s="1061"/>
      <c r="B59" s="158" t="s">
        <v>294</v>
      </c>
      <c r="C59" s="1282" t="s">
        <v>716</v>
      </c>
      <c r="D59" s="1283"/>
      <c r="E59" s="1283"/>
      <c r="F59" s="1283"/>
      <c r="G59" s="1283"/>
      <c r="H59" s="1283"/>
      <c r="I59" s="1283"/>
      <c r="J59" s="1283"/>
      <c r="K59" s="1283"/>
      <c r="L59" s="1283"/>
      <c r="M59" s="1284"/>
    </row>
    <row r="60" spans="1:13" ht="16.5" thickBot="1">
      <c r="A60" s="149" t="s">
        <v>254</v>
      </c>
      <c r="B60" s="335"/>
      <c r="C60" s="1276" t="s">
        <v>720</v>
      </c>
      <c r="D60" s="1277"/>
      <c r="E60" s="1277"/>
      <c r="F60" s="1277"/>
      <c r="G60" s="1277"/>
      <c r="H60" s="1277"/>
      <c r="I60" s="1277"/>
      <c r="J60" s="1277"/>
      <c r="K60" s="1277"/>
      <c r="L60" s="1277"/>
      <c r="M60" s="1278"/>
    </row>
  </sheetData>
  <mergeCells count="45">
    <mergeCell ref="C11:M11"/>
    <mergeCell ref="C12:M12"/>
    <mergeCell ref="A16:A50"/>
    <mergeCell ref="B18:B24"/>
    <mergeCell ref="B25:B28"/>
    <mergeCell ref="B32:B34"/>
    <mergeCell ref="B35:B42"/>
    <mergeCell ref="B43:B46"/>
    <mergeCell ref="B14:B15"/>
    <mergeCell ref="F14:M14"/>
    <mergeCell ref="C15:M15"/>
    <mergeCell ref="A2:A15"/>
    <mergeCell ref="C2:M2"/>
    <mergeCell ref="F4:G4"/>
    <mergeCell ref="C7:D7"/>
    <mergeCell ref="C3:M3"/>
    <mergeCell ref="A57:A59"/>
    <mergeCell ref="C57:M57"/>
    <mergeCell ref="C58:M58"/>
    <mergeCell ref="C59:M59"/>
    <mergeCell ref="A51:A56"/>
    <mergeCell ref="C60:M60"/>
    <mergeCell ref="C13:M13"/>
    <mergeCell ref="L44:M45"/>
    <mergeCell ref="C47:M47"/>
    <mergeCell ref="C48:M48"/>
    <mergeCell ref="C51:M51"/>
    <mergeCell ref="C52:M52"/>
    <mergeCell ref="C53:M53"/>
    <mergeCell ref="C54:M54"/>
    <mergeCell ref="C55:M55"/>
    <mergeCell ref="C56:M56"/>
    <mergeCell ref="C16:M16"/>
    <mergeCell ref="C17:M17"/>
    <mergeCell ref="F44:F45"/>
    <mergeCell ref="G44:J45"/>
    <mergeCell ref="C14:D14"/>
    <mergeCell ref="F10:G10"/>
    <mergeCell ref="I7:M7"/>
    <mergeCell ref="B8:B10"/>
    <mergeCell ref="C9:D9"/>
    <mergeCell ref="F9:G9"/>
    <mergeCell ref="I9:J9"/>
    <mergeCell ref="C10:D10"/>
    <mergeCell ref="I10:J10"/>
  </mergeCells>
  <dataValidations count="7">
    <dataValidation allowBlank="1" showInputMessage="1" showErrorMessage="1" prompt="Seleccione de la lista desplegable" sqref="B4 B7 H7" xr:uid="{6A3DFE1A-E85A-4620-A840-FC9B3739FD32}"/>
    <dataValidation allowBlank="1" showInputMessage="1" showErrorMessage="1" prompt="Incluir una ficha por cada indicador, ya sea de producto o de resultado" sqref="B1" xr:uid="{775A1BB6-FFB7-4CFD-A167-E82A9D92911B}"/>
    <dataValidation allowBlank="1" showInputMessage="1" showErrorMessage="1" prompt="Identifique el ODS a que le apunta el indicador de producto. Seleccione de la lista desplegable._x000a_" sqref="B14:B15" xr:uid="{0079BB0A-B714-4227-A6FC-22DD46A484E9}"/>
    <dataValidation allowBlank="1" showInputMessage="1" showErrorMessage="1" prompt="Identifique la meta ODS a que le apunta el indicador de producto. Seleccione de la lista desplegable." sqref="E14" xr:uid="{7501BCF3-E3DD-4FEA-A934-1F1057D98CEB}"/>
    <dataValidation allowBlank="1" showInputMessage="1" showErrorMessage="1" prompt="Determine si el indicador responde a un enfoque (Derechos Humanos, Género, Diferencial, Poblacional, Ambiental y Territorial). Si responde a más de enfoque separelos por ;" sqref="B16" xr:uid="{3E1D42F6-327D-4CF3-8CA6-B0F417796F7C}"/>
    <dataValidation allowBlank="1" showInputMessage="1" showErrorMessage="1" prompt="Si corresponde a un indicador del PDD, identifique el código de la meta el cual se encuentra en el listado de indicadores del plan que se encuentra en la caja de herramientas._x000a__x000a_" sqref="F4" xr:uid="{55BDC214-4FEE-4AEC-A5FF-80639061BE82}"/>
    <dataValidation type="list" allowBlank="1" showInputMessage="1" showErrorMessage="1" sqref="I7:M7" xr:uid="{CFB07FFE-434A-4BB0-95D8-B0509F678717}">
      <formula1>INDIRECT($C$7)</formula1>
    </dataValidation>
  </dataValidations>
  <hyperlinks>
    <hyperlink ref="C55" r:id="rId1" xr:uid="{3E4585CE-4BC8-4666-8E40-02933869C667}"/>
  </hyperlinks>
  <pageMargins left="0.7" right="0.7" top="0.75" bottom="0.75" header="0.3" footer="0.3"/>
  <pageSetup paperSize="9" orientation="portrait"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EE7D2-AF48-4BC7-ABC6-D8F8013D9844}">
  <sheetPr>
    <tabColor rgb="FF0070C0"/>
  </sheetPr>
  <dimension ref="A1:M62"/>
  <sheetViews>
    <sheetView topLeftCell="B1" zoomScaleNormal="85" workbookViewId="0">
      <selection activeCell="C2" sqref="C2"/>
    </sheetView>
  </sheetViews>
  <sheetFormatPr baseColWidth="10" defaultColWidth="11.42578125" defaultRowHeight="15.75"/>
  <cols>
    <col min="1" max="1" width="25.140625" style="12" customWidth="1"/>
    <col min="2" max="2" width="39.140625" style="43" customWidth="1"/>
    <col min="3" max="6" width="11.42578125" style="12"/>
    <col min="7" max="7" width="15.42578125" style="12" customWidth="1"/>
    <col min="8" max="12" width="11.42578125" style="12"/>
    <col min="13" max="13" width="24" style="12" customWidth="1"/>
    <col min="14" max="16384" width="11.42578125" style="12"/>
  </cols>
  <sheetData>
    <row r="1" spans="1:13" ht="16.5" thickBot="1">
      <c r="A1" s="60"/>
      <c r="B1" s="61" t="s">
        <v>912</v>
      </c>
      <c r="C1" s="62"/>
      <c r="D1" s="62"/>
      <c r="E1" s="62"/>
      <c r="F1" s="62"/>
      <c r="G1" s="62"/>
      <c r="H1" s="62"/>
      <c r="I1" s="62"/>
      <c r="J1" s="62"/>
      <c r="K1" s="62"/>
      <c r="L1" s="62"/>
      <c r="M1" s="63"/>
    </row>
    <row r="2" spans="1:13">
      <c r="A2" s="1023" t="s">
        <v>426</v>
      </c>
      <c r="B2" s="150" t="s">
        <v>427</v>
      </c>
      <c r="C2" s="260" t="s">
        <v>917</v>
      </c>
      <c r="D2" s="145"/>
      <c r="E2" s="145"/>
      <c r="F2" s="145"/>
      <c r="G2" s="145"/>
      <c r="H2" s="145"/>
      <c r="I2" s="145"/>
      <c r="J2" s="145"/>
      <c r="K2" s="145"/>
      <c r="L2" s="145"/>
      <c r="M2" s="146"/>
    </row>
    <row r="3" spans="1:13" ht="31.5">
      <c r="A3" s="1024"/>
      <c r="B3" s="162" t="s">
        <v>511</v>
      </c>
      <c r="C3" s="1042" t="s">
        <v>1085</v>
      </c>
      <c r="D3" s="1043"/>
      <c r="E3" s="1043"/>
      <c r="F3" s="1043"/>
      <c r="G3" s="1043"/>
      <c r="H3" s="1043"/>
      <c r="I3" s="1043"/>
      <c r="J3" s="1043"/>
      <c r="K3" s="1043"/>
      <c r="L3" s="1043"/>
      <c r="M3" s="1044"/>
    </row>
    <row r="4" spans="1:13" ht="30.75" customHeight="1">
      <c r="A4" s="1024"/>
      <c r="B4" s="153" t="s">
        <v>290</v>
      </c>
      <c r="C4" s="122" t="s">
        <v>95</v>
      </c>
      <c r="D4" s="123"/>
      <c r="E4" s="124"/>
      <c r="F4" s="1045" t="s">
        <v>291</v>
      </c>
      <c r="G4" s="1046"/>
      <c r="H4" s="125" t="s">
        <v>356</v>
      </c>
      <c r="I4" s="1120"/>
      <c r="J4" s="1043"/>
      <c r="K4" s="1043"/>
      <c r="L4" s="1043"/>
      <c r="M4" s="1044"/>
    </row>
    <row r="5" spans="1:13" ht="29.2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89" t="s">
        <v>107</v>
      </c>
      <c r="G9" s="1089"/>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58.5" customHeight="1">
      <c r="A11" s="1024"/>
      <c r="B11" s="162" t="s">
        <v>436</v>
      </c>
      <c r="C11" s="1075" t="s">
        <v>1147</v>
      </c>
      <c r="D11" s="1073"/>
      <c r="E11" s="1073"/>
      <c r="F11" s="1073"/>
      <c r="G11" s="1073"/>
      <c r="H11" s="1073"/>
      <c r="I11" s="1073"/>
      <c r="J11" s="1073"/>
      <c r="K11" s="1073"/>
      <c r="L11" s="1073"/>
      <c r="M11" s="1074"/>
    </row>
    <row r="12" spans="1:13" ht="294" customHeight="1">
      <c r="A12" s="1024"/>
      <c r="B12" s="162" t="s">
        <v>515</v>
      </c>
      <c r="C12" s="1105" t="s">
        <v>1144</v>
      </c>
      <c r="D12" s="1106"/>
      <c r="E12" s="1106"/>
      <c r="F12" s="1106"/>
      <c r="G12" s="1106"/>
      <c r="H12" s="1106"/>
      <c r="I12" s="1106"/>
      <c r="J12" s="1106"/>
      <c r="K12" s="1106"/>
      <c r="L12" s="1106"/>
      <c r="M12" s="1107"/>
    </row>
    <row r="13" spans="1:13" ht="51" customHeight="1">
      <c r="A13" s="1024"/>
      <c r="B13" s="162" t="s">
        <v>516</v>
      </c>
      <c r="C13" s="1105" t="s">
        <v>1128</v>
      </c>
      <c r="D13" s="1106"/>
      <c r="E13" s="1106"/>
      <c r="F13" s="1106"/>
      <c r="G13" s="1106"/>
      <c r="H13" s="1106"/>
      <c r="I13" s="1106"/>
      <c r="J13" s="1106"/>
      <c r="K13" s="1106"/>
      <c r="L13" s="1106"/>
      <c r="M13" s="1107"/>
    </row>
    <row r="14" spans="1:13" ht="21.75" customHeight="1">
      <c r="A14" s="1024"/>
      <c r="B14" s="1124" t="s">
        <v>517</v>
      </c>
      <c r="C14" s="1058" t="s">
        <v>59</v>
      </c>
      <c r="D14" s="1059"/>
      <c r="E14" s="91" t="s">
        <v>108</v>
      </c>
      <c r="F14" s="1293" t="s">
        <v>913</v>
      </c>
      <c r="G14" s="1294"/>
      <c r="H14" s="1294"/>
      <c r="I14" s="1294"/>
      <c r="J14" s="1294"/>
      <c r="K14" s="1294"/>
      <c r="L14" s="1294"/>
      <c r="M14" s="1295"/>
    </row>
    <row r="15" spans="1:13">
      <c r="A15" s="1024"/>
      <c r="B15" s="1125"/>
      <c r="C15" s="1058"/>
      <c r="D15" s="1059"/>
      <c r="E15" s="1059"/>
      <c r="F15" s="1059"/>
      <c r="G15" s="1059"/>
      <c r="H15" s="1059"/>
      <c r="I15" s="1059"/>
      <c r="J15" s="1059"/>
      <c r="K15" s="1059"/>
      <c r="L15" s="1059"/>
      <c r="M15" s="1130"/>
    </row>
    <row r="16" spans="1:13">
      <c r="A16" s="1053" t="s">
        <v>238</v>
      </c>
      <c r="B16" s="151" t="s">
        <v>280</v>
      </c>
      <c r="C16" s="1058" t="s">
        <v>914</v>
      </c>
      <c r="D16" s="1059"/>
      <c r="E16" s="1059"/>
      <c r="F16" s="1059"/>
      <c r="G16" s="1059"/>
      <c r="H16" s="1059"/>
      <c r="I16" s="1059"/>
      <c r="J16" s="1059"/>
      <c r="K16" s="1059"/>
      <c r="L16" s="1059"/>
      <c r="M16" s="1130"/>
    </row>
    <row r="17" spans="1:13" ht="38.450000000000003" customHeight="1">
      <c r="A17" s="1054"/>
      <c r="B17" s="151" t="s">
        <v>519</v>
      </c>
      <c r="C17" s="1058" t="s">
        <v>916</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19" t="s">
        <v>442</v>
      </c>
      <c r="E23" s="18" t="s">
        <v>448</v>
      </c>
      <c r="F23" s="1241" t="s">
        <v>918</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t="s">
        <v>324</v>
      </c>
      <c r="E30" s="24"/>
      <c r="F30" s="32" t="s">
        <v>457</v>
      </c>
      <c r="G30" s="19" t="s">
        <v>356</v>
      </c>
      <c r="H30" s="24"/>
      <c r="I30" s="32" t="s">
        <v>458</v>
      </c>
      <c r="J30" s="263" t="s">
        <v>356</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434">
        <v>2022</v>
      </c>
      <c r="E36" s="6"/>
      <c r="F36" s="367">
        <v>2023</v>
      </c>
      <c r="G36" s="6"/>
      <c r="H36" s="516">
        <v>2024</v>
      </c>
      <c r="I36" s="141"/>
      <c r="J36" s="516">
        <v>2025</v>
      </c>
      <c r="K36" s="6"/>
      <c r="L36" s="367">
        <v>2026</v>
      </c>
      <c r="M36" s="40"/>
    </row>
    <row r="37" spans="1:13">
      <c r="A37" s="1054"/>
      <c r="B37" s="1027"/>
      <c r="C37" s="88"/>
      <c r="D37" s="534"/>
      <c r="E37" s="9"/>
      <c r="F37" s="798">
        <v>0.75</v>
      </c>
      <c r="G37" s="9"/>
      <c r="H37" s="798">
        <v>0.75</v>
      </c>
      <c r="I37" s="9"/>
      <c r="J37" s="798">
        <v>0.75</v>
      </c>
      <c r="K37" s="9"/>
      <c r="L37" s="798">
        <v>0.75</v>
      </c>
      <c r="M37" s="100"/>
    </row>
    <row r="38" spans="1:13">
      <c r="A38" s="1054"/>
      <c r="B38" s="1027"/>
      <c r="C38" s="88"/>
      <c r="D38" s="367">
        <v>2027</v>
      </c>
      <c r="E38" s="6"/>
      <c r="F38" s="367">
        <v>2028</v>
      </c>
      <c r="G38" s="6"/>
      <c r="H38" s="516">
        <v>2029</v>
      </c>
      <c r="I38" s="141"/>
      <c r="J38" s="516">
        <v>2030</v>
      </c>
      <c r="K38" s="6"/>
      <c r="L38" s="367">
        <v>2031</v>
      </c>
      <c r="M38" s="16"/>
    </row>
    <row r="39" spans="1:13">
      <c r="A39" s="1054"/>
      <c r="B39" s="1027"/>
      <c r="C39" s="88"/>
      <c r="D39" s="799">
        <v>0.75</v>
      </c>
      <c r="E39" s="9"/>
      <c r="F39" s="798">
        <v>0.75</v>
      </c>
      <c r="G39" s="9"/>
      <c r="H39" s="798">
        <v>0.75</v>
      </c>
      <c r="I39" s="9"/>
      <c r="J39" s="799">
        <v>0.75</v>
      </c>
      <c r="K39" s="9"/>
      <c r="L39" s="799">
        <v>0.75</v>
      </c>
      <c r="M39" s="100"/>
    </row>
    <row r="40" spans="1:13">
      <c r="A40" s="1054"/>
      <c r="B40" s="1027"/>
      <c r="C40" s="88"/>
      <c r="D40" s="6">
        <v>2032</v>
      </c>
      <c r="E40" s="6"/>
      <c r="F40" s="367">
        <v>2033</v>
      </c>
      <c r="G40" s="6"/>
      <c r="H40" s="516">
        <v>2034</v>
      </c>
      <c r="I40" s="141"/>
      <c r="J40" s="141"/>
      <c r="K40" s="6"/>
      <c r="L40" s="6"/>
      <c r="M40" s="16"/>
    </row>
    <row r="41" spans="1:13">
      <c r="A41" s="1054"/>
      <c r="B41" s="1027"/>
      <c r="C41" s="88"/>
      <c r="D41" s="800">
        <v>0.75</v>
      </c>
      <c r="E41" s="9"/>
      <c r="F41" s="799">
        <v>0.75</v>
      </c>
      <c r="G41" s="99"/>
      <c r="H41" s="528">
        <v>0.75</v>
      </c>
      <c r="I41" s="9"/>
      <c r="J41" s="102"/>
      <c r="K41" s="6"/>
      <c r="L41" s="102"/>
      <c r="M41" s="532"/>
    </row>
    <row r="42" spans="1:13">
      <c r="A42" s="1054"/>
      <c r="B42" s="1027"/>
      <c r="C42" s="88"/>
      <c r="D42" s="10" t="s">
        <v>466</v>
      </c>
      <c r="E42" s="99"/>
      <c r="F42" s="10" t="s">
        <v>467</v>
      </c>
      <c r="G42" s="99"/>
      <c r="H42" s="102"/>
      <c r="I42" s="6"/>
      <c r="J42" s="102"/>
      <c r="K42" s="6"/>
      <c r="L42" s="102"/>
      <c r="M42" s="90"/>
    </row>
    <row r="43" spans="1:13">
      <c r="A43" s="1054"/>
      <c r="B43" s="1027"/>
      <c r="C43" s="88"/>
      <c r="D43" s="98"/>
      <c r="E43" s="9"/>
      <c r="F43" s="1292">
        <v>0.75</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188.1" customHeight="1">
      <c r="A49" s="1054"/>
      <c r="B49" s="162" t="s">
        <v>471</v>
      </c>
      <c r="C49" s="1013" t="s">
        <v>1151</v>
      </c>
      <c r="D49" s="1014"/>
      <c r="E49" s="1014"/>
      <c r="F49" s="1014"/>
      <c r="G49" s="1014"/>
      <c r="H49" s="1014"/>
      <c r="I49" s="1014"/>
      <c r="J49" s="1014"/>
      <c r="K49" s="1014"/>
      <c r="L49" s="1014"/>
      <c r="M49" s="1017"/>
    </row>
    <row r="50" spans="1:13" ht="15.75" customHeight="1">
      <c r="A50" s="1054"/>
      <c r="B50" s="151" t="s">
        <v>472</v>
      </c>
      <c r="C50" s="261" t="s">
        <v>1146</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c r="A52" s="1054"/>
      <c r="B52" s="151" t="s">
        <v>474</v>
      </c>
      <c r="C52" s="498">
        <v>45323</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236"/>
      <c r="E62" s="1236"/>
      <c r="F62" s="1236"/>
      <c r="G62" s="1236"/>
      <c r="H62" s="1236"/>
      <c r="I62" s="1236"/>
      <c r="J62" s="1236"/>
      <c r="K62" s="1236"/>
      <c r="L62" s="1236"/>
      <c r="M62" s="1237"/>
    </row>
  </sheetData>
  <mergeCells count="48">
    <mergeCell ref="A2:A15"/>
    <mergeCell ref="C3:M3"/>
    <mergeCell ref="F4:G4"/>
    <mergeCell ref="I4:M4"/>
    <mergeCell ref="C5:M5"/>
    <mergeCell ref="C7:D7"/>
    <mergeCell ref="I7:M7"/>
    <mergeCell ref="B8:B10"/>
    <mergeCell ref="C9:D9"/>
    <mergeCell ref="F9:G9"/>
    <mergeCell ref="B14:B15"/>
    <mergeCell ref="F23:H23"/>
    <mergeCell ref="I9:J9"/>
    <mergeCell ref="C10:D10"/>
    <mergeCell ref="F10:G10"/>
    <mergeCell ref="I10:J10"/>
    <mergeCell ref="C11:M11"/>
    <mergeCell ref="C12:M12"/>
    <mergeCell ref="C13:M13"/>
    <mergeCell ref="C14:D14"/>
    <mergeCell ref="F14:M14"/>
    <mergeCell ref="C15:M15"/>
    <mergeCell ref="B25:B28"/>
    <mergeCell ref="B32:B34"/>
    <mergeCell ref="B35:B44"/>
    <mergeCell ref="F43:G43"/>
    <mergeCell ref="H43:I43"/>
    <mergeCell ref="L46:M47"/>
    <mergeCell ref="C49:M49"/>
    <mergeCell ref="A53:A58"/>
    <mergeCell ref="C53:M53"/>
    <mergeCell ref="C54:M54"/>
    <mergeCell ref="C55:M55"/>
    <mergeCell ref="C56:M56"/>
    <mergeCell ref="C57:M57"/>
    <mergeCell ref="C58:M58"/>
    <mergeCell ref="B45:B48"/>
    <mergeCell ref="F46:F47"/>
    <mergeCell ref="G46:J47"/>
    <mergeCell ref="A16:A52"/>
    <mergeCell ref="C16:M16"/>
    <mergeCell ref="C17:M17"/>
    <mergeCell ref="B18:B24"/>
    <mergeCell ref="A59:A61"/>
    <mergeCell ref="C59:M59"/>
    <mergeCell ref="C60:M60"/>
    <mergeCell ref="C61:M61"/>
    <mergeCell ref="C62:M62"/>
  </mergeCells>
  <dataValidations count="7">
    <dataValidation type="list" allowBlank="1" showInputMessage="1" showErrorMessage="1" sqref="I7:M7" xr:uid="{A8F60AD2-BB82-4E73-A3F0-F54DB73D6138}">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A3B35995-3BEE-4351-B28A-2B7C290B88DF}"/>
    <dataValidation allowBlank="1" showInputMessage="1" showErrorMessage="1" prompt="Determine si el indicador responde a un enfoque (Derechos Humanos, Género, Diferencial, Poblacional, Ambiental y Territorial). Si responde a más de enfoque separelos por ;" sqref="B16" xr:uid="{76A52A3E-0C08-4C4D-A408-183656E01CAA}"/>
    <dataValidation allowBlank="1" showInputMessage="1" showErrorMessage="1" prompt="Identifique la meta ODS a que le apunta el indicador de producto. Seleccione de la lista desplegable." sqref="E14" xr:uid="{60799011-6470-4160-9A35-6F83B58C6A7F}"/>
    <dataValidation allowBlank="1" showInputMessage="1" showErrorMessage="1" prompt="Identifique el ODS a que le apunta el indicador de producto. Seleccione de la lista desplegable._x000a_" sqref="B14:B15" xr:uid="{13B73573-FFE7-47F9-AA17-1576DEC06080}"/>
    <dataValidation allowBlank="1" showInputMessage="1" showErrorMessage="1" prompt="Incluir una ficha por cada indicador, ya sea de producto o de resultado" sqref="B1" xr:uid="{31FEFA37-B6DA-4869-AC46-E075AF819DD6}"/>
    <dataValidation allowBlank="1" showInputMessage="1" showErrorMessage="1" prompt="Seleccione de la lista desplegable" sqref="B4 B7 H7" xr:uid="{5EFCD530-20CC-4857-841A-72F388341837}"/>
  </dataValidations>
  <hyperlinks>
    <hyperlink ref="C57" r:id="rId1" xr:uid="{530DCBD9-5D8D-46AE-802A-1DF410E19D3B}"/>
  </hyperlinks>
  <pageMargins left="0.7" right="0.7" top="0.75" bottom="0.75" header="0.3" footer="0.3"/>
  <pageSetup paperSize="9" orientation="portrait" horizontalDpi="1200" verticalDpi="1200" r:id="rId2"/>
  <ignoredErrors>
    <ignoredError sqref="G3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C2EEE162-0318-444D-B710-274AADA6F245}">
          <x14:formula1>
            <xm:f>Desplegables!$L$24:$L$39</xm:f>
          </x14:formula1>
          <xm:sqref>C14:D14</xm:sqref>
        </x14:dataValidation>
        <x14:dataValidation type="list" allowBlank="1" showInputMessage="1" showErrorMessage="1" xr:uid="{2A6566CA-1400-42B4-8787-DF55149EB2AD}">
          <x14:formula1>
            <xm:f>Desplegables!$I$4:$I$18</xm:f>
          </x14:formula1>
          <xm:sqref>C7</xm:sqref>
        </x14:dataValidation>
        <x14:dataValidation type="list" allowBlank="1" showInputMessage="1" showErrorMessage="1" xr:uid="{C36BAF39-F5D7-4F44-99B9-8761BB93E0CC}">
          <x14:formula1>
            <xm:f>Desplegables!$B$50:$B$52</xm:f>
          </x14:formula1>
          <xm:sqref>G46:J47</xm:sqref>
        </x14:dataValidation>
        <x14:dataValidation type="list" allowBlank="1" showInputMessage="1" showErrorMessage="1" xr:uid="{E84163C0-96A4-4C73-94D3-3191C0066619}">
          <x14:formula1>
            <xm:f>Desplegables!$B$45:$B$46</xm:f>
          </x14:formula1>
          <xm:sqref>C4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A6BA-FBD2-4FE7-99BF-399B5CFE9075}">
  <sheetPr>
    <tabColor rgb="FF0070C0"/>
  </sheetPr>
  <dimension ref="A1:M62"/>
  <sheetViews>
    <sheetView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t="s">
        <v>525</v>
      </c>
      <c r="B1" s="1274" t="s">
        <v>920</v>
      </c>
      <c r="C1" s="1275"/>
      <c r="D1" s="1275"/>
      <c r="E1" s="1275"/>
      <c r="F1" s="62" t="s">
        <v>525</v>
      </c>
      <c r="G1" s="62" t="s">
        <v>525</v>
      </c>
      <c r="H1" s="62" t="s">
        <v>525</v>
      </c>
      <c r="I1" s="62" t="s">
        <v>525</v>
      </c>
      <c r="J1" s="62" t="s">
        <v>525</v>
      </c>
      <c r="K1" s="62" t="s">
        <v>525</v>
      </c>
      <c r="L1" s="62" t="s">
        <v>525</v>
      </c>
      <c r="M1" s="63" t="s">
        <v>525</v>
      </c>
    </row>
    <row r="2" spans="1:13" ht="21" customHeight="1">
      <c r="A2" s="1023" t="s">
        <v>426</v>
      </c>
      <c r="B2" s="150" t="s">
        <v>427</v>
      </c>
      <c r="C2" s="1035" t="s">
        <v>919</v>
      </c>
      <c r="D2" s="1036"/>
      <c r="E2" s="1036"/>
      <c r="F2" s="1036"/>
      <c r="G2" s="1036"/>
      <c r="H2" s="1036"/>
      <c r="I2" s="1036"/>
      <c r="J2" s="1036"/>
      <c r="K2" s="1036"/>
      <c r="L2" s="1036"/>
      <c r="M2" s="1037"/>
    </row>
    <row r="3" spans="1:13" ht="31.5">
      <c r="A3" s="1024"/>
      <c r="B3" s="162" t="s">
        <v>511</v>
      </c>
      <c r="C3" s="1042" t="s">
        <v>1085</v>
      </c>
      <c r="D3" s="1043" t="s">
        <v>525</v>
      </c>
      <c r="E3" s="1043" t="s">
        <v>525</v>
      </c>
      <c r="F3" s="1043" t="s">
        <v>525</v>
      </c>
      <c r="G3" s="1043" t="s">
        <v>525</v>
      </c>
      <c r="H3" s="1043" t="s">
        <v>525</v>
      </c>
      <c r="I3" s="1043" t="s">
        <v>525</v>
      </c>
      <c r="J3" s="1043" t="s">
        <v>525</v>
      </c>
      <c r="K3" s="1043" t="s">
        <v>525</v>
      </c>
      <c r="L3" s="1043" t="s">
        <v>525</v>
      </c>
      <c r="M3" s="1044" t="s">
        <v>525</v>
      </c>
    </row>
    <row r="4" spans="1:13" ht="15" customHeight="1">
      <c r="A4" s="1024"/>
      <c r="B4" s="153" t="s">
        <v>290</v>
      </c>
      <c r="C4" s="122" t="s">
        <v>925</v>
      </c>
      <c r="D4" s="123" t="s">
        <v>525</v>
      </c>
      <c r="E4" s="124" t="s">
        <v>525</v>
      </c>
      <c r="F4" s="1045" t="s">
        <v>291</v>
      </c>
      <c r="G4" s="1046"/>
      <c r="H4" s="125" t="s">
        <v>356</v>
      </c>
      <c r="I4" s="126" t="s">
        <v>525</v>
      </c>
      <c r="J4" s="126" t="s">
        <v>525</v>
      </c>
      <c r="K4" s="126" t="s">
        <v>525</v>
      </c>
      <c r="L4" s="126" t="s">
        <v>525</v>
      </c>
      <c r="M4" s="127" t="s">
        <v>525</v>
      </c>
    </row>
    <row r="5" spans="1:13">
      <c r="A5" s="1024"/>
      <c r="B5" s="153" t="s">
        <v>430</v>
      </c>
      <c r="C5" s="1042" t="s">
        <v>431</v>
      </c>
      <c r="D5" s="1043" t="s">
        <v>525</v>
      </c>
      <c r="E5" s="1043" t="s">
        <v>525</v>
      </c>
      <c r="F5" s="1043" t="s">
        <v>525</v>
      </c>
      <c r="G5" s="1043" t="s">
        <v>525</v>
      </c>
      <c r="H5" s="1043" t="s">
        <v>525</v>
      </c>
      <c r="I5" s="1043" t="s">
        <v>525</v>
      </c>
      <c r="J5" s="1043" t="s">
        <v>525</v>
      </c>
      <c r="K5" s="1043" t="s">
        <v>525</v>
      </c>
      <c r="L5" s="1043" t="s">
        <v>525</v>
      </c>
      <c r="M5" s="1044" t="s">
        <v>525</v>
      </c>
    </row>
    <row r="6" spans="1:13">
      <c r="A6" s="1024"/>
      <c r="B6" s="153" t="s">
        <v>432</v>
      </c>
      <c r="C6" s="1042" t="s">
        <v>431</v>
      </c>
      <c r="D6" s="1043" t="s">
        <v>525</v>
      </c>
      <c r="E6" s="1043" t="s">
        <v>525</v>
      </c>
      <c r="F6" s="1043" t="s">
        <v>525</v>
      </c>
      <c r="G6" s="1043" t="s">
        <v>525</v>
      </c>
      <c r="H6" s="1043" t="s">
        <v>525</v>
      </c>
      <c r="I6" s="1043" t="s">
        <v>525</v>
      </c>
      <c r="J6" s="1043" t="s">
        <v>525</v>
      </c>
      <c r="K6" s="1043" t="s">
        <v>525</v>
      </c>
      <c r="L6" s="1043" t="s">
        <v>525</v>
      </c>
      <c r="M6" s="1044" t="s">
        <v>525</v>
      </c>
    </row>
    <row r="7" spans="1:13" ht="15" customHeight="1">
      <c r="A7" s="1024"/>
      <c r="B7" s="162" t="s">
        <v>433</v>
      </c>
      <c r="C7" s="1031" t="s">
        <v>10</v>
      </c>
      <c r="D7" s="1032"/>
      <c r="E7" s="128" t="s">
        <v>525</v>
      </c>
      <c r="F7" s="128" t="s">
        <v>525</v>
      </c>
      <c r="G7" s="129" t="s">
        <v>525</v>
      </c>
      <c r="H7" s="67" t="s">
        <v>294</v>
      </c>
      <c r="I7" s="1033" t="s">
        <v>18</v>
      </c>
      <c r="J7" s="1032"/>
      <c r="K7" s="1032"/>
      <c r="L7" s="1032"/>
      <c r="M7" s="1034"/>
    </row>
    <row r="8" spans="1:13">
      <c r="A8" s="1024"/>
      <c r="B8" s="1124" t="s">
        <v>434</v>
      </c>
      <c r="C8" s="130" t="s">
        <v>525</v>
      </c>
      <c r="D8" s="131" t="s">
        <v>525</v>
      </c>
      <c r="E8" s="131" t="s">
        <v>525</v>
      </c>
      <c r="F8" s="131" t="s">
        <v>525</v>
      </c>
      <c r="G8" s="131" t="s">
        <v>525</v>
      </c>
      <c r="H8" s="131" t="s">
        <v>525</v>
      </c>
      <c r="I8" s="131" t="s">
        <v>525</v>
      </c>
      <c r="J8" s="131" t="s">
        <v>525</v>
      </c>
      <c r="K8" s="131" t="s">
        <v>525</v>
      </c>
      <c r="L8" s="132" t="s">
        <v>525</v>
      </c>
      <c r="M8" s="133" t="s">
        <v>525</v>
      </c>
    </row>
    <row r="9" spans="1:13" ht="15" customHeight="1">
      <c r="A9" s="1024"/>
      <c r="B9" s="1125"/>
      <c r="C9" s="1029" t="s">
        <v>327</v>
      </c>
      <c r="D9" s="1030"/>
      <c r="E9" s="28" t="s">
        <v>525</v>
      </c>
      <c r="F9" s="1030" t="s">
        <v>525</v>
      </c>
      <c r="G9" s="1030"/>
      <c r="H9" s="28" t="s">
        <v>525</v>
      </c>
      <c r="I9" s="1030" t="s">
        <v>525</v>
      </c>
      <c r="J9" s="1030"/>
      <c r="K9" s="28" t="s">
        <v>525</v>
      </c>
      <c r="L9" s="26" t="s">
        <v>525</v>
      </c>
      <c r="M9" s="116" t="s">
        <v>525</v>
      </c>
    </row>
    <row r="10" spans="1:13" ht="15" customHeight="1">
      <c r="A10" s="1024"/>
      <c r="B10" s="1126"/>
      <c r="C10" s="1029" t="s">
        <v>435</v>
      </c>
      <c r="D10" s="1030"/>
      <c r="E10" s="134" t="s">
        <v>525</v>
      </c>
      <c r="F10" s="1030" t="s">
        <v>435</v>
      </c>
      <c r="G10" s="1030"/>
      <c r="H10" s="134" t="s">
        <v>525</v>
      </c>
      <c r="I10" s="1030" t="s">
        <v>435</v>
      </c>
      <c r="J10" s="1030"/>
      <c r="K10" s="134" t="s">
        <v>525</v>
      </c>
      <c r="L10" s="121" t="s">
        <v>525</v>
      </c>
      <c r="M10" s="135" t="s">
        <v>525</v>
      </c>
    </row>
    <row r="11" spans="1:13" ht="57" customHeight="1">
      <c r="A11" s="1024"/>
      <c r="B11" s="162" t="s">
        <v>436</v>
      </c>
      <c r="C11" s="1013" t="s">
        <v>1148</v>
      </c>
      <c r="D11" s="1014"/>
      <c r="E11" s="1014"/>
      <c r="F11" s="1014"/>
      <c r="G11" s="1014"/>
      <c r="H11" s="1014"/>
      <c r="I11" s="1014"/>
      <c r="J11" s="1014"/>
      <c r="K11" s="1014"/>
      <c r="L11" s="1014"/>
      <c r="M11" s="1017"/>
    </row>
    <row r="12" spans="1:13" ht="134.25" customHeight="1">
      <c r="A12" s="1024"/>
      <c r="B12" s="162" t="s">
        <v>515</v>
      </c>
      <c r="C12" s="1075" t="s">
        <v>1149</v>
      </c>
      <c r="D12" s="1073"/>
      <c r="E12" s="1073"/>
      <c r="F12" s="1073"/>
      <c r="G12" s="1073"/>
      <c r="H12" s="1073"/>
      <c r="I12" s="1073"/>
      <c r="J12" s="1073"/>
      <c r="K12" s="1073"/>
      <c r="L12" s="1073"/>
      <c r="M12" s="1074"/>
    </row>
    <row r="13" spans="1:13" ht="41.25" customHeight="1">
      <c r="A13" s="1024"/>
      <c r="B13" s="162" t="s">
        <v>516</v>
      </c>
      <c r="C13" s="1013" t="s">
        <v>1128</v>
      </c>
      <c r="D13" s="1014"/>
      <c r="E13" s="1014"/>
      <c r="F13" s="1014"/>
      <c r="G13" s="1014"/>
      <c r="H13" s="1014"/>
      <c r="I13" s="1014"/>
      <c r="J13" s="1014"/>
      <c r="K13" s="1014"/>
      <c r="L13" s="1014"/>
      <c r="M13" s="1017"/>
    </row>
    <row r="14" spans="1:13" ht="15" customHeight="1">
      <c r="A14" s="1024"/>
      <c r="B14" s="1124" t="s">
        <v>517</v>
      </c>
      <c r="C14" s="1058" t="s">
        <v>69</v>
      </c>
      <c r="D14" s="1059"/>
      <c r="E14" s="91" t="s">
        <v>108</v>
      </c>
      <c r="F14" s="1131" t="s">
        <v>339</v>
      </c>
      <c r="G14" s="1014"/>
      <c r="H14" s="1014"/>
      <c r="I14" s="1014"/>
      <c r="J14" s="1014"/>
      <c r="K14" s="1014"/>
      <c r="L14" s="1014"/>
      <c r="M14" s="1017"/>
    </row>
    <row r="15" spans="1:13">
      <c r="A15" s="1024"/>
      <c r="B15" s="1125"/>
      <c r="C15" s="1058" t="s">
        <v>525</v>
      </c>
      <c r="D15" s="1059"/>
      <c r="E15" s="1059"/>
      <c r="F15" s="1059"/>
      <c r="G15" s="1059"/>
      <c r="H15" s="1059"/>
      <c r="I15" s="1059"/>
      <c r="J15" s="1059"/>
      <c r="K15" s="1059"/>
      <c r="L15" s="1059"/>
      <c r="M15" s="1130"/>
    </row>
    <row r="16" spans="1:13" ht="15" customHeight="1">
      <c r="A16" s="1053" t="s">
        <v>238</v>
      </c>
      <c r="B16" s="151" t="s">
        <v>280</v>
      </c>
      <c r="C16" s="1058" t="s">
        <v>552</v>
      </c>
      <c r="D16" s="1059"/>
      <c r="E16" s="1059"/>
      <c r="F16" s="1059"/>
      <c r="G16" s="1059"/>
      <c r="H16" s="1059"/>
      <c r="I16" s="1059"/>
      <c r="J16" s="1059"/>
      <c r="K16" s="1059"/>
      <c r="L16" s="1059"/>
      <c r="M16" s="1130"/>
    </row>
    <row r="17" spans="1:13" ht="15" customHeight="1">
      <c r="A17" s="1054"/>
      <c r="B17" s="151" t="s">
        <v>519</v>
      </c>
      <c r="C17" s="1013" t="s">
        <v>926</v>
      </c>
      <c r="D17" s="1014"/>
      <c r="E17" s="1014"/>
      <c r="F17" s="1014"/>
      <c r="G17" s="1014"/>
      <c r="H17" s="1014"/>
      <c r="I17" s="1014"/>
      <c r="J17" s="1014"/>
      <c r="K17" s="1014"/>
      <c r="L17" s="1014"/>
      <c r="M17" s="1017"/>
    </row>
    <row r="18" spans="1:13">
      <c r="A18" s="1054"/>
      <c r="B18" s="1026" t="s">
        <v>437</v>
      </c>
      <c r="C18" s="138" t="s">
        <v>525</v>
      </c>
      <c r="D18" s="13" t="s">
        <v>525</v>
      </c>
      <c r="E18" s="13" t="s">
        <v>525</v>
      </c>
      <c r="F18" s="13" t="s">
        <v>525</v>
      </c>
      <c r="G18" s="13" t="s">
        <v>525</v>
      </c>
      <c r="H18" s="13" t="s">
        <v>525</v>
      </c>
      <c r="I18" s="13" t="s">
        <v>525</v>
      </c>
      <c r="J18" s="13" t="s">
        <v>525</v>
      </c>
      <c r="K18" s="13" t="s">
        <v>525</v>
      </c>
      <c r="L18" s="13" t="s">
        <v>525</v>
      </c>
      <c r="M18" s="14" t="s">
        <v>525</v>
      </c>
    </row>
    <row r="19" spans="1:13">
      <c r="A19" s="1054"/>
      <c r="B19" s="1027"/>
      <c r="C19" s="76" t="s">
        <v>525</v>
      </c>
      <c r="D19" s="15" t="s">
        <v>525</v>
      </c>
      <c r="E19" s="5" t="s">
        <v>525</v>
      </c>
      <c r="F19" s="15" t="s">
        <v>525</v>
      </c>
      <c r="G19" s="5" t="s">
        <v>525</v>
      </c>
      <c r="H19" s="15" t="s">
        <v>525</v>
      </c>
      <c r="I19" s="5" t="s">
        <v>525</v>
      </c>
      <c r="J19" s="15" t="s">
        <v>525</v>
      </c>
      <c r="K19" s="5" t="s">
        <v>525</v>
      </c>
      <c r="L19" s="5" t="s">
        <v>525</v>
      </c>
      <c r="M19" s="16" t="s">
        <v>525</v>
      </c>
    </row>
    <row r="20" spans="1:13">
      <c r="A20" s="1054"/>
      <c r="B20" s="1027"/>
      <c r="C20" s="77" t="s">
        <v>438</v>
      </c>
      <c r="D20" s="17" t="s">
        <v>525</v>
      </c>
      <c r="E20" s="343" t="s">
        <v>439</v>
      </c>
      <c r="F20" s="17" t="s">
        <v>525</v>
      </c>
      <c r="G20" s="343" t="s">
        <v>440</v>
      </c>
      <c r="H20" s="17" t="s">
        <v>525</v>
      </c>
      <c r="I20" s="343" t="s">
        <v>441</v>
      </c>
      <c r="J20" s="148" t="s">
        <v>525</v>
      </c>
      <c r="K20" s="343" t="s">
        <v>525</v>
      </c>
      <c r="L20" s="343" t="s">
        <v>525</v>
      </c>
      <c r="M20" s="66" t="s">
        <v>525</v>
      </c>
    </row>
    <row r="21" spans="1:13">
      <c r="A21" s="1054"/>
      <c r="B21" s="1027"/>
      <c r="C21" s="77" t="s">
        <v>443</v>
      </c>
      <c r="D21" s="19" t="s">
        <v>525</v>
      </c>
      <c r="E21" s="343" t="s">
        <v>444</v>
      </c>
      <c r="F21" s="20" t="s">
        <v>525</v>
      </c>
      <c r="G21" s="343" t="s">
        <v>445</v>
      </c>
      <c r="H21" s="20" t="s">
        <v>525</v>
      </c>
      <c r="I21" s="343" t="s">
        <v>525</v>
      </c>
      <c r="J21" s="344" t="s">
        <v>525</v>
      </c>
      <c r="K21" s="343" t="s">
        <v>525</v>
      </c>
      <c r="L21" s="343" t="s">
        <v>525</v>
      </c>
      <c r="M21" s="66" t="s">
        <v>525</v>
      </c>
    </row>
    <row r="22" spans="1:13">
      <c r="A22" s="1054"/>
      <c r="B22" s="1027"/>
      <c r="C22" s="77" t="s">
        <v>446</v>
      </c>
      <c r="D22" s="19"/>
      <c r="E22" s="343" t="s">
        <v>447</v>
      </c>
      <c r="F22" s="19" t="s">
        <v>525</v>
      </c>
      <c r="G22" s="343" t="s">
        <v>525</v>
      </c>
      <c r="H22" s="344" t="s">
        <v>525</v>
      </c>
      <c r="I22" s="343" t="s">
        <v>525</v>
      </c>
      <c r="J22" s="344" t="s">
        <v>525</v>
      </c>
      <c r="K22" s="343" t="s">
        <v>525</v>
      </c>
      <c r="L22" s="343" t="s">
        <v>525</v>
      </c>
      <c r="M22" s="66" t="s">
        <v>525</v>
      </c>
    </row>
    <row r="23" spans="1:13">
      <c r="A23" s="1054"/>
      <c r="B23" s="1027"/>
      <c r="C23" s="77" t="s">
        <v>105</v>
      </c>
      <c r="D23" s="20" t="s">
        <v>521</v>
      </c>
      <c r="E23" s="343" t="s">
        <v>448</v>
      </c>
      <c r="F23" s="139"/>
      <c r="G23" s="1241" t="s">
        <v>927</v>
      </c>
      <c r="H23" s="1241" t="s">
        <v>525</v>
      </c>
      <c r="I23" s="1241" t="s">
        <v>525</v>
      </c>
      <c r="J23" s="1241" t="s">
        <v>525</v>
      </c>
      <c r="K23" s="1241" t="s">
        <v>525</v>
      </c>
      <c r="L23" s="1241" t="s">
        <v>525</v>
      </c>
      <c r="M23" s="1257" t="s">
        <v>525</v>
      </c>
    </row>
    <row r="24" spans="1:13">
      <c r="A24" s="1054"/>
      <c r="B24" s="1028"/>
      <c r="C24" s="78" t="s">
        <v>525</v>
      </c>
      <c r="D24" s="21" t="s">
        <v>525</v>
      </c>
      <c r="E24" s="21" t="s">
        <v>525</v>
      </c>
      <c r="F24" s="21" t="s">
        <v>525</v>
      </c>
      <c r="G24" s="21" t="s">
        <v>525</v>
      </c>
      <c r="H24" s="21" t="s">
        <v>525</v>
      </c>
      <c r="I24" s="21" t="s">
        <v>525</v>
      </c>
      <c r="J24" s="21" t="s">
        <v>525</v>
      </c>
      <c r="K24" s="21" t="s">
        <v>525</v>
      </c>
      <c r="L24" s="21" t="s">
        <v>525</v>
      </c>
      <c r="M24" s="22" t="s">
        <v>525</v>
      </c>
    </row>
    <row r="25" spans="1:13">
      <c r="A25" s="1054"/>
      <c r="B25" s="1026" t="s">
        <v>449</v>
      </c>
      <c r="C25" s="79" t="s">
        <v>525</v>
      </c>
      <c r="D25" s="23" t="s">
        <v>525</v>
      </c>
      <c r="E25" s="23" t="s">
        <v>525</v>
      </c>
      <c r="F25" s="23" t="s">
        <v>525</v>
      </c>
      <c r="G25" s="23" t="s">
        <v>525</v>
      </c>
      <c r="H25" s="23" t="s">
        <v>525</v>
      </c>
      <c r="I25" s="23" t="s">
        <v>525</v>
      </c>
      <c r="J25" s="23" t="s">
        <v>525</v>
      </c>
      <c r="K25" s="23" t="s">
        <v>525</v>
      </c>
      <c r="L25" s="132" t="s">
        <v>525</v>
      </c>
      <c r="M25" s="133" t="s">
        <v>525</v>
      </c>
    </row>
    <row r="26" spans="1:13">
      <c r="A26" s="1054"/>
      <c r="B26" s="1027"/>
      <c r="C26" s="77" t="s">
        <v>450</v>
      </c>
      <c r="D26" s="20" t="s">
        <v>525</v>
      </c>
      <c r="E26" s="345" t="s">
        <v>525</v>
      </c>
      <c r="F26" s="343" t="s">
        <v>451</v>
      </c>
      <c r="G26" s="19" t="s">
        <v>525</v>
      </c>
      <c r="H26" s="345" t="s">
        <v>525</v>
      </c>
      <c r="I26" s="343" t="s">
        <v>452</v>
      </c>
      <c r="J26" s="19"/>
      <c r="K26" s="345" t="s">
        <v>525</v>
      </c>
      <c r="L26" s="26" t="s">
        <v>525</v>
      </c>
      <c r="M26" s="116" t="s">
        <v>525</v>
      </c>
    </row>
    <row r="27" spans="1:13">
      <c r="A27" s="1054"/>
      <c r="B27" s="1027"/>
      <c r="C27" s="77" t="s">
        <v>453</v>
      </c>
      <c r="D27" s="25" t="s">
        <v>525</v>
      </c>
      <c r="E27" s="26" t="s">
        <v>525</v>
      </c>
      <c r="F27" s="343" t="s">
        <v>454</v>
      </c>
      <c r="G27" s="19" t="s">
        <v>442</v>
      </c>
      <c r="H27" s="26" t="s">
        <v>525</v>
      </c>
      <c r="I27" s="27" t="s">
        <v>525</v>
      </c>
      <c r="J27" s="26" t="s">
        <v>525</v>
      </c>
      <c r="K27" s="28" t="s">
        <v>525</v>
      </c>
      <c r="L27" s="26" t="s">
        <v>525</v>
      </c>
      <c r="M27" s="116" t="s">
        <v>525</v>
      </c>
    </row>
    <row r="28" spans="1:13">
      <c r="A28" s="1054"/>
      <c r="B28" s="1028"/>
      <c r="C28" s="80" t="s">
        <v>525</v>
      </c>
      <c r="D28" s="29" t="s">
        <v>525</v>
      </c>
      <c r="E28" s="29" t="s">
        <v>525</v>
      </c>
      <c r="F28" s="29" t="s">
        <v>525</v>
      </c>
      <c r="G28" s="29" t="s">
        <v>525</v>
      </c>
      <c r="H28" s="29" t="s">
        <v>525</v>
      </c>
      <c r="I28" s="29" t="s">
        <v>525</v>
      </c>
      <c r="J28" s="29" t="s">
        <v>525</v>
      </c>
      <c r="K28" s="29" t="s">
        <v>525</v>
      </c>
      <c r="L28" s="121" t="s">
        <v>525</v>
      </c>
      <c r="M28" s="135" t="s">
        <v>525</v>
      </c>
    </row>
    <row r="29" spans="1:13">
      <c r="A29" s="1054"/>
      <c r="B29" s="154" t="s">
        <v>455</v>
      </c>
      <c r="C29" s="81" t="s">
        <v>525</v>
      </c>
      <c r="D29" s="59" t="s">
        <v>525</v>
      </c>
      <c r="E29" s="59" t="s">
        <v>525</v>
      </c>
      <c r="F29" s="59" t="s">
        <v>525</v>
      </c>
      <c r="G29" s="59" t="s">
        <v>525</v>
      </c>
      <c r="H29" s="59" t="s">
        <v>525</v>
      </c>
      <c r="I29" s="59" t="s">
        <v>525</v>
      </c>
      <c r="J29" s="59" t="s">
        <v>525</v>
      </c>
      <c r="K29" s="59" t="s">
        <v>525</v>
      </c>
      <c r="L29" s="59" t="s">
        <v>525</v>
      </c>
      <c r="M29" s="82" t="s">
        <v>525</v>
      </c>
    </row>
    <row r="30" spans="1:13">
      <c r="A30" s="1054"/>
      <c r="B30" s="154" t="s">
        <v>525</v>
      </c>
      <c r="C30" s="83" t="s">
        <v>456</v>
      </c>
      <c r="D30" s="31" t="s">
        <v>324</v>
      </c>
      <c r="E30" s="345" t="s">
        <v>525</v>
      </c>
      <c r="F30" s="346" t="s">
        <v>457</v>
      </c>
      <c r="G30" s="20" t="s">
        <v>356</v>
      </c>
      <c r="H30" s="345" t="s">
        <v>525</v>
      </c>
      <c r="I30" s="346" t="s">
        <v>458</v>
      </c>
      <c r="J30" s="103" t="s">
        <v>431</v>
      </c>
      <c r="K30" s="104" t="s">
        <v>525</v>
      </c>
      <c r="L30" s="101" t="s">
        <v>525</v>
      </c>
      <c r="M30" s="30" t="s">
        <v>525</v>
      </c>
    </row>
    <row r="31" spans="1:13">
      <c r="A31" s="1054"/>
      <c r="B31" s="153" t="s">
        <v>525</v>
      </c>
      <c r="C31" s="78" t="s">
        <v>525</v>
      </c>
      <c r="D31" s="21" t="s">
        <v>525</v>
      </c>
      <c r="E31" s="21" t="s">
        <v>525</v>
      </c>
      <c r="F31" s="21" t="s">
        <v>525</v>
      </c>
      <c r="G31" s="21" t="s">
        <v>525</v>
      </c>
      <c r="H31" s="21" t="s">
        <v>525</v>
      </c>
      <c r="I31" s="21" t="s">
        <v>525</v>
      </c>
      <c r="J31" s="21" t="s">
        <v>525</v>
      </c>
      <c r="K31" s="21" t="s">
        <v>525</v>
      </c>
      <c r="L31" s="21" t="s">
        <v>525</v>
      </c>
      <c r="M31" s="22" t="s">
        <v>525</v>
      </c>
    </row>
    <row r="32" spans="1:13">
      <c r="A32" s="1054"/>
      <c r="B32" s="1026" t="s">
        <v>459</v>
      </c>
      <c r="C32" s="84" t="s">
        <v>525</v>
      </c>
      <c r="D32" s="33" t="s">
        <v>525</v>
      </c>
      <c r="E32" s="33" t="s">
        <v>525</v>
      </c>
      <c r="F32" s="33" t="s">
        <v>525</v>
      </c>
      <c r="G32" s="33" t="s">
        <v>525</v>
      </c>
      <c r="H32" s="33" t="s">
        <v>525</v>
      </c>
      <c r="I32" s="33" t="s">
        <v>525</v>
      </c>
      <c r="J32" s="33" t="s">
        <v>525</v>
      </c>
      <c r="K32" s="33" t="s">
        <v>525</v>
      </c>
      <c r="L32" s="132" t="s">
        <v>525</v>
      </c>
      <c r="M32" s="133" t="s">
        <v>525</v>
      </c>
    </row>
    <row r="33" spans="1:13">
      <c r="A33" s="1054"/>
      <c r="B33" s="1027"/>
      <c r="C33" s="85" t="s">
        <v>460</v>
      </c>
      <c r="D33" s="347">
        <v>2023</v>
      </c>
      <c r="E33" s="35" t="s">
        <v>525</v>
      </c>
      <c r="F33" s="345" t="s">
        <v>461</v>
      </c>
      <c r="G33" s="36" t="s">
        <v>494</v>
      </c>
      <c r="H33" s="35" t="s">
        <v>525</v>
      </c>
      <c r="I33" s="346" t="s">
        <v>525</v>
      </c>
      <c r="J33" s="35" t="s">
        <v>525</v>
      </c>
      <c r="K33" s="35" t="s">
        <v>525</v>
      </c>
      <c r="L33" s="26" t="s">
        <v>525</v>
      </c>
      <c r="M33" s="116" t="s">
        <v>525</v>
      </c>
    </row>
    <row r="34" spans="1:13">
      <c r="A34" s="1054"/>
      <c r="B34" s="1028"/>
      <c r="C34" s="78" t="s">
        <v>525</v>
      </c>
      <c r="D34" s="348" t="s">
        <v>525</v>
      </c>
      <c r="E34" s="38" t="s">
        <v>525</v>
      </c>
      <c r="F34" s="21" t="s">
        <v>525</v>
      </c>
      <c r="G34" s="38" t="s">
        <v>525</v>
      </c>
      <c r="H34" s="38" t="s">
        <v>525</v>
      </c>
      <c r="I34" s="39" t="s">
        <v>525</v>
      </c>
      <c r="J34" s="38" t="s">
        <v>525</v>
      </c>
      <c r="K34" s="38" t="s">
        <v>525</v>
      </c>
      <c r="L34" s="121" t="s">
        <v>525</v>
      </c>
      <c r="M34" s="135" t="s">
        <v>525</v>
      </c>
    </row>
    <row r="35" spans="1:13">
      <c r="A35" s="1054"/>
      <c r="B35" s="1026" t="s">
        <v>462</v>
      </c>
      <c r="C35" s="86" t="s">
        <v>525</v>
      </c>
      <c r="D35" s="538" t="s">
        <v>525</v>
      </c>
      <c r="E35" s="73" t="s">
        <v>525</v>
      </c>
      <c r="F35" s="73" t="s">
        <v>525</v>
      </c>
      <c r="G35" s="73" t="s">
        <v>525</v>
      </c>
      <c r="H35" s="73" t="s">
        <v>525</v>
      </c>
      <c r="I35" s="73" t="s">
        <v>525</v>
      </c>
      <c r="J35" s="73" t="s">
        <v>525</v>
      </c>
      <c r="K35" s="73" t="s">
        <v>525</v>
      </c>
      <c r="L35" s="73" t="s">
        <v>525</v>
      </c>
      <c r="M35" s="87" t="s">
        <v>525</v>
      </c>
    </row>
    <row r="36" spans="1:13">
      <c r="A36" s="1054"/>
      <c r="B36" s="1027"/>
      <c r="C36" s="88" t="s">
        <v>525</v>
      </c>
      <c r="D36" s="6">
        <v>2023</v>
      </c>
      <c r="E36" s="6" t="s">
        <v>525</v>
      </c>
      <c r="F36" s="6">
        <v>2024</v>
      </c>
      <c r="G36" s="6" t="s">
        <v>525</v>
      </c>
      <c r="H36" s="141">
        <v>2025</v>
      </c>
      <c r="I36" s="141" t="s">
        <v>525</v>
      </c>
      <c r="J36" s="141">
        <v>2026</v>
      </c>
      <c r="K36" s="6"/>
      <c r="L36" s="6">
        <v>2027</v>
      </c>
      <c r="M36" s="40" t="s">
        <v>525</v>
      </c>
    </row>
    <row r="37" spans="1:13">
      <c r="A37" s="1054"/>
      <c r="B37" s="1027"/>
      <c r="C37" s="88" t="s">
        <v>525</v>
      </c>
      <c r="D37" s="502">
        <v>20</v>
      </c>
      <c r="E37" s="298" t="s">
        <v>525</v>
      </c>
      <c r="F37" s="540">
        <v>20</v>
      </c>
      <c r="G37" s="298" t="s">
        <v>525</v>
      </c>
      <c r="H37" s="277">
        <v>20</v>
      </c>
      <c r="I37" s="298" t="s">
        <v>525</v>
      </c>
      <c r="J37" s="277">
        <v>20</v>
      </c>
      <c r="K37" s="298" t="s">
        <v>525</v>
      </c>
      <c r="L37" s="277">
        <v>20</v>
      </c>
      <c r="M37" s="300" t="s">
        <v>525</v>
      </c>
    </row>
    <row r="38" spans="1:13">
      <c r="A38" s="1054"/>
      <c r="B38" s="1027"/>
      <c r="C38" s="88" t="s">
        <v>525</v>
      </c>
      <c r="D38" s="539">
        <v>2028</v>
      </c>
      <c r="E38" s="301" t="s">
        <v>525</v>
      </c>
      <c r="F38" s="539">
        <v>2029</v>
      </c>
      <c r="G38" s="301" t="s">
        <v>525</v>
      </c>
      <c r="H38" s="539">
        <v>2030</v>
      </c>
      <c r="I38" s="302" t="s">
        <v>525</v>
      </c>
      <c r="J38" s="539">
        <v>2031</v>
      </c>
      <c r="K38" s="301" t="s">
        <v>525</v>
      </c>
      <c r="L38" s="420">
        <v>2032</v>
      </c>
      <c r="M38" s="303" t="s">
        <v>525</v>
      </c>
    </row>
    <row r="39" spans="1:13">
      <c r="A39" s="1054"/>
      <c r="B39" s="1027"/>
      <c r="C39" s="88" t="s">
        <v>525</v>
      </c>
      <c r="D39" s="277">
        <v>20</v>
      </c>
      <c r="E39" s="298" t="s">
        <v>525</v>
      </c>
      <c r="F39" s="277">
        <v>20</v>
      </c>
      <c r="G39" s="298" t="s">
        <v>525</v>
      </c>
      <c r="H39" s="277">
        <v>20</v>
      </c>
      <c r="I39" s="298" t="s">
        <v>525</v>
      </c>
      <c r="J39" s="277">
        <v>20</v>
      </c>
      <c r="K39" s="298" t="s">
        <v>525</v>
      </c>
      <c r="L39" s="264"/>
      <c r="M39" s="300" t="s">
        <v>525</v>
      </c>
    </row>
    <row r="40" spans="1:13">
      <c r="A40" s="1054"/>
      <c r="B40" s="1027"/>
      <c r="C40" s="88" t="s">
        <v>525</v>
      </c>
      <c r="D40" s="801">
        <v>2033</v>
      </c>
      <c r="E40" s="801"/>
      <c r="F40" s="801">
        <v>2034</v>
      </c>
      <c r="G40" s="301" t="s">
        <v>525</v>
      </c>
      <c r="H40" s="302"/>
      <c r="I40" s="302"/>
      <c r="J40" s="302"/>
      <c r="K40" s="301" t="s">
        <v>525</v>
      </c>
      <c r="L40" s="301"/>
      <c r="M40" s="303" t="s">
        <v>525</v>
      </c>
    </row>
    <row r="41" spans="1:13">
      <c r="A41" s="1054"/>
      <c r="B41" s="1027"/>
      <c r="C41" s="88" t="s">
        <v>525</v>
      </c>
      <c r="D41" s="802">
        <v>20</v>
      </c>
      <c r="E41" s="802" t="s">
        <v>525</v>
      </c>
      <c r="F41" s="802">
        <v>20</v>
      </c>
      <c r="G41" s="802" t="s">
        <v>525</v>
      </c>
      <c r="H41" s="264" t="s">
        <v>525</v>
      </c>
      <c r="I41" s="298" t="s">
        <v>525</v>
      </c>
      <c r="J41" s="264" t="s">
        <v>525</v>
      </c>
      <c r="K41" s="298" t="s">
        <v>525</v>
      </c>
      <c r="L41" s="264" t="s">
        <v>525</v>
      </c>
      <c r="M41" s="300" t="s">
        <v>525</v>
      </c>
    </row>
    <row r="42" spans="1:13">
      <c r="A42" s="1054"/>
      <c r="B42" s="1027"/>
      <c r="C42" s="88" t="s">
        <v>525</v>
      </c>
      <c r="D42" s="304" t="s">
        <v>466</v>
      </c>
      <c r="E42" s="304" t="s">
        <v>525</v>
      </c>
      <c r="F42" s="304" t="s">
        <v>467</v>
      </c>
      <c r="G42" s="304" t="s">
        <v>525</v>
      </c>
      <c r="H42" s="305" t="s">
        <v>525</v>
      </c>
      <c r="I42" s="305" t="s">
        <v>525</v>
      </c>
      <c r="J42" s="305" t="s">
        <v>525</v>
      </c>
      <c r="K42" s="305" t="s">
        <v>525</v>
      </c>
      <c r="L42" s="305" t="s">
        <v>525</v>
      </c>
      <c r="M42" s="306" t="s">
        <v>525</v>
      </c>
    </row>
    <row r="43" spans="1:13" ht="15" customHeight="1">
      <c r="A43" s="1054"/>
      <c r="B43" s="1027"/>
      <c r="C43" s="88" t="s">
        <v>525</v>
      </c>
      <c r="D43" s="264" t="s">
        <v>525</v>
      </c>
      <c r="E43" s="298" t="s">
        <v>525</v>
      </c>
      <c r="F43" s="1297">
        <v>240</v>
      </c>
      <c r="G43" s="1298"/>
      <c r="H43" s="1256" t="s">
        <v>525</v>
      </c>
      <c r="I43" s="1256"/>
      <c r="J43" s="301" t="s">
        <v>525</v>
      </c>
      <c r="K43" s="301" t="s">
        <v>525</v>
      </c>
      <c r="L43" s="301" t="s">
        <v>525</v>
      </c>
      <c r="M43" s="307" t="s">
        <v>525</v>
      </c>
    </row>
    <row r="44" spans="1:13">
      <c r="A44" s="1054"/>
      <c r="B44" s="1027"/>
      <c r="C44" s="89" t="s">
        <v>525</v>
      </c>
      <c r="D44" s="10" t="s">
        <v>525</v>
      </c>
      <c r="E44" s="99" t="s">
        <v>525</v>
      </c>
      <c r="F44" s="10" t="s">
        <v>525</v>
      </c>
      <c r="G44" s="99" t="s">
        <v>525</v>
      </c>
      <c r="H44" s="97" t="s">
        <v>525</v>
      </c>
      <c r="I44" s="74" t="s">
        <v>525</v>
      </c>
      <c r="J44" s="97" t="s">
        <v>525</v>
      </c>
      <c r="K44" s="74" t="s">
        <v>525</v>
      </c>
      <c r="L44" s="97" t="s">
        <v>525</v>
      </c>
      <c r="M44" s="75" t="s">
        <v>525</v>
      </c>
    </row>
    <row r="45" spans="1:13">
      <c r="A45" s="1054"/>
      <c r="B45" s="1026" t="s">
        <v>468</v>
      </c>
      <c r="C45" s="79" t="s">
        <v>525</v>
      </c>
      <c r="D45" s="23" t="s">
        <v>525</v>
      </c>
      <c r="E45" s="23" t="s">
        <v>525</v>
      </c>
      <c r="F45" s="23" t="s">
        <v>525</v>
      </c>
      <c r="G45" s="23" t="s">
        <v>525</v>
      </c>
      <c r="H45" s="23" t="s">
        <v>525</v>
      </c>
      <c r="I45" s="23" t="s">
        <v>525</v>
      </c>
      <c r="J45" s="23" t="s">
        <v>525</v>
      </c>
      <c r="K45" s="23" t="s">
        <v>525</v>
      </c>
      <c r="L45" s="26" t="s">
        <v>525</v>
      </c>
      <c r="M45" s="116" t="s">
        <v>525</v>
      </c>
    </row>
    <row r="46" spans="1:13" ht="15" customHeight="1">
      <c r="A46" s="1054"/>
      <c r="B46" s="1027"/>
      <c r="C46" s="117" t="s">
        <v>525</v>
      </c>
      <c r="D46" s="41" t="s">
        <v>93</v>
      </c>
      <c r="E46" s="42" t="s">
        <v>95</v>
      </c>
      <c r="F46" s="1051" t="s">
        <v>469</v>
      </c>
      <c r="G46" s="1052" t="s">
        <v>103</v>
      </c>
      <c r="H46" s="1052"/>
      <c r="I46" s="1052"/>
      <c r="J46" s="1052"/>
      <c r="K46" s="349" t="s">
        <v>470</v>
      </c>
      <c r="L46" s="1018" t="s">
        <v>553</v>
      </c>
      <c r="M46" s="1019"/>
    </row>
    <row r="47" spans="1:13">
      <c r="A47" s="1054"/>
      <c r="B47" s="1027"/>
      <c r="C47" s="117" t="s">
        <v>525</v>
      </c>
      <c r="D47" s="119" t="s">
        <v>442</v>
      </c>
      <c r="E47" s="19" t="s">
        <v>525</v>
      </c>
      <c r="F47" s="1051"/>
      <c r="G47" s="1052"/>
      <c r="H47" s="1052"/>
      <c r="I47" s="1052"/>
      <c r="J47" s="1052"/>
      <c r="K47" s="26" t="s">
        <v>525</v>
      </c>
      <c r="L47" s="1020"/>
      <c r="M47" s="1021"/>
    </row>
    <row r="48" spans="1:13">
      <c r="A48" s="1054"/>
      <c r="B48" s="1028"/>
      <c r="C48" s="120" t="s">
        <v>525</v>
      </c>
      <c r="D48" s="121" t="s">
        <v>525</v>
      </c>
      <c r="E48" s="121" t="s">
        <v>525</v>
      </c>
      <c r="F48" s="121" t="s">
        <v>525</v>
      </c>
      <c r="G48" s="121" t="s">
        <v>525</v>
      </c>
      <c r="H48" s="121" t="s">
        <v>525</v>
      </c>
      <c r="I48" s="121" t="s">
        <v>525</v>
      </c>
      <c r="J48" s="121" t="s">
        <v>525</v>
      </c>
      <c r="K48" s="121" t="s">
        <v>525</v>
      </c>
      <c r="L48" s="26" t="s">
        <v>525</v>
      </c>
      <c r="M48" s="116" t="s">
        <v>525</v>
      </c>
    </row>
    <row r="49" spans="1:13" ht="87.95" customHeight="1">
      <c r="A49" s="1054"/>
      <c r="B49" s="162" t="s">
        <v>471</v>
      </c>
      <c r="C49" s="1013" t="s">
        <v>1153</v>
      </c>
      <c r="D49" s="1014"/>
      <c r="E49" s="1014"/>
      <c r="F49" s="1014"/>
      <c r="G49" s="1014"/>
      <c r="H49" s="1014"/>
      <c r="I49" s="1014"/>
      <c r="J49" s="1014"/>
      <c r="K49" s="1014"/>
      <c r="L49" s="1014"/>
      <c r="M49" s="1017"/>
    </row>
    <row r="50" spans="1:13">
      <c r="A50" s="1054"/>
      <c r="B50" s="151" t="s">
        <v>472</v>
      </c>
      <c r="C50" s="1013" t="s">
        <v>1150</v>
      </c>
      <c r="D50" s="1014"/>
      <c r="E50" s="1014"/>
      <c r="F50" s="1014"/>
      <c r="G50" s="1014"/>
      <c r="H50" s="1014"/>
      <c r="I50" s="1014"/>
      <c r="J50" s="1014"/>
      <c r="K50" s="1014"/>
      <c r="L50" s="1014"/>
      <c r="M50" s="1017"/>
    </row>
    <row r="51" spans="1:13">
      <c r="A51" s="1054"/>
      <c r="B51" s="151" t="s">
        <v>473</v>
      </c>
      <c r="C51" s="142">
        <v>15</v>
      </c>
      <c r="D51" s="143" t="s">
        <v>525</v>
      </c>
      <c r="E51" s="143" t="s">
        <v>525</v>
      </c>
      <c r="F51" s="143" t="s">
        <v>525</v>
      </c>
      <c r="G51" s="143" t="s">
        <v>525</v>
      </c>
      <c r="H51" s="143" t="s">
        <v>525</v>
      </c>
      <c r="I51" s="143" t="s">
        <v>525</v>
      </c>
      <c r="J51" s="143" t="s">
        <v>525</v>
      </c>
      <c r="K51" s="143" t="s">
        <v>525</v>
      </c>
      <c r="L51" s="143" t="s">
        <v>525</v>
      </c>
      <c r="M51" s="144" t="s">
        <v>525</v>
      </c>
    </row>
    <row r="52" spans="1:13">
      <c r="A52" s="1054"/>
      <c r="B52" s="151" t="s">
        <v>474</v>
      </c>
      <c r="C52" s="803" t="s">
        <v>1143</v>
      </c>
      <c r="D52" s="143" t="s">
        <v>525</v>
      </c>
      <c r="E52" s="143" t="s">
        <v>525</v>
      </c>
      <c r="F52" s="143" t="s">
        <v>525</v>
      </c>
      <c r="G52" s="143" t="s">
        <v>525</v>
      </c>
      <c r="H52" s="143" t="s">
        <v>525</v>
      </c>
      <c r="I52" s="143" t="s">
        <v>525</v>
      </c>
      <c r="J52" s="143" t="s">
        <v>525</v>
      </c>
      <c r="K52" s="143" t="s">
        <v>525</v>
      </c>
      <c r="L52" s="143" t="s">
        <v>525</v>
      </c>
      <c r="M52" s="144" t="s">
        <v>525</v>
      </c>
    </row>
    <row r="53" spans="1:13" ht="15" customHeight="1">
      <c r="A53" s="1060" t="s">
        <v>250</v>
      </c>
      <c r="B53" s="155" t="s">
        <v>475</v>
      </c>
      <c r="C53" s="1063" t="s">
        <v>341</v>
      </c>
      <c r="D53" s="1064"/>
      <c r="E53" s="1064"/>
      <c r="F53" s="1064"/>
      <c r="G53" s="1064"/>
      <c r="H53" s="1064"/>
      <c r="I53" s="1064"/>
      <c r="J53" s="1064"/>
      <c r="K53" s="1064"/>
      <c r="L53" s="1064"/>
      <c r="M53" s="1065"/>
    </row>
    <row r="54" spans="1:13" ht="15" customHeight="1">
      <c r="A54" s="1061"/>
      <c r="B54" s="155" t="s">
        <v>477</v>
      </c>
      <c r="C54" s="1063" t="s">
        <v>554</v>
      </c>
      <c r="D54" s="1064"/>
      <c r="E54" s="1064"/>
      <c r="F54" s="1064"/>
      <c r="G54" s="1064"/>
      <c r="H54" s="1064"/>
      <c r="I54" s="1064"/>
      <c r="J54" s="1064"/>
      <c r="K54" s="1064"/>
      <c r="L54" s="1064"/>
      <c r="M54" s="1065"/>
    </row>
    <row r="55" spans="1:13" ht="15" customHeight="1">
      <c r="A55" s="1061"/>
      <c r="B55" s="155" t="s">
        <v>479</v>
      </c>
      <c r="C55" s="1063" t="s">
        <v>327</v>
      </c>
      <c r="D55" s="1064"/>
      <c r="E55" s="1064"/>
      <c r="F55" s="1064"/>
      <c r="G55" s="1064"/>
      <c r="H55" s="1064"/>
      <c r="I55" s="1064"/>
      <c r="J55" s="1064"/>
      <c r="K55" s="1064"/>
      <c r="L55" s="1064"/>
      <c r="M55" s="1065"/>
    </row>
    <row r="56" spans="1:13" ht="15" customHeight="1">
      <c r="A56" s="1061"/>
      <c r="B56" s="156" t="s">
        <v>481</v>
      </c>
      <c r="C56" s="1063" t="s">
        <v>340</v>
      </c>
      <c r="D56" s="1064"/>
      <c r="E56" s="1064"/>
      <c r="F56" s="1064"/>
      <c r="G56" s="1064"/>
      <c r="H56" s="1064"/>
      <c r="I56" s="1064"/>
      <c r="J56" s="1064"/>
      <c r="K56" s="1064"/>
      <c r="L56" s="1064"/>
      <c r="M56" s="1065"/>
    </row>
    <row r="57" spans="1:13" ht="15" customHeight="1">
      <c r="A57" s="1061"/>
      <c r="B57" s="155" t="s">
        <v>482</v>
      </c>
      <c r="C57" s="1238" t="s">
        <v>555</v>
      </c>
      <c r="D57" s="1064"/>
      <c r="E57" s="1064"/>
      <c r="F57" s="1064"/>
      <c r="G57" s="1064"/>
      <c r="H57" s="1064"/>
      <c r="I57" s="1064"/>
      <c r="J57" s="1064"/>
      <c r="K57" s="1064"/>
      <c r="L57" s="1064"/>
      <c r="M57" s="1065"/>
    </row>
    <row r="58" spans="1:13" ht="15.75" customHeight="1" thickBot="1">
      <c r="A58" s="1062"/>
      <c r="B58" s="155" t="s">
        <v>484</v>
      </c>
      <c r="C58" s="1063">
        <v>3132877964</v>
      </c>
      <c r="D58" s="1064"/>
      <c r="E58" s="1064"/>
      <c r="F58" s="1064"/>
      <c r="G58" s="1064"/>
      <c r="H58" s="1064"/>
      <c r="I58" s="1064"/>
      <c r="J58" s="1064"/>
      <c r="K58" s="1064"/>
      <c r="L58" s="1064"/>
      <c r="M58" s="1065"/>
    </row>
    <row r="59" spans="1:13" ht="15" customHeight="1">
      <c r="A59" s="1060" t="s">
        <v>486</v>
      </c>
      <c r="B59" s="157" t="s">
        <v>487</v>
      </c>
      <c r="C59" s="1063" t="s">
        <v>556</v>
      </c>
      <c r="D59" s="1064"/>
      <c r="E59" s="1064"/>
      <c r="F59" s="1064"/>
      <c r="G59" s="1064"/>
      <c r="H59" s="1064"/>
      <c r="I59" s="1064"/>
      <c r="J59" s="1064"/>
      <c r="K59" s="1064"/>
      <c r="L59" s="1064"/>
      <c r="M59" s="1065"/>
    </row>
    <row r="60" spans="1:13" ht="15" customHeight="1">
      <c r="A60" s="1061"/>
      <c r="B60" s="157" t="s">
        <v>488</v>
      </c>
      <c r="C60" s="1063" t="s">
        <v>557</v>
      </c>
      <c r="D60" s="1064"/>
      <c r="E60" s="1064"/>
      <c r="F60" s="1064"/>
      <c r="G60" s="1064"/>
      <c r="H60" s="1064"/>
      <c r="I60" s="1064"/>
      <c r="J60" s="1064"/>
      <c r="K60" s="1064"/>
      <c r="L60" s="1064"/>
      <c r="M60" s="1065"/>
    </row>
    <row r="61" spans="1:13" ht="15"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t="s">
        <v>525</v>
      </c>
      <c r="C62" s="1296" t="s">
        <v>431</v>
      </c>
      <c r="D62" s="1277"/>
      <c r="E62" s="1277"/>
      <c r="F62" s="1277"/>
      <c r="G62" s="1277"/>
      <c r="H62" s="1277"/>
      <c r="I62" s="1277"/>
      <c r="J62" s="1277"/>
      <c r="K62" s="1277"/>
      <c r="L62" s="1277"/>
      <c r="M62" s="1278"/>
    </row>
  </sheetData>
  <mergeCells count="51">
    <mergeCell ref="B1:E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C50:M50"/>
    <mergeCell ref="A16:A52"/>
    <mergeCell ref="C16:M16"/>
    <mergeCell ref="C17:M17"/>
    <mergeCell ref="B18:B24"/>
    <mergeCell ref="G23:M23"/>
    <mergeCell ref="B25:B28"/>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hyperlinks>
    <hyperlink ref="C57" r:id="rId1" xr:uid="{B4688585-DDC7-4B02-9A8E-733C8B77411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FC6FF-6F26-46E6-BF52-FE6B95809259}">
  <sheetPr>
    <tabColor rgb="FF0070C0"/>
  </sheetPr>
  <dimension ref="A1:M62"/>
  <sheetViews>
    <sheetView zoomScale="85" zoomScaleNormal="85" workbookViewId="0">
      <selection activeCell="H6" sqref="H6"/>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568</v>
      </c>
      <c r="C1" s="62"/>
      <c r="D1" s="62"/>
      <c r="E1" s="62"/>
      <c r="F1" s="62"/>
      <c r="G1" s="62"/>
      <c r="H1" s="62"/>
      <c r="I1" s="62"/>
      <c r="J1" s="62"/>
      <c r="K1" s="62"/>
      <c r="L1" s="62"/>
      <c r="M1" s="63"/>
    </row>
    <row r="2" spans="1:13">
      <c r="A2" s="1023" t="s">
        <v>426</v>
      </c>
      <c r="B2" s="150" t="s">
        <v>427</v>
      </c>
      <c r="C2" s="260" t="s">
        <v>861</v>
      </c>
      <c r="D2" s="145"/>
      <c r="E2" s="145"/>
      <c r="F2" s="145"/>
      <c r="G2" s="145"/>
      <c r="H2" s="145"/>
      <c r="I2" s="145"/>
      <c r="J2" s="145"/>
      <c r="K2" s="145"/>
      <c r="L2" s="145"/>
      <c r="M2" s="146"/>
    </row>
    <row r="3" spans="1:13" ht="31.5">
      <c r="A3" s="1024"/>
      <c r="B3" s="162" t="s">
        <v>511</v>
      </c>
      <c r="C3" s="1042" t="s">
        <v>353</v>
      </c>
      <c r="D3" s="1043"/>
      <c r="E3" s="1043"/>
      <c r="F3" s="1043"/>
      <c r="G3" s="1043"/>
      <c r="H3" s="1043"/>
      <c r="I3" s="1043"/>
      <c r="J3" s="1043"/>
      <c r="K3" s="1043"/>
      <c r="L3" s="1043"/>
      <c r="M3" s="1044"/>
    </row>
    <row r="4" spans="1:13" ht="34.5" customHeight="1">
      <c r="A4" s="1024"/>
      <c r="B4" s="153" t="s">
        <v>290</v>
      </c>
      <c r="C4" s="122" t="s">
        <v>95</v>
      </c>
      <c r="D4" s="123"/>
      <c r="E4" s="124"/>
      <c r="F4" s="1045" t="s">
        <v>291</v>
      </c>
      <c r="G4" s="1046"/>
      <c r="H4" s="125" t="s">
        <v>356</v>
      </c>
      <c r="I4" s="1120"/>
      <c r="J4" s="1043"/>
      <c r="K4" s="1043"/>
      <c r="L4" s="1043"/>
      <c r="M4" s="1044"/>
    </row>
    <row r="5" spans="1:13" ht="23.2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1" customHeight="1">
      <c r="A11" s="1024"/>
      <c r="B11" s="162" t="s">
        <v>436</v>
      </c>
      <c r="C11" s="1013" t="s">
        <v>1154</v>
      </c>
      <c r="D11" s="1014"/>
      <c r="E11" s="1014"/>
      <c r="F11" s="1014"/>
      <c r="G11" s="1014"/>
      <c r="H11" s="1014"/>
      <c r="I11" s="1014"/>
      <c r="J11" s="1014"/>
      <c r="K11" s="1014"/>
      <c r="L11" s="1014"/>
      <c r="M11" s="1017"/>
    </row>
    <row r="12" spans="1:13" ht="346.5" customHeight="1">
      <c r="A12" s="1024"/>
      <c r="B12" s="162" t="s">
        <v>515</v>
      </c>
      <c r="C12" s="1013" t="s">
        <v>1157</v>
      </c>
      <c r="D12" s="1014"/>
      <c r="E12" s="1014"/>
      <c r="F12" s="1014"/>
      <c r="G12" s="1014"/>
      <c r="H12" s="1014"/>
      <c r="I12" s="1014"/>
      <c r="J12" s="1014"/>
      <c r="K12" s="1014"/>
      <c r="L12" s="1014"/>
      <c r="M12" s="1017"/>
    </row>
    <row r="13" spans="1:13" ht="51" customHeight="1">
      <c r="A13" s="1024"/>
      <c r="B13" s="162" t="s">
        <v>516</v>
      </c>
      <c r="C13" s="1013" t="s">
        <v>352</v>
      </c>
      <c r="D13" s="1014"/>
      <c r="E13" s="1014"/>
      <c r="F13" s="1014"/>
      <c r="G13" s="1014"/>
      <c r="H13" s="1014"/>
      <c r="I13" s="1014"/>
      <c r="J13" s="1014"/>
      <c r="K13" s="1014"/>
      <c r="L13" s="1014"/>
      <c r="M13" s="1017"/>
    </row>
    <row r="14" spans="1:13" ht="78.95"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058" t="s">
        <v>735</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39" t="s">
        <v>498</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t="s">
        <v>765</v>
      </c>
      <c r="E30" s="24"/>
      <c r="F30" s="32" t="s">
        <v>457</v>
      </c>
      <c r="G30" s="19" t="s">
        <v>765</v>
      </c>
      <c r="H30" s="24"/>
      <c r="I30" s="32" t="s">
        <v>458</v>
      </c>
      <c r="J30" s="466"/>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34">
        <v>2022</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434">
        <v>2022</v>
      </c>
      <c r="E36" s="6"/>
      <c r="F36" s="367">
        <v>2023</v>
      </c>
      <c r="G36" s="6"/>
      <c r="H36" s="516">
        <v>2024</v>
      </c>
      <c r="I36" s="141"/>
      <c r="J36" s="516">
        <v>2025</v>
      </c>
      <c r="K36" s="6"/>
      <c r="L36" s="367">
        <v>2026</v>
      </c>
      <c r="M36" s="40"/>
    </row>
    <row r="37" spans="1:13">
      <c r="A37" s="1054"/>
      <c r="B37" s="1027"/>
      <c r="C37" s="88"/>
      <c r="D37" s="534"/>
      <c r="E37" s="9"/>
      <c r="F37" s="534">
        <v>134</v>
      </c>
      <c r="G37" s="9"/>
      <c r="H37" s="534">
        <v>131</v>
      </c>
      <c r="I37" s="9"/>
      <c r="J37" s="534">
        <v>97</v>
      </c>
      <c r="K37" s="9"/>
      <c r="L37" s="534">
        <v>153</v>
      </c>
      <c r="M37" s="100"/>
    </row>
    <row r="38" spans="1:13">
      <c r="A38" s="1054"/>
      <c r="B38" s="1027"/>
      <c r="C38" s="88"/>
      <c r="D38" s="367">
        <v>2027</v>
      </c>
      <c r="E38" s="6"/>
      <c r="F38" s="367">
        <v>2028</v>
      </c>
      <c r="G38" s="6"/>
      <c r="H38" s="516">
        <v>2029</v>
      </c>
      <c r="I38" s="141"/>
      <c r="J38" s="516">
        <v>2030</v>
      </c>
      <c r="K38" s="6"/>
      <c r="L38" s="367">
        <v>2031</v>
      </c>
      <c r="M38" s="16"/>
    </row>
    <row r="39" spans="1:13">
      <c r="A39" s="1054"/>
      <c r="B39" s="1027"/>
      <c r="C39" s="88"/>
      <c r="D39" s="533">
        <v>153</v>
      </c>
      <c r="E39" s="9"/>
      <c r="F39" s="534">
        <v>153</v>
      </c>
      <c r="G39" s="9"/>
      <c r="H39" s="534">
        <v>97</v>
      </c>
      <c r="I39" s="9"/>
      <c r="J39" s="533">
        <v>153</v>
      </c>
      <c r="K39" s="9"/>
      <c r="L39" s="533">
        <v>153</v>
      </c>
      <c r="M39" s="100"/>
    </row>
    <row r="40" spans="1:13">
      <c r="A40" s="1054"/>
      <c r="B40" s="1027"/>
      <c r="C40" s="88"/>
      <c r="D40" s="6">
        <v>2032</v>
      </c>
      <c r="E40" s="6"/>
      <c r="F40" s="367">
        <v>2033</v>
      </c>
      <c r="G40" s="6"/>
      <c r="H40" s="535">
        <v>2034</v>
      </c>
      <c r="I40" s="141"/>
      <c r="J40" s="141"/>
      <c r="K40" s="6"/>
      <c r="L40" s="6"/>
      <c r="M40" s="16"/>
    </row>
    <row r="41" spans="1:13">
      <c r="A41" s="1054"/>
      <c r="B41" s="1027"/>
      <c r="C41" s="88"/>
      <c r="D41" s="275">
        <v>153</v>
      </c>
      <c r="E41" s="9"/>
      <c r="F41" s="533">
        <v>153</v>
      </c>
      <c r="G41" s="99"/>
      <c r="H41" s="367">
        <v>153</v>
      </c>
      <c r="I41" s="6"/>
      <c r="J41" s="102"/>
      <c r="K41" s="6"/>
      <c r="L41" s="102"/>
      <c r="M41" s="6"/>
    </row>
    <row r="42" spans="1:13">
      <c r="A42" s="1054"/>
      <c r="B42" s="1027"/>
      <c r="C42" s="88"/>
      <c r="D42" s="10" t="s">
        <v>466</v>
      </c>
      <c r="E42" s="99"/>
      <c r="F42" s="10" t="s">
        <v>467</v>
      </c>
      <c r="G42" s="99"/>
      <c r="H42" s="102"/>
      <c r="I42" s="6"/>
      <c r="J42" s="102"/>
      <c r="K42" s="6"/>
      <c r="L42" s="102"/>
      <c r="M42" s="90"/>
    </row>
    <row r="43" spans="1:13">
      <c r="A43" s="1054"/>
      <c r="B43" s="1027"/>
      <c r="C43" s="88"/>
      <c r="D43" s="98"/>
      <c r="E43" s="9"/>
      <c r="F43" s="1239">
        <v>1683</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78.75" customHeight="1">
      <c r="A49" s="1054"/>
      <c r="B49" s="162" t="s">
        <v>471</v>
      </c>
      <c r="C49" s="1013" t="s">
        <v>1158</v>
      </c>
      <c r="D49" s="1014"/>
      <c r="E49" s="1014"/>
      <c r="F49" s="1014"/>
      <c r="G49" s="1014"/>
      <c r="H49" s="1014"/>
      <c r="I49" s="1014"/>
      <c r="J49" s="1014"/>
      <c r="K49" s="1014"/>
      <c r="L49" s="1014"/>
      <c r="M49" s="1017"/>
    </row>
    <row r="50" spans="1:13">
      <c r="A50" s="1054"/>
      <c r="B50" s="151" t="s">
        <v>472</v>
      </c>
      <c r="C50" s="261" t="s">
        <v>1155</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c r="A52" s="1054"/>
      <c r="B52" s="151" t="s">
        <v>474</v>
      </c>
      <c r="C52" s="265">
        <v>45323</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122"/>
      <c r="E62" s="1122"/>
      <c r="F62" s="1122"/>
      <c r="G62" s="1122"/>
      <c r="H62" s="1122"/>
      <c r="I62" s="1122"/>
      <c r="J62" s="1122"/>
      <c r="K62" s="1122"/>
      <c r="L62" s="1122"/>
      <c r="M62" s="1123"/>
    </row>
  </sheetData>
  <mergeCells count="47">
    <mergeCell ref="C11:M11"/>
    <mergeCell ref="C12:M12"/>
    <mergeCell ref="C3:M3"/>
    <mergeCell ref="B8:B10"/>
    <mergeCell ref="C9:D9"/>
    <mergeCell ref="F9:G9"/>
    <mergeCell ref="I9:J9"/>
    <mergeCell ref="C10:D10"/>
    <mergeCell ref="F10:G10"/>
    <mergeCell ref="I10:J10"/>
    <mergeCell ref="F4:G4"/>
    <mergeCell ref="I4:M4"/>
    <mergeCell ref="C5:M5"/>
    <mergeCell ref="C7:D7"/>
    <mergeCell ref="I7:M7"/>
    <mergeCell ref="C62:M62"/>
    <mergeCell ref="L46:M47"/>
    <mergeCell ref="C49:M49"/>
    <mergeCell ref="A53:A58"/>
    <mergeCell ref="C53:M53"/>
    <mergeCell ref="C54:M54"/>
    <mergeCell ref="C55:M55"/>
    <mergeCell ref="C56:M56"/>
    <mergeCell ref="C57:M57"/>
    <mergeCell ref="C58:M58"/>
    <mergeCell ref="A16:A52"/>
    <mergeCell ref="C16:M16"/>
    <mergeCell ref="C17:M17"/>
    <mergeCell ref="B18:B24"/>
    <mergeCell ref="B25:B28"/>
    <mergeCell ref="B32:B34"/>
    <mergeCell ref="C13:M13"/>
    <mergeCell ref="A59:A61"/>
    <mergeCell ref="C59:M59"/>
    <mergeCell ref="C60:M60"/>
    <mergeCell ref="C61:M61"/>
    <mergeCell ref="B14:B15"/>
    <mergeCell ref="C14:D14"/>
    <mergeCell ref="F14:M14"/>
    <mergeCell ref="C15:M15"/>
    <mergeCell ref="B35:B44"/>
    <mergeCell ref="F43:G43"/>
    <mergeCell ref="H43:I43"/>
    <mergeCell ref="B45:B48"/>
    <mergeCell ref="F46:F47"/>
    <mergeCell ref="G46:J47"/>
    <mergeCell ref="A2:A15"/>
  </mergeCells>
  <dataValidations count="7">
    <dataValidation allowBlank="1" showInputMessage="1" showErrorMessage="1" prompt="Seleccione de la lista desplegable" sqref="B4 B7 H7" xr:uid="{E3356075-3BC8-4B96-B6F3-6BC4DA4CDF42}"/>
    <dataValidation allowBlank="1" showInputMessage="1" showErrorMessage="1" prompt="Incluir una ficha por cada indicador, ya sea de producto o de resultado" sqref="B1" xr:uid="{C451C925-D7E5-453E-A418-858B701D827B}"/>
    <dataValidation allowBlank="1" showInputMessage="1" showErrorMessage="1" prompt="Identifique el ODS a que le apunta el indicador de producto. Seleccione de la lista desplegable._x000a_" sqref="B14:B15" xr:uid="{57D2B8F2-8291-4EBB-A6DC-072AF1DD77B6}"/>
    <dataValidation allowBlank="1" showInputMessage="1" showErrorMessage="1" prompt="Identifique la meta ODS a que le apunta el indicador de producto. Seleccione de la lista desplegable." sqref="E14" xr:uid="{4A4AC847-C9F8-4F5C-8232-5752E2DD7283}"/>
    <dataValidation allowBlank="1" showInputMessage="1" showErrorMessage="1" prompt="Determine si el indicador responde a un enfoque (Derechos Humanos, Género, Diferencial, Poblacional, Ambiental y Territorial). Si responde a más de enfoque separelos por ;" sqref="B16" xr:uid="{45EBA61D-5F6C-4EA1-A25C-407A70D793B8}"/>
    <dataValidation allowBlank="1" showInputMessage="1" showErrorMessage="1" prompt="Si corresponde a un indicador del PDD, identifique el código de la meta el cual se encuentra en el listado de indicadores del plan que se encuentra en la caja de herramientas._x000a__x000a_" sqref="F4" xr:uid="{F149405F-8FA2-4C8B-9504-5AFB86FB0B4F}"/>
    <dataValidation type="list" allowBlank="1" showInputMessage="1" showErrorMessage="1" sqref="I7:M7" xr:uid="{DFF952C9-0A34-4F83-984D-23B7CD688810}">
      <formula1>INDIRECT($C$7)</formula1>
    </dataValidation>
  </dataValidations>
  <hyperlinks>
    <hyperlink ref="C57" r:id="rId1" xr:uid="{E25F525D-44BB-4950-9565-97048E6CEC89}"/>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DB560DD5-F62A-411C-9B63-6F78E861CE5A}">
          <x14:formula1>
            <xm:f>Desplegables!$B$45:$B$46</xm:f>
          </x14:formula1>
          <xm:sqref>C4</xm:sqref>
        </x14:dataValidation>
        <x14:dataValidation type="list" allowBlank="1" showInputMessage="1" showErrorMessage="1" xr:uid="{64930439-FDDA-4FC2-ACC2-CF0E700BC4F2}">
          <x14:formula1>
            <xm:f>Desplegables!$B$50:$B$52</xm:f>
          </x14:formula1>
          <xm:sqref>G46:J47</xm:sqref>
        </x14:dataValidation>
        <x14:dataValidation type="list" allowBlank="1" showInputMessage="1" showErrorMessage="1" xr:uid="{63CC2255-F1E5-441A-BBE3-53D244A20F3E}">
          <x14:formula1>
            <xm:f>Desplegables!$I$4:$I$18</xm:f>
          </x14:formula1>
          <xm:sqref>C7</xm:sqref>
        </x14:dataValidation>
        <x14:dataValidation type="list" allowBlank="1" showInputMessage="1" showErrorMessage="1" xr:uid="{C41F1117-C1B0-448F-B323-D505FEF2E09C}">
          <x14:formula1>
            <xm:f>Desplegables!$L$24:$L$39</xm:f>
          </x14:formula1>
          <xm:sqref>C14:D14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FB79-0CE5-4C4E-A2A9-287E4585BECB}">
  <sheetPr>
    <tabColor rgb="FF0070C0"/>
  </sheetPr>
  <dimension ref="A1:M62"/>
  <sheetViews>
    <sheetView topLeftCell="B1"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12" width="11.42578125" style="12"/>
    <col min="13" max="13" width="24" style="12" customWidth="1"/>
    <col min="14" max="16384" width="11.42578125" style="12"/>
  </cols>
  <sheetData>
    <row r="1" spans="1:13" ht="16.5" thickBot="1">
      <c r="A1" s="60"/>
      <c r="B1" s="61" t="s">
        <v>782</v>
      </c>
      <c r="C1" s="62"/>
      <c r="D1" s="62"/>
      <c r="E1" s="62"/>
      <c r="F1" s="62"/>
      <c r="G1" s="62"/>
      <c r="H1" s="62"/>
      <c r="I1" s="62"/>
      <c r="J1" s="62"/>
      <c r="K1" s="62"/>
      <c r="L1" s="62"/>
      <c r="M1" s="63"/>
    </row>
    <row r="2" spans="1:13">
      <c r="A2" s="1023" t="s">
        <v>426</v>
      </c>
      <c r="B2" s="150" t="s">
        <v>427</v>
      </c>
      <c r="C2" s="260" t="s">
        <v>863</v>
      </c>
      <c r="D2" s="145"/>
      <c r="E2" s="145"/>
      <c r="F2" s="145"/>
      <c r="G2" s="145"/>
      <c r="H2" s="145"/>
      <c r="I2" s="145"/>
      <c r="J2" s="145"/>
      <c r="K2" s="145"/>
      <c r="L2" s="145"/>
      <c r="M2" s="146"/>
    </row>
    <row r="3" spans="1:13" ht="31.5">
      <c r="A3" s="1024"/>
      <c r="B3" s="162" t="s">
        <v>511</v>
      </c>
      <c r="C3" s="1042" t="s">
        <v>353</v>
      </c>
      <c r="D3" s="1043"/>
      <c r="E3" s="1043"/>
      <c r="F3" s="1043"/>
      <c r="G3" s="1043"/>
      <c r="H3" s="1043"/>
      <c r="I3" s="1043"/>
      <c r="J3" s="1043"/>
      <c r="K3" s="1043"/>
      <c r="L3" s="1043"/>
      <c r="M3" s="1044"/>
    </row>
    <row r="4" spans="1:13" ht="30.75" customHeight="1">
      <c r="A4" s="1024"/>
      <c r="B4" s="153" t="s">
        <v>290</v>
      </c>
      <c r="C4" s="122" t="s">
        <v>95</v>
      </c>
      <c r="D4" s="123"/>
      <c r="E4" s="124"/>
      <c r="F4" s="1045" t="s">
        <v>291</v>
      </c>
      <c r="G4" s="1046"/>
      <c r="H4" s="125" t="s">
        <v>356</v>
      </c>
      <c r="I4" s="1120"/>
      <c r="J4" s="1043"/>
      <c r="K4" s="1043"/>
      <c r="L4" s="1043"/>
      <c r="M4" s="1044"/>
    </row>
    <row r="5" spans="1:13" ht="21"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6.25" customHeight="1">
      <c r="A11" s="1024"/>
      <c r="B11" s="162" t="s">
        <v>436</v>
      </c>
      <c r="C11" s="1075" t="s">
        <v>1156</v>
      </c>
      <c r="D11" s="1073"/>
      <c r="E11" s="1073"/>
      <c r="F11" s="1073"/>
      <c r="G11" s="1073"/>
      <c r="H11" s="1073"/>
      <c r="I11" s="1073"/>
      <c r="J11" s="1073"/>
      <c r="K11" s="1073"/>
      <c r="L11" s="1073"/>
      <c r="M11" s="1074"/>
    </row>
    <row r="12" spans="1:13" ht="150" customHeight="1">
      <c r="A12" s="1024"/>
      <c r="B12" s="162" t="s">
        <v>515</v>
      </c>
      <c r="C12" s="1299" t="s">
        <v>1159</v>
      </c>
      <c r="D12" s="1300"/>
      <c r="E12" s="1300"/>
      <c r="F12" s="1300"/>
      <c r="G12" s="1300"/>
      <c r="H12" s="1300"/>
      <c r="I12" s="1300"/>
      <c r="J12" s="1300"/>
      <c r="K12" s="1300"/>
      <c r="L12" s="1300"/>
      <c r="M12" s="1301"/>
    </row>
    <row r="13" spans="1:13" ht="51" customHeight="1">
      <c r="A13" s="1024"/>
      <c r="B13" s="162" t="s">
        <v>516</v>
      </c>
      <c r="C13" s="1105" t="s">
        <v>352</v>
      </c>
      <c r="D13" s="1106"/>
      <c r="E13" s="1106"/>
      <c r="F13" s="1106"/>
      <c r="G13" s="1106"/>
      <c r="H13" s="1106"/>
      <c r="I13" s="1106"/>
      <c r="J13" s="1106"/>
      <c r="K13" s="1106"/>
      <c r="L13" s="1106"/>
      <c r="M13" s="1107"/>
    </row>
    <row r="14" spans="1:13" ht="32.25"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058" t="s">
        <v>864</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241" t="s">
        <v>1036</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c r="E30" s="24"/>
      <c r="F30" s="32" t="s">
        <v>457</v>
      </c>
      <c r="G30" s="19"/>
      <c r="H30" s="24"/>
      <c r="I30" s="32" t="s">
        <v>458</v>
      </c>
      <c r="J30" s="263" t="s">
        <v>327</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2022</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912"/>
      <c r="E35" s="73"/>
      <c r="F35" s="73"/>
      <c r="G35" s="73"/>
      <c r="H35" s="73"/>
      <c r="I35" s="73"/>
      <c r="J35" s="73"/>
      <c r="K35" s="73"/>
      <c r="L35" s="73"/>
      <c r="M35" s="87"/>
    </row>
    <row r="36" spans="1:13">
      <c r="A36" s="1054"/>
      <c r="B36" s="1027"/>
      <c r="C36" s="88"/>
      <c r="D36" s="434">
        <v>2023</v>
      </c>
      <c r="E36" s="6"/>
      <c r="F36" s="367">
        <v>2024</v>
      </c>
      <c r="G36" s="6"/>
      <c r="H36" s="516">
        <v>2025</v>
      </c>
      <c r="I36" s="141"/>
      <c r="J36" s="516">
        <v>2026</v>
      </c>
      <c r="K36" s="6"/>
      <c r="L36" s="367">
        <v>2027</v>
      </c>
      <c r="M36" s="40"/>
    </row>
    <row r="37" spans="1:13">
      <c r="A37" s="1054"/>
      <c r="B37" s="1027"/>
      <c r="C37" s="88"/>
      <c r="D37" s="534">
        <v>134</v>
      </c>
      <c r="E37" s="9"/>
      <c r="F37" s="534">
        <v>131</v>
      </c>
      <c r="G37" s="9"/>
      <c r="H37" s="534">
        <v>97</v>
      </c>
      <c r="I37" s="9"/>
      <c r="J37" s="534">
        <v>153</v>
      </c>
      <c r="K37" s="9"/>
      <c r="L37" s="534">
        <v>153</v>
      </c>
      <c r="M37" s="100"/>
    </row>
    <row r="38" spans="1:13">
      <c r="A38" s="1054"/>
      <c r="B38" s="1027"/>
      <c r="C38" s="88"/>
      <c r="D38" s="367">
        <v>2028</v>
      </c>
      <c r="E38" s="6"/>
      <c r="F38" s="367">
        <v>2029</v>
      </c>
      <c r="G38" s="6"/>
      <c r="H38" s="516">
        <v>2030</v>
      </c>
      <c r="I38" s="141"/>
      <c r="J38" s="516">
        <v>2031</v>
      </c>
      <c r="K38" s="6"/>
      <c r="L38" s="367">
        <v>2032</v>
      </c>
      <c r="M38" s="16"/>
    </row>
    <row r="39" spans="1:13">
      <c r="A39" s="1054"/>
      <c r="B39" s="1027"/>
      <c r="C39" s="88"/>
      <c r="D39" s="533">
        <v>153</v>
      </c>
      <c r="E39" s="9"/>
      <c r="F39" s="534">
        <v>97</v>
      </c>
      <c r="G39" s="9"/>
      <c r="H39" s="534">
        <v>153</v>
      </c>
      <c r="I39" s="9"/>
      <c r="J39" s="533">
        <v>153</v>
      </c>
      <c r="K39" s="9"/>
      <c r="L39" s="533">
        <v>153</v>
      </c>
      <c r="M39" s="100"/>
    </row>
    <row r="40" spans="1:13">
      <c r="A40" s="1054"/>
      <c r="B40" s="1027"/>
      <c r="C40" s="88"/>
      <c r="D40" s="6">
        <v>2033</v>
      </c>
      <c r="E40" s="6"/>
      <c r="F40" s="367">
        <v>2034</v>
      </c>
      <c r="G40" s="6"/>
      <c r="H40" s="516"/>
      <c r="I40" s="141"/>
      <c r="J40" s="141"/>
      <c r="K40" s="6"/>
      <c r="L40" s="6"/>
      <c r="M40" s="16"/>
    </row>
    <row r="41" spans="1:13">
      <c r="A41" s="1054"/>
      <c r="B41" s="1027"/>
      <c r="C41" s="88"/>
      <c r="D41" s="275">
        <v>153</v>
      </c>
      <c r="E41" s="9"/>
      <c r="F41" s="533">
        <v>153</v>
      </c>
      <c r="G41" s="99"/>
      <c r="H41" s="465"/>
      <c r="I41" s="9"/>
      <c r="J41" s="102"/>
      <c r="K41" s="6"/>
      <c r="L41" s="102"/>
      <c r="M41" s="532"/>
    </row>
    <row r="42" spans="1:13">
      <c r="A42" s="1054"/>
      <c r="B42" s="1027"/>
      <c r="C42" s="88"/>
      <c r="D42" s="10" t="s">
        <v>466</v>
      </c>
      <c r="E42" s="99"/>
      <c r="F42" s="10" t="s">
        <v>467</v>
      </c>
      <c r="G42" s="99"/>
      <c r="H42" s="102"/>
      <c r="I42" s="6"/>
      <c r="J42" s="102"/>
      <c r="K42" s="6"/>
      <c r="L42" s="102"/>
      <c r="M42" s="90"/>
    </row>
    <row r="43" spans="1:13">
      <c r="A43" s="1054"/>
      <c r="B43" s="1027"/>
      <c r="C43" s="88"/>
      <c r="D43" s="98"/>
      <c r="E43" s="9"/>
      <c r="F43" s="1239">
        <v>1683</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t="s">
        <v>95</v>
      </c>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62.25" customHeight="1">
      <c r="A49" s="1054"/>
      <c r="B49" s="162" t="s">
        <v>471</v>
      </c>
      <c r="C49" s="1013" t="s">
        <v>1160</v>
      </c>
      <c r="D49" s="1014"/>
      <c r="E49" s="1014"/>
      <c r="F49" s="1014"/>
      <c r="G49" s="1014"/>
      <c r="H49" s="1014"/>
      <c r="I49" s="1014"/>
      <c r="J49" s="1014"/>
      <c r="K49" s="1014"/>
      <c r="L49" s="1014"/>
      <c r="M49" s="1017"/>
    </row>
    <row r="50" spans="1:13">
      <c r="A50" s="1054"/>
      <c r="B50" s="151" t="s">
        <v>472</v>
      </c>
      <c r="C50" s="261" t="s">
        <v>1089</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c r="A52" s="1054"/>
      <c r="B52" s="151" t="s">
        <v>474</v>
      </c>
      <c r="C52" s="265">
        <v>45323</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236"/>
      <c r="E62" s="1236"/>
      <c r="F62" s="1236"/>
      <c r="G62" s="1236"/>
      <c r="H62" s="1236"/>
      <c r="I62" s="1236"/>
      <c r="J62" s="1236"/>
      <c r="K62" s="1236"/>
      <c r="L62" s="1236"/>
      <c r="M62" s="1237"/>
    </row>
  </sheetData>
  <mergeCells count="48">
    <mergeCell ref="C13:M13"/>
    <mergeCell ref="A2:A15"/>
    <mergeCell ref="F4:G4"/>
    <mergeCell ref="I4:M4"/>
    <mergeCell ref="C5:M5"/>
    <mergeCell ref="C7:D7"/>
    <mergeCell ref="I7:M7"/>
    <mergeCell ref="B8:B10"/>
    <mergeCell ref="C9:D9"/>
    <mergeCell ref="F9:G9"/>
    <mergeCell ref="I9:J9"/>
    <mergeCell ref="C10:D10"/>
    <mergeCell ref="F10:G10"/>
    <mergeCell ref="I10:J10"/>
    <mergeCell ref="C11:M11"/>
    <mergeCell ref="C12:M12"/>
    <mergeCell ref="L46:M47"/>
    <mergeCell ref="C49:M49"/>
    <mergeCell ref="B32:B34"/>
    <mergeCell ref="B35:B44"/>
    <mergeCell ref="F43:G43"/>
    <mergeCell ref="H43:I43"/>
    <mergeCell ref="B45:B48"/>
    <mergeCell ref="F46:F47"/>
    <mergeCell ref="C62:M62"/>
    <mergeCell ref="A53:A58"/>
    <mergeCell ref="C53:M53"/>
    <mergeCell ref="C54:M54"/>
    <mergeCell ref="C55:M55"/>
    <mergeCell ref="C56:M56"/>
    <mergeCell ref="C57:M57"/>
    <mergeCell ref="C58:M58"/>
    <mergeCell ref="C3:M3"/>
    <mergeCell ref="A59:A61"/>
    <mergeCell ref="C59:M59"/>
    <mergeCell ref="C60:M60"/>
    <mergeCell ref="C61:M61"/>
    <mergeCell ref="B14:B15"/>
    <mergeCell ref="C14:D14"/>
    <mergeCell ref="F14:M14"/>
    <mergeCell ref="C15:M15"/>
    <mergeCell ref="F23:H23"/>
    <mergeCell ref="A16:A52"/>
    <mergeCell ref="C16:M16"/>
    <mergeCell ref="C17:M17"/>
    <mergeCell ref="B18:B24"/>
    <mergeCell ref="B25:B28"/>
    <mergeCell ref="G46:J47"/>
  </mergeCells>
  <dataValidations count="7">
    <dataValidation type="list" allowBlank="1" showInputMessage="1" showErrorMessage="1" sqref="I7:M7" xr:uid="{0E4EC73C-D45A-4E13-ADA8-2D2AA183C8D5}">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568D4638-66A4-42E1-916A-C75A0FB3AF40}"/>
    <dataValidation allowBlank="1" showInputMessage="1" showErrorMessage="1" prompt="Determine si el indicador responde a un enfoque (Derechos Humanos, Género, Diferencial, Poblacional, Ambiental y Territorial). Si responde a más de enfoque separelos por ;" sqref="B16" xr:uid="{1DE10B68-1B6D-4B4D-A6F5-7D8B52410210}"/>
    <dataValidation allowBlank="1" showInputMessage="1" showErrorMessage="1" prompt="Identifique la meta ODS a que le apunta el indicador de producto. Seleccione de la lista desplegable." sqref="E14" xr:uid="{EC6D11BE-3873-4982-B706-A23364738744}"/>
    <dataValidation allowBlank="1" showInputMessage="1" showErrorMessage="1" prompt="Identifique el ODS a que le apunta el indicador de producto. Seleccione de la lista desplegable._x000a_" sqref="B14:B15" xr:uid="{E594966C-1DEC-4C71-A44D-BDD3FD923BBF}"/>
    <dataValidation allowBlank="1" showInputMessage="1" showErrorMessage="1" prompt="Incluir una ficha por cada indicador, ya sea de producto o de resultado" sqref="B1" xr:uid="{175D3ADB-DA17-4C67-889B-7BD29B94AB93}"/>
    <dataValidation allowBlank="1" showInputMessage="1" showErrorMessage="1" prompt="Seleccione de la lista desplegable" sqref="B4 B7 H7" xr:uid="{36F404CB-E026-47BB-A8F1-309E744DA2E3}"/>
  </dataValidations>
  <hyperlinks>
    <hyperlink ref="C57" r:id="rId1" xr:uid="{DFD3D545-56D6-461A-8D12-FB34CE9C70CE}"/>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3CB421E5-EADA-4F40-8553-695E5197DF04}">
          <x14:formula1>
            <xm:f>Desplegables!$L$24:$L$39</xm:f>
          </x14:formula1>
          <xm:sqref>C14:D14</xm:sqref>
        </x14:dataValidation>
        <x14:dataValidation type="list" allowBlank="1" showInputMessage="1" showErrorMessage="1" xr:uid="{8A070331-5B32-4BB6-8287-4D64E5FBF04E}">
          <x14:formula1>
            <xm:f>Desplegables!$I$4:$I$18</xm:f>
          </x14:formula1>
          <xm:sqref>C7</xm:sqref>
        </x14:dataValidation>
        <x14:dataValidation type="list" allowBlank="1" showInputMessage="1" showErrorMessage="1" xr:uid="{6D6F7775-606B-47CC-9BF0-20C26B527040}">
          <x14:formula1>
            <xm:f>Desplegables!$B$50:$B$52</xm:f>
          </x14:formula1>
          <xm:sqref>G46:J47</xm:sqref>
        </x14:dataValidation>
        <x14:dataValidation type="list" allowBlank="1" showInputMessage="1" showErrorMessage="1" xr:uid="{40917572-B12F-431D-AA3F-F566571F7586}">
          <x14:formula1>
            <xm:f>Desplegables!$B$45:$B$46</xm:f>
          </x14:formula1>
          <xm:sqref>C4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B6C7-A3C2-4998-99EE-753D8124EE80}">
  <sheetPr>
    <tabColor rgb="FF0070C0"/>
  </sheetPr>
  <dimension ref="A1:M61"/>
  <sheetViews>
    <sheetView zoomScale="85" zoomScaleNormal="85" workbookViewId="0">
      <selection activeCell="C3" sqref="C3:M3"/>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573</v>
      </c>
      <c r="C1" s="62"/>
      <c r="D1" s="62"/>
      <c r="E1" s="62"/>
      <c r="F1" s="62"/>
      <c r="G1" s="62"/>
      <c r="H1" s="62"/>
      <c r="I1" s="62"/>
      <c r="J1" s="62"/>
      <c r="K1" s="62"/>
      <c r="L1" s="62"/>
      <c r="M1" s="63"/>
    </row>
    <row r="2" spans="1:13">
      <c r="A2" s="1023" t="s">
        <v>426</v>
      </c>
      <c r="B2" s="150" t="s">
        <v>427</v>
      </c>
      <c r="C2" s="260" t="s">
        <v>358</v>
      </c>
      <c r="D2" s="145"/>
      <c r="E2" s="145"/>
      <c r="F2" s="145"/>
      <c r="G2" s="145"/>
      <c r="H2" s="145"/>
      <c r="I2" s="145"/>
      <c r="J2" s="145"/>
      <c r="K2" s="145"/>
      <c r="L2" s="145"/>
      <c r="M2" s="146"/>
    </row>
    <row r="3" spans="1:13" ht="50.25" customHeight="1">
      <c r="A3" s="1024"/>
      <c r="B3" s="162" t="s">
        <v>511</v>
      </c>
      <c r="C3" s="1242" t="s">
        <v>357</v>
      </c>
      <c r="D3" s="1243"/>
      <c r="E3" s="1243"/>
      <c r="F3" s="1243"/>
      <c r="G3" s="1243"/>
      <c r="H3" s="1243"/>
      <c r="I3" s="1243"/>
      <c r="J3" s="1243"/>
      <c r="K3" s="1243"/>
      <c r="L3" s="1243"/>
      <c r="M3" s="1244"/>
    </row>
    <row r="4" spans="1:13" ht="93.75" customHeight="1">
      <c r="A4" s="1024"/>
      <c r="B4" s="153" t="s">
        <v>290</v>
      </c>
      <c r="C4" s="122" t="s">
        <v>93</v>
      </c>
      <c r="D4" s="1297" t="s">
        <v>574</v>
      </c>
      <c r="E4" s="1298"/>
      <c r="F4" s="1045" t="s">
        <v>291</v>
      </c>
      <c r="G4" s="1046"/>
      <c r="H4" s="125">
        <v>8</v>
      </c>
      <c r="I4" s="1120"/>
      <c r="J4" s="1043"/>
      <c r="K4" s="1043"/>
      <c r="L4" s="1043"/>
      <c r="M4" s="1044"/>
    </row>
    <row r="5" spans="1:13" ht="74.099999999999994" customHeight="1">
      <c r="A5" s="1024"/>
      <c r="B5" s="153" t="s">
        <v>430</v>
      </c>
      <c r="C5" s="1042" t="s">
        <v>575</v>
      </c>
      <c r="D5" s="1043"/>
      <c r="E5" s="1043"/>
      <c r="F5" s="1043"/>
      <c r="G5" s="1043"/>
      <c r="H5" s="1043"/>
      <c r="I5" s="1043"/>
      <c r="J5" s="1043"/>
      <c r="K5" s="1043"/>
      <c r="L5" s="1043"/>
      <c r="M5" s="1044"/>
    </row>
    <row r="6" spans="1:13">
      <c r="A6" s="1024"/>
      <c r="B6" s="153" t="s">
        <v>432</v>
      </c>
      <c r="C6" s="255"/>
      <c r="D6" s="126"/>
      <c r="E6" s="126"/>
      <c r="F6" s="126"/>
      <c r="G6" s="126"/>
      <c r="H6" s="126"/>
      <c r="I6" s="126"/>
      <c r="J6" s="126"/>
      <c r="K6" s="126"/>
      <c r="L6" s="126"/>
      <c r="M6" s="127"/>
    </row>
    <row r="7" spans="1:13">
      <c r="A7" s="1024"/>
      <c r="B7" s="162" t="s">
        <v>433</v>
      </c>
      <c r="C7" s="1305" t="s">
        <v>25</v>
      </c>
      <c r="D7" s="1306"/>
      <c r="E7" s="308"/>
      <c r="F7" s="308"/>
      <c r="G7" s="309"/>
      <c r="H7" s="67" t="s">
        <v>294</v>
      </c>
      <c r="I7" s="1033" t="s">
        <v>40</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307" t="s">
        <v>766</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2.5" customHeight="1">
      <c r="A11" s="1024"/>
      <c r="B11" s="162" t="s">
        <v>436</v>
      </c>
      <c r="C11" s="1058" t="s">
        <v>576</v>
      </c>
      <c r="D11" s="1059"/>
      <c r="E11" s="1059"/>
      <c r="F11" s="1059"/>
      <c r="G11" s="1059"/>
      <c r="H11" s="1059"/>
      <c r="I11" s="1059"/>
      <c r="J11" s="1059"/>
      <c r="K11" s="1059"/>
      <c r="L11" s="1059"/>
      <c r="M11" s="1130"/>
    </row>
    <row r="12" spans="1:13" ht="107.1" customHeight="1">
      <c r="A12" s="1024"/>
      <c r="B12" s="162" t="s">
        <v>515</v>
      </c>
      <c r="C12" s="1013" t="s">
        <v>577</v>
      </c>
      <c r="D12" s="1014"/>
      <c r="E12" s="1014"/>
      <c r="F12" s="1014"/>
      <c r="G12" s="1014"/>
      <c r="H12" s="1014"/>
      <c r="I12" s="1014"/>
      <c r="J12" s="1014"/>
      <c r="K12" s="1014"/>
      <c r="L12" s="1014"/>
      <c r="M12" s="1017"/>
    </row>
    <row r="13" spans="1:13" ht="51" customHeight="1">
      <c r="A13" s="1024"/>
      <c r="B13" s="162" t="s">
        <v>516</v>
      </c>
      <c r="C13" s="1105" t="s">
        <v>352</v>
      </c>
      <c r="D13" s="1106"/>
      <c r="E13" s="1106"/>
      <c r="F13" s="1106"/>
      <c r="G13" s="1106"/>
      <c r="H13" s="1106"/>
      <c r="I13" s="1106"/>
      <c r="J13" s="1106"/>
      <c r="K13" s="1106"/>
      <c r="L13" s="1106"/>
      <c r="M13" s="1107"/>
    </row>
    <row r="14" spans="1:13" ht="78.95" customHeight="1">
      <c r="A14" s="1024"/>
      <c r="B14" s="1124" t="s">
        <v>517</v>
      </c>
      <c r="C14" s="1058" t="s">
        <v>65</v>
      </c>
      <c r="D14" s="1059"/>
      <c r="E14" s="91" t="s">
        <v>108</v>
      </c>
      <c r="F14" s="1131" t="s">
        <v>360</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11</v>
      </c>
      <c r="D16" s="1059"/>
      <c r="E16" s="1059"/>
      <c r="F16" s="1059"/>
      <c r="G16" s="1059"/>
      <c r="H16" s="1059"/>
      <c r="I16" s="1059"/>
      <c r="J16" s="1059"/>
      <c r="K16" s="1059"/>
      <c r="L16" s="1059"/>
      <c r="M16" s="1130"/>
    </row>
    <row r="17" spans="1:13">
      <c r="A17" s="1054"/>
      <c r="B17" s="151" t="s">
        <v>519</v>
      </c>
      <c r="C17" s="1058" t="s">
        <v>578</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521</v>
      </c>
      <c r="E23" s="18" t="s">
        <v>448</v>
      </c>
      <c r="F23" s="139" t="s">
        <v>579</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521</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v>2</v>
      </c>
      <c r="E30" s="24"/>
      <c r="F30" s="32" t="s">
        <v>457</v>
      </c>
      <c r="G30" s="311">
        <v>44562</v>
      </c>
      <c r="H30" s="24"/>
      <c r="I30" s="32" t="s">
        <v>458</v>
      </c>
      <c r="J30" s="312" t="s">
        <v>362</v>
      </c>
      <c r="K30" s="313" t="s">
        <v>580</v>
      </c>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315">
        <v>2</v>
      </c>
      <c r="E37" s="9"/>
      <c r="F37" s="315">
        <v>2</v>
      </c>
      <c r="G37" s="9"/>
      <c r="H37" s="315">
        <v>2</v>
      </c>
      <c r="I37" s="9"/>
      <c r="J37" s="315">
        <v>2</v>
      </c>
      <c r="K37" s="9"/>
      <c r="L37" s="315">
        <v>2</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315">
        <v>2</v>
      </c>
      <c r="E39" s="9"/>
      <c r="F39" s="315">
        <v>2</v>
      </c>
      <c r="G39" s="9"/>
      <c r="H39" s="315">
        <v>2</v>
      </c>
      <c r="I39" s="9"/>
      <c r="J39" s="315">
        <v>2</v>
      </c>
      <c r="K39" s="9"/>
      <c r="L39" s="315">
        <v>2</v>
      </c>
      <c r="M39" s="100"/>
    </row>
    <row r="40" spans="1:13">
      <c r="A40" s="1054"/>
      <c r="B40" s="1027"/>
      <c r="C40" s="88"/>
      <c r="D40" s="6">
        <v>2033</v>
      </c>
      <c r="E40" s="6"/>
      <c r="F40" s="6">
        <v>2034</v>
      </c>
      <c r="G40" s="6"/>
      <c r="H40" s="141" t="s">
        <v>467</v>
      </c>
      <c r="I40" s="141"/>
      <c r="J40" s="141"/>
      <c r="K40" s="6"/>
      <c r="L40" s="6"/>
      <c r="M40" s="16"/>
    </row>
    <row r="41" spans="1:13">
      <c r="A41" s="1054"/>
      <c r="B41" s="1027"/>
      <c r="C41" s="88"/>
      <c r="D41" s="315">
        <v>2</v>
      </c>
      <c r="E41" s="9"/>
      <c r="F41" s="315">
        <v>2</v>
      </c>
      <c r="G41" s="9"/>
      <c r="H41" s="315"/>
      <c r="I41" s="9"/>
      <c r="J41" s="98"/>
      <c r="K41" s="9"/>
      <c r="L41" s="98"/>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105</v>
      </c>
      <c r="H45" s="1052"/>
      <c r="I45" s="1052"/>
      <c r="J45" s="1052"/>
      <c r="K45" s="118" t="s">
        <v>470</v>
      </c>
      <c r="L45" s="1018" t="s">
        <v>581</v>
      </c>
      <c r="M45" s="1019"/>
    </row>
    <row r="46" spans="1:13">
      <c r="A46" s="1054"/>
      <c r="B46" s="1027"/>
      <c r="C46" s="117"/>
      <c r="D46" s="119" t="s">
        <v>521</v>
      </c>
      <c r="E46" s="19"/>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44.1" customHeight="1">
      <c r="A48" s="1054"/>
      <c r="B48" s="316" t="s">
        <v>471</v>
      </c>
      <c r="C48" s="1302" t="s">
        <v>23</v>
      </c>
      <c r="D48" s="1303"/>
      <c r="E48" s="1303"/>
      <c r="F48" s="1303"/>
      <c r="G48" s="1303"/>
      <c r="H48" s="1303"/>
      <c r="I48" s="1303"/>
      <c r="J48" s="1303"/>
      <c r="K48" s="1303"/>
      <c r="L48" s="1303"/>
      <c r="M48" s="1304"/>
    </row>
    <row r="49" spans="1:13">
      <c r="A49" s="1054"/>
      <c r="B49" s="151" t="s">
        <v>472</v>
      </c>
      <c r="C49" s="261" t="s">
        <v>582</v>
      </c>
      <c r="D49" s="143"/>
      <c r="E49" s="143"/>
      <c r="F49" s="143"/>
      <c r="G49" s="143"/>
      <c r="H49" s="143"/>
      <c r="I49" s="143"/>
      <c r="J49" s="143"/>
      <c r="K49" s="143"/>
      <c r="L49" s="143"/>
      <c r="M49" s="144"/>
    </row>
    <row r="50" spans="1:13">
      <c r="A50" s="1054"/>
      <c r="B50" s="316" t="s">
        <v>473</v>
      </c>
      <c r="C50" s="859"/>
      <c r="D50" s="143"/>
      <c r="E50" s="143"/>
      <c r="F50" s="143"/>
      <c r="G50" s="143"/>
      <c r="H50" s="143"/>
      <c r="I50" s="143"/>
      <c r="J50" s="143"/>
      <c r="K50" s="143"/>
      <c r="L50" s="143"/>
      <c r="M50" s="144"/>
    </row>
    <row r="51" spans="1:13">
      <c r="A51" s="1054"/>
      <c r="B51" s="316" t="s">
        <v>474</v>
      </c>
      <c r="C51" s="860"/>
      <c r="D51" s="143"/>
      <c r="E51" s="143"/>
      <c r="F51" s="143"/>
      <c r="G51" s="143"/>
      <c r="H51" s="143"/>
      <c r="I51" s="143"/>
      <c r="J51" s="143"/>
      <c r="K51" s="143"/>
      <c r="L51" s="143"/>
      <c r="M51" s="144"/>
    </row>
    <row r="52" spans="1:13" ht="15.75" customHeight="1">
      <c r="A52" s="1060" t="s">
        <v>250</v>
      </c>
      <c r="B52" s="155" t="s">
        <v>475</v>
      </c>
      <c r="C52" s="1063" t="s">
        <v>583</v>
      </c>
      <c r="D52" s="1064"/>
      <c r="E52" s="1064"/>
      <c r="F52" s="1064"/>
      <c r="G52" s="1064"/>
      <c r="H52" s="1064"/>
      <c r="I52" s="1064"/>
      <c r="J52" s="1064"/>
      <c r="K52" s="1064"/>
      <c r="L52" s="1064"/>
      <c r="M52" s="1065"/>
    </row>
    <row r="53" spans="1:13">
      <c r="A53" s="1061"/>
      <c r="B53" s="155" t="s">
        <v>477</v>
      </c>
      <c r="C53" s="1063" t="s">
        <v>584</v>
      </c>
      <c r="D53" s="1064"/>
      <c r="E53" s="1064"/>
      <c r="F53" s="1064"/>
      <c r="G53" s="1064"/>
      <c r="H53" s="1064"/>
      <c r="I53" s="1064"/>
      <c r="J53" s="1064"/>
      <c r="K53" s="1064"/>
      <c r="L53" s="1064"/>
      <c r="M53" s="1065"/>
    </row>
    <row r="54" spans="1:13">
      <c r="A54" s="1061"/>
      <c r="B54" s="155" t="s">
        <v>479</v>
      </c>
      <c r="C54" s="1063" t="s">
        <v>362</v>
      </c>
      <c r="D54" s="1064"/>
      <c r="E54" s="1064"/>
      <c r="F54" s="1064"/>
      <c r="G54" s="1064"/>
      <c r="H54" s="1064"/>
      <c r="I54" s="1064"/>
      <c r="J54" s="1064"/>
      <c r="K54" s="1064"/>
      <c r="L54" s="1064"/>
      <c r="M54" s="1065"/>
    </row>
    <row r="55" spans="1:13" ht="15.75" customHeight="1">
      <c r="A55" s="1061"/>
      <c r="B55" s="156" t="s">
        <v>481</v>
      </c>
      <c r="C55" s="1063" t="s">
        <v>585</v>
      </c>
      <c r="D55" s="1064"/>
      <c r="E55" s="1064"/>
      <c r="F55" s="1064"/>
      <c r="G55" s="1064"/>
      <c r="H55" s="1064"/>
      <c r="I55" s="1064"/>
      <c r="J55" s="1064"/>
      <c r="K55" s="1064"/>
      <c r="L55" s="1064"/>
      <c r="M55" s="1065"/>
    </row>
    <row r="56" spans="1:13" ht="15.75" customHeight="1">
      <c r="A56" s="1061"/>
      <c r="B56" s="155" t="s">
        <v>482</v>
      </c>
      <c r="C56" s="1238" t="s">
        <v>586</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587</v>
      </c>
      <c r="D58" s="1064"/>
      <c r="E58" s="1064"/>
      <c r="F58" s="1064"/>
      <c r="G58" s="1064"/>
      <c r="H58" s="1064"/>
      <c r="I58" s="1064"/>
      <c r="J58" s="1064"/>
      <c r="K58" s="1064"/>
      <c r="L58" s="1064"/>
      <c r="M58" s="1065"/>
    </row>
    <row r="59" spans="1:13" ht="30" customHeight="1">
      <c r="A59" s="1061"/>
      <c r="B59" s="157" t="s">
        <v>488</v>
      </c>
      <c r="C59" s="1063" t="s">
        <v>557</v>
      </c>
      <c r="D59" s="1064"/>
      <c r="E59" s="1064"/>
      <c r="F59" s="1064"/>
      <c r="G59" s="1064"/>
      <c r="H59" s="1064"/>
      <c r="I59" s="1064"/>
      <c r="J59" s="1064"/>
      <c r="K59" s="1064"/>
      <c r="L59" s="1064"/>
      <c r="M59" s="1065"/>
    </row>
    <row r="60" spans="1:13" ht="30" customHeight="1" thickBot="1">
      <c r="A60" s="1061"/>
      <c r="B60" s="158" t="s">
        <v>294</v>
      </c>
      <c r="C60" s="1063" t="s">
        <v>362</v>
      </c>
      <c r="D60" s="1064"/>
      <c r="E60" s="1064"/>
      <c r="F60" s="1064"/>
      <c r="G60" s="1064"/>
      <c r="H60" s="1064"/>
      <c r="I60" s="1064"/>
      <c r="J60" s="1064"/>
      <c r="K60" s="1064"/>
      <c r="L60" s="1064"/>
      <c r="M60" s="1065"/>
    </row>
    <row r="61" spans="1:13" ht="16.5" thickBot="1">
      <c r="A61" s="149" t="s">
        <v>254</v>
      </c>
      <c r="B61" s="159"/>
      <c r="C61" s="1296" t="s">
        <v>588</v>
      </c>
      <c r="D61" s="1277"/>
      <c r="E61" s="1277"/>
      <c r="F61" s="1277"/>
      <c r="G61" s="1277"/>
      <c r="H61" s="1277"/>
      <c r="I61" s="1277"/>
      <c r="J61" s="1277"/>
      <c r="K61" s="1277"/>
      <c r="L61" s="1277"/>
      <c r="M61" s="1278"/>
    </row>
  </sheetData>
  <mergeCells count="46">
    <mergeCell ref="C12:M12"/>
    <mergeCell ref="A2:A15"/>
    <mergeCell ref="D4:E4"/>
    <mergeCell ref="F4:G4"/>
    <mergeCell ref="I4:M4"/>
    <mergeCell ref="C5:M5"/>
    <mergeCell ref="C7:D7"/>
    <mergeCell ref="I7:M7"/>
    <mergeCell ref="B8:B10"/>
    <mergeCell ref="C9:D9"/>
    <mergeCell ref="F9:G9"/>
    <mergeCell ref="I9:J9"/>
    <mergeCell ref="C10:D10"/>
    <mergeCell ref="F10:G10"/>
    <mergeCell ref="I10:J10"/>
    <mergeCell ref="C11:M11"/>
    <mergeCell ref="B14:B15"/>
    <mergeCell ref="C14:D14"/>
    <mergeCell ref="F14:M14"/>
    <mergeCell ref="C15:M15"/>
    <mergeCell ref="A16:A51"/>
    <mergeCell ref="C16:M16"/>
    <mergeCell ref="C17:M17"/>
    <mergeCell ref="B18:B24"/>
    <mergeCell ref="B25:B28"/>
    <mergeCell ref="C3:M3"/>
    <mergeCell ref="C48:M48"/>
    <mergeCell ref="A52:A57"/>
    <mergeCell ref="C52:M52"/>
    <mergeCell ref="C53:M53"/>
    <mergeCell ref="C54:M54"/>
    <mergeCell ref="C55:M55"/>
    <mergeCell ref="C56:M56"/>
    <mergeCell ref="C57:M57"/>
    <mergeCell ref="B32:B34"/>
    <mergeCell ref="B35:B43"/>
    <mergeCell ref="B44:B47"/>
    <mergeCell ref="F45:F46"/>
    <mergeCell ref="G45:J46"/>
    <mergeCell ref="L45:M46"/>
    <mergeCell ref="C13:M13"/>
    <mergeCell ref="A58:A60"/>
    <mergeCell ref="C58:M58"/>
    <mergeCell ref="C59:M59"/>
    <mergeCell ref="C60:M60"/>
    <mergeCell ref="C61:M61"/>
  </mergeCells>
  <dataValidations count="7">
    <dataValidation type="list" allowBlank="1" showInputMessage="1" showErrorMessage="1" sqref="I7:M7" xr:uid="{A663219C-8886-481B-B18D-71525F49D3CD}">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809FD6A5-5222-4115-9EB8-88C59EABB92C}"/>
    <dataValidation allowBlank="1" showInputMessage="1" showErrorMessage="1" prompt="Determine si el indicador responde a un enfoque (Derechos Humanos, Género, Diferencial, Poblacional, Ambiental y Territorial). Si responde a más de enfoque separelos por ;" sqref="B16" xr:uid="{8746DB82-F54A-4239-A015-EB84695B02F3}"/>
    <dataValidation allowBlank="1" showInputMessage="1" showErrorMessage="1" prompt="Identifique la meta ODS a que le apunta el indicador de producto. Seleccione de la lista desplegable." sqref="E14" xr:uid="{754F3226-FC2C-4B08-ACCE-23C2CAC00118}"/>
    <dataValidation allowBlank="1" showInputMessage="1" showErrorMessage="1" prompt="Identifique el ODS a que le apunta el indicador de producto. Seleccione de la lista desplegable._x000a_" sqref="B14:B15" xr:uid="{0941CC4C-3B3C-4EA5-AD70-B86A1B756297}"/>
    <dataValidation allowBlank="1" showInputMessage="1" showErrorMessage="1" prompt="Incluir una ficha por cada indicador, ya sea de producto o de resultado" sqref="B1" xr:uid="{277CAA94-879F-42A5-BD35-DC14BD8210F2}"/>
    <dataValidation allowBlank="1" showInputMessage="1" showErrorMessage="1" prompt="Seleccione de la lista desplegable" sqref="B4 B7 H7" xr:uid="{43599D7A-A966-4248-9606-37070E8E22C0}"/>
  </dataValidations>
  <hyperlinks>
    <hyperlink ref="C56" r:id="rId1" xr:uid="{6CAF6C9D-A47B-495A-A58D-1FD439C4D1CA}"/>
  </hyperlinks>
  <pageMargins left="0.7" right="0.7" top="0.75" bottom="0.75" header="0.3" footer="0.3"/>
  <pageSetup paperSize="9" orientation="portrait" horizontalDpi="1200" verticalDpi="1200" r:id="rId2"/>
  <ignoredErrors>
    <ignoredError sqref="G3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70CB0-5A06-4A4F-81FB-89EED49BE3BE}">
  <sheetPr>
    <tabColor rgb="FF0070C0"/>
  </sheetPr>
  <dimension ref="A1:M61"/>
  <sheetViews>
    <sheetView topLeftCell="B1" zoomScale="90" zoomScaleNormal="90" workbookViewId="0">
      <selection activeCell="C2" sqref="C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870</v>
      </c>
      <c r="C1" s="62"/>
      <c r="D1" s="62"/>
      <c r="E1" s="62"/>
      <c r="F1" s="62"/>
      <c r="G1" s="62"/>
      <c r="H1" s="62"/>
      <c r="I1" s="62"/>
      <c r="J1" s="62"/>
      <c r="K1" s="62"/>
      <c r="L1" s="62"/>
      <c r="M1" s="63"/>
    </row>
    <row r="2" spans="1:13">
      <c r="A2" s="1023" t="s">
        <v>426</v>
      </c>
      <c r="B2" s="150" t="s">
        <v>427</v>
      </c>
      <c r="C2" s="260" t="s">
        <v>868</v>
      </c>
      <c r="D2" s="145"/>
      <c r="E2" s="145"/>
      <c r="F2" s="145"/>
      <c r="G2" s="145"/>
      <c r="H2" s="145"/>
      <c r="I2" s="145"/>
      <c r="J2" s="145"/>
      <c r="K2" s="145"/>
      <c r="L2" s="145"/>
      <c r="M2" s="146"/>
    </row>
    <row r="3" spans="1:13" ht="36" customHeight="1">
      <c r="A3" s="1024"/>
      <c r="B3" s="162" t="s">
        <v>511</v>
      </c>
      <c r="C3" s="1242" t="s">
        <v>357</v>
      </c>
      <c r="D3" s="1243"/>
      <c r="E3" s="1243"/>
      <c r="F3" s="1243"/>
      <c r="G3" s="1243"/>
      <c r="H3" s="1243"/>
      <c r="I3" s="1243"/>
      <c r="J3" s="1243"/>
      <c r="K3" s="1243"/>
      <c r="L3" s="1243"/>
      <c r="M3" s="1244"/>
    </row>
    <row r="4" spans="1:13" ht="19.5" customHeight="1">
      <c r="A4" s="1024"/>
      <c r="B4" s="153" t="s">
        <v>290</v>
      </c>
      <c r="C4" s="122" t="s">
        <v>355</v>
      </c>
      <c r="D4" s="1297"/>
      <c r="E4" s="1298"/>
      <c r="F4" s="1045" t="s">
        <v>291</v>
      </c>
      <c r="G4" s="1046"/>
      <c r="H4" s="125" t="s">
        <v>356</v>
      </c>
      <c r="I4" s="1120"/>
      <c r="J4" s="1043"/>
      <c r="K4" s="1043"/>
      <c r="L4" s="1043"/>
      <c r="M4" s="1044"/>
    </row>
    <row r="5" spans="1:13" ht="18.75" customHeight="1">
      <c r="A5" s="1024"/>
      <c r="B5" s="153" t="s">
        <v>430</v>
      </c>
      <c r="C5" s="1042" t="s">
        <v>431</v>
      </c>
      <c r="D5" s="1043"/>
      <c r="E5" s="1043"/>
      <c r="F5" s="1043"/>
      <c r="G5" s="1043"/>
      <c r="H5" s="1043"/>
      <c r="I5" s="1043"/>
      <c r="J5" s="1043"/>
      <c r="K5" s="1043"/>
      <c r="L5" s="1043"/>
      <c r="M5" s="1044"/>
    </row>
    <row r="6" spans="1:13">
      <c r="A6" s="1024"/>
      <c r="B6" s="153" t="s">
        <v>432</v>
      </c>
      <c r="C6" s="255" t="s">
        <v>431</v>
      </c>
      <c r="D6" s="126"/>
      <c r="E6" s="126"/>
      <c r="F6" s="126"/>
      <c r="G6" s="126"/>
      <c r="H6" s="126"/>
      <c r="I6" s="126"/>
      <c r="J6" s="126"/>
      <c r="K6" s="126"/>
      <c r="L6" s="126"/>
      <c r="M6" s="127"/>
    </row>
    <row r="7" spans="1:13">
      <c r="A7" s="1024"/>
      <c r="B7" s="162" t="s">
        <v>433</v>
      </c>
      <c r="C7" s="1305" t="s">
        <v>10</v>
      </c>
      <c r="D7" s="1306"/>
      <c r="E7" s="308"/>
      <c r="F7" s="308"/>
      <c r="G7" s="30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30" t="s">
        <v>327</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93.75" customHeight="1">
      <c r="A11" s="1024"/>
      <c r="B11" s="162" t="s">
        <v>436</v>
      </c>
      <c r="C11" s="1013" t="s">
        <v>1161</v>
      </c>
      <c r="D11" s="1014"/>
      <c r="E11" s="1014"/>
      <c r="F11" s="1014"/>
      <c r="G11" s="1014"/>
      <c r="H11" s="1014"/>
      <c r="I11" s="1014"/>
      <c r="J11" s="1014"/>
      <c r="K11" s="1014"/>
      <c r="L11" s="1014"/>
      <c r="M11" s="1017"/>
    </row>
    <row r="12" spans="1:13" ht="114" customHeight="1">
      <c r="A12" s="1024"/>
      <c r="B12" s="162" t="s">
        <v>515</v>
      </c>
      <c r="C12" s="1013" t="s">
        <v>1164</v>
      </c>
      <c r="D12" s="1014"/>
      <c r="E12" s="1014"/>
      <c r="F12" s="1014"/>
      <c r="G12" s="1014"/>
      <c r="H12" s="1014"/>
      <c r="I12" s="1014"/>
      <c r="J12" s="1014"/>
      <c r="K12" s="1014"/>
      <c r="L12" s="1014"/>
      <c r="M12" s="1017"/>
    </row>
    <row r="13" spans="1:13" ht="51" customHeight="1">
      <c r="A13" s="1024"/>
      <c r="B13" s="162" t="s">
        <v>516</v>
      </c>
      <c r="C13" s="1105" t="s">
        <v>352</v>
      </c>
      <c r="D13" s="1106"/>
      <c r="E13" s="1106"/>
      <c r="F13" s="1106"/>
      <c r="G13" s="1106"/>
      <c r="H13" s="1106"/>
      <c r="I13" s="1106"/>
      <c r="J13" s="1106"/>
      <c r="K13" s="1106"/>
      <c r="L13" s="1106"/>
      <c r="M13" s="1107"/>
    </row>
    <row r="14" spans="1:13" ht="36.7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c r="A17" s="1054"/>
      <c r="B17" s="151" t="s">
        <v>519</v>
      </c>
      <c r="C17" s="1058" t="s">
        <v>869</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521</v>
      </c>
      <c r="E23" s="18" t="s">
        <v>448</v>
      </c>
      <c r="F23" s="325" t="s">
        <v>871</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521</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t="s">
        <v>872</v>
      </c>
      <c r="E30" s="24"/>
      <c r="F30" s="32" t="s">
        <v>457</v>
      </c>
      <c r="G30" s="311" t="s">
        <v>356</v>
      </c>
      <c r="H30" s="24"/>
      <c r="I30" s="32" t="s">
        <v>458</v>
      </c>
      <c r="J30" s="312" t="s">
        <v>356</v>
      </c>
      <c r="K30" s="313"/>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315">
        <v>134</v>
      </c>
      <c r="E37" s="9"/>
      <c r="F37" s="315">
        <v>131</v>
      </c>
      <c r="G37" s="9"/>
      <c r="H37" s="315">
        <v>97</v>
      </c>
      <c r="I37" s="9"/>
      <c r="J37" s="315">
        <v>153</v>
      </c>
      <c r="K37" s="9"/>
      <c r="L37" s="315">
        <v>153</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315">
        <v>153</v>
      </c>
      <c r="E39" s="9"/>
      <c r="F39" s="315">
        <v>97</v>
      </c>
      <c r="G39" s="9"/>
      <c r="H39" s="315">
        <v>153</v>
      </c>
      <c r="I39" s="9"/>
      <c r="J39" s="315">
        <v>153</v>
      </c>
      <c r="K39" s="9"/>
      <c r="L39" s="315">
        <v>153</v>
      </c>
      <c r="M39" s="100"/>
    </row>
    <row r="40" spans="1:13">
      <c r="A40" s="1054"/>
      <c r="B40" s="1027"/>
      <c r="C40" s="88"/>
      <c r="D40" s="6">
        <v>2033</v>
      </c>
      <c r="E40" s="6"/>
      <c r="F40" s="6">
        <v>2034</v>
      </c>
      <c r="G40" s="6"/>
      <c r="H40" s="141" t="s">
        <v>467</v>
      </c>
      <c r="I40" s="141"/>
      <c r="J40" s="141"/>
      <c r="K40" s="6"/>
      <c r="L40" s="6"/>
      <c r="M40" s="16"/>
    </row>
    <row r="41" spans="1:13">
      <c r="A41" s="1054"/>
      <c r="B41" s="1027"/>
      <c r="C41" s="88"/>
      <c r="D41" s="315">
        <v>153</v>
      </c>
      <c r="E41" s="9"/>
      <c r="F41" s="315">
        <v>153</v>
      </c>
      <c r="G41" s="9"/>
      <c r="H41" s="315">
        <v>1683</v>
      </c>
      <c r="I41" s="9"/>
      <c r="J41" s="98"/>
      <c r="K41" s="9"/>
      <c r="L41" s="98"/>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103</v>
      </c>
      <c r="H45" s="1052"/>
      <c r="I45" s="1052"/>
      <c r="J45" s="1052"/>
      <c r="K45" s="118" t="s">
        <v>470</v>
      </c>
      <c r="L45" s="1018"/>
      <c r="M45" s="1019"/>
    </row>
    <row r="46" spans="1:13">
      <c r="A46" s="1054"/>
      <c r="B46" s="1027"/>
      <c r="C46" s="117"/>
      <c r="D46" s="119" t="s">
        <v>521</v>
      </c>
      <c r="E46" s="19"/>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68.25" customHeight="1">
      <c r="A48" s="1054"/>
      <c r="B48" s="151" t="s">
        <v>471</v>
      </c>
      <c r="C48" s="1013" t="s">
        <v>1162</v>
      </c>
      <c r="D48" s="1014"/>
      <c r="E48" s="1014"/>
      <c r="F48" s="1014"/>
      <c r="G48" s="1014"/>
      <c r="H48" s="1014"/>
      <c r="I48" s="1014"/>
      <c r="J48" s="1014"/>
      <c r="K48" s="1014"/>
      <c r="L48" s="1014"/>
      <c r="M48" s="1017"/>
    </row>
    <row r="49" spans="1:13">
      <c r="A49" s="1054"/>
      <c r="B49" s="151" t="s">
        <v>472</v>
      </c>
      <c r="C49" s="261" t="s">
        <v>1163</v>
      </c>
      <c r="D49" s="143"/>
      <c r="E49" s="143"/>
      <c r="F49" s="143"/>
      <c r="G49" s="143"/>
      <c r="H49" s="143"/>
      <c r="I49" s="143"/>
      <c r="J49" s="143"/>
      <c r="K49" s="143"/>
      <c r="L49" s="143"/>
      <c r="M49" s="144"/>
    </row>
    <row r="50" spans="1:13">
      <c r="A50" s="1054"/>
      <c r="B50" s="151" t="s">
        <v>473</v>
      </c>
      <c r="C50" s="297">
        <v>30</v>
      </c>
      <c r="D50" s="143"/>
      <c r="E50" s="143"/>
      <c r="F50" s="143"/>
      <c r="G50" s="143"/>
      <c r="H50" s="143"/>
      <c r="I50" s="143"/>
      <c r="J50" s="143"/>
      <c r="K50" s="143"/>
      <c r="L50" s="143"/>
      <c r="M50" s="144"/>
    </row>
    <row r="51" spans="1:13">
      <c r="A51" s="1054"/>
      <c r="B51" s="151" t="s">
        <v>474</v>
      </c>
      <c r="C51" s="314">
        <v>45323</v>
      </c>
      <c r="D51" s="143"/>
      <c r="E51" s="143"/>
      <c r="F51" s="143"/>
      <c r="G51" s="143"/>
      <c r="H51" s="143"/>
      <c r="I51" s="143"/>
      <c r="J51" s="143"/>
      <c r="K51" s="143"/>
      <c r="L51" s="143"/>
      <c r="M51" s="144"/>
    </row>
    <row r="52" spans="1:13" ht="15.75" customHeight="1">
      <c r="A52" s="1060" t="s">
        <v>250</v>
      </c>
      <c r="B52" s="155" t="s">
        <v>475</v>
      </c>
      <c r="C52" s="1063" t="s">
        <v>499</v>
      </c>
      <c r="D52" s="1064"/>
      <c r="E52" s="1064"/>
      <c r="F52" s="1064"/>
      <c r="G52" s="1064"/>
      <c r="H52" s="1064"/>
      <c r="I52" s="1064"/>
      <c r="J52" s="1064"/>
      <c r="K52" s="1064"/>
      <c r="L52" s="1064"/>
      <c r="M52" s="1065"/>
    </row>
    <row r="53" spans="1:13">
      <c r="A53" s="1061"/>
      <c r="B53" s="155" t="s">
        <v>477</v>
      </c>
      <c r="C53" s="1063" t="s">
        <v>478</v>
      </c>
      <c r="D53" s="1064"/>
      <c r="E53" s="1064"/>
      <c r="F53" s="1064"/>
      <c r="G53" s="1064"/>
      <c r="H53" s="1064"/>
      <c r="I53" s="1064"/>
      <c r="J53" s="1064"/>
      <c r="K53" s="1064"/>
      <c r="L53" s="1064"/>
      <c r="M53" s="1065"/>
    </row>
    <row r="54" spans="1:13">
      <c r="A54" s="1061"/>
      <c r="B54" s="155" t="s">
        <v>479</v>
      </c>
      <c r="C54" s="1063" t="s">
        <v>327</v>
      </c>
      <c r="D54" s="1064"/>
      <c r="E54" s="1064"/>
      <c r="F54" s="1064"/>
      <c r="G54" s="1064"/>
      <c r="H54" s="1064"/>
      <c r="I54" s="1064"/>
      <c r="J54" s="1064"/>
      <c r="K54" s="1064"/>
      <c r="L54" s="1064"/>
      <c r="M54" s="1065"/>
    </row>
    <row r="55" spans="1:13" ht="15.75" customHeight="1">
      <c r="A55" s="1061"/>
      <c r="B55" s="156" t="s">
        <v>481</v>
      </c>
      <c r="C55" s="1063" t="s">
        <v>328</v>
      </c>
      <c r="D55" s="1064"/>
      <c r="E55" s="1064"/>
      <c r="F55" s="1064"/>
      <c r="G55" s="1064"/>
      <c r="H55" s="1064"/>
      <c r="I55" s="1064"/>
      <c r="J55" s="1064"/>
      <c r="K55" s="1064"/>
      <c r="L55" s="1064"/>
      <c r="M55" s="1065"/>
    </row>
    <row r="56" spans="1:13" ht="15.75" customHeight="1">
      <c r="A56" s="1061"/>
      <c r="B56" s="155" t="s">
        <v>482</v>
      </c>
      <c r="C56" s="1308" t="s">
        <v>483</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570</v>
      </c>
      <c r="D58" s="1064"/>
      <c r="E58" s="1064"/>
      <c r="F58" s="1064"/>
      <c r="G58" s="1064"/>
      <c r="H58" s="1064"/>
      <c r="I58" s="1064"/>
      <c r="J58" s="1064"/>
      <c r="K58" s="1064"/>
      <c r="L58" s="1064"/>
      <c r="M58" s="1065"/>
    </row>
    <row r="59" spans="1:13" ht="15" customHeight="1">
      <c r="A59" s="1061"/>
      <c r="B59" s="157" t="s">
        <v>488</v>
      </c>
      <c r="C59" s="1063" t="s">
        <v>571</v>
      </c>
      <c r="D59" s="1064"/>
      <c r="E59" s="1064"/>
      <c r="F59" s="1064"/>
      <c r="G59" s="1064"/>
      <c r="H59" s="1064"/>
      <c r="I59" s="1064"/>
      <c r="J59" s="1064"/>
      <c r="K59" s="1064"/>
      <c r="L59" s="1064"/>
      <c r="M59" s="1065"/>
    </row>
    <row r="60" spans="1:13" ht="15" customHeight="1" thickBot="1">
      <c r="A60" s="1061"/>
      <c r="B60" s="158" t="s">
        <v>294</v>
      </c>
      <c r="C60" s="1063" t="s">
        <v>327</v>
      </c>
      <c r="D60" s="1064"/>
      <c r="E60" s="1064"/>
      <c r="F60" s="1064"/>
      <c r="G60" s="1064"/>
      <c r="H60" s="1064"/>
      <c r="I60" s="1064"/>
      <c r="J60" s="1064"/>
      <c r="K60" s="1064"/>
      <c r="L60" s="1064"/>
      <c r="M60" s="1065"/>
    </row>
    <row r="61" spans="1:13" ht="41.1" customHeight="1" thickBot="1">
      <c r="A61" s="149" t="s">
        <v>254</v>
      </c>
      <c r="B61" s="159"/>
      <c r="C61" s="1296"/>
      <c r="D61" s="1277"/>
      <c r="E61" s="1277"/>
      <c r="F61" s="1277"/>
      <c r="G61" s="1277"/>
      <c r="H61" s="1277"/>
      <c r="I61" s="1277"/>
      <c r="J61" s="1277"/>
      <c r="K61" s="1277"/>
      <c r="L61" s="1277"/>
      <c r="M61" s="1278"/>
    </row>
  </sheetData>
  <mergeCells count="46">
    <mergeCell ref="A58:A60"/>
    <mergeCell ref="C58:M58"/>
    <mergeCell ref="C59:M59"/>
    <mergeCell ref="C60:M60"/>
    <mergeCell ref="C61:M61"/>
    <mergeCell ref="C48:M48"/>
    <mergeCell ref="A52:A57"/>
    <mergeCell ref="C52:M52"/>
    <mergeCell ref="C53:M53"/>
    <mergeCell ref="C54:M54"/>
    <mergeCell ref="C55:M55"/>
    <mergeCell ref="C56:M56"/>
    <mergeCell ref="C57:M57"/>
    <mergeCell ref="A16:A51"/>
    <mergeCell ref="C16:M16"/>
    <mergeCell ref="C17:M17"/>
    <mergeCell ref="B18:B24"/>
    <mergeCell ref="B25:B28"/>
    <mergeCell ref="B32:B34"/>
    <mergeCell ref="B35:B43"/>
    <mergeCell ref="B44:B47"/>
    <mergeCell ref="F45:F46"/>
    <mergeCell ref="G45:J46"/>
    <mergeCell ref="C12:M12"/>
    <mergeCell ref="C13:M13"/>
    <mergeCell ref="B14:B15"/>
    <mergeCell ref="C14:D14"/>
    <mergeCell ref="F14:M14"/>
    <mergeCell ref="C15:M15"/>
    <mergeCell ref="L45:M46"/>
    <mergeCell ref="C11:M11"/>
    <mergeCell ref="A2:A15"/>
    <mergeCell ref="C3:M3"/>
    <mergeCell ref="D4:E4"/>
    <mergeCell ref="F4:G4"/>
    <mergeCell ref="I4:M4"/>
    <mergeCell ref="C5:M5"/>
    <mergeCell ref="C7:D7"/>
    <mergeCell ref="I7:M7"/>
    <mergeCell ref="B8:B10"/>
    <mergeCell ref="C9:D9"/>
    <mergeCell ref="F9:G9"/>
    <mergeCell ref="I9:J9"/>
    <mergeCell ref="C10:D10"/>
    <mergeCell ref="F10:G10"/>
    <mergeCell ref="I10:J10"/>
  </mergeCells>
  <dataValidations count="7">
    <dataValidation allowBlank="1" showInputMessage="1" showErrorMessage="1" prompt="Seleccione de la lista desplegable" sqref="B4 B7 H7" xr:uid="{5987F40E-11B2-4354-9C6A-53D57563D67A}"/>
    <dataValidation allowBlank="1" showInputMessage="1" showErrorMessage="1" prompt="Incluir una ficha por cada indicador, ya sea de producto o de resultado" sqref="B1" xr:uid="{1F2DD7DC-8662-4DF9-BC2E-C9DFC773FE52}"/>
    <dataValidation allowBlank="1" showInputMessage="1" showErrorMessage="1" prompt="Identifique el ODS a que le apunta el indicador de producto. Seleccione de la lista desplegable._x000a_" sqref="B14:B15" xr:uid="{8ECD08EB-D6ED-4980-BA52-B6E1B9F117D8}"/>
    <dataValidation allowBlank="1" showInputMessage="1" showErrorMessage="1" prompt="Identifique la meta ODS a que le apunta el indicador de producto. Seleccione de la lista desplegable." sqref="E14" xr:uid="{EDAA481A-C679-429E-A9C9-C5BE50C3A446}"/>
    <dataValidation allowBlank="1" showInputMessage="1" showErrorMessage="1" prompt="Determine si el indicador responde a un enfoque (Derechos Humanos, Género, Diferencial, Poblacional, Ambiental y Territorial). Si responde a más de enfoque separelos por ;" sqref="B16" xr:uid="{8A029B17-F164-40B2-A000-8ECA5030C7E0}"/>
    <dataValidation allowBlank="1" showInputMessage="1" showErrorMessage="1" prompt="Si corresponde a un indicador del PDD, identifique el código de la meta el cual se encuentra en el listado de indicadores del plan que se encuentra en la caja de herramientas._x000a__x000a_" sqref="F4" xr:uid="{AC7B5ED2-B32A-44DB-8F48-83F4ABDA2089}"/>
    <dataValidation type="list" allowBlank="1" showInputMessage="1" showErrorMessage="1" sqref="I7:M7" xr:uid="{A0A79AF9-9FA8-43BD-B126-29C5F14106C0}">
      <formula1>INDIRECT($C$7)</formula1>
    </dataValidation>
  </dataValidations>
  <hyperlinks>
    <hyperlink ref="C56" r:id="rId1" xr:uid="{B84F6E2C-6359-D942-B343-C47772F73984}"/>
  </hyperlinks>
  <pageMargins left="0.7" right="0.7" top="0.75" bottom="0.75" header="0.3" footer="0.3"/>
  <pageSetup paperSize="9" orientation="portrait" horizontalDpi="1200" verticalDpi="1200" r:id="rId2"/>
  <ignoredErrors>
    <ignoredError sqref="G3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B024-04BA-49A3-A2E1-C38B45B6FBB2}">
  <sheetPr>
    <tabColor rgb="FF0070C0"/>
  </sheetPr>
  <dimension ref="A1:M61"/>
  <sheetViews>
    <sheetView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879</v>
      </c>
      <c r="C1" s="62"/>
      <c r="D1" s="62"/>
      <c r="E1" s="62"/>
      <c r="F1" s="62"/>
      <c r="G1" s="62"/>
      <c r="H1" s="62"/>
      <c r="I1" s="62"/>
      <c r="J1" s="62"/>
      <c r="K1" s="62"/>
      <c r="L1" s="62"/>
      <c r="M1" s="63"/>
    </row>
    <row r="2" spans="1:13">
      <c r="A2" s="1023" t="s">
        <v>426</v>
      </c>
      <c r="B2" s="150" t="s">
        <v>427</v>
      </c>
      <c r="C2" s="260" t="s">
        <v>874</v>
      </c>
      <c r="D2" s="145"/>
      <c r="E2" s="145"/>
      <c r="F2" s="145"/>
      <c r="G2" s="145"/>
      <c r="H2" s="145"/>
      <c r="I2" s="145"/>
      <c r="J2" s="145"/>
      <c r="K2" s="145"/>
      <c r="L2" s="145"/>
      <c r="M2" s="146"/>
    </row>
    <row r="3" spans="1:13" ht="50.25" customHeight="1">
      <c r="A3" s="1024"/>
      <c r="B3" s="162" t="s">
        <v>511</v>
      </c>
      <c r="C3" s="1242" t="s">
        <v>357</v>
      </c>
      <c r="D3" s="1243"/>
      <c r="E3" s="1243"/>
      <c r="F3" s="1243"/>
      <c r="G3" s="1243"/>
      <c r="H3" s="1243"/>
      <c r="I3" s="1243"/>
      <c r="J3" s="1243"/>
      <c r="K3" s="1243"/>
      <c r="L3" s="1243"/>
      <c r="M3" s="1244"/>
    </row>
    <row r="4" spans="1:13" ht="30.75" customHeight="1">
      <c r="A4" s="1024"/>
      <c r="B4" s="153" t="s">
        <v>290</v>
      </c>
      <c r="C4" s="122" t="s">
        <v>355</v>
      </c>
      <c r="D4" s="1297"/>
      <c r="E4" s="1298"/>
      <c r="F4" s="1045" t="s">
        <v>291</v>
      </c>
      <c r="G4" s="1046"/>
      <c r="H4" s="125" t="s">
        <v>356</v>
      </c>
      <c r="I4" s="1120"/>
      <c r="J4" s="1043"/>
      <c r="K4" s="1043"/>
      <c r="L4" s="1043"/>
      <c r="M4" s="1044"/>
    </row>
    <row r="5" spans="1:13" ht="18" customHeight="1">
      <c r="A5" s="1024"/>
      <c r="B5" s="153" t="s">
        <v>430</v>
      </c>
      <c r="C5" s="1042" t="s">
        <v>431</v>
      </c>
      <c r="D5" s="1043"/>
      <c r="E5" s="1043"/>
      <c r="F5" s="1043"/>
      <c r="G5" s="1043"/>
      <c r="H5" s="1043"/>
      <c r="I5" s="1043"/>
      <c r="J5" s="1043"/>
      <c r="K5" s="1043"/>
      <c r="L5" s="1043"/>
      <c r="M5" s="1044"/>
    </row>
    <row r="6" spans="1:13">
      <c r="A6" s="1024"/>
      <c r="B6" s="153" t="s">
        <v>432</v>
      </c>
      <c r="C6" s="255" t="s">
        <v>431</v>
      </c>
      <c r="D6" s="126"/>
      <c r="E6" s="126"/>
      <c r="F6" s="126"/>
      <c r="G6" s="126"/>
      <c r="H6" s="126"/>
      <c r="I6" s="126"/>
      <c r="J6" s="126"/>
      <c r="K6" s="126"/>
      <c r="L6" s="126"/>
      <c r="M6" s="127"/>
    </row>
    <row r="7" spans="1:13">
      <c r="A7" s="1024"/>
      <c r="B7" s="162" t="s">
        <v>433</v>
      </c>
      <c r="C7" s="1305" t="s">
        <v>10</v>
      </c>
      <c r="D7" s="1306"/>
      <c r="E7" s="308"/>
      <c r="F7" s="308"/>
      <c r="G7" s="30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30" t="s">
        <v>327</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7.75" customHeight="1">
      <c r="A11" s="1024"/>
      <c r="B11" s="162" t="s">
        <v>436</v>
      </c>
      <c r="C11" s="1095" t="s">
        <v>1165</v>
      </c>
      <c r="D11" s="1113"/>
      <c r="E11" s="1113"/>
      <c r="F11" s="1113"/>
      <c r="G11" s="1113"/>
      <c r="H11" s="1113"/>
      <c r="I11" s="1113"/>
      <c r="J11" s="1113"/>
      <c r="K11" s="1113"/>
      <c r="L11" s="1113"/>
      <c r="M11" s="1114"/>
    </row>
    <row r="12" spans="1:13" ht="125.25" customHeight="1">
      <c r="A12" s="1024"/>
      <c r="B12" s="162" t="s">
        <v>515</v>
      </c>
      <c r="C12" s="1095" t="s">
        <v>1166</v>
      </c>
      <c r="D12" s="1113"/>
      <c r="E12" s="1113"/>
      <c r="F12" s="1113"/>
      <c r="G12" s="1113"/>
      <c r="H12" s="1113"/>
      <c r="I12" s="1113"/>
      <c r="J12" s="1113"/>
      <c r="K12" s="1113"/>
      <c r="L12" s="1113"/>
      <c r="M12" s="1114"/>
    </row>
    <row r="13" spans="1:13" ht="51" customHeight="1">
      <c r="A13" s="1024"/>
      <c r="B13" s="162" t="s">
        <v>516</v>
      </c>
      <c r="C13" s="1105" t="s">
        <v>352</v>
      </c>
      <c r="D13" s="1106"/>
      <c r="E13" s="1106"/>
      <c r="F13" s="1106"/>
      <c r="G13" s="1106"/>
      <c r="H13" s="1106"/>
      <c r="I13" s="1106"/>
      <c r="J13" s="1106"/>
      <c r="K13" s="1106"/>
      <c r="L13" s="1106"/>
      <c r="M13" s="1107"/>
    </row>
    <row r="14" spans="1:13" ht="36.7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c r="A17" s="1054"/>
      <c r="B17" s="151" t="s">
        <v>519</v>
      </c>
      <c r="C17" s="1058" t="s">
        <v>875</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521</v>
      </c>
      <c r="E23" s="18" t="s">
        <v>448</v>
      </c>
      <c r="F23" s="325" t="s">
        <v>877</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t="s">
        <v>872</v>
      </c>
      <c r="E30" s="24"/>
      <c r="F30" s="32" t="s">
        <v>457</v>
      </c>
      <c r="G30" s="311" t="s">
        <v>356</v>
      </c>
      <c r="H30" s="24"/>
      <c r="I30" s="32" t="s">
        <v>458</v>
      </c>
      <c r="J30" s="312" t="s">
        <v>356</v>
      </c>
      <c r="K30" s="313"/>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315">
        <v>134</v>
      </c>
      <c r="E37" s="9"/>
      <c r="F37" s="315">
        <v>131</v>
      </c>
      <c r="G37" s="9"/>
      <c r="H37" s="315">
        <v>97</v>
      </c>
      <c r="I37" s="9"/>
      <c r="J37" s="315">
        <v>153</v>
      </c>
      <c r="K37" s="9"/>
      <c r="L37" s="315">
        <v>153</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315">
        <v>153</v>
      </c>
      <c r="E39" s="9"/>
      <c r="F39" s="315">
        <v>97</v>
      </c>
      <c r="G39" s="9"/>
      <c r="H39" s="315">
        <v>153</v>
      </c>
      <c r="I39" s="9"/>
      <c r="J39" s="315">
        <v>153</v>
      </c>
      <c r="K39" s="9"/>
      <c r="L39" s="315">
        <v>153</v>
      </c>
      <c r="M39" s="100"/>
    </row>
    <row r="40" spans="1:13">
      <c r="A40" s="1054"/>
      <c r="B40" s="1027"/>
      <c r="C40" s="88"/>
      <c r="D40" s="6">
        <v>2033</v>
      </c>
      <c r="E40" s="6"/>
      <c r="F40" s="6">
        <v>2034</v>
      </c>
      <c r="G40" s="6"/>
      <c r="H40" s="141" t="s">
        <v>467</v>
      </c>
      <c r="I40" s="141"/>
      <c r="J40" s="141"/>
      <c r="K40" s="6"/>
      <c r="L40" s="6"/>
      <c r="M40" s="16"/>
    </row>
    <row r="41" spans="1:13">
      <c r="A41" s="1054"/>
      <c r="B41" s="1027"/>
      <c r="C41" s="88"/>
      <c r="D41" s="315">
        <v>153</v>
      </c>
      <c r="E41" s="9"/>
      <c r="F41" s="315">
        <v>153</v>
      </c>
      <c r="G41" s="9"/>
      <c r="H41" s="315">
        <v>1683</v>
      </c>
      <c r="I41" s="9"/>
      <c r="J41" s="98"/>
      <c r="K41" s="9"/>
      <c r="L41" s="98"/>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103</v>
      </c>
      <c r="H45" s="1052"/>
      <c r="I45" s="1052"/>
      <c r="J45" s="1052"/>
      <c r="K45" s="118" t="s">
        <v>470</v>
      </c>
      <c r="L45" s="1018"/>
      <c r="M45" s="1019"/>
    </row>
    <row r="46" spans="1:13">
      <c r="A46" s="1054"/>
      <c r="B46" s="1027"/>
      <c r="C46" s="117"/>
      <c r="D46" s="119" t="s">
        <v>442</v>
      </c>
      <c r="E46" s="19"/>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68.25" customHeight="1">
      <c r="A48" s="1054"/>
      <c r="B48" s="151" t="s">
        <v>471</v>
      </c>
      <c r="C48" s="1013" t="s">
        <v>1167</v>
      </c>
      <c r="D48" s="1014"/>
      <c r="E48" s="1014"/>
      <c r="F48" s="1014"/>
      <c r="G48" s="1014"/>
      <c r="H48" s="1014"/>
      <c r="I48" s="1014"/>
      <c r="J48" s="1014"/>
      <c r="K48" s="1014"/>
      <c r="L48" s="1014"/>
      <c r="M48" s="1017"/>
    </row>
    <row r="49" spans="1:13">
      <c r="A49" s="1054"/>
      <c r="B49" s="151" t="s">
        <v>472</v>
      </c>
      <c r="C49" s="916" t="s">
        <v>1168</v>
      </c>
      <c r="D49" s="143"/>
      <c r="E49" s="143"/>
      <c r="F49" s="143"/>
      <c r="G49" s="143"/>
      <c r="H49" s="143"/>
      <c r="I49" s="143"/>
      <c r="J49" s="143"/>
      <c r="K49" s="143"/>
      <c r="L49" s="143"/>
      <c r="M49" s="144"/>
    </row>
    <row r="50" spans="1:13">
      <c r="A50" s="1054"/>
      <c r="B50" s="151" t="s">
        <v>473</v>
      </c>
      <c r="C50" s="297">
        <v>30</v>
      </c>
      <c r="D50" s="143"/>
      <c r="E50" s="143"/>
      <c r="F50" s="143"/>
      <c r="G50" s="143"/>
      <c r="H50" s="143"/>
      <c r="I50" s="143"/>
      <c r="J50" s="143"/>
      <c r="K50" s="143"/>
      <c r="L50" s="143"/>
      <c r="M50" s="144"/>
    </row>
    <row r="51" spans="1:13">
      <c r="A51" s="1054"/>
      <c r="B51" s="151" t="s">
        <v>474</v>
      </c>
      <c r="C51" s="314">
        <v>45323</v>
      </c>
      <c r="D51" s="143"/>
      <c r="E51" s="143"/>
      <c r="F51" s="143"/>
      <c r="G51" s="143"/>
      <c r="H51" s="143"/>
      <c r="I51" s="143"/>
      <c r="J51" s="143"/>
      <c r="K51" s="143"/>
      <c r="L51" s="143"/>
      <c r="M51" s="144"/>
    </row>
    <row r="52" spans="1:13" ht="15.75" customHeight="1">
      <c r="A52" s="1060" t="s">
        <v>250</v>
      </c>
      <c r="B52" s="155" t="s">
        <v>475</v>
      </c>
      <c r="C52" s="1063" t="s">
        <v>499</v>
      </c>
      <c r="D52" s="1064"/>
      <c r="E52" s="1064"/>
      <c r="F52" s="1064"/>
      <c r="G52" s="1064"/>
      <c r="H52" s="1064"/>
      <c r="I52" s="1064"/>
      <c r="J52" s="1064"/>
      <c r="K52" s="1064"/>
      <c r="L52" s="1064"/>
      <c r="M52" s="1065"/>
    </row>
    <row r="53" spans="1:13">
      <c r="A53" s="1061"/>
      <c r="B53" s="155" t="s">
        <v>477</v>
      </c>
      <c r="C53" s="1063" t="s">
        <v>478</v>
      </c>
      <c r="D53" s="1064"/>
      <c r="E53" s="1064"/>
      <c r="F53" s="1064"/>
      <c r="G53" s="1064"/>
      <c r="H53" s="1064"/>
      <c r="I53" s="1064"/>
      <c r="J53" s="1064"/>
      <c r="K53" s="1064"/>
      <c r="L53" s="1064"/>
      <c r="M53" s="1065"/>
    </row>
    <row r="54" spans="1:13">
      <c r="A54" s="1061"/>
      <c r="B54" s="155" t="s">
        <v>479</v>
      </c>
      <c r="C54" s="1063" t="s">
        <v>327</v>
      </c>
      <c r="D54" s="1064"/>
      <c r="E54" s="1064"/>
      <c r="F54" s="1064"/>
      <c r="G54" s="1064"/>
      <c r="H54" s="1064"/>
      <c r="I54" s="1064"/>
      <c r="J54" s="1064"/>
      <c r="K54" s="1064"/>
      <c r="L54" s="1064"/>
      <c r="M54" s="1065"/>
    </row>
    <row r="55" spans="1:13" ht="15.75" customHeight="1">
      <c r="A55" s="1061"/>
      <c r="B55" s="156" t="s">
        <v>481</v>
      </c>
      <c r="C55" s="1063" t="s">
        <v>328</v>
      </c>
      <c r="D55" s="1064"/>
      <c r="E55" s="1064"/>
      <c r="F55" s="1064"/>
      <c r="G55" s="1064"/>
      <c r="H55" s="1064"/>
      <c r="I55" s="1064"/>
      <c r="J55" s="1064"/>
      <c r="K55" s="1064"/>
      <c r="L55" s="1064"/>
      <c r="M55" s="1065"/>
    </row>
    <row r="56" spans="1:13" ht="15.75" customHeight="1">
      <c r="A56" s="1061"/>
      <c r="B56" s="155" t="s">
        <v>482</v>
      </c>
      <c r="C56" s="1308" t="s">
        <v>483</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570</v>
      </c>
      <c r="D58" s="1064"/>
      <c r="E58" s="1064"/>
      <c r="F58" s="1064"/>
      <c r="G58" s="1064"/>
      <c r="H58" s="1064"/>
      <c r="I58" s="1064"/>
      <c r="J58" s="1064"/>
      <c r="K58" s="1064"/>
      <c r="L58" s="1064"/>
      <c r="M58" s="1065"/>
    </row>
    <row r="59" spans="1:13" ht="18" customHeight="1">
      <c r="A59" s="1061"/>
      <c r="B59" s="157" t="s">
        <v>488</v>
      </c>
      <c r="C59" s="1063" t="s">
        <v>571</v>
      </c>
      <c r="D59" s="1064"/>
      <c r="E59" s="1064"/>
      <c r="F59" s="1064"/>
      <c r="G59" s="1064"/>
      <c r="H59" s="1064"/>
      <c r="I59" s="1064"/>
      <c r="J59" s="1064"/>
      <c r="K59" s="1064"/>
      <c r="L59" s="1064"/>
      <c r="M59" s="1065"/>
    </row>
    <row r="60" spans="1:13" ht="16.5" customHeight="1" thickBot="1">
      <c r="A60" s="1061"/>
      <c r="B60" s="158" t="s">
        <v>294</v>
      </c>
      <c r="C60" s="1063" t="s">
        <v>327</v>
      </c>
      <c r="D60" s="1064"/>
      <c r="E60" s="1064"/>
      <c r="F60" s="1064"/>
      <c r="G60" s="1064"/>
      <c r="H60" s="1064"/>
      <c r="I60" s="1064"/>
      <c r="J60" s="1064"/>
      <c r="K60" s="1064"/>
      <c r="L60" s="1064"/>
      <c r="M60" s="1065"/>
    </row>
    <row r="61" spans="1:13" ht="41.1" customHeight="1" thickBot="1">
      <c r="A61" s="149" t="s">
        <v>254</v>
      </c>
      <c r="B61" s="159"/>
      <c r="C61" s="1296"/>
      <c r="D61" s="1277"/>
      <c r="E61" s="1277"/>
      <c r="F61" s="1277"/>
      <c r="G61" s="1277"/>
      <c r="H61" s="1277"/>
      <c r="I61" s="1277"/>
      <c r="J61" s="1277"/>
      <c r="K61" s="1277"/>
      <c r="L61" s="1277"/>
      <c r="M61" s="1278"/>
    </row>
  </sheetData>
  <mergeCells count="46">
    <mergeCell ref="A58:A60"/>
    <mergeCell ref="C58:M58"/>
    <mergeCell ref="C59:M59"/>
    <mergeCell ref="C60:M60"/>
    <mergeCell ref="C61:M61"/>
    <mergeCell ref="C48:M48"/>
    <mergeCell ref="A52:A57"/>
    <mergeCell ref="C52:M52"/>
    <mergeCell ref="C53:M53"/>
    <mergeCell ref="C54:M54"/>
    <mergeCell ref="C55:M55"/>
    <mergeCell ref="C56:M56"/>
    <mergeCell ref="C57:M57"/>
    <mergeCell ref="A16:A51"/>
    <mergeCell ref="C16:M16"/>
    <mergeCell ref="C17:M17"/>
    <mergeCell ref="B18:B24"/>
    <mergeCell ref="B25:B28"/>
    <mergeCell ref="B32:B34"/>
    <mergeCell ref="B35:B43"/>
    <mergeCell ref="B44:B47"/>
    <mergeCell ref="F45:F46"/>
    <mergeCell ref="G45:J46"/>
    <mergeCell ref="C12:M12"/>
    <mergeCell ref="C13:M13"/>
    <mergeCell ref="B14:B15"/>
    <mergeCell ref="C14:D14"/>
    <mergeCell ref="F14:M14"/>
    <mergeCell ref="C15:M15"/>
    <mergeCell ref="L45:M46"/>
    <mergeCell ref="C11:M11"/>
    <mergeCell ref="A2:A15"/>
    <mergeCell ref="C3:M3"/>
    <mergeCell ref="D4:E4"/>
    <mergeCell ref="F4:G4"/>
    <mergeCell ref="I4:M4"/>
    <mergeCell ref="C5:M5"/>
    <mergeCell ref="C7:D7"/>
    <mergeCell ref="I7:M7"/>
    <mergeCell ref="B8:B10"/>
    <mergeCell ref="C9:D9"/>
    <mergeCell ref="F9:G9"/>
    <mergeCell ref="I9:J9"/>
    <mergeCell ref="C10:D10"/>
    <mergeCell ref="F10:G10"/>
    <mergeCell ref="I10:J10"/>
  </mergeCells>
  <dataValidations count="7">
    <dataValidation type="list" allowBlank="1" showInputMessage="1" showErrorMessage="1" sqref="I7:M7" xr:uid="{777644F1-27B0-4AAB-8D9E-EE5956E10D76}">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308CCC17-CD93-44CE-AE79-466A87A6D5F8}"/>
    <dataValidation allowBlank="1" showInputMessage="1" showErrorMessage="1" prompt="Determine si el indicador responde a un enfoque (Derechos Humanos, Género, Diferencial, Poblacional, Ambiental y Territorial). Si responde a más de enfoque separelos por ;" sqref="B16" xr:uid="{6E2E851F-FCCE-4051-882E-83480A8D2CDA}"/>
    <dataValidation allowBlank="1" showInputMessage="1" showErrorMessage="1" prompt="Identifique la meta ODS a que le apunta el indicador de producto. Seleccione de la lista desplegable." sqref="E14" xr:uid="{FB22ADB8-8026-415D-9C69-252CE0A5762C}"/>
    <dataValidation allowBlank="1" showInputMessage="1" showErrorMessage="1" prompt="Identifique el ODS a que le apunta el indicador de producto. Seleccione de la lista desplegable._x000a_" sqref="B14:B15" xr:uid="{66956065-6609-4BFE-B291-FBCE5D8ADEF1}"/>
    <dataValidation allowBlank="1" showInputMessage="1" showErrorMessage="1" prompt="Incluir una ficha por cada indicador, ya sea de producto o de resultado" sqref="B1" xr:uid="{5A66DF93-E5B0-4CFF-955C-E5610D65CC1B}"/>
    <dataValidation allowBlank="1" showInputMessage="1" showErrorMessage="1" prompt="Seleccione de la lista desplegable" sqref="B4 B7 H7" xr:uid="{163040BE-70FA-49C1-AA1E-A6724A65FB78}"/>
  </dataValidations>
  <hyperlinks>
    <hyperlink ref="C56" r:id="rId1" xr:uid="{9F2C8AF5-8D5E-4178-A990-927F3B42DA6C}"/>
  </hyperlinks>
  <pageMargins left="0.7" right="0.7" top="0.75" bottom="0.75" header="0.3" footer="0.3"/>
  <pageSetup paperSize="9" orientation="portrait" horizontalDpi="1200" verticalDpi="1200" r:id="rId2"/>
  <ignoredErrors>
    <ignoredError sqref="G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9" zoomScaleNormal="100" workbookViewId="0">
      <selection activeCell="B10" sqref="B10"/>
    </sheetView>
  </sheetViews>
  <sheetFormatPr baseColWidth="10" defaultColWidth="11.42578125" defaultRowHeight="15.75"/>
  <cols>
    <col min="1" max="1" width="19.42578125" style="51" customWidth="1"/>
    <col min="2" max="2" width="109.85546875" style="12" customWidth="1"/>
    <col min="3" max="16384" width="11.42578125" style="12"/>
  </cols>
  <sheetData>
    <row r="1" spans="1:2">
      <c r="A1" s="940" t="s">
        <v>226</v>
      </c>
      <c r="B1" s="940"/>
    </row>
    <row r="2" spans="1:2" ht="16.5" thickBot="1">
      <c r="A2" s="8"/>
      <c r="B2" s="44" t="s">
        <v>227</v>
      </c>
    </row>
    <row r="3" spans="1:2" ht="17.25" thickTop="1" thickBot="1">
      <c r="A3" s="45" t="s">
        <v>192</v>
      </c>
      <c r="B3" s="7" t="s">
        <v>228</v>
      </c>
    </row>
    <row r="4" spans="1:2" ht="38.25" customHeight="1" thickTop="1">
      <c r="A4" s="943" t="s">
        <v>194</v>
      </c>
      <c r="B4" s="46" t="s">
        <v>229</v>
      </c>
    </row>
    <row r="5" spans="1:2" ht="78.75">
      <c r="A5" s="938"/>
      <c r="B5" s="47" t="s">
        <v>230</v>
      </c>
    </row>
    <row r="6" spans="1:2" ht="78.75">
      <c r="A6" s="938"/>
      <c r="B6" s="56" t="s">
        <v>231</v>
      </c>
    </row>
    <row r="7" spans="1:2" ht="31.5">
      <c r="A7" s="938"/>
      <c r="B7" s="48" t="s">
        <v>232</v>
      </c>
    </row>
    <row r="8" spans="1:2" ht="31.5">
      <c r="A8" s="938"/>
      <c r="B8" s="48" t="s">
        <v>233</v>
      </c>
    </row>
    <row r="9" spans="1:2" ht="126">
      <c r="A9" s="938"/>
      <c r="B9" s="56" t="s">
        <v>234</v>
      </c>
    </row>
    <row r="10" spans="1:2" ht="110.25">
      <c r="A10" s="938"/>
      <c r="B10" s="161" t="s">
        <v>235</v>
      </c>
    </row>
    <row r="11" spans="1:2" ht="31.5">
      <c r="A11" s="938"/>
      <c r="B11" s="48" t="s">
        <v>236</v>
      </c>
    </row>
    <row r="12" spans="1:2" ht="51" customHeight="1">
      <c r="A12" s="939"/>
      <c r="B12" s="47" t="s">
        <v>237</v>
      </c>
    </row>
    <row r="13" spans="1:2">
      <c r="A13" s="937" t="s">
        <v>238</v>
      </c>
      <c r="B13" s="48" t="s">
        <v>239</v>
      </c>
    </row>
    <row r="14" spans="1:2">
      <c r="A14" s="938"/>
      <c r="B14" s="48" t="s">
        <v>240</v>
      </c>
    </row>
    <row r="15" spans="1:2">
      <c r="A15" s="938"/>
      <c r="B15" s="48" t="s">
        <v>241</v>
      </c>
    </row>
    <row r="16" spans="1:2" ht="94.5">
      <c r="A16" s="938"/>
      <c r="B16" s="48" t="s">
        <v>242</v>
      </c>
    </row>
    <row r="17" spans="1:2">
      <c r="A17" s="938"/>
      <c r="B17" s="48" t="s">
        <v>243</v>
      </c>
    </row>
    <row r="18" spans="1:2" ht="94.5">
      <c r="A18" s="938"/>
      <c r="B18" s="48" t="s">
        <v>244</v>
      </c>
    </row>
    <row r="19" spans="1:2" ht="110.25">
      <c r="A19" s="938"/>
      <c r="B19" s="56" t="s">
        <v>245</v>
      </c>
    </row>
    <row r="20" spans="1:2" ht="31.5">
      <c r="A20" s="938"/>
      <c r="B20" s="48" t="s">
        <v>246</v>
      </c>
    </row>
    <row r="21" spans="1:2" ht="31.5">
      <c r="A21" s="938"/>
      <c r="B21" s="48" t="s">
        <v>247</v>
      </c>
    </row>
    <row r="22" spans="1:2" ht="31.5">
      <c r="A22" s="938"/>
      <c r="B22" s="48" t="s">
        <v>248</v>
      </c>
    </row>
    <row r="23" spans="1:2">
      <c r="A23" s="938"/>
      <c r="B23" s="48" t="s">
        <v>249</v>
      </c>
    </row>
    <row r="24" spans="1:2" ht="47.25">
      <c r="A24" s="49" t="s">
        <v>250</v>
      </c>
      <c r="B24" s="48" t="s">
        <v>251</v>
      </c>
    </row>
    <row r="25" spans="1:2" ht="39.75" customHeight="1">
      <c r="A25" s="49" t="s">
        <v>252</v>
      </c>
      <c r="B25" s="48" t="s">
        <v>253</v>
      </c>
    </row>
    <row r="26" spans="1:2" ht="31.5">
      <c r="A26" s="49" t="s">
        <v>254</v>
      </c>
      <c r="B26" s="50" t="s">
        <v>255</v>
      </c>
    </row>
  </sheetData>
  <mergeCells count="3">
    <mergeCell ref="A1:B1"/>
    <mergeCell ref="A13:A23"/>
    <mergeCell ref="A4:A1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A563-BBB7-49F7-92E7-01FF3E14152E}">
  <sheetPr>
    <tabColor rgb="FF0070C0"/>
  </sheetPr>
  <dimension ref="A1:M61"/>
  <sheetViews>
    <sheetView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880</v>
      </c>
      <c r="C1" s="62"/>
      <c r="D1" s="62"/>
      <c r="E1" s="62"/>
      <c r="F1" s="62"/>
      <c r="G1" s="62"/>
      <c r="H1" s="62"/>
      <c r="I1" s="62"/>
      <c r="J1" s="62"/>
      <c r="K1" s="62"/>
      <c r="L1" s="62"/>
      <c r="M1" s="63"/>
    </row>
    <row r="2" spans="1:13">
      <c r="A2" s="1023" t="s">
        <v>426</v>
      </c>
      <c r="B2" s="150" t="s">
        <v>427</v>
      </c>
      <c r="C2" s="260" t="s">
        <v>881</v>
      </c>
      <c r="D2" s="145"/>
      <c r="E2" s="145"/>
      <c r="F2" s="145"/>
      <c r="G2" s="145"/>
      <c r="H2" s="145"/>
      <c r="I2" s="145"/>
      <c r="J2" s="145"/>
      <c r="K2" s="145"/>
      <c r="L2" s="145"/>
      <c r="M2" s="146"/>
    </row>
    <row r="3" spans="1:13" ht="45.75" customHeight="1">
      <c r="A3" s="1024"/>
      <c r="B3" s="162" t="s">
        <v>511</v>
      </c>
      <c r="C3" s="1242" t="s">
        <v>357</v>
      </c>
      <c r="D3" s="1243"/>
      <c r="E3" s="1243"/>
      <c r="F3" s="1243"/>
      <c r="G3" s="1243"/>
      <c r="H3" s="1243"/>
      <c r="I3" s="1243"/>
      <c r="J3" s="1243"/>
      <c r="K3" s="1243"/>
      <c r="L3" s="1243"/>
      <c r="M3" s="1244"/>
    </row>
    <row r="4" spans="1:13" ht="22.5" customHeight="1">
      <c r="A4" s="1024"/>
      <c r="B4" s="153" t="s">
        <v>290</v>
      </c>
      <c r="C4" s="122" t="s">
        <v>355</v>
      </c>
      <c r="D4" s="1297"/>
      <c r="E4" s="1298"/>
      <c r="F4" s="1045" t="s">
        <v>291</v>
      </c>
      <c r="G4" s="1046"/>
      <c r="H4" s="125" t="s">
        <v>356</v>
      </c>
      <c r="I4" s="1120"/>
      <c r="J4" s="1043"/>
      <c r="K4" s="1043"/>
      <c r="L4" s="1043"/>
      <c r="M4" s="1044"/>
    </row>
    <row r="5" spans="1:13" ht="18" customHeight="1">
      <c r="A5" s="1024"/>
      <c r="B5" s="153" t="s">
        <v>430</v>
      </c>
      <c r="C5" s="1042" t="s">
        <v>431</v>
      </c>
      <c r="D5" s="1043"/>
      <c r="E5" s="1043"/>
      <c r="F5" s="1043"/>
      <c r="G5" s="1043"/>
      <c r="H5" s="1043"/>
      <c r="I5" s="1043"/>
      <c r="J5" s="1043"/>
      <c r="K5" s="1043"/>
      <c r="L5" s="1043"/>
      <c r="M5" s="1044"/>
    </row>
    <row r="6" spans="1:13">
      <c r="A6" s="1024"/>
      <c r="B6" s="153" t="s">
        <v>432</v>
      </c>
      <c r="C6" s="255" t="s">
        <v>431</v>
      </c>
      <c r="D6" s="126"/>
      <c r="E6" s="126"/>
      <c r="F6" s="126"/>
      <c r="G6" s="126"/>
      <c r="H6" s="126"/>
      <c r="I6" s="126"/>
      <c r="J6" s="126"/>
      <c r="K6" s="126"/>
      <c r="L6" s="126"/>
      <c r="M6" s="127"/>
    </row>
    <row r="7" spans="1:13">
      <c r="A7" s="1024"/>
      <c r="B7" s="162" t="s">
        <v>433</v>
      </c>
      <c r="C7" s="1305" t="s">
        <v>10</v>
      </c>
      <c r="D7" s="1306"/>
      <c r="E7" s="308"/>
      <c r="F7" s="308"/>
      <c r="G7" s="30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30" t="s">
        <v>327</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23.25" customHeight="1">
      <c r="A11" s="1024"/>
      <c r="B11" s="162" t="s">
        <v>436</v>
      </c>
      <c r="C11" s="1013" t="s">
        <v>882</v>
      </c>
      <c r="D11" s="1014"/>
      <c r="E11" s="1014"/>
      <c r="F11" s="1014"/>
      <c r="G11" s="1014"/>
      <c r="H11" s="1014"/>
      <c r="I11" s="1014"/>
      <c r="J11" s="1014"/>
      <c r="K11" s="1014"/>
      <c r="L11" s="1014"/>
      <c r="M11" s="1017"/>
    </row>
    <row r="12" spans="1:13" ht="178.5" customHeight="1">
      <c r="A12" s="1024"/>
      <c r="B12" s="162" t="s">
        <v>515</v>
      </c>
      <c r="C12" s="1013" t="s">
        <v>1169</v>
      </c>
      <c r="D12" s="1014"/>
      <c r="E12" s="1014"/>
      <c r="F12" s="1014"/>
      <c r="G12" s="1014"/>
      <c r="H12" s="1014"/>
      <c r="I12" s="1014"/>
      <c r="J12" s="1014"/>
      <c r="K12" s="1014"/>
      <c r="L12" s="1014"/>
      <c r="M12" s="1017"/>
    </row>
    <row r="13" spans="1:13" ht="51" customHeight="1">
      <c r="A13" s="1024"/>
      <c r="B13" s="162" t="s">
        <v>516</v>
      </c>
      <c r="C13" s="1105" t="s">
        <v>352</v>
      </c>
      <c r="D13" s="1106"/>
      <c r="E13" s="1106"/>
      <c r="F13" s="1106"/>
      <c r="G13" s="1106"/>
      <c r="H13" s="1106"/>
      <c r="I13" s="1106"/>
      <c r="J13" s="1106"/>
      <c r="K13" s="1106"/>
      <c r="L13" s="1106"/>
      <c r="M13" s="1107"/>
    </row>
    <row r="14" spans="1:13" ht="36.7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c r="A17" s="1054"/>
      <c r="B17" s="151" t="s">
        <v>519</v>
      </c>
      <c r="C17" s="1309" t="s">
        <v>878</v>
      </c>
      <c r="D17" s="1310"/>
      <c r="E17" s="1310"/>
      <c r="F17" s="1310"/>
      <c r="G17" s="1310"/>
      <c r="H17" s="1310"/>
      <c r="I17" s="1310"/>
      <c r="J17" s="1310"/>
      <c r="K17" s="1310"/>
      <c r="L17" s="1310"/>
      <c r="M17" s="1311"/>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19" t="s">
        <v>442</v>
      </c>
      <c r="E23" s="18" t="s">
        <v>448</v>
      </c>
      <c r="F23" s="325" t="s">
        <v>877</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521</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t="s">
        <v>872</v>
      </c>
      <c r="E30" s="24"/>
      <c r="F30" s="32" t="s">
        <v>457</v>
      </c>
      <c r="G30" s="311" t="s">
        <v>356</v>
      </c>
      <c r="H30" s="24"/>
      <c r="I30" s="32" t="s">
        <v>458</v>
      </c>
      <c r="J30" s="312" t="s">
        <v>356</v>
      </c>
      <c r="K30" s="313"/>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98">
        <v>1</v>
      </c>
      <c r="E37" s="9"/>
      <c r="F37" s="98">
        <v>1</v>
      </c>
      <c r="G37" s="9"/>
      <c r="H37" s="98">
        <v>1</v>
      </c>
      <c r="I37" s="9"/>
      <c r="J37" s="98">
        <v>1</v>
      </c>
      <c r="K37" s="9"/>
      <c r="L37" s="98">
        <v>1</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98">
        <v>1</v>
      </c>
      <c r="E39" s="9"/>
      <c r="F39" s="98">
        <v>1</v>
      </c>
      <c r="G39" s="9"/>
      <c r="H39" s="98">
        <v>1</v>
      </c>
      <c r="I39" s="9"/>
      <c r="J39" s="98">
        <v>1</v>
      </c>
      <c r="K39" s="9"/>
      <c r="L39" s="98">
        <v>1</v>
      </c>
      <c r="M39" s="100"/>
    </row>
    <row r="40" spans="1:13">
      <c r="A40" s="1054"/>
      <c r="B40" s="1027"/>
      <c r="C40" s="88"/>
      <c r="D40" s="6">
        <v>2033</v>
      </c>
      <c r="E40" s="6"/>
      <c r="F40" s="6">
        <v>2034</v>
      </c>
      <c r="G40" s="6"/>
      <c r="H40" s="141" t="s">
        <v>467</v>
      </c>
      <c r="I40" s="141"/>
      <c r="J40" s="141"/>
      <c r="K40" s="6"/>
      <c r="L40" s="6"/>
      <c r="M40" s="16"/>
    </row>
    <row r="41" spans="1:13">
      <c r="A41" s="1054"/>
      <c r="B41" s="1027"/>
      <c r="C41" s="88"/>
      <c r="D41" s="98">
        <v>1</v>
      </c>
      <c r="E41" s="9"/>
      <c r="F41" s="98">
        <v>1</v>
      </c>
      <c r="G41" s="9"/>
      <c r="H41" s="98">
        <v>1</v>
      </c>
      <c r="I41" s="9"/>
      <c r="J41" s="98"/>
      <c r="K41" s="9"/>
      <c r="L41" s="98"/>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356</v>
      </c>
      <c r="H45" s="1052"/>
      <c r="I45" s="1052"/>
      <c r="J45" s="1052"/>
      <c r="K45" s="118" t="s">
        <v>470</v>
      </c>
      <c r="L45" s="1018"/>
      <c r="M45" s="1019"/>
    </row>
    <row r="46" spans="1:13">
      <c r="A46" s="1054"/>
      <c r="B46" s="1027"/>
      <c r="C46" s="117"/>
      <c r="D46" s="119"/>
      <c r="E46" s="19" t="s">
        <v>442</v>
      </c>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79.5" customHeight="1">
      <c r="A48" s="1054"/>
      <c r="B48" s="151" t="s">
        <v>471</v>
      </c>
      <c r="C48" s="1105" t="s">
        <v>1170</v>
      </c>
      <c r="D48" s="1106"/>
      <c r="E48" s="1106"/>
      <c r="F48" s="1106"/>
      <c r="G48" s="1106"/>
      <c r="H48" s="1106"/>
      <c r="I48" s="1106"/>
      <c r="J48" s="1106"/>
      <c r="K48" s="1106"/>
      <c r="L48" s="1106"/>
      <c r="M48" s="1107"/>
    </row>
    <row r="49" spans="1:13">
      <c r="A49" s="1054"/>
      <c r="B49" s="151" t="s">
        <v>472</v>
      </c>
      <c r="C49" s="261" t="s">
        <v>1090</v>
      </c>
      <c r="D49" s="143"/>
      <c r="E49" s="143"/>
      <c r="F49" s="143"/>
      <c r="G49" s="143"/>
      <c r="H49" s="143"/>
      <c r="I49" s="143"/>
      <c r="J49" s="143"/>
      <c r="K49" s="143"/>
      <c r="L49" s="143"/>
      <c r="M49" s="144"/>
    </row>
    <row r="50" spans="1:13">
      <c r="A50" s="1054"/>
      <c r="B50" s="151" t="s">
        <v>473</v>
      </c>
      <c r="C50" s="297">
        <v>30</v>
      </c>
      <c r="D50" s="143"/>
      <c r="E50" s="143"/>
      <c r="F50" s="143"/>
      <c r="G50" s="143"/>
      <c r="H50" s="143"/>
      <c r="I50" s="143"/>
      <c r="J50" s="143"/>
      <c r="K50" s="143"/>
      <c r="L50" s="143"/>
      <c r="M50" s="144"/>
    </row>
    <row r="51" spans="1:13">
      <c r="A51" s="1054"/>
      <c r="B51" s="151" t="s">
        <v>474</v>
      </c>
      <c r="C51" s="314">
        <v>45352</v>
      </c>
      <c r="D51" s="143"/>
      <c r="E51" s="143"/>
      <c r="F51" s="143"/>
      <c r="G51" s="143"/>
      <c r="H51" s="143"/>
      <c r="I51" s="143"/>
      <c r="J51" s="143"/>
      <c r="K51" s="143"/>
      <c r="L51" s="143"/>
      <c r="M51" s="144"/>
    </row>
    <row r="52" spans="1:13" ht="15.75" customHeight="1">
      <c r="A52" s="1060" t="s">
        <v>250</v>
      </c>
      <c r="B52" s="155" t="s">
        <v>475</v>
      </c>
      <c r="C52" s="1063" t="s">
        <v>499</v>
      </c>
      <c r="D52" s="1064"/>
      <c r="E52" s="1064"/>
      <c r="F52" s="1064"/>
      <c r="G52" s="1064"/>
      <c r="H52" s="1064"/>
      <c r="I52" s="1064"/>
      <c r="J52" s="1064"/>
      <c r="K52" s="1064"/>
      <c r="L52" s="1064"/>
      <c r="M52" s="1065"/>
    </row>
    <row r="53" spans="1:13">
      <c r="A53" s="1061"/>
      <c r="B53" s="155" t="s">
        <v>477</v>
      </c>
      <c r="C53" s="1063" t="s">
        <v>478</v>
      </c>
      <c r="D53" s="1064"/>
      <c r="E53" s="1064"/>
      <c r="F53" s="1064"/>
      <c r="G53" s="1064"/>
      <c r="H53" s="1064"/>
      <c r="I53" s="1064"/>
      <c r="J53" s="1064"/>
      <c r="K53" s="1064"/>
      <c r="L53" s="1064"/>
      <c r="M53" s="1065"/>
    </row>
    <row r="54" spans="1:13">
      <c r="A54" s="1061"/>
      <c r="B54" s="155" t="s">
        <v>479</v>
      </c>
      <c r="C54" s="1063" t="s">
        <v>327</v>
      </c>
      <c r="D54" s="1064"/>
      <c r="E54" s="1064"/>
      <c r="F54" s="1064"/>
      <c r="G54" s="1064"/>
      <c r="H54" s="1064"/>
      <c r="I54" s="1064"/>
      <c r="J54" s="1064"/>
      <c r="K54" s="1064"/>
      <c r="L54" s="1064"/>
      <c r="M54" s="1065"/>
    </row>
    <row r="55" spans="1:13" ht="15.75" customHeight="1">
      <c r="A55" s="1061"/>
      <c r="B55" s="156" t="s">
        <v>481</v>
      </c>
      <c r="C55" s="1063" t="s">
        <v>328</v>
      </c>
      <c r="D55" s="1064"/>
      <c r="E55" s="1064"/>
      <c r="F55" s="1064"/>
      <c r="G55" s="1064"/>
      <c r="H55" s="1064"/>
      <c r="I55" s="1064"/>
      <c r="J55" s="1064"/>
      <c r="K55" s="1064"/>
      <c r="L55" s="1064"/>
      <c r="M55" s="1065"/>
    </row>
    <row r="56" spans="1:13" ht="15.75" customHeight="1">
      <c r="A56" s="1061"/>
      <c r="B56" s="155" t="s">
        <v>482</v>
      </c>
      <c r="C56" s="1308" t="s">
        <v>483</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570</v>
      </c>
      <c r="D58" s="1064"/>
      <c r="E58" s="1064"/>
      <c r="F58" s="1064"/>
      <c r="G58" s="1064"/>
      <c r="H58" s="1064"/>
      <c r="I58" s="1064"/>
      <c r="J58" s="1064"/>
      <c r="K58" s="1064"/>
      <c r="L58" s="1064"/>
      <c r="M58" s="1065"/>
    </row>
    <row r="59" spans="1:13" ht="15.75" customHeight="1">
      <c r="A59" s="1061"/>
      <c r="B59" s="157" t="s">
        <v>488</v>
      </c>
      <c r="C59" s="1063" t="s">
        <v>571</v>
      </c>
      <c r="D59" s="1064"/>
      <c r="E59" s="1064"/>
      <c r="F59" s="1064"/>
      <c r="G59" s="1064"/>
      <c r="H59" s="1064"/>
      <c r="I59" s="1064"/>
      <c r="J59" s="1064"/>
      <c r="K59" s="1064"/>
      <c r="L59" s="1064"/>
      <c r="M59" s="1065"/>
    </row>
    <row r="60" spans="1:13" ht="14.25" customHeight="1" thickBot="1">
      <c r="A60" s="1061"/>
      <c r="B60" s="158" t="s">
        <v>294</v>
      </c>
      <c r="C60" s="1063" t="s">
        <v>327</v>
      </c>
      <c r="D60" s="1064"/>
      <c r="E60" s="1064"/>
      <c r="F60" s="1064"/>
      <c r="G60" s="1064"/>
      <c r="H60" s="1064"/>
      <c r="I60" s="1064"/>
      <c r="J60" s="1064"/>
      <c r="K60" s="1064"/>
      <c r="L60" s="1064"/>
      <c r="M60" s="1065"/>
    </row>
    <row r="61" spans="1:13" ht="41.1" customHeight="1" thickBot="1">
      <c r="A61" s="149" t="s">
        <v>254</v>
      </c>
      <c r="B61" s="159"/>
      <c r="C61" s="1296"/>
      <c r="D61" s="1277"/>
      <c r="E61" s="1277"/>
      <c r="F61" s="1277"/>
      <c r="G61" s="1277"/>
      <c r="H61" s="1277"/>
      <c r="I61" s="1277"/>
      <c r="J61" s="1277"/>
      <c r="K61" s="1277"/>
      <c r="L61" s="1277"/>
      <c r="M61" s="1278"/>
    </row>
  </sheetData>
  <mergeCells count="46">
    <mergeCell ref="C11:M11"/>
    <mergeCell ref="A2:A15"/>
    <mergeCell ref="C3:M3"/>
    <mergeCell ref="D4:E4"/>
    <mergeCell ref="F4:G4"/>
    <mergeCell ref="I4:M4"/>
    <mergeCell ref="C5:M5"/>
    <mergeCell ref="C7:D7"/>
    <mergeCell ref="I7:M7"/>
    <mergeCell ref="B8:B10"/>
    <mergeCell ref="C9:D9"/>
    <mergeCell ref="F9:G9"/>
    <mergeCell ref="I9:J9"/>
    <mergeCell ref="C10:D10"/>
    <mergeCell ref="F10:G10"/>
    <mergeCell ref="I10:J10"/>
    <mergeCell ref="F45:F46"/>
    <mergeCell ref="G45:J46"/>
    <mergeCell ref="C12:M12"/>
    <mergeCell ref="C13:M13"/>
    <mergeCell ref="B14:B15"/>
    <mergeCell ref="C14:D14"/>
    <mergeCell ref="F14:M14"/>
    <mergeCell ref="C15:M15"/>
    <mergeCell ref="L45:M46"/>
    <mergeCell ref="C48:M48"/>
    <mergeCell ref="A52:A57"/>
    <mergeCell ref="C52:M52"/>
    <mergeCell ref="C53:M53"/>
    <mergeCell ref="C54:M54"/>
    <mergeCell ref="C55:M55"/>
    <mergeCell ref="C56:M56"/>
    <mergeCell ref="C57:M57"/>
    <mergeCell ref="A16:A51"/>
    <mergeCell ref="C16:M16"/>
    <mergeCell ref="C17:M17"/>
    <mergeCell ref="B18:B24"/>
    <mergeCell ref="B25:B28"/>
    <mergeCell ref="B32:B34"/>
    <mergeCell ref="B35:B43"/>
    <mergeCell ref="B44:B47"/>
    <mergeCell ref="A58:A60"/>
    <mergeCell ref="C58:M58"/>
    <mergeCell ref="C59:M59"/>
    <mergeCell ref="C60:M60"/>
    <mergeCell ref="C61:M61"/>
  </mergeCells>
  <dataValidations count="7">
    <dataValidation allowBlank="1" showInputMessage="1" showErrorMessage="1" prompt="Seleccione de la lista desplegable" sqref="B4 B7 H7" xr:uid="{3D03B69C-FF9D-41CB-B29D-C752A6A49657}"/>
    <dataValidation allowBlank="1" showInputMessage="1" showErrorMessage="1" prompt="Incluir una ficha por cada indicador, ya sea de producto o de resultado" sqref="B1" xr:uid="{A3D17332-B7D2-4ABA-8DC4-0E125F654BB6}"/>
    <dataValidation allowBlank="1" showInputMessage="1" showErrorMessage="1" prompt="Identifique el ODS a que le apunta el indicador de producto. Seleccione de la lista desplegable._x000a_" sqref="B14:B15" xr:uid="{8CEFE50E-9953-49D2-A073-724092441D53}"/>
    <dataValidation allowBlank="1" showInputMessage="1" showErrorMessage="1" prompt="Identifique la meta ODS a que le apunta el indicador de producto. Seleccione de la lista desplegable." sqref="E14" xr:uid="{8323CB23-C7CC-4D36-B2E8-294F27C58F7A}"/>
    <dataValidation allowBlank="1" showInputMessage="1" showErrorMessage="1" prompt="Determine si el indicador responde a un enfoque (Derechos Humanos, Género, Diferencial, Poblacional, Ambiental y Territorial). Si responde a más de enfoque separelos por ;" sqref="B16" xr:uid="{BCA34B34-0ACD-455A-9719-ED41FEE82B7D}"/>
    <dataValidation allowBlank="1" showInputMessage="1" showErrorMessage="1" prompt="Si corresponde a un indicador del PDD, identifique el código de la meta el cual se encuentra en el listado de indicadores del plan que se encuentra en la caja de herramientas._x000a__x000a_" sqref="F4" xr:uid="{201A05B1-1A2F-4E86-B45B-1E52B79161DC}"/>
    <dataValidation type="list" allowBlank="1" showInputMessage="1" showErrorMessage="1" sqref="I7:M7" xr:uid="{3DC1F394-E98D-4846-9EDC-B87287ED2BB3}">
      <formula1>INDIRECT($C$7)</formula1>
    </dataValidation>
  </dataValidations>
  <hyperlinks>
    <hyperlink ref="C56" r:id="rId1" xr:uid="{C251A68D-120D-4FEC-AE9F-1A324146475F}"/>
  </hyperlinks>
  <pageMargins left="0.7" right="0.7" top="0.75" bottom="0.75" header="0.3" footer="0.3"/>
  <pageSetup paperSize="9" orientation="portrait" horizontalDpi="1200" verticalDpi="1200" r:id="rId2"/>
  <ignoredErrors>
    <ignoredError sqref="G3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BEBA-C805-40F2-A253-2765FEF97DDB}">
  <sheetPr>
    <tabColor rgb="FF0070C0"/>
  </sheetPr>
  <dimension ref="A1:M61"/>
  <sheetViews>
    <sheetView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892</v>
      </c>
      <c r="C1" s="62"/>
      <c r="D1" s="62"/>
      <c r="E1" s="62"/>
      <c r="F1" s="62"/>
      <c r="G1" s="62"/>
      <c r="H1" s="62"/>
      <c r="I1" s="62"/>
      <c r="J1" s="62"/>
      <c r="K1" s="62"/>
      <c r="L1" s="62"/>
      <c r="M1" s="63"/>
    </row>
    <row r="2" spans="1:13">
      <c r="A2" s="1023" t="s">
        <v>426</v>
      </c>
      <c r="B2" s="150" t="s">
        <v>427</v>
      </c>
      <c r="C2" s="260" t="s">
        <v>894</v>
      </c>
      <c r="D2" s="145"/>
      <c r="E2" s="145"/>
      <c r="F2" s="145"/>
      <c r="G2" s="145"/>
      <c r="H2" s="145"/>
      <c r="I2" s="145"/>
      <c r="J2" s="145"/>
      <c r="K2" s="145"/>
      <c r="L2" s="145"/>
      <c r="M2" s="146"/>
    </row>
    <row r="3" spans="1:13" ht="45.75" customHeight="1">
      <c r="A3" s="1024"/>
      <c r="B3" s="162" t="s">
        <v>511</v>
      </c>
      <c r="C3" s="1242" t="s">
        <v>357</v>
      </c>
      <c r="D3" s="1243"/>
      <c r="E3" s="1243"/>
      <c r="F3" s="1243"/>
      <c r="G3" s="1243"/>
      <c r="H3" s="1243"/>
      <c r="I3" s="1243"/>
      <c r="J3" s="1243"/>
      <c r="K3" s="1243"/>
      <c r="L3" s="1243"/>
      <c r="M3" s="1244"/>
    </row>
    <row r="4" spans="1:13" ht="22.5" customHeight="1">
      <c r="A4" s="1024"/>
      <c r="B4" s="153" t="s">
        <v>290</v>
      </c>
      <c r="C4" s="122" t="s">
        <v>355</v>
      </c>
      <c r="D4" s="1297"/>
      <c r="E4" s="1298"/>
      <c r="F4" s="1045" t="s">
        <v>291</v>
      </c>
      <c r="G4" s="1046"/>
      <c r="H4" s="125" t="s">
        <v>356</v>
      </c>
      <c r="I4" s="1120"/>
      <c r="J4" s="1043"/>
      <c r="K4" s="1043"/>
      <c r="L4" s="1043"/>
      <c r="M4" s="1044"/>
    </row>
    <row r="5" spans="1:13" ht="18" customHeight="1">
      <c r="A5" s="1024"/>
      <c r="B5" s="153" t="s">
        <v>430</v>
      </c>
      <c r="C5" s="1042" t="s">
        <v>431</v>
      </c>
      <c r="D5" s="1043"/>
      <c r="E5" s="1043"/>
      <c r="F5" s="1043"/>
      <c r="G5" s="1043"/>
      <c r="H5" s="1043"/>
      <c r="I5" s="1043"/>
      <c r="J5" s="1043"/>
      <c r="K5" s="1043"/>
      <c r="L5" s="1043"/>
      <c r="M5" s="1044"/>
    </row>
    <row r="6" spans="1:13">
      <c r="A6" s="1024"/>
      <c r="B6" s="153" t="s">
        <v>432</v>
      </c>
      <c r="C6" s="255" t="s">
        <v>431</v>
      </c>
      <c r="D6" s="126"/>
      <c r="E6" s="126"/>
      <c r="F6" s="126"/>
      <c r="G6" s="126"/>
      <c r="H6" s="126"/>
      <c r="I6" s="126"/>
      <c r="J6" s="126"/>
      <c r="K6" s="126"/>
      <c r="L6" s="126"/>
      <c r="M6" s="127"/>
    </row>
    <row r="7" spans="1:13">
      <c r="A7" s="1024"/>
      <c r="B7" s="162" t="s">
        <v>433</v>
      </c>
      <c r="C7" s="1305" t="s">
        <v>10</v>
      </c>
      <c r="D7" s="1306"/>
      <c r="E7" s="308"/>
      <c r="F7" s="308"/>
      <c r="G7" s="30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30" t="s">
        <v>327</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96.75" customHeight="1">
      <c r="A11" s="1024"/>
      <c r="B11" s="162" t="s">
        <v>436</v>
      </c>
      <c r="C11" s="1013" t="s">
        <v>1171</v>
      </c>
      <c r="D11" s="1014"/>
      <c r="E11" s="1014"/>
      <c r="F11" s="1014"/>
      <c r="G11" s="1014"/>
      <c r="H11" s="1014"/>
      <c r="I11" s="1014"/>
      <c r="J11" s="1014"/>
      <c r="K11" s="1014"/>
      <c r="L11" s="1014"/>
      <c r="M11" s="1017"/>
    </row>
    <row r="12" spans="1:13" ht="117" customHeight="1">
      <c r="A12" s="1024"/>
      <c r="B12" s="162" t="s">
        <v>515</v>
      </c>
      <c r="C12" s="1013" t="s">
        <v>1173</v>
      </c>
      <c r="D12" s="1014"/>
      <c r="E12" s="1014"/>
      <c r="F12" s="1014"/>
      <c r="G12" s="1014"/>
      <c r="H12" s="1014"/>
      <c r="I12" s="1014"/>
      <c r="J12" s="1014"/>
      <c r="K12" s="1014"/>
      <c r="L12" s="1014"/>
      <c r="M12" s="1017"/>
    </row>
    <row r="13" spans="1:13" ht="51" customHeight="1">
      <c r="A13" s="1024"/>
      <c r="B13" s="162" t="s">
        <v>516</v>
      </c>
      <c r="C13" s="1105" t="s">
        <v>352</v>
      </c>
      <c r="D13" s="1106"/>
      <c r="E13" s="1106"/>
      <c r="F13" s="1106"/>
      <c r="G13" s="1106"/>
      <c r="H13" s="1106"/>
      <c r="I13" s="1106"/>
      <c r="J13" s="1106"/>
      <c r="K13" s="1106"/>
      <c r="L13" s="1106"/>
      <c r="M13" s="1107"/>
    </row>
    <row r="14" spans="1:13" ht="36.7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c r="A17" s="1054"/>
      <c r="B17" s="151" t="s">
        <v>519</v>
      </c>
      <c r="C17" s="1058" t="s">
        <v>895</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19" t="s">
        <v>442</v>
      </c>
      <c r="E23" s="18" t="s">
        <v>448</v>
      </c>
      <c r="F23" s="325" t="s">
        <v>896</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t="s">
        <v>872</v>
      </c>
      <c r="E30" s="24"/>
      <c r="F30" s="32" t="s">
        <v>457</v>
      </c>
      <c r="G30" s="311" t="s">
        <v>356</v>
      </c>
      <c r="H30" s="24"/>
      <c r="I30" s="32" t="s">
        <v>458</v>
      </c>
      <c r="J30" s="312" t="s">
        <v>356</v>
      </c>
      <c r="K30" s="313"/>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315">
        <v>5</v>
      </c>
      <c r="E37" s="9"/>
      <c r="F37" s="315">
        <v>5</v>
      </c>
      <c r="G37" s="9"/>
      <c r="H37" s="790">
        <v>5</v>
      </c>
      <c r="I37" s="9"/>
      <c r="J37" s="790">
        <v>5</v>
      </c>
      <c r="K37" s="790"/>
      <c r="L37" s="792">
        <v>5</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790">
        <v>5</v>
      </c>
      <c r="E39" s="9"/>
      <c r="F39" s="790">
        <v>5</v>
      </c>
      <c r="G39" s="790"/>
      <c r="H39" s="792">
        <v>5</v>
      </c>
      <c r="I39" s="790"/>
      <c r="J39" s="792">
        <v>5</v>
      </c>
      <c r="K39" s="790"/>
      <c r="L39" s="790">
        <v>5</v>
      </c>
      <c r="M39" s="100"/>
    </row>
    <row r="40" spans="1:13">
      <c r="A40" s="1054"/>
      <c r="B40" s="1027"/>
      <c r="C40" s="88"/>
      <c r="D40" s="6">
        <v>2033</v>
      </c>
      <c r="E40" s="6"/>
      <c r="F40" s="793">
        <v>2034</v>
      </c>
      <c r="G40" s="6"/>
      <c r="H40" s="141" t="s">
        <v>467</v>
      </c>
      <c r="I40" s="141"/>
      <c r="J40" s="141"/>
      <c r="K40" s="6"/>
      <c r="L40" s="6"/>
      <c r="M40" s="16"/>
    </row>
    <row r="41" spans="1:13">
      <c r="A41" s="1054"/>
      <c r="B41" s="1027"/>
      <c r="C41" s="88"/>
      <c r="D41" s="790">
        <v>5</v>
      </c>
      <c r="E41" s="9"/>
      <c r="F41" s="790">
        <v>5</v>
      </c>
      <c r="G41" s="790"/>
      <c r="H41" s="792">
        <v>60</v>
      </c>
      <c r="I41" s="790"/>
      <c r="J41" s="792"/>
      <c r="K41" s="790"/>
      <c r="L41" s="790"/>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356</v>
      </c>
      <c r="H45" s="1052"/>
      <c r="I45" s="1052"/>
      <c r="J45" s="1052"/>
      <c r="K45" s="118" t="s">
        <v>470</v>
      </c>
      <c r="L45" s="1018"/>
      <c r="M45" s="1019"/>
    </row>
    <row r="46" spans="1:13">
      <c r="A46" s="1054"/>
      <c r="B46" s="1027"/>
      <c r="C46" s="117"/>
      <c r="D46" s="119"/>
      <c r="E46" s="19" t="s">
        <v>442</v>
      </c>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61.5" customHeight="1">
      <c r="A48" s="1054"/>
      <c r="B48" s="151" t="s">
        <v>471</v>
      </c>
      <c r="C48" s="1105" t="s">
        <v>1174</v>
      </c>
      <c r="D48" s="1106"/>
      <c r="E48" s="1106"/>
      <c r="F48" s="1106"/>
      <c r="G48" s="1106"/>
      <c r="H48" s="1106"/>
      <c r="I48" s="1106"/>
      <c r="J48" s="1106"/>
      <c r="K48" s="1106"/>
      <c r="L48" s="1106"/>
      <c r="M48" s="1107"/>
    </row>
    <row r="49" spans="1:13">
      <c r="A49" s="1054"/>
      <c r="B49" s="151" t="s">
        <v>472</v>
      </c>
      <c r="C49" s="261" t="s">
        <v>1091</v>
      </c>
      <c r="D49" s="143"/>
      <c r="E49" s="143"/>
      <c r="F49" s="143"/>
      <c r="G49" s="143"/>
      <c r="H49" s="143"/>
      <c r="I49" s="143"/>
      <c r="J49" s="143"/>
      <c r="K49" s="143"/>
      <c r="L49" s="143"/>
      <c r="M49" s="144"/>
    </row>
    <row r="50" spans="1:13">
      <c r="A50" s="1054"/>
      <c r="B50" s="151" t="s">
        <v>473</v>
      </c>
      <c r="C50" s="297">
        <v>30</v>
      </c>
      <c r="D50" s="143"/>
      <c r="E50" s="143"/>
      <c r="F50" s="143"/>
      <c r="G50" s="143"/>
      <c r="H50" s="143"/>
      <c r="I50" s="143"/>
      <c r="J50" s="143"/>
      <c r="K50" s="143"/>
      <c r="L50" s="143"/>
      <c r="M50" s="144"/>
    </row>
    <row r="51" spans="1:13">
      <c r="A51" s="1054"/>
      <c r="B51" s="151" t="s">
        <v>474</v>
      </c>
      <c r="C51" s="314">
        <v>45352</v>
      </c>
      <c r="D51" s="143"/>
      <c r="E51" s="143"/>
      <c r="F51" s="143"/>
      <c r="G51" s="143"/>
      <c r="H51" s="143"/>
      <c r="I51" s="143"/>
      <c r="J51" s="143"/>
      <c r="K51" s="143"/>
      <c r="L51" s="143"/>
      <c r="M51" s="144"/>
    </row>
    <row r="52" spans="1:13" ht="15.75" customHeight="1">
      <c r="A52" s="1060" t="s">
        <v>250</v>
      </c>
      <c r="B52" s="155" t="s">
        <v>475</v>
      </c>
      <c r="C52" s="1063" t="s">
        <v>499</v>
      </c>
      <c r="D52" s="1064"/>
      <c r="E52" s="1064"/>
      <c r="F52" s="1064"/>
      <c r="G52" s="1064"/>
      <c r="H52" s="1064"/>
      <c r="I52" s="1064"/>
      <c r="J52" s="1064"/>
      <c r="K52" s="1064"/>
      <c r="L52" s="1064"/>
      <c r="M52" s="1065"/>
    </row>
    <row r="53" spans="1:13">
      <c r="A53" s="1061"/>
      <c r="B53" s="155" t="s">
        <v>477</v>
      </c>
      <c r="C53" s="1063" t="s">
        <v>478</v>
      </c>
      <c r="D53" s="1064"/>
      <c r="E53" s="1064"/>
      <c r="F53" s="1064"/>
      <c r="G53" s="1064"/>
      <c r="H53" s="1064"/>
      <c r="I53" s="1064"/>
      <c r="J53" s="1064"/>
      <c r="K53" s="1064"/>
      <c r="L53" s="1064"/>
      <c r="M53" s="1065"/>
    </row>
    <row r="54" spans="1:13">
      <c r="A54" s="1061"/>
      <c r="B54" s="155" t="s">
        <v>479</v>
      </c>
      <c r="C54" s="1063" t="s">
        <v>327</v>
      </c>
      <c r="D54" s="1064"/>
      <c r="E54" s="1064"/>
      <c r="F54" s="1064"/>
      <c r="G54" s="1064"/>
      <c r="H54" s="1064"/>
      <c r="I54" s="1064"/>
      <c r="J54" s="1064"/>
      <c r="K54" s="1064"/>
      <c r="L54" s="1064"/>
      <c r="M54" s="1065"/>
    </row>
    <row r="55" spans="1:13" ht="15.75" customHeight="1">
      <c r="A55" s="1061"/>
      <c r="B55" s="156" t="s">
        <v>481</v>
      </c>
      <c r="C55" s="1063" t="s">
        <v>328</v>
      </c>
      <c r="D55" s="1064"/>
      <c r="E55" s="1064"/>
      <c r="F55" s="1064"/>
      <c r="G55" s="1064"/>
      <c r="H55" s="1064"/>
      <c r="I55" s="1064"/>
      <c r="J55" s="1064"/>
      <c r="K55" s="1064"/>
      <c r="L55" s="1064"/>
      <c r="M55" s="1065"/>
    </row>
    <row r="56" spans="1:13" ht="15.75" customHeight="1">
      <c r="A56" s="1061"/>
      <c r="B56" s="155" t="s">
        <v>482</v>
      </c>
      <c r="C56" s="1308" t="s">
        <v>483</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570</v>
      </c>
      <c r="D58" s="1064"/>
      <c r="E58" s="1064"/>
      <c r="F58" s="1064"/>
      <c r="G58" s="1064"/>
      <c r="H58" s="1064"/>
      <c r="I58" s="1064"/>
      <c r="J58" s="1064"/>
      <c r="K58" s="1064"/>
      <c r="L58" s="1064"/>
      <c r="M58" s="1065"/>
    </row>
    <row r="59" spans="1:13" ht="15.75" customHeight="1">
      <c r="A59" s="1061"/>
      <c r="B59" s="157" t="s">
        <v>488</v>
      </c>
      <c r="C59" s="1063" t="s">
        <v>571</v>
      </c>
      <c r="D59" s="1064"/>
      <c r="E59" s="1064"/>
      <c r="F59" s="1064"/>
      <c r="G59" s="1064"/>
      <c r="H59" s="1064"/>
      <c r="I59" s="1064"/>
      <c r="J59" s="1064"/>
      <c r="K59" s="1064"/>
      <c r="L59" s="1064"/>
      <c r="M59" s="1065"/>
    </row>
    <row r="60" spans="1:13" ht="16.5" customHeight="1" thickBot="1">
      <c r="A60" s="1061"/>
      <c r="B60" s="158" t="s">
        <v>294</v>
      </c>
      <c r="C60" s="1063" t="s">
        <v>327</v>
      </c>
      <c r="D60" s="1064"/>
      <c r="E60" s="1064"/>
      <c r="F60" s="1064"/>
      <c r="G60" s="1064"/>
      <c r="H60" s="1064"/>
      <c r="I60" s="1064"/>
      <c r="J60" s="1064"/>
      <c r="K60" s="1064"/>
      <c r="L60" s="1064"/>
      <c r="M60" s="1065"/>
    </row>
    <row r="61" spans="1:13" ht="41.1" customHeight="1" thickBot="1">
      <c r="A61" s="149" t="s">
        <v>254</v>
      </c>
      <c r="B61" s="159"/>
      <c r="C61" s="1296"/>
      <c r="D61" s="1277"/>
      <c r="E61" s="1277"/>
      <c r="F61" s="1277"/>
      <c r="G61" s="1277"/>
      <c r="H61" s="1277"/>
      <c r="I61" s="1277"/>
      <c r="J61" s="1277"/>
      <c r="K61" s="1277"/>
      <c r="L61" s="1277"/>
      <c r="M61" s="1278"/>
    </row>
  </sheetData>
  <mergeCells count="46">
    <mergeCell ref="C11:M11"/>
    <mergeCell ref="A2:A15"/>
    <mergeCell ref="C3:M3"/>
    <mergeCell ref="D4:E4"/>
    <mergeCell ref="F4:G4"/>
    <mergeCell ref="I4:M4"/>
    <mergeCell ref="C5:M5"/>
    <mergeCell ref="C7:D7"/>
    <mergeCell ref="I7:M7"/>
    <mergeCell ref="B8:B10"/>
    <mergeCell ref="C9:D9"/>
    <mergeCell ref="F9:G9"/>
    <mergeCell ref="I9:J9"/>
    <mergeCell ref="C10:D10"/>
    <mergeCell ref="F10:G10"/>
    <mergeCell ref="I10:J10"/>
    <mergeCell ref="F45:F46"/>
    <mergeCell ref="G45:J46"/>
    <mergeCell ref="C12:M12"/>
    <mergeCell ref="C13:M13"/>
    <mergeCell ref="B14:B15"/>
    <mergeCell ref="C14:D14"/>
    <mergeCell ref="F14:M14"/>
    <mergeCell ref="C15:M15"/>
    <mergeCell ref="L45:M46"/>
    <mergeCell ref="C48:M48"/>
    <mergeCell ref="A52:A57"/>
    <mergeCell ref="C52:M52"/>
    <mergeCell ref="C53:M53"/>
    <mergeCell ref="C54:M54"/>
    <mergeCell ref="C55:M55"/>
    <mergeCell ref="C56:M56"/>
    <mergeCell ref="C57:M57"/>
    <mergeCell ref="A16:A51"/>
    <mergeCell ref="C16:M16"/>
    <mergeCell ref="C17:M17"/>
    <mergeCell ref="B18:B24"/>
    <mergeCell ref="B25:B28"/>
    <mergeCell ref="B32:B34"/>
    <mergeCell ref="B35:B43"/>
    <mergeCell ref="B44:B47"/>
    <mergeCell ref="A58:A60"/>
    <mergeCell ref="C58:M58"/>
    <mergeCell ref="C59:M59"/>
    <mergeCell ref="C60:M60"/>
    <mergeCell ref="C61:M61"/>
  </mergeCells>
  <dataValidations count="7">
    <dataValidation type="list" allowBlank="1" showInputMessage="1" showErrorMessage="1" sqref="I7:M7" xr:uid="{55C21A64-12A5-4F01-8BF1-B519698236AD}">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807D88AE-DF3D-42D7-ACD9-EF469CAD49E1}"/>
    <dataValidation allowBlank="1" showInputMessage="1" showErrorMessage="1" prompt="Determine si el indicador responde a un enfoque (Derechos Humanos, Género, Diferencial, Poblacional, Ambiental y Territorial). Si responde a más de enfoque separelos por ;" sqref="B16" xr:uid="{62CFE264-E8E6-4A67-B5D2-CBA46626FAEE}"/>
    <dataValidation allowBlank="1" showInputMessage="1" showErrorMessage="1" prompt="Identifique la meta ODS a que le apunta el indicador de producto. Seleccione de la lista desplegable." sqref="E14" xr:uid="{67D2A9E6-686E-48D2-AA0B-817D45FEEE03}"/>
    <dataValidation allowBlank="1" showInputMessage="1" showErrorMessage="1" prompt="Identifique el ODS a que le apunta el indicador de producto. Seleccione de la lista desplegable._x000a_" sqref="B14:B15" xr:uid="{56FA91F7-982A-40E4-BA41-AF4843CE2FAE}"/>
    <dataValidation allowBlank="1" showInputMessage="1" showErrorMessage="1" prompt="Incluir una ficha por cada indicador, ya sea de producto o de resultado" sqref="B1" xr:uid="{F907FF40-E28B-4F10-82F8-D6A4A3F2E15A}"/>
    <dataValidation allowBlank="1" showInputMessage="1" showErrorMessage="1" prompt="Seleccione de la lista desplegable" sqref="B4 B7 H7" xr:uid="{4D49DE1B-C5EF-4CDD-90C7-AE73E87CDC2F}"/>
  </dataValidations>
  <hyperlinks>
    <hyperlink ref="C56" r:id="rId1" xr:uid="{65DF1B48-BE46-4BA3-AF41-CFE98A412C09}"/>
  </hyperlinks>
  <pageMargins left="0.7" right="0.7" top="0.75" bottom="0.75" header="0.3" footer="0.3"/>
  <pageSetup paperSize="9" orientation="portrait" horizontalDpi="1200" verticalDpi="1200" r:id="rId2"/>
  <ignoredErrors>
    <ignoredError sqref="G3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4EBD-5FC1-4069-86DE-4E0EB46877E0}">
  <sheetPr>
    <tabColor rgb="FF0070C0"/>
  </sheetPr>
  <dimension ref="A1:M61"/>
  <sheetViews>
    <sheetView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60"/>
      <c r="B1" s="61" t="s">
        <v>893</v>
      </c>
      <c r="C1" s="62"/>
      <c r="D1" s="62"/>
      <c r="E1" s="62"/>
      <c r="F1" s="62"/>
      <c r="G1" s="62"/>
      <c r="H1" s="62"/>
      <c r="I1" s="62"/>
      <c r="J1" s="62"/>
      <c r="K1" s="62"/>
      <c r="L1" s="62"/>
      <c r="M1" s="63"/>
    </row>
    <row r="2" spans="1:13" ht="27" customHeight="1">
      <c r="A2" s="1023" t="s">
        <v>426</v>
      </c>
      <c r="B2" s="150" t="s">
        <v>427</v>
      </c>
      <c r="C2" s="1312" t="s">
        <v>890</v>
      </c>
      <c r="D2" s="1313"/>
      <c r="E2" s="1313"/>
      <c r="F2" s="1313"/>
      <c r="G2" s="1313"/>
      <c r="H2" s="1313"/>
      <c r="I2" s="1313"/>
      <c r="J2" s="1313"/>
      <c r="K2" s="1313"/>
      <c r="L2" s="1313"/>
      <c r="M2" s="1314"/>
    </row>
    <row r="3" spans="1:13" ht="45.75" customHeight="1">
      <c r="A3" s="1024"/>
      <c r="B3" s="162" t="s">
        <v>511</v>
      </c>
      <c r="C3" s="1242" t="s">
        <v>357</v>
      </c>
      <c r="D3" s="1243"/>
      <c r="E3" s="1243"/>
      <c r="F3" s="1243"/>
      <c r="G3" s="1243"/>
      <c r="H3" s="1243"/>
      <c r="I3" s="1243"/>
      <c r="J3" s="1243"/>
      <c r="K3" s="1243"/>
      <c r="L3" s="1243"/>
      <c r="M3" s="1244"/>
    </row>
    <row r="4" spans="1:13" ht="17.25" customHeight="1">
      <c r="A4" s="1024"/>
      <c r="B4" s="153" t="s">
        <v>290</v>
      </c>
      <c r="C4" s="122" t="s">
        <v>355</v>
      </c>
      <c r="D4" s="1297"/>
      <c r="E4" s="1298"/>
      <c r="F4" s="1045" t="s">
        <v>291</v>
      </c>
      <c r="G4" s="1046"/>
      <c r="H4" s="125" t="s">
        <v>356</v>
      </c>
      <c r="I4" s="1120"/>
      <c r="J4" s="1043"/>
      <c r="K4" s="1043"/>
      <c r="L4" s="1043"/>
      <c r="M4" s="1044"/>
    </row>
    <row r="5" spans="1:13" ht="17.25" customHeight="1">
      <c r="A5" s="1024"/>
      <c r="B5" s="153" t="s">
        <v>430</v>
      </c>
      <c r="C5" s="1042" t="s">
        <v>431</v>
      </c>
      <c r="D5" s="1043"/>
      <c r="E5" s="1043"/>
      <c r="F5" s="1043"/>
      <c r="G5" s="1043"/>
      <c r="H5" s="1043"/>
      <c r="I5" s="1043"/>
      <c r="J5" s="1043"/>
      <c r="K5" s="1043"/>
      <c r="L5" s="1043"/>
      <c r="M5" s="1044"/>
    </row>
    <row r="6" spans="1:13">
      <c r="A6" s="1024"/>
      <c r="B6" s="153" t="s">
        <v>432</v>
      </c>
      <c r="C6" s="255" t="s">
        <v>431</v>
      </c>
      <c r="D6" s="126"/>
      <c r="E6" s="126"/>
      <c r="F6" s="126"/>
      <c r="G6" s="126"/>
      <c r="H6" s="126"/>
      <c r="I6" s="126"/>
      <c r="J6" s="126"/>
      <c r="K6" s="126"/>
      <c r="L6" s="126"/>
      <c r="M6" s="127"/>
    </row>
    <row r="7" spans="1:13">
      <c r="A7" s="1024"/>
      <c r="B7" s="162" t="s">
        <v>433</v>
      </c>
      <c r="C7" s="1305" t="s">
        <v>10</v>
      </c>
      <c r="D7" s="1306"/>
      <c r="E7" s="308"/>
      <c r="F7" s="308"/>
      <c r="G7" s="30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30" t="s">
        <v>327</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55.5" customHeight="1">
      <c r="A11" s="1024"/>
      <c r="B11" s="162" t="s">
        <v>436</v>
      </c>
      <c r="C11" s="1013" t="s">
        <v>1179</v>
      </c>
      <c r="D11" s="1014"/>
      <c r="E11" s="1014"/>
      <c r="F11" s="1014"/>
      <c r="G11" s="1014"/>
      <c r="H11" s="1014"/>
      <c r="I11" s="1014"/>
      <c r="J11" s="1014"/>
      <c r="K11" s="1014"/>
      <c r="L11" s="1014"/>
      <c r="M11" s="1017"/>
    </row>
    <row r="12" spans="1:13" ht="219" customHeight="1">
      <c r="A12" s="1024"/>
      <c r="B12" s="162" t="s">
        <v>515</v>
      </c>
      <c r="C12" s="1013" t="s">
        <v>1175</v>
      </c>
      <c r="D12" s="1014"/>
      <c r="E12" s="1014"/>
      <c r="F12" s="1014"/>
      <c r="G12" s="1014"/>
      <c r="H12" s="1014"/>
      <c r="I12" s="1014"/>
      <c r="J12" s="1014"/>
      <c r="K12" s="1014"/>
      <c r="L12" s="1014"/>
      <c r="M12" s="1017"/>
    </row>
    <row r="13" spans="1:13" ht="51" customHeight="1">
      <c r="A13" s="1024"/>
      <c r="B13" s="162" t="s">
        <v>516</v>
      </c>
      <c r="C13" s="1105" t="s">
        <v>352</v>
      </c>
      <c r="D13" s="1106"/>
      <c r="E13" s="1106"/>
      <c r="F13" s="1106"/>
      <c r="G13" s="1106"/>
      <c r="H13" s="1106"/>
      <c r="I13" s="1106"/>
      <c r="J13" s="1106"/>
      <c r="K13" s="1106"/>
      <c r="L13" s="1106"/>
      <c r="M13" s="1107"/>
    </row>
    <row r="14" spans="1:13" ht="36.7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2.1" customHeight="1">
      <c r="A17" s="1054"/>
      <c r="B17" s="151" t="s">
        <v>519</v>
      </c>
      <c r="C17" s="1058" t="s">
        <v>891</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19" t="s">
        <v>442</v>
      </c>
      <c r="E23" s="18" t="s">
        <v>448</v>
      </c>
      <c r="F23" s="325" t="s">
        <v>897</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521</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0" t="s">
        <v>872</v>
      </c>
      <c r="E30" s="24"/>
      <c r="F30" s="32" t="s">
        <v>457</v>
      </c>
      <c r="G30" s="311" t="s">
        <v>356</v>
      </c>
      <c r="H30" s="24"/>
      <c r="I30" s="32" t="s">
        <v>458</v>
      </c>
      <c r="J30" s="312" t="s">
        <v>356</v>
      </c>
      <c r="K30" s="313"/>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59"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6">
        <v>2023</v>
      </c>
      <c r="E36" s="6"/>
      <c r="F36" s="6">
        <v>2024</v>
      </c>
      <c r="G36" s="6"/>
      <c r="H36" s="141">
        <v>2025</v>
      </c>
      <c r="I36" s="141"/>
      <c r="J36" s="141">
        <v>2026</v>
      </c>
      <c r="K36" s="6"/>
      <c r="L36" s="6">
        <v>2027</v>
      </c>
      <c r="M36" s="40"/>
    </row>
    <row r="37" spans="1:13">
      <c r="A37" s="1054"/>
      <c r="B37" s="1027"/>
      <c r="C37" s="88"/>
      <c r="D37" s="315">
        <v>1</v>
      </c>
      <c r="E37" s="9"/>
      <c r="F37" s="790">
        <v>1</v>
      </c>
      <c r="G37" s="790"/>
      <c r="H37" s="790">
        <v>1</v>
      </c>
      <c r="I37" s="790"/>
      <c r="J37" s="790">
        <v>1</v>
      </c>
      <c r="K37" s="790"/>
      <c r="L37" s="790">
        <v>1</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790">
        <v>1</v>
      </c>
      <c r="E39" s="790"/>
      <c r="F39" s="790">
        <v>1</v>
      </c>
      <c r="G39" s="790"/>
      <c r="H39" s="790">
        <v>1</v>
      </c>
      <c r="I39" s="790"/>
      <c r="J39" s="790">
        <v>1</v>
      </c>
      <c r="K39" s="790"/>
      <c r="L39" s="790">
        <v>1</v>
      </c>
      <c r="M39" s="100"/>
    </row>
    <row r="40" spans="1:13">
      <c r="A40" s="1054"/>
      <c r="B40" s="1027"/>
      <c r="C40" s="88"/>
      <c r="D40" s="6">
        <v>2033</v>
      </c>
      <c r="E40" s="6"/>
      <c r="F40" s="6">
        <v>2034</v>
      </c>
      <c r="G40" s="6"/>
      <c r="H40" s="141" t="s">
        <v>467</v>
      </c>
      <c r="I40" s="141"/>
      <c r="J40" s="141"/>
      <c r="K40" s="6"/>
      <c r="L40" s="6"/>
      <c r="M40" s="16"/>
    </row>
    <row r="41" spans="1:13">
      <c r="A41" s="1054"/>
      <c r="B41" s="1027"/>
      <c r="C41" s="88"/>
      <c r="D41" s="790">
        <v>1</v>
      </c>
      <c r="E41" s="790"/>
      <c r="F41" s="790">
        <v>1</v>
      </c>
      <c r="G41" s="790"/>
      <c r="H41" s="790">
        <v>12</v>
      </c>
      <c r="I41" s="790"/>
      <c r="J41" s="790"/>
      <c r="K41" s="9"/>
      <c r="L41" s="98"/>
      <c r="M41" s="100"/>
    </row>
    <row r="42" spans="1:13">
      <c r="A42" s="1054"/>
      <c r="B42" s="1027"/>
      <c r="C42" s="88"/>
      <c r="D42" s="10"/>
      <c r="E42" s="99"/>
      <c r="F42" s="10"/>
      <c r="G42" s="99"/>
      <c r="H42" s="69"/>
      <c r="I42" s="70"/>
      <c r="J42" s="69"/>
      <c r="K42" s="70"/>
      <c r="L42" s="69"/>
      <c r="M42" s="71"/>
    </row>
    <row r="43" spans="1:13">
      <c r="A43" s="1054"/>
      <c r="B43" s="1027"/>
      <c r="C43" s="89"/>
      <c r="D43" s="10"/>
      <c r="E43" s="99"/>
      <c r="F43" s="10"/>
      <c r="G43" s="99"/>
      <c r="H43" s="97"/>
      <c r="I43" s="74"/>
      <c r="J43" s="97"/>
      <c r="K43" s="74"/>
      <c r="L43" s="97"/>
      <c r="M43" s="75"/>
    </row>
    <row r="44" spans="1:13" ht="18" customHeight="1">
      <c r="A44" s="1054"/>
      <c r="B44" s="1026" t="s">
        <v>468</v>
      </c>
      <c r="C44" s="79"/>
      <c r="D44" s="23"/>
      <c r="E44" s="23"/>
      <c r="F44" s="23"/>
      <c r="G44" s="23"/>
      <c r="H44" s="23"/>
      <c r="I44" s="23"/>
      <c r="J44" s="23"/>
      <c r="K44" s="23"/>
      <c r="L44" s="26"/>
      <c r="M44" s="116"/>
    </row>
    <row r="45" spans="1:13">
      <c r="A45" s="1054"/>
      <c r="B45" s="1027"/>
      <c r="C45" s="117"/>
      <c r="D45" s="41" t="s">
        <v>93</v>
      </c>
      <c r="E45" s="42" t="s">
        <v>95</v>
      </c>
      <c r="F45" s="1051" t="s">
        <v>469</v>
      </c>
      <c r="G45" s="1052" t="s">
        <v>103</v>
      </c>
      <c r="H45" s="1052"/>
      <c r="I45" s="1052"/>
      <c r="J45" s="1052"/>
      <c r="K45" s="118" t="s">
        <v>470</v>
      </c>
      <c r="L45" s="1018"/>
      <c r="M45" s="1019"/>
    </row>
    <row r="46" spans="1:13">
      <c r="A46" s="1054"/>
      <c r="B46" s="1027"/>
      <c r="C46" s="117"/>
      <c r="D46" s="791" t="s">
        <v>521</v>
      </c>
      <c r="E46" s="19"/>
      <c r="F46" s="1051"/>
      <c r="G46" s="1052"/>
      <c r="H46" s="1052"/>
      <c r="I46" s="1052"/>
      <c r="J46" s="1052"/>
      <c r="K46" s="26"/>
      <c r="L46" s="1020"/>
      <c r="M46" s="1021"/>
    </row>
    <row r="47" spans="1:13">
      <c r="A47" s="1054"/>
      <c r="B47" s="1028"/>
      <c r="C47" s="120"/>
      <c r="D47" s="121"/>
      <c r="E47" s="121"/>
      <c r="F47" s="121"/>
      <c r="G47" s="121"/>
      <c r="H47" s="121"/>
      <c r="I47" s="121"/>
      <c r="J47" s="121"/>
      <c r="K47" s="121"/>
      <c r="L47" s="26"/>
      <c r="M47" s="116"/>
    </row>
    <row r="48" spans="1:13" ht="68.25" customHeight="1">
      <c r="A48" s="1054"/>
      <c r="B48" s="151" t="s">
        <v>471</v>
      </c>
      <c r="C48" s="1105" t="s">
        <v>1176</v>
      </c>
      <c r="D48" s="1106"/>
      <c r="E48" s="1106"/>
      <c r="F48" s="1106"/>
      <c r="G48" s="1106"/>
      <c r="H48" s="1106"/>
      <c r="I48" s="1106"/>
      <c r="J48" s="1106"/>
      <c r="K48" s="1106"/>
      <c r="L48" s="1106"/>
      <c r="M48" s="1107"/>
    </row>
    <row r="49" spans="1:13">
      <c r="A49" s="1054"/>
      <c r="B49" s="151" t="s">
        <v>472</v>
      </c>
      <c r="C49" s="261" t="s">
        <v>873</v>
      </c>
      <c r="D49" s="143"/>
      <c r="E49" s="143"/>
      <c r="F49" s="143"/>
      <c r="G49" s="143"/>
      <c r="H49" s="143"/>
      <c r="I49" s="143"/>
      <c r="J49" s="143"/>
      <c r="K49" s="143"/>
      <c r="L49" s="143"/>
      <c r="M49" s="144"/>
    </row>
    <row r="50" spans="1:13">
      <c r="A50" s="1054"/>
      <c r="B50" s="151" t="s">
        <v>473</v>
      </c>
      <c r="C50" s="297">
        <v>30</v>
      </c>
      <c r="D50" s="143"/>
      <c r="E50" s="143"/>
      <c r="F50" s="143"/>
      <c r="G50" s="143"/>
      <c r="H50" s="143"/>
      <c r="I50" s="143"/>
      <c r="J50" s="143"/>
      <c r="K50" s="143"/>
      <c r="L50" s="143"/>
      <c r="M50" s="144"/>
    </row>
    <row r="51" spans="1:13">
      <c r="A51" s="1054"/>
      <c r="B51" s="151" t="s">
        <v>474</v>
      </c>
      <c r="C51" s="314">
        <v>45717</v>
      </c>
      <c r="D51" s="143"/>
      <c r="E51" s="143"/>
      <c r="F51" s="143"/>
      <c r="G51" s="143"/>
      <c r="H51" s="143"/>
      <c r="I51" s="143"/>
      <c r="J51" s="143"/>
      <c r="K51" s="143"/>
      <c r="L51" s="143"/>
      <c r="M51" s="144"/>
    </row>
    <row r="52" spans="1:13" ht="15.75" customHeight="1">
      <c r="A52" s="1060" t="s">
        <v>250</v>
      </c>
      <c r="B52" s="155" t="s">
        <v>475</v>
      </c>
      <c r="C52" s="1063" t="s">
        <v>499</v>
      </c>
      <c r="D52" s="1064"/>
      <c r="E52" s="1064"/>
      <c r="F52" s="1064"/>
      <c r="G52" s="1064"/>
      <c r="H52" s="1064"/>
      <c r="I52" s="1064"/>
      <c r="J52" s="1064"/>
      <c r="K52" s="1064"/>
      <c r="L52" s="1064"/>
      <c r="M52" s="1065"/>
    </row>
    <row r="53" spans="1:13">
      <c r="A53" s="1061"/>
      <c r="B53" s="155" t="s">
        <v>477</v>
      </c>
      <c r="C53" s="1063" t="s">
        <v>478</v>
      </c>
      <c r="D53" s="1064"/>
      <c r="E53" s="1064"/>
      <c r="F53" s="1064"/>
      <c r="G53" s="1064"/>
      <c r="H53" s="1064"/>
      <c r="I53" s="1064"/>
      <c r="J53" s="1064"/>
      <c r="K53" s="1064"/>
      <c r="L53" s="1064"/>
      <c r="M53" s="1065"/>
    </row>
    <row r="54" spans="1:13">
      <c r="A54" s="1061"/>
      <c r="B54" s="155" t="s">
        <v>479</v>
      </c>
      <c r="C54" s="1063" t="s">
        <v>327</v>
      </c>
      <c r="D54" s="1064"/>
      <c r="E54" s="1064"/>
      <c r="F54" s="1064"/>
      <c r="G54" s="1064"/>
      <c r="H54" s="1064"/>
      <c r="I54" s="1064"/>
      <c r="J54" s="1064"/>
      <c r="K54" s="1064"/>
      <c r="L54" s="1064"/>
      <c r="M54" s="1065"/>
    </row>
    <row r="55" spans="1:13" ht="15.75" customHeight="1">
      <c r="A55" s="1061"/>
      <c r="B55" s="156" t="s">
        <v>481</v>
      </c>
      <c r="C55" s="1063" t="s">
        <v>328</v>
      </c>
      <c r="D55" s="1064"/>
      <c r="E55" s="1064"/>
      <c r="F55" s="1064"/>
      <c r="G55" s="1064"/>
      <c r="H55" s="1064"/>
      <c r="I55" s="1064"/>
      <c r="J55" s="1064"/>
      <c r="K55" s="1064"/>
      <c r="L55" s="1064"/>
      <c r="M55" s="1065"/>
    </row>
    <row r="56" spans="1:13" ht="15.75" customHeight="1">
      <c r="A56" s="1061"/>
      <c r="B56" s="155" t="s">
        <v>482</v>
      </c>
      <c r="C56" s="1308" t="s">
        <v>483</v>
      </c>
      <c r="D56" s="1064"/>
      <c r="E56" s="1064"/>
      <c r="F56" s="1064"/>
      <c r="G56" s="1064"/>
      <c r="H56" s="1064"/>
      <c r="I56" s="1064"/>
      <c r="J56" s="1064"/>
      <c r="K56" s="1064"/>
      <c r="L56" s="1064"/>
      <c r="M56" s="1065"/>
    </row>
    <row r="57" spans="1:13" ht="16.5" thickBot="1">
      <c r="A57" s="1062"/>
      <c r="B57" s="155" t="s">
        <v>484</v>
      </c>
      <c r="C57" s="1063"/>
      <c r="D57" s="1064"/>
      <c r="E57" s="1064"/>
      <c r="F57" s="1064"/>
      <c r="G57" s="1064"/>
      <c r="H57" s="1064"/>
      <c r="I57" s="1064"/>
      <c r="J57" s="1064"/>
      <c r="K57" s="1064"/>
      <c r="L57" s="1064"/>
      <c r="M57" s="1065"/>
    </row>
    <row r="58" spans="1:13" ht="15.75" customHeight="1">
      <c r="A58" s="1060" t="s">
        <v>486</v>
      </c>
      <c r="B58" s="157" t="s">
        <v>487</v>
      </c>
      <c r="C58" s="1063" t="s">
        <v>570</v>
      </c>
      <c r="D58" s="1064"/>
      <c r="E58" s="1064"/>
      <c r="F58" s="1064"/>
      <c r="G58" s="1064"/>
      <c r="H58" s="1064"/>
      <c r="I58" s="1064"/>
      <c r="J58" s="1064"/>
      <c r="K58" s="1064"/>
      <c r="L58" s="1064"/>
      <c r="M58" s="1065"/>
    </row>
    <row r="59" spans="1:13" ht="30" customHeight="1">
      <c r="A59" s="1061"/>
      <c r="B59" s="157" t="s">
        <v>488</v>
      </c>
      <c r="C59" s="1063" t="s">
        <v>571</v>
      </c>
      <c r="D59" s="1064"/>
      <c r="E59" s="1064"/>
      <c r="F59" s="1064"/>
      <c r="G59" s="1064"/>
      <c r="H59" s="1064"/>
      <c r="I59" s="1064"/>
      <c r="J59" s="1064"/>
      <c r="K59" s="1064"/>
      <c r="L59" s="1064"/>
      <c r="M59" s="1065"/>
    </row>
    <row r="60" spans="1:13" ht="30" customHeight="1" thickBot="1">
      <c r="A60" s="1061"/>
      <c r="B60" s="158" t="s">
        <v>294</v>
      </c>
      <c r="C60" s="1063" t="s">
        <v>327</v>
      </c>
      <c r="D60" s="1064"/>
      <c r="E60" s="1064"/>
      <c r="F60" s="1064"/>
      <c r="G60" s="1064"/>
      <c r="H60" s="1064"/>
      <c r="I60" s="1064"/>
      <c r="J60" s="1064"/>
      <c r="K60" s="1064"/>
      <c r="L60" s="1064"/>
      <c r="M60" s="1065"/>
    </row>
    <row r="61" spans="1:13" ht="41.1" customHeight="1" thickBot="1">
      <c r="A61" s="149" t="s">
        <v>254</v>
      </c>
      <c r="B61" s="159"/>
      <c r="C61" s="1296"/>
      <c r="D61" s="1277"/>
      <c r="E61" s="1277"/>
      <c r="F61" s="1277"/>
      <c r="G61" s="1277"/>
      <c r="H61" s="1277"/>
      <c r="I61" s="1277"/>
      <c r="J61" s="1277"/>
      <c r="K61" s="1277"/>
      <c r="L61" s="1277"/>
      <c r="M61" s="1278"/>
    </row>
  </sheetData>
  <mergeCells count="47">
    <mergeCell ref="C11:M11"/>
    <mergeCell ref="A2:A15"/>
    <mergeCell ref="C3:M3"/>
    <mergeCell ref="D4:E4"/>
    <mergeCell ref="F4:G4"/>
    <mergeCell ref="I4:M4"/>
    <mergeCell ref="C5:M5"/>
    <mergeCell ref="C7:D7"/>
    <mergeCell ref="I7:M7"/>
    <mergeCell ref="B8:B10"/>
    <mergeCell ref="C9:D9"/>
    <mergeCell ref="F9:G9"/>
    <mergeCell ref="I9:J9"/>
    <mergeCell ref="C10:D10"/>
    <mergeCell ref="F10:G10"/>
    <mergeCell ref="I10:J10"/>
    <mergeCell ref="B35:B43"/>
    <mergeCell ref="B44:B47"/>
    <mergeCell ref="F45:F46"/>
    <mergeCell ref="G45:J46"/>
    <mergeCell ref="C12:M12"/>
    <mergeCell ref="C13:M13"/>
    <mergeCell ref="B14:B15"/>
    <mergeCell ref="C14:D14"/>
    <mergeCell ref="F14:M14"/>
    <mergeCell ref="C15:M15"/>
    <mergeCell ref="C2:M2"/>
    <mergeCell ref="L45:M46"/>
    <mergeCell ref="C48:M48"/>
    <mergeCell ref="A52:A57"/>
    <mergeCell ref="C52:M52"/>
    <mergeCell ref="C53:M53"/>
    <mergeCell ref="C54:M54"/>
    <mergeCell ref="C55:M55"/>
    <mergeCell ref="C56:M56"/>
    <mergeCell ref="C57:M57"/>
    <mergeCell ref="A16:A51"/>
    <mergeCell ref="C16:M16"/>
    <mergeCell ref="C17:M17"/>
    <mergeCell ref="B18:B24"/>
    <mergeCell ref="B25:B28"/>
    <mergeCell ref="B32:B34"/>
    <mergeCell ref="A58:A60"/>
    <mergeCell ref="C58:M58"/>
    <mergeCell ref="C59:M59"/>
    <mergeCell ref="C60:M60"/>
    <mergeCell ref="C61:M61"/>
  </mergeCells>
  <dataValidations disablePrompts="1" count="7">
    <dataValidation allowBlank="1" showInputMessage="1" showErrorMessage="1" prompt="Seleccione de la lista desplegable" sqref="B4 B7 H7" xr:uid="{DA0490C3-77C9-4AF3-8BE4-A8DBDF19336B}"/>
    <dataValidation allowBlank="1" showInputMessage="1" showErrorMessage="1" prompt="Incluir una ficha por cada indicador, ya sea de producto o de resultado" sqref="B1" xr:uid="{D8C2B1AF-F089-45FF-9653-9E01F39245A9}"/>
    <dataValidation allowBlank="1" showInputMessage="1" showErrorMessage="1" prompt="Identifique el ODS a que le apunta el indicador de producto. Seleccione de la lista desplegable._x000a_" sqref="B14:B15" xr:uid="{527DDC32-14BC-441E-ACC1-0DA5A829857B}"/>
    <dataValidation allowBlank="1" showInputMessage="1" showErrorMessage="1" prompt="Identifique la meta ODS a que le apunta el indicador de producto. Seleccione de la lista desplegable." sqref="E14" xr:uid="{DA5ACAC6-B177-422C-ABA4-457E66D33661}"/>
    <dataValidation allowBlank="1" showInputMessage="1" showErrorMessage="1" prompt="Determine si el indicador responde a un enfoque (Derechos Humanos, Género, Diferencial, Poblacional, Ambiental y Territorial). Si responde a más de enfoque separelos por ;" sqref="B16" xr:uid="{61ABB759-4E46-4660-827C-F7BBEB01310A}"/>
    <dataValidation allowBlank="1" showInputMessage="1" showErrorMessage="1" prompt="Si corresponde a un indicador del PDD, identifique el código de la meta el cual se encuentra en el listado de indicadores del plan que se encuentra en la caja de herramientas._x000a__x000a_" sqref="F4" xr:uid="{F9AF6AEE-8EDB-4144-9F13-8B2A369FE0CC}"/>
    <dataValidation type="list" allowBlank="1" showInputMessage="1" showErrorMessage="1" sqref="I7:M7" xr:uid="{CB2392A5-8F1C-4F0B-AC2C-BF714CE09588}">
      <formula1>INDIRECT($C$7)</formula1>
    </dataValidation>
  </dataValidations>
  <hyperlinks>
    <hyperlink ref="C56" r:id="rId1" xr:uid="{8EA0616F-41F8-4833-8822-84C5546D8A9C}"/>
  </hyperlinks>
  <pageMargins left="0.7" right="0.7" top="0.75" bottom="0.75" header="0.3" footer="0.3"/>
  <pageSetup paperSize="9"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609C-8C5A-42D4-A02D-5FF28D769D0E}">
  <sheetPr>
    <tabColor rgb="FF0070C0"/>
  </sheetPr>
  <dimension ref="A1:M62"/>
  <sheetViews>
    <sheetView zoomScale="85" zoomScaleNormal="85" workbookViewId="0">
      <selection activeCell="C62" sqref="C62:M62"/>
    </sheetView>
  </sheetViews>
  <sheetFormatPr baseColWidth="10" defaultColWidth="11.42578125" defaultRowHeight="15.75"/>
  <cols>
    <col min="1" max="1" width="25.140625" style="12" customWidth="1"/>
    <col min="2" max="2" width="39.140625" style="43" customWidth="1"/>
    <col min="3" max="8" width="11.42578125" style="12"/>
    <col min="9" max="9" width="11.42578125" style="12" customWidth="1"/>
    <col min="10" max="16384" width="11.42578125" style="12"/>
  </cols>
  <sheetData>
    <row r="1" spans="1:13" ht="16.5" thickBot="1">
      <c r="A1" s="330"/>
      <c r="B1" s="61" t="s">
        <v>1062</v>
      </c>
      <c r="C1" s="62"/>
      <c r="D1" s="62"/>
      <c r="E1" s="62"/>
      <c r="F1" s="62"/>
      <c r="G1" s="62"/>
      <c r="H1" s="62"/>
      <c r="I1" s="62"/>
      <c r="J1" s="62"/>
      <c r="K1" s="62"/>
      <c r="L1" s="62"/>
      <c r="M1" s="63"/>
    </row>
    <row r="2" spans="1:13" ht="27" customHeight="1">
      <c r="A2" s="1136" t="s">
        <v>426</v>
      </c>
      <c r="B2" s="150" t="s">
        <v>427</v>
      </c>
      <c r="C2" s="1252" t="s">
        <v>1039</v>
      </c>
      <c r="D2" s="1253"/>
      <c r="E2" s="1253"/>
      <c r="F2" s="1253"/>
      <c r="G2" s="1253"/>
      <c r="H2" s="1253"/>
      <c r="I2" s="1253"/>
      <c r="J2" s="1253"/>
      <c r="K2" s="1253"/>
      <c r="L2" s="1253"/>
      <c r="M2" s="1254"/>
    </row>
    <row r="3" spans="1:13" ht="30" customHeight="1">
      <c r="A3" s="1137"/>
      <c r="B3" s="151" t="s">
        <v>511</v>
      </c>
      <c r="C3" s="1042" t="s">
        <v>357</v>
      </c>
      <c r="D3" s="1043"/>
      <c r="E3" s="1043"/>
      <c r="F3" s="1043"/>
      <c r="G3" s="1043"/>
      <c r="H3" s="1043"/>
      <c r="I3" s="1043"/>
      <c r="J3" s="1043"/>
      <c r="K3" s="1043"/>
      <c r="L3" s="1043"/>
      <c r="M3" s="1044"/>
    </row>
    <row r="4" spans="1:13" ht="22.5" customHeight="1">
      <c r="A4" s="1137"/>
      <c r="B4" s="153" t="s">
        <v>290</v>
      </c>
      <c r="C4" s="875" t="s">
        <v>93</v>
      </c>
      <c r="D4" s="1297" t="s">
        <v>355</v>
      </c>
      <c r="E4" s="1298"/>
      <c r="F4" s="1326" t="s">
        <v>291</v>
      </c>
      <c r="G4" s="1327"/>
      <c r="H4" s="367" t="s">
        <v>355</v>
      </c>
      <c r="I4" s="99"/>
      <c r="J4" s="99"/>
      <c r="K4" s="99"/>
      <c r="L4" s="99"/>
      <c r="M4" s="127"/>
    </row>
    <row r="5" spans="1:13" ht="18" customHeight="1">
      <c r="A5" s="1137"/>
      <c r="B5" s="153" t="s">
        <v>430</v>
      </c>
      <c r="C5" s="122" t="s">
        <v>431</v>
      </c>
      <c r="D5" s="126"/>
      <c r="E5" s="126"/>
      <c r="F5" s="126"/>
      <c r="G5" s="126"/>
      <c r="H5" s="126"/>
      <c r="I5" s="126"/>
      <c r="J5" s="126"/>
      <c r="K5" s="126"/>
      <c r="L5" s="126"/>
      <c r="M5" s="127"/>
    </row>
    <row r="6" spans="1:13">
      <c r="A6" s="1137"/>
      <c r="B6" s="153" t="s">
        <v>432</v>
      </c>
      <c r="C6" s="122" t="s">
        <v>431</v>
      </c>
      <c r="D6" s="126"/>
      <c r="E6" s="126"/>
      <c r="F6" s="126"/>
      <c r="G6" s="126"/>
      <c r="H6" s="126"/>
      <c r="I6" s="126"/>
      <c r="J6" s="126"/>
      <c r="K6" s="126"/>
      <c r="L6" s="126"/>
      <c r="M6" s="127"/>
    </row>
    <row r="7" spans="1:13">
      <c r="A7" s="1137"/>
      <c r="B7" s="162" t="s">
        <v>433</v>
      </c>
      <c r="C7" s="1031" t="s">
        <v>10</v>
      </c>
      <c r="D7" s="1032"/>
      <c r="E7" s="128"/>
      <c r="F7" s="128"/>
      <c r="G7" s="129"/>
      <c r="H7" s="67" t="s">
        <v>294</v>
      </c>
      <c r="I7" s="1033" t="s">
        <v>12</v>
      </c>
      <c r="J7" s="1032"/>
      <c r="K7" s="1032"/>
      <c r="L7" s="1032"/>
      <c r="M7" s="1034"/>
    </row>
    <row r="8" spans="1:13" ht="15.75" customHeight="1">
      <c r="A8" s="1137"/>
      <c r="B8" s="1124" t="s">
        <v>434</v>
      </c>
      <c r="C8" s="1323" t="s">
        <v>12</v>
      </c>
      <c r="D8" s="1324"/>
      <c r="E8" s="131"/>
      <c r="F8" s="1321" t="s">
        <v>1033</v>
      </c>
      <c r="G8" s="1321"/>
      <c r="H8" s="131"/>
      <c r="I8" s="1324"/>
      <c r="J8" s="1324"/>
      <c r="K8" s="131"/>
      <c r="L8" s="132"/>
      <c r="M8" s="133"/>
    </row>
    <row r="9" spans="1:13">
      <c r="A9" s="1137"/>
      <c r="B9" s="1125"/>
      <c r="C9" s="1029"/>
      <c r="D9" s="1030"/>
      <c r="E9" s="28"/>
      <c r="F9" s="1322"/>
      <c r="G9" s="1322"/>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39" customHeight="1">
      <c r="A11" s="1137"/>
      <c r="B11" s="162" t="s">
        <v>436</v>
      </c>
      <c r="C11" s="1245" t="s">
        <v>1039</v>
      </c>
      <c r="D11" s="1246"/>
      <c r="E11" s="1246"/>
      <c r="F11" s="1246"/>
      <c r="G11" s="1246"/>
      <c r="H11" s="1246"/>
      <c r="I11" s="1246"/>
      <c r="J11" s="1246"/>
      <c r="K11" s="1246"/>
      <c r="L11" s="1246"/>
      <c r="M11" s="1247"/>
    </row>
    <row r="12" spans="1:13" ht="66" customHeight="1">
      <c r="A12" s="1137"/>
      <c r="B12" s="162" t="s">
        <v>515</v>
      </c>
      <c r="C12" s="1245" t="s">
        <v>1046</v>
      </c>
      <c r="D12" s="1246"/>
      <c r="E12" s="1246"/>
      <c r="F12" s="1246"/>
      <c r="G12" s="1246"/>
      <c r="H12" s="1246"/>
      <c r="I12" s="1246"/>
      <c r="J12" s="1246"/>
      <c r="K12" s="1246"/>
      <c r="L12" s="1246"/>
      <c r="M12" s="1247"/>
    </row>
    <row r="13" spans="1:13" ht="51" customHeight="1">
      <c r="A13" s="1137"/>
      <c r="B13" s="151" t="s">
        <v>516</v>
      </c>
      <c r="C13" s="1153" t="s">
        <v>352</v>
      </c>
      <c r="D13" s="1154"/>
      <c r="E13" s="1154"/>
      <c r="F13" s="1154"/>
      <c r="G13" s="1154"/>
      <c r="H13" s="1154"/>
      <c r="I13" s="1154"/>
      <c r="J13" s="1154"/>
      <c r="K13" s="1154"/>
      <c r="L13" s="1154"/>
      <c r="M13" s="1154"/>
    </row>
    <row r="14" spans="1:13" ht="36.75" customHeight="1">
      <c r="A14" s="1137"/>
      <c r="B14" s="1124" t="s">
        <v>517</v>
      </c>
      <c r="C14" s="1245" t="s">
        <v>72</v>
      </c>
      <c r="D14" s="1246"/>
      <c r="E14" s="376" t="s">
        <v>108</v>
      </c>
      <c r="F14" s="1255" t="s">
        <v>1034</v>
      </c>
      <c r="G14" s="1246"/>
      <c r="H14" s="1246"/>
      <c r="I14" s="1246"/>
      <c r="J14" s="1246"/>
      <c r="K14" s="1246"/>
      <c r="L14" s="1246"/>
      <c r="M14" s="1247"/>
    </row>
    <row r="15" spans="1:13">
      <c r="A15" s="1137"/>
      <c r="B15" s="1125"/>
      <c r="C15" s="1245"/>
      <c r="D15" s="1246"/>
      <c r="E15" s="1246"/>
      <c r="F15" s="1246"/>
      <c r="G15" s="1246"/>
      <c r="H15" s="1246"/>
      <c r="I15" s="1246"/>
      <c r="J15" s="1246"/>
      <c r="K15" s="1246"/>
      <c r="L15" s="1246"/>
      <c r="M15" s="1247"/>
    </row>
    <row r="16" spans="1:13" ht="15.75" customHeight="1">
      <c r="A16" s="1165" t="s">
        <v>238</v>
      </c>
      <c r="B16" s="151" t="s">
        <v>280</v>
      </c>
      <c r="C16" s="1245" t="s">
        <v>11</v>
      </c>
      <c r="D16" s="1246"/>
      <c r="E16" s="1246"/>
      <c r="F16" s="1246"/>
      <c r="G16" s="1246"/>
      <c r="H16" s="1246"/>
      <c r="I16" s="1246"/>
      <c r="J16" s="1246"/>
      <c r="K16" s="1246"/>
      <c r="L16" s="1246"/>
      <c r="M16" s="1247"/>
    </row>
    <row r="17" spans="1:13" ht="32.1" customHeight="1">
      <c r="A17" s="1166"/>
      <c r="B17" s="151" t="s">
        <v>519</v>
      </c>
      <c r="C17" s="1245" t="s">
        <v>1040</v>
      </c>
      <c r="D17" s="1246"/>
      <c r="E17" s="1246"/>
      <c r="F17" s="1246"/>
      <c r="G17" s="1246"/>
      <c r="H17" s="1246"/>
      <c r="I17" s="1246"/>
      <c r="J17" s="1246"/>
      <c r="K17" s="1246"/>
      <c r="L17" s="1246"/>
      <c r="M17" s="1247"/>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378" t="s">
        <v>438</v>
      </c>
      <c r="D20" s="379"/>
      <c r="E20" s="380" t="s">
        <v>439</v>
      </c>
      <c r="F20" s="379"/>
      <c r="G20" s="380" t="s">
        <v>440</v>
      </c>
      <c r="H20" s="379"/>
      <c r="I20" s="380" t="s">
        <v>441</v>
      </c>
      <c r="J20" s="381"/>
      <c r="K20" s="380"/>
      <c r="L20" s="380"/>
      <c r="M20" s="382"/>
    </row>
    <row r="21" spans="1:13">
      <c r="A21" s="1166"/>
      <c r="B21" s="1027"/>
      <c r="C21" s="378" t="s">
        <v>443</v>
      </c>
      <c r="D21" s="383"/>
      <c r="E21" s="380" t="s">
        <v>444</v>
      </c>
      <c r="F21" s="384"/>
      <c r="G21" s="380" t="s">
        <v>445</v>
      </c>
      <c r="H21" s="384"/>
      <c r="I21" s="380"/>
      <c r="J21" s="385"/>
      <c r="K21" s="380"/>
      <c r="L21" s="380"/>
      <c r="M21" s="382"/>
    </row>
    <row r="22" spans="1:13">
      <c r="A22" s="1166"/>
      <c r="B22" s="1027"/>
      <c r="C22" s="378" t="s">
        <v>446</v>
      </c>
      <c r="D22" s="383" t="s">
        <v>442</v>
      </c>
      <c r="E22" s="380" t="s">
        <v>447</v>
      </c>
      <c r="F22" s="383"/>
      <c r="G22" s="380"/>
      <c r="H22" s="385"/>
      <c r="I22" s="380"/>
      <c r="J22" s="385"/>
      <c r="K22" s="380"/>
      <c r="L22" s="380"/>
      <c r="M22" s="382"/>
    </row>
    <row r="23" spans="1:13">
      <c r="A23" s="1166"/>
      <c r="B23" s="1027"/>
      <c r="C23" s="378" t="s">
        <v>105</v>
      </c>
      <c r="D23" s="384"/>
      <c r="E23" s="380" t="s">
        <v>448</v>
      </c>
      <c r="F23" s="331"/>
      <c r="G23" s="331"/>
      <c r="H23" s="331"/>
      <c r="I23" s="331"/>
      <c r="J23" s="331"/>
      <c r="K23" s="331"/>
      <c r="L23" s="331"/>
      <c r="M23" s="332"/>
    </row>
    <row r="24" spans="1:13" ht="9.75" customHeight="1">
      <c r="A24" s="1166"/>
      <c r="B24" s="1028"/>
      <c r="C24" s="387"/>
      <c r="D24" s="388"/>
      <c r="E24" s="388"/>
      <c r="F24" s="388"/>
      <c r="G24" s="388"/>
      <c r="H24" s="388"/>
      <c r="I24" s="388"/>
      <c r="J24" s="388"/>
      <c r="K24" s="388"/>
      <c r="L24" s="388"/>
      <c r="M24" s="389"/>
    </row>
    <row r="25" spans="1:13">
      <c r="A25" s="1166"/>
      <c r="B25" s="1026" t="s">
        <v>449</v>
      </c>
      <c r="C25" s="390"/>
      <c r="D25" s="391"/>
      <c r="E25" s="391"/>
      <c r="F25" s="391"/>
      <c r="G25" s="391"/>
      <c r="H25" s="391"/>
      <c r="I25" s="391"/>
      <c r="J25" s="391"/>
      <c r="K25" s="391"/>
      <c r="L25" s="132"/>
      <c r="M25" s="133"/>
    </row>
    <row r="26" spans="1:13">
      <c r="A26" s="1166"/>
      <c r="B26" s="1027"/>
      <c r="C26" s="378" t="s">
        <v>450</v>
      </c>
      <c r="D26" s="384"/>
      <c r="E26" s="392"/>
      <c r="F26" s="380" t="s">
        <v>451</v>
      </c>
      <c r="G26" s="383"/>
      <c r="H26" s="392"/>
      <c r="I26" s="380" t="s">
        <v>452</v>
      </c>
      <c r="J26" s="889"/>
      <c r="K26" s="392"/>
      <c r="L26" s="26"/>
      <c r="M26" s="116"/>
    </row>
    <row r="27" spans="1:13">
      <c r="A27" s="1166"/>
      <c r="B27" s="1027"/>
      <c r="C27" s="378" t="s">
        <v>453</v>
      </c>
      <c r="D27" s="25"/>
      <c r="E27" s="26"/>
      <c r="F27" s="380" t="s">
        <v>454</v>
      </c>
      <c r="G27" s="384"/>
      <c r="H27" s="26"/>
      <c r="I27" s="27" t="s">
        <v>1047</v>
      </c>
      <c r="J27" s="888" t="s">
        <v>1048</v>
      </c>
      <c r="K27" s="28"/>
      <c r="L27" s="26"/>
      <c r="M27" s="116"/>
    </row>
    <row r="28" spans="1:13">
      <c r="A28" s="1166"/>
      <c r="B28" s="1028"/>
      <c r="C28" s="393"/>
      <c r="D28" s="394"/>
      <c r="E28" s="394"/>
      <c r="F28" s="394"/>
      <c r="G28" s="394"/>
      <c r="H28" s="394"/>
      <c r="I28" s="394"/>
      <c r="J28" s="394"/>
      <c r="K28" s="394"/>
      <c r="L28" s="121"/>
      <c r="M28" s="135"/>
    </row>
    <row r="29" spans="1:13">
      <c r="A29" s="1166"/>
      <c r="B29" s="154" t="s">
        <v>455</v>
      </c>
      <c r="C29" s="395"/>
      <c r="D29" s="396"/>
      <c r="E29" s="396"/>
      <c r="F29" s="396"/>
      <c r="G29" s="396"/>
      <c r="H29" s="396"/>
      <c r="I29" s="396"/>
      <c r="J29" s="396"/>
      <c r="K29" s="396"/>
      <c r="L29" s="396"/>
      <c r="M29" s="397"/>
    </row>
    <row r="30" spans="1:13">
      <c r="A30" s="1166"/>
      <c r="B30" s="154"/>
      <c r="C30" s="398" t="s">
        <v>456</v>
      </c>
      <c r="D30" s="440">
        <v>0</v>
      </c>
      <c r="E30" s="392"/>
      <c r="F30" s="401" t="s">
        <v>457</v>
      </c>
      <c r="G30" s="384">
        <v>2022</v>
      </c>
      <c r="H30" s="392"/>
      <c r="I30" s="401" t="s">
        <v>458</v>
      </c>
      <c r="J30" s="402" t="s">
        <v>1049</v>
      </c>
      <c r="K30" s="403"/>
      <c r="L30" s="404"/>
      <c r="M30" s="405"/>
    </row>
    <row r="31" spans="1:13">
      <c r="A31" s="1166"/>
      <c r="B31" s="153"/>
      <c r="C31" s="387"/>
      <c r="D31" s="388"/>
      <c r="E31" s="388"/>
      <c r="F31" s="388"/>
      <c r="G31" s="388"/>
      <c r="H31" s="388"/>
      <c r="I31" s="388"/>
      <c r="J31" s="388"/>
      <c r="K31" s="388"/>
      <c r="L31" s="388"/>
      <c r="M31" s="389"/>
    </row>
    <row r="32" spans="1:13">
      <c r="A32" s="1166"/>
      <c r="B32" s="1026" t="s">
        <v>459</v>
      </c>
      <c r="C32" s="84"/>
      <c r="D32" s="33"/>
      <c r="E32" s="33"/>
      <c r="F32" s="33"/>
      <c r="G32" s="33"/>
      <c r="H32" s="33"/>
      <c r="I32" s="33"/>
      <c r="J32" s="33"/>
      <c r="K32" s="33"/>
      <c r="L32" s="132"/>
      <c r="M32" s="133"/>
    </row>
    <row r="33" spans="1:13">
      <c r="A33" s="1166"/>
      <c r="B33" s="1027"/>
      <c r="C33" s="407" t="s">
        <v>460</v>
      </c>
      <c r="D33" s="876">
        <v>2024</v>
      </c>
      <c r="E33" s="35"/>
      <c r="F33" s="392" t="s">
        <v>461</v>
      </c>
      <c r="G33" s="876">
        <v>2032</v>
      </c>
      <c r="H33" s="35"/>
      <c r="I33" s="401"/>
      <c r="J33" s="35"/>
      <c r="K33" s="35"/>
      <c r="L33" s="26"/>
      <c r="M33" s="116"/>
    </row>
    <row r="34" spans="1:13">
      <c r="A34" s="1166"/>
      <c r="B34" s="1028"/>
      <c r="C34" s="387"/>
      <c r="D34" s="37"/>
      <c r="E34" s="38"/>
      <c r="F34" s="388"/>
      <c r="G34" s="38"/>
      <c r="H34" s="38"/>
      <c r="I34" s="432"/>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6">
        <v>2022</v>
      </c>
      <c r="E36" s="6"/>
      <c r="F36" s="6">
        <v>2023</v>
      </c>
      <c r="G36" s="6"/>
      <c r="H36" s="333">
        <v>2024</v>
      </c>
      <c r="I36" s="333"/>
      <c r="J36" s="333">
        <v>2025</v>
      </c>
      <c r="K36" s="6"/>
      <c r="L36" s="6">
        <v>2026</v>
      </c>
      <c r="M36" s="40"/>
    </row>
    <row r="37" spans="1:13">
      <c r="A37" s="1166"/>
      <c r="B37" s="1027"/>
      <c r="C37" s="88"/>
      <c r="D37" s="315">
        <v>0</v>
      </c>
      <c r="E37" s="9"/>
      <c r="F37" s="315">
        <v>0</v>
      </c>
      <c r="G37" s="298"/>
      <c r="H37" s="315">
        <v>20</v>
      </c>
      <c r="I37" s="298"/>
      <c r="J37" s="315">
        <v>0</v>
      </c>
      <c r="K37" s="298"/>
      <c r="L37" s="315">
        <v>0</v>
      </c>
      <c r="M37" s="300"/>
    </row>
    <row r="38" spans="1:13">
      <c r="A38" s="1166"/>
      <c r="B38" s="1027"/>
      <c r="C38" s="88"/>
      <c r="D38" s="6" t="s">
        <v>1061</v>
      </c>
      <c r="E38" s="6"/>
      <c r="F38" s="6">
        <v>2028</v>
      </c>
      <c r="G38" s="6"/>
      <c r="H38" s="333">
        <v>2029</v>
      </c>
      <c r="I38" s="333"/>
      <c r="J38" s="333">
        <v>2030</v>
      </c>
      <c r="K38" s="6"/>
      <c r="L38" s="6">
        <v>2031</v>
      </c>
      <c r="M38" s="16"/>
    </row>
    <row r="39" spans="1:13">
      <c r="A39" s="1166"/>
      <c r="B39" s="1027"/>
      <c r="C39" s="88"/>
      <c r="D39" s="315">
        <v>0</v>
      </c>
      <c r="E39" s="9"/>
      <c r="F39" s="315">
        <v>20</v>
      </c>
      <c r="G39" s="9"/>
      <c r="H39" s="315">
        <v>0</v>
      </c>
      <c r="I39" s="9"/>
      <c r="J39" s="315">
        <v>0</v>
      </c>
      <c r="K39" s="9"/>
      <c r="L39" s="315">
        <v>0</v>
      </c>
      <c r="M39" s="100"/>
    </row>
    <row r="40" spans="1:13">
      <c r="A40" s="1166"/>
      <c r="B40" s="1027"/>
      <c r="C40" s="88"/>
      <c r="D40" s="6">
        <v>2032</v>
      </c>
      <c r="E40" s="6"/>
      <c r="F40" s="6">
        <v>2033</v>
      </c>
      <c r="G40" s="6"/>
      <c r="H40" s="333">
        <v>2034</v>
      </c>
      <c r="I40" s="333"/>
      <c r="J40" s="333"/>
      <c r="K40" s="6"/>
      <c r="L40" s="6"/>
      <c r="M40" s="16"/>
    </row>
    <row r="41" spans="1:13">
      <c r="A41" s="1166"/>
      <c r="B41" s="1027"/>
      <c r="C41" s="88"/>
      <c r="D41" s="315">
        <v>20</v>
      </c>
      <c r="E41" s="9"/>
      <c r="F41" s="98"/>
      <c r="G41" s="9"/>
      <c r="H41" s="98"/>
      <c r="I41" s="9"/>
      <c r="J41" s="98"/>
      <c r="K41" s="9"/>
      <c r="L41" s="98"/>
      <c r="M41" s="100"/>
    </row>
    <row r="42" spans="1:13">
      <c r="A42" s="1166"/>
      <c r="B42" s="1027"/>
      <c r="C42" s="88"/>
      <c r="D42" s="10" t="s">
        <v>466</v>
      </c>
      <c r="E42" s="99"/>
      <c r="F42" s="10" t="s">
        <v>467</v>
      </c>
      <c r="G42" s="99"/>
      <c r="H42" s="69"/>
      <c r="I42" s="70"/>
      <c r="J42" s="69"/>
      <c r="K42" s="70"/>
      <c r="L42" s="69"/>
      <c r="M42" s="71"/>
    </row>
    <row r="43" spans="1:13">
      <c r="A43" s="1166"/>
      <c r="B43" s="1027"/>
      <c r="C43" s="88"/>
      <c r="D43" s="98"/>
      <c r="E43" s="9"/>
      <c r="F43" s="1109">
        <v>60</v>
      </c>
      <c r="G43" s="1110"/>
      <c r="H43" s="1135"/>
      <c r="I43" s="1135"/>
      <c r="J43" s="102"/>
      <c r="K43" s="6"/>
      <c r="L43" s="102"/>
      <c r="M43" s="90"/>
    </row>
    <row r="44" spans="1:13" ht="18" customHeight="1">
      <c r="A44" s="1166"/>
      <c r="B44" s="1027"/>
      <c r="C44" s="89"/>
      <c r="D44" s="10"/>
      <c r="E44" s="99"/>
      <c r="F44" s="10"/>
      <c r="G44" s="99"/>
      <c r="H44" s="97"/>
      <c r="I44" s="74"/>
      <c r="J44" s="97"/>
      <c r="K44" s="74"/>
      <c r="L44" s="97"/>
      <c r="M44" s="75"/>
    </row>
    <row r="45" spans="1:13">
      <c r="A45" s="1166"/>
      <c r="B45" s="1026" t="s">
        <v>468</v>
      </c>
      <c r="C45" s="390"/>
      <c r="D45" s="391"/>
      <c r="E45" s="391"/>
      <c r="F45" s="391"/>
      <c r="G45" s="391"/>
      <c r="H45" s="391"/>
      <c r="I45" s="391"/>
      <c r="J45" s="391"/>
      <c r="K45" s="391"/>
      <c r="L45" s="26"/>
      <c r="M45" s="116"/>
    </row>
    <row r="46" spans="1:13">
      <c r="A46" s="1166"/>
      <c r="B46" s="1027"/>
      <c r="C46" s="117"/>
      <c r="D46" s="41" t="s">
        <v>93</v>
      </c>
      <c r="E46" s="42" t="s">
        <v>95</v>
      </c>
      <c r="F46" s="1160" t="s">
        <v>469</v>
      </c>
      <c r="G46" s="1052"/>
      <c r="H46" s="1052"/>
      <c r="I46" s="1052"/>
      <c r="J46" s="1052"/>
      <c r="K46" s="431" t="s">
        <v>470</v>
      </c>
      <c r="L46" s="1018"/>
      <c r="M46" s="1019"/>
    </row>
    <row r="47" spans="1:13">
      <c r="A47" s="1166"/>
      <c r="B47" s="1027"/>
      <c r="C47" s="117"/>
      <c r="D47" s="119"/>
      <c r="E47" s="383" t="s">
        <v>442</v>
      </c>
      <c r="F47" s="1160"/>
      <c r="G47" s="1052"/>
      <c r="H47" s="1052"/>
      <c r="I47" s="1052"/>
      <c r="J47" s="1052"/>
      <c r="K47" s="26"/>
      <c r="L47" s="1020"/>
      <c r="M47" s="1021"/>
    </row>
    <row r="48" spans="1:13" ht="18.75" customHeight="1">
      <c r="A48" s="1166"/>
      <c r="B48" s="1028"/>
      <c r="C48" s="120"/>
      <c r="D48" s="121"/>
      <c r="E48" s="121"/>
      <c r="F48" s="121"/>
      <c r="G48" s="121"/>
      <c r="H48" s="121"/>
      <c r="I48" s="121"/>
      <c r="J48" s="121"/>
      <c r="K48" s="121"/>
      <c r="L48" s="26"/>
      <c r="M48" s="116"/>
    </row>
    <row r="49" spans="1:13">
      <c r="A49" s="1166"/>
      <c r="B49" s="162" t="s">
        <v>471</v>
      </c>
      <c r="C49" s="1245" t="s">
        <v>1050</v>
      </c>
      <c r="D49" s="1246"/>
      <c r="E49" s="1246"/>
      <c r="F49" s="1246"/>
      <c r="G49" s="1246"/>
      <c r="H49" s="1246"/>
      <c r="I49" s="1246"/>
      <c r="J49" s="1246"/>
      <c r="K49" s="1246"/>
      <c r="L49" s="1246"/>
      <c r="M49" s="1247"/>
    </row>
    <row r="50" spans="1:13">
      <c r="A50" s="1166"/>
      <c r="B50" s="151" t="s">
        <v>472</v>
      </c>
      <c r="C50" s="1245" t="s">
        <v>1051</v>
      </c>
      <c r="D50" s="1246"/>
      <c r="E50" s="1246"/>
      <c r="F50" s="1246"/>
      <c r="G50" s="1246"/>
      <c r="H50" s="1246"/>
      <c r="I50" s="1246"/>
      <c r="J50" s="1246"/>
      <c r="K50" s="1246"/>
      <c r="L50" s="1246"/>
      <c r="M50" s="1247"/>
    </row>
    <row r="51" spans="1:13">
      <c r="A51" s="1166"/>
      <c r="B51" s="151" t="s">
        <v>473</v>
      </c>
      <c r="C51" s="1245" t="s">
        <v>1052</v>
      </c>
      <c r="D51" s="1246"/>
      <c r="E51" s="1246"/>
      <c r="F51" s="1246"/>
      <c r="G51" s="1246"/>
      <c r="H51" s="1246"/>
      <c r="I51" s="1246"/>
      <c r="J51" s="1246"/>
      <c r="K51" s="1246"/>
      <c r="L51" s="1246"/>
      <c r="M51" s="1247"/>
    </row>
    <row r="52" spans="1:13" ht="15.75" customHeight="1">
      <c r="A52" s="1166"/>
      <c r="B52" s="151" t="s">
        <v>474</v>
      </c>
      <c r="C52" s="1325">
        <v>45960</v>
      </c>
      <c r="D52" s="1246"/>
      <c r="E52" s="1246"/>
      <c r="F52" s="1246"/>
      <c r="G52" s="1246"/>
      <c r="H52" s="1246"/>
      <c r="I52" s="1246"/>
      <c r="J52" s="1246"/>
      <c r="K52" s="1246"/>
      <c r="L52" s="1246"/>
      <c r="M52" s="1247"/>
    </row>
    <row r="53" spans="1:13" ht="15.75" customHeight="1">
      <c r="A53" s="1060" t="s">
        <v>250</v>
      </c>
      <c r="B53" s="155" t="s">
        <v>475</v>
      </c>
      <c r="C53" s="1063" t="s">
        <v>1053</v>
      </c>
      <c r="D53" s="1064"/>
      <c r="E53" s="1064"/>
      <c r="F53" s="1064"/>
      <c r="G53" s="1064"/>
      <c r="H53" s="1064"/>
      <c r="I53" s="1064"/>
      <c r="J53" s="1064"/>
      <c r="K53" s="1064"/>
      <c r="L53" s="1064"/>
      <c r="M53" s="1065"/>
    </row>
    <row r="54" spans="1:13">
      <c r="A54" s="1061"/>
      <c r="B54" s="155" t="s">
        <v>477</v>
      </c>
      <c r="C54" s="1063" t="s">
        <v>1054</v>
      </c>
      <c r="D54" s="1064"/>
      <c r="E54" s="1064"/>
      <c r="F54" s="1064"/>
      <c r="G54" s="1064"/>
      <c r="H54" s="1064"/>
      <c r="I54" s="1064"/>
      <c r="J54" s="1064"/>
      <c r="K54" s="1064"/>
      <c r="L54" s="1064"/>
      <c r="M54" s="1065"/>
    </row>
    <row r="55" spans="1:13" ht="15.75" customHeight="1">
      <c r="A55" s="1061"/>
      <c r="B55" s="155" t="s">
        <v>479</v>
      </c>
      <c r="C55" s="1063" t="s">
        <v>716</v>
      </c>
      <c r="D55" s="1064"/>
      <c r="E55" s="1064"/>
      <c r="F55" s="1064"/>
      <c r="G55" s="1064"/>
      <c r="H55" s="1064"/>
      <c r="I55" s="1064"/>
      <c r="J55" s="1064"/>
      <c r="K55" s="1064"/>
      <c r="L55" s="1064"/>
      <c r="M55" s="1065"/>
    </row>
    <row r="56" spans="1:13" ht="15.75" customHeight="1">
      <c r="A56" s="1061"/>
      <c r="B56" s="156" t="s">
        <v>481</v>
      </c>
      <c r="C56" s="1063" t="s">
        <v>1055</v>
      </c>
      <c r="D56" s="1064"/>
      <c r="E56" s="1064"/>
      <c r="F56" s="1064"/>
      <c r="G56" s="1064"/>
      <c r="H56" s="1064"/>
      <c r="I56" s="1064"/>
      <c r="J56" s="1064"/>
      <c r="K56" s="1064"/>
      <c r="L56" s="1064"/>
      <c r="M56" s="1065"/>
    </row>
    <row r="57" spans="1:13">
      <c r="A57" s="1061"/>
      <c r="B57" s="155" t="s">
        <v>482</v>
      </c>
      <c r="C57" s="1318" t="s">
        <v>1056</v>
      </c>
      <c r="D57" s="1319"/>
      <c r="E57" s="1319"/>
      <c r="F57" s="1319"/>
      <c r="G57" s="1319"/>
      <c r="H57" s="1319"/>
      <c r="I57" s="1319"/>
      <c r="J57" s="1319"/>
      <c r="K57" s="1319"/>
      <c r="L57" s="1319"/>
      <c r="M57" s="1320"/>
    </row>
    <row r="58" spans="1:13" ht="15.75" customHeight="1" thickBot="1">
      <c r="A58" s="1062"/>
      <c r="B58" s="155" t="s">
        <v>484</v>
      </c>
      <c r="C58" s="1063" t="s">
        <v>1057</v>
      </c>
      <c r="D58" s="1064"/>
      <c r="E58" s="1064"/>
      <c r="F58" s="1064"/>
      <c r="G58" s="1064"/>
      <c r="H58" s="1064"/>
      <c r="I58" s="1064"/>
      <c r="J58" s="1064"/>
      <c r="K58" s="1064"/>
      <c r="L58" s="1064"/>
      <c r="M58" s="1065"/>
    </row>
    <row r="59" spans="1:13" ht="18" customHeight="1">
      <c r="A59" s="1060" t="s">
        <v>486</v>
      </c>
      <c r="B59" s="157" t="s">
        <v>487</v>
      </c>
      <c r="C59" s="1063" t="s">
        <v>1058</v>
      </c>
      <c r="D59" s="1064"/>
      <c r="E59" s="1064"/>
      <c r="F59" s="1064"/>
      <c r="G59" s="1064"/>
      <c r="H59" s="1064"/>
      <c r="I59" s="1064"/>
      <c r="J59" s="1064"/>
      <c r="K59" s="1064"/>
      <c r="L59" s="1064"/>
      <c r="M59" s="1065"/>
    </row>
    <row r="60" spans="1:13" ht="16.5" customHeight="1">
      <c r="A60" s="1061"/>
      <c r="B60" s="157" t="s">
        <v>488</v>
      </c>
      <c r="C60" s="1063" t="s">
        <v>1059</v>
      </c>
      <c r="D60" s="1064"/>
      <c r="E60" s="1064"/>
      <c r="F60" s="1064"/>
      <c r="G60" s="1064"/>
      <c r="H60" s="1064"/>
      <c r="I60" s="1064"/>
      <c r="J60" s="1064"/>
      <c r="K60" s="1064"/>
      <c r="L60" s="1064"/>
      <c r="M60" s="1065"/>
    </row>
    <row r="61" spans="1:13" ht="31.5" customHeight="1" thickBot="1">
      <c r="A61" s="1061"/>
      <c r="B61" s="158" t="s">
        <v>294</v>
      </c>
      <c r="C61" s="1063" t="s">
        <v>716</v>
      </c>
      <c r="D61" s="1064"/>
      <c r="E61" s="1064"/>
      <c r="F61" s="1064"/>
      <c r="G61" s="1064"/>
      <c r="H61" s="1064"/>
      <c r="I61" s="1064"/>
      <c r="J61" s="1064"/>
      <c r="K61" s="1064"/>
      <c r="L61" s="1064"/>
      <c r="M61" s="1065"/>
    </row>
    <row r="62" spans="1:13" ht="112.5" customHeight="1" thickBot="1">
      <c r="A62" s="149" t="s">
        <v>254</v>
      </c>
      <c r="B62" s="335"/>
      <c r="C62" s="1315" t="s">
        <v>1060</v>
      </c>
      <c r="D62" s="1316"/>
      <c r="E62" s="1316"/>
      <c r="F62" s="1316"/>
      <c r="G62" s="1316"/>
      <c r="H62" s="1316"/>
      <c r="I62" s="1316"/>
      <c r="J62" s="1316"/>
      <c r="K62" s="1316"/>
      <c r="L62" s="1316"/>
      <c r="M62" s="1317"/>
    </row>
  </sheetData>
  <mergeCells count="50">
    <mergeCell ref="A2:A15"/>
    <mergeCell ref="F4:G4"/>
    <mergeCell ref="I8:J9"/>
    <mergeCell ref="I7:M7"/>
    <mergeCell ref="C2:M2"/>
    <mergeCell ref="C3:M3"/>
    <mergeCell ref="D4:E4"/>
    <mergeCell ref="C7:D7"/>
    <mergeCell ref="C11:M11"/>
    <mergeCell ref="C12:M12"/>
    <mergeCell ref="F14:M14"/>
    <mergeCell ref="C14:D14"/>
    <mergeCell ref="C15:M15"/>
    <mergeCell ref="A53:A58"/>
    <mergeCell ref="A59:A61"/>
    <mergeCell ref="A16:A52"/>
    <mergeCell ref="B25:B28"/>
    <mergeCell ref="C53:M53"/>
    <mergeCell ref="C54:M54"/>
    <mergeCell ref="C55:M55"/>
    <mergeCell ref="C52:M52"/>
    <mergeCell ref="C49:M49"/>
    <mergeCell ref="C50:M50"/>
    <mergeCell ref="C51:M51"/>
    <mergeCell ref="B45:B48"/>
    <mergeCell ref="B32:B34"/>
    <mergeCell ref="F43:G43"/>
    <mergeCell ref="B35:B44"/>
    <mergeCell ref="C16:M16"/>
    <mergeCell ref="G46:J47"/>
    <mergeCell ref="L46:M47"/>
    <mergeCell ref="F46:F47"/>
    <mergeCell ref="H43:I43"/>
    <mergeCell ref="C13:M13"/>
    <mergeCell ref="C62:M62"/>
    <mergeCell ref="B18:B24"/>
    <mergeCell ref="B8:B10"/>
    <mergeCell ref="C10:D10"/>
    <mergeCell ref="F10:G10"/>
    <mergeCell ref="I10:J10"/>
    <mergeCell ref="C59:M59"/>
    <mergeCell ref="C60:M60"/>
    <mergeCell ref="C61:M61"/>
    <mergeCell ref="C58:M58"/>
    <mergeCell ref="C17:M17"/>
    <mergeCell ref="C57:M57"/>
    <mergeCell ref="C56:M56"/>
    <mergeCell ref="B14:B15"/>
    <mergeCell ref="F8:G9"/>
    <mergeCell ref="C8:D9"/>
  </mergeCells>
  <dataValidations count="7">
    <dataValidation type="list" allowBlank="1" showInputMessage="1" showErrorMessage="1" sqref="I7:M7" xr:uid="{DD7AFF06-6CB6-4AB0-8407-6916B1C70DFE}">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C4D77067-7560-455D-9351-94342E6EE2B6}"/>
    <dataValidation allowBlank="1" showInputMessage="1" showErrorMessage="1" prompt="Determine si el indicador responde a un enfoque (Derechos Humanos, Género, Diferencial, Poblacional, Ambiental y Territorial). Si responde a más de enfoque separelos por ;" sqref="B16" xr:uid="{FC2EDF58-8CB4-47D1-9BD1-0580231FCDAD}"/>
    <dataValidation allowBlank="1" showInputMessage="1" showErrorMessage="1" prompt="Identifique la meta ODS a que le apunta el indicador de producto. Seleccione de la lista desplegable." sqref="E14" xr:uid="{747CBD06-DF9F-44AB-9240-43E8434D6E3D}"/>
    <dataValidation allowBlank="1" showInputMessage="1" showErrorMessage="1" prompt="Identifique el ODS a que le apunta el indicador de producto. Seleccione de la lista desplegable._x000a_" sqref="B14:B15" xr:uid="{39DEB758-C15E-4BDE-A2DB-FFDD81CBFFBA}"/>
    <dataValidation allowBlank="1" showInputMessage="1" showErrorMessage="1" prompt="Incluir una ficha por cada indicador, ya sea de producto o de resultado" sqref="B1" xr:uid="{F96B03E7-D322-49A5-A93C-A35CC151E6D8}"/>
    <dataValidation allowBlank="1" showInputMessage="1" showErrorMessage="1" prompt="Seleccione de la lista desplegable" sqref="B4 B7 H7" xr:uid="{36648347-0E6B-4FB1-9E54-6B8FDD17E53E}"/>
  </dataValidations>
  <hyperlinks>
    <hyperlink ref="C57:M57" r:id="rId1" display="fredy.alayon@gobiernobogota.gov.co" xr:uid="{7E4C9B93-BDCB-4CB9-8E27-B0023133DC86}"/>
  </hyperlinks>
  <pageMargins left="0.7" right="0.7" top="0.75" bottom="0.75" header="0.3" footer="0.3"/>
  <pageSetup paperSize="9" orientation="portrait"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D9BF-9767-4667-9C1D-A7B10986C30B}">
  <sheetPr>
    <tabColor rgb="FF0070C0"/>
  </sheetPr>
  <dimension ref="A1:M62"/>
  <sheetViews>
    <sheetView zoomScale="90" zoomScaleNormal="90"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755</v>
      </c>
      <c r="C1" s="62"/>
      <c r="D1" s="62"/>
      <c r="E1" s="62"/>
      <c r="F1" s="62"/>
      <c r="G1" s="62"/>
      <c r="H1" s="62"/>
      <c r="I1" s="62"/>
      <c r="J1" s="62"/>
      <c r="K1" s="62"/>
      <c r="L1" s="62"/>
      <c r="M1" s="63"/>
    </row>
    <row r="2" spans="1:13">
      <c r="A2" s="1023" t="s">
        <v>426</v>
      </c>
      <c r="B2" s="150" t="s">
        <v>427</v>
      </c>
      <c r="C2" s="260" t="s">
        <v>737</v>
      </c>
      <c r="D2" s="145"/>
      <c r="E2" s="145"/>
      <c r="F2" s="145"/>
      <c r="G2" s="145"/>
      <c r="H2" s="145"/>
      <c r="I2" s="145"/>
      <c r="J2" s="145"/>
      <c r="K2" s="145"/>
      <c r="L2" s="145"/>
      <c r="M2" s="146"/>
    </row>
    <row r="3" spans="1:13" ht="31.5">
      <c r="A3" s="1024"/>
      <c r="B3" s="162" t="s">
        <v>511</v>
      </c>
      <c r="C3" s="1042" t="s">
        <v>365</v>
      </c>
      <c r="D3" s="1043"/>
      <c r="E3" s="1043"/>
      <c r="F3" s="1043"/>
      <c r="G3" s="1043"/>
      <c r="H3" s="1043"/>
      <c r="I3" s="1043"/>
      <c r="J3" s="1043"/>
      <c r="K3" s="1043"/>
      <c r="L3" s="1043"/>
      <c r="M3" s="1044"/>
    </row>
    <row r="4" spans="1:13" ht="33.75" customHeight="1">
      <c r="A4" s="1024"/>
      <c r="B4" s="153" t="s">
        <v>290</v>
      </c>
      <c r="C4" s="122" t="s">
        <v>95</v>
      </c>
      <c r="D4" s="123"/>
      <c r="E4" s="124"/>
      <c r="F4" s="1045" t="s">
        <v>291</v>
      </c>
      <c r="G4" s="1046"/>
      <c r="H4" s="125" t="s">
        <v>356</v>
      </c>
      <c r="I4" s="1120"/>
      <c r="J4" s="1043"/>
      <c r="K4" s="1043"/>
      <c r="L4" s="1043"/>
      <c r="M4" s="1044"/>
    </row>
    <row r="5" spans="1:13" ht="24"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175.5" customHeight="1">
      <c r="A11" s="1024"/>
      <c r="B11" s="162" t="s">
        <v>436</v>
      </c>
      <c r="C11" s="1075" t="s">
        <v>944</v>
      </c>
      <c r="D11" s="1073"/>
      <c r="E11" s="1073"/>
      <c r="F11" s="1073"/>
      <c r="G11" s="1073"/>
      <c r="H11" s="1073"/>
      <c r="I11" s="1073"/>
      <c r="J11" s="1073"/>
      <c r="K11" s="1073"/>
      <c r="L11" s="1073"/>
      <c r="M11" s="1074"/>
    </row>
    <row r="12" spans="1:13" ht="120.75" customHeight="1">
      <c r="A12" s="1024"/>
      <c r="B12" s="162" t="s">
        <v>515</v>
      </c>
      <c r="C12" s="1075" t="s">
        <v>1178</v>
      </c>
      <c r="D12" s="1073"/>
      <c r="E12" s="1073"/>
      <c r="F12" s="1073"/>
      <c r="G12" s="1073"/>
      <c r="H12" s="1073"/>
      <c r="I12" s="1073"/>
      <c r="J12" s="1073"/>
      <c r="K12" s="1073"/>
      <c r="L12" s="1073"/>
      <c r="M12" s="1074"/>
    </row>
    <row r="13" spans="1:13" ht="51" customHeight="1">
      <c r="A13" s="1024"/>
      <c r="B13" s="162" t="s">
        <v>516</v>
      </c>
      <c r="C13" s="1013" t="s">
        <v>663</v>
      </c>
      <c r="D13" s="1014"/>
      <c r="E13" s="1014"/>
      <c r="F13" s="1014"/>
      <c r="G13" s="1014"/>
      <c r="H13" s="1014"/>
      <c r="I13" s="1014"/>
      <c r="J13" s="1014"/>
      <c r="K13" s="1014"/>
      <c r="L13" s="1014"/>
      <c r="M13" s="1017"/>
    </row>
    <row r="14" spans="1:13" ht="33"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24" customHeight="1">
      <c r="A17" s="1054"/>
      <c r="B17" s="151" t="s">
        <v>519</v>
      </c>
      <c r="C17" s="1058" t="s">
        <v>738</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39" t="s">
        <v>562</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t="s">
        <v>324</v>
      </c>
      <c r="E30" s="24"/>
      <c r="F30" s="32" t="s">
        <v>457</v>
      </c>
      <c r="G30" s="19" t="s">
        <v>356</v>
      </c>
      <c r="H30" s="24"/>
      <c r="I30" s="32" t="s">
        <v>458</v>
      </c>
      <c r="J30" s="263" t="s">
        <v>327</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460"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367">
        <v>2023</v>
      </c>
      <c r="E36" s="6"/>
      <c r="F36" s="367">
        <v>2024</v>
      </c>
      <c r="G36" s="6"/>
      <c r="H36" s="516">
        <v>2025</v>
      </c>
      <c r="I36" s="141"/>
      <c r="J36" s="516">
        <v>2026</v>
      </c>
      <c r="K36" s="6"/>
      <c r="L36" s="367">
        <v>2027</v>
      </c>
      <c r="M36" s="40"/>
    </row>
    <row r="37" spans="1:13">
      <c r="A37" s="1054"/>
      <c r="B37" s="1027"/>
      <c r="C37" s="88"/>
      <c r="D37" s="669">
        <v>2</v>
      </c>
      <c r="E37" s="9"/>
      <c r="F37" s="669">
        <v>1</v>
      </c>
      <c r="G37" s="9"/>
      <c r="H37" s="669">
        <v>1</v>
      </c>
      <c r="I37" s="9"/>
      <c r="J37" s="669">
        <v>1</v>
      </c>
      <c r="K37" s="9"/>
      <c r="L37" s="669">
        <v>1</v>
      </c>
      <c r="M37" s="100"/>
    </row>
    <row r="38" spans="1:13">
      <c r="A38" s="1054"/>
      <c r="B38" s="1027"/>
      <c r="C38" s="88"/>
      <c r="D38" s="367">
        <v>2028</v>
      </c>
      <c r="E38" s="6"/>
      <c r="F38" s="367">
        <v>2029</v>
      </c>
      <c r="G38" s="6"/>
      <c r="H38" s="516">
        <v>2030</v>
      </c>
      <c r="I38" s="141"/>
      <c r="J38" s="516">
        <v>2031</v>
      </c>
      <c r="K38" s="6"/>
      <c r="L38" s="367">
        <v>2032</v>
      </c>
      <c r="M38" s="16"/>
    </row>
    <row r="39" spans="1:13">
      <c r="A39" s="1054"/>
      <c r="B39" s="1027"/>
      <c r="C39" s="88"/>
      <c r="D39" s="669">
        <v>1</v>
      </c>
      <c r="E39" s="9"/>
      <c r="F39" s="669">
        <v>1</v>
      </c>
      <c r="G39" s="9"/>
      <c r="H39" s="668">
        <v>1</v>
      </c>
      <c r="I39" s="9"/>
      <c r="J39" s="668">
        <v>1</v>
      </c>
      <c r="K39" s="9"/>
      <c r="L39" s="668">
        <v>1</v>
      </c>
      <c r="M39" s="100"/>
    </row>
    <row r="40" spans="1:13">
      <c r="A40" s="1054"/>
      <c r="B40" s="1027"/>
      <c r="C40" s="88"/>
      <c r="D40" s="367">
        <v>2033</v>
      </c>
      <c r="E40" s="6"/>
      <c r="F40" s="367">
        <v>2034</v>
      </c>
      <c r="G40" s="6"/>
      <c r="H40" s="141"/>
      <c r="I40" s="141"/>
      <c r="J40" s="141"/>
      <c r="K40" s="6"/>
      <c r="L40" s="6"/>
      <c r="M40" s="16"/>
    </row>
    <row r="41" spans="1:13">
      <c r="A41" s="1054"/>
      <c r="B41" s="1027"/>
      <c r="C41" s="88"/>
      <c r="D41" s="668">
        <v>1</v>
      </c>
      <c r="E41" s="99"/>
      <c r="F41" s="668">
        <v>1</v>
      </c>
      <c r="G41" s="9"/>
      <c r="H41" s="525"/>
      <c r="I41" s="6"/>
      <c r="J41" s="525"/>
      <c r="K41" s="6"/>
      <c r="L41" s="102"/>
      <c r="M41" s="90"/>
    </row>
    <row r="42" spans="1:13">
      <c r="A42" s="1054"/>
      <c r="B42" s="1027"/>
      <c r="C42" s="88"/>
      <c r="D42" s="10" t="s">
        <v>466</v>
      </c>
      <c r="E42" s="99"/>
      <c r="F42" s="97" t="s">
        <v>467</v>
      </c>
      <c r="G42" s="74"/>
      <c r="H42" s="102"/>
      <c r="I42" s="6"/>
      <c r="J42" s="102"/>
      <c r="K42" s="6"/>
      <c r="L42" s="102"/>
      <c r="M42" s="90"/>
    </row>
    <row r="43" spans="1:13">
      <c r="A43" s="1054"/>
      <c r="B43" s="1027"/>
      <c r="C43" s="88"/>
      <c r="D43" s="98"/>
      <c r="E43" s="9"/>
      <c r="F43" s="1328">
        <v>13</v>
      </c>
      <c r="G43" s="1329"/>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c r="H46" s="1052"/>
      <c r="I46" s="1052"/>
      <c r="J46" s="1052"/>
      <c r="K46" s="118" t="s">
        <v>470</v>
      </c>
      <c r="L46" s="1018"/>
      <c r="M46" s="1019"/>
    </row>
    <row r="47" spans="1:13">
      <c r="A47" s="1054"/>
      <c r="B47" s="1027"/>
      <c r="C47" s="117"/>
      <c r="D47" s="119"/>
      <c r="E47" s="19" t="s">
        <v>521</v>
      </c>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131.25" customHeight="1">
      <c r="A49" s="1054"/>
      <c r="B49" s="162" t="s">
        <v>471</v>
      </c>
      <c r="C49" s="1013" t="s">
        <v>1177</v>
      </c>
      <c r="D49" s="1014"/>
      <c r="E49" s="1014"/>
      <c r="F49" s="1014"/>
      <c r="G49" s="1014"/>
      <c r="H49" s="1014"/>
      <c r="I49" s="1014"/>
      <c r="J49" s="1014"/>
      <c r="K49" s="1014"/>
      <c r="L49" s="1014"/>
      <c r="M49" s="1017"/>
    </row>
    <row r="50" spans="1:13">
      <c r="A50" s="1054"/>
      <c r="B50" s="151" t="s">
        <v>472</v>
      </c>
      <c r="C50" s="261" t="s">
        <v>1092</v>
      </c>
      <c r="D50" s="104"/>
      <c r="E50" s="104"/>
      <c r="F50" s="104"/>
      <c r="G50" s="104"/>
      <c r="H50" s="104"/>
      <c r="I50" s="104"/>
      <c r="J50" s="104"/>
      <c r="K50" s="104"/>
      <c r="L50" s="104"/>
      <c r="M50" s="445"/>
    </row>
    <row r="51" spans="1:13">
      <c r="A51" s="1054"/>
      <c r="B51" s="151" t="s">
        <v>473</v>
      </c>
      <c r="C51" s="444">
        <v>30</v>
      </c>
      <c r="D51" s="104"/>
      <c r="E51" s="104"/>
      <c r="F51" s="104"/>
      <c r="G51" s="104"/>
      <c r="H51" s="104"/>
      <c r="I51" s="104"/>
      <c r="J51" s="104"/>
      <c r="K51" s="104"/>
      <c r="L51" s="104"/>
      <c r="M51" s="445"/>
    </row>
    <row r="52" spans="1:13" ht="31.5">
      <c r="A52" s="1054"/>
      <c r="B52" s="151" t="s">
        <v>474</v>
      </c>
      <c r="C52" s="461" t="s">
        <v>739</v>
      </c>
      <c r="D52" s="104"/>
      <c r="E52" s="104"/>
      <c r="F52" s="104"/>
      <c r="G52" s="104"/>
      <c r="H52" s="104"/>
      <c r="I52" s="104"/>
      <c r="J52" s="104"/>
      <c r="K52" s="104"/>
      <c r="L52" s="104"/>
      <c r="M52" s="445"/>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236"/>
      <c r="E62" s="1236"/>
      <c r="F62" s="1236"/>
      <c r="G62" s="1236"/>
      <c r="H62" s="1236"/>
      <c r="I62" s="1236"/>
      <c r="J62" s="1236"/>
      <c r="K62" s="1236"/>
      <c r="L62" s="1236"/>
      <c r="M62" s="1237"/>
    </row>
  </sheetData>
  <mergeCells count="47">
    <mergeCell ref="C3:M3"/>
    <mergeCell ref="C13:M13"/>
    <mergeCell ref="A2:A15"/>
    <mergeCell ref="F4:G4"/>
    <mergeCell ref="I4:M4"/>
    <mergeCell ref="C5:M5"/>
    <mergeCell ref="C7:D7"/>
    <mergeCell ref="I7:M7"/>
    <mergeCell ref="B8:B10"/>
    <mergeCell ref="C9:D9"/>
    <mergeCell ref="F9:G9"/>
    <mergeCell ref="I9:J9"/>
    <mergeCell ref="C10:D10"/>
    <mergeCell ref="F10:G10"/>
    <mergeCell ref="I10:J10"/>
    <mergeCell ref="C11:M11"/>
    <mergeCell ref="C12:M12"/>
    <mergeCell ref="B14:B15"/>
    <mergeCell ref="C14:D14"/>
    <mergeCell ref="F14:M14"/>
    <mergeCell ref="C15:M15"/>
    <mergeCell ref="A16:A52"/>
    <mergeCell ref="C16:M16"/>
    <mergeCell ref="C17:M17"/>
    <mergeCell ref="B18:B24"/>
    <mergeCell ref="B25:B28"/>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dataValidations count="7">
    <dataValidation type="list" allowBlank="1" showInputMessage="1" showErrorMessage="1" sqref="I7:M7" xr:uid="{3ECC7D5A-E54B-4E76-8504-6B6F197E2BB9}">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E131ABF-970F-4A97-A083-2EA3394F137E}"/>
    <dataValidation allowBlank="1" showInputMessage="1" showErrorMessage="1" prompt="Determine si el indicador responde a un enfoque (Derechos Humanos, Género, Diferencial, Poblacional, Ambiental y Territorial). Si responde a más de enfoque separelos por ;" sqref="B16" xr:uid="{93545DD8-4319-4684-B76B-1B58C41EA46D}"/>
    <dataValidation allowBlank="1" showInputMessage="1" showErrorMessage="1" prompt="Identifique la meta ODS a que le apunta el indicador de producto. Seleccione de la lista desplegable." sqref="E14" xr:uid="{1290C0E3-7FAE-4AA2-A7E2-E7351FF42ACF}"/>
    <dataValidation allowBlank="1" showInputMessage="1" showErrorMessage="1" prompt="Identifique el ODS a que le apunta el indicador de producto. Seleccione de la lista desplegable._x000a_" sqref="B14:B15" xr:uid="{23BB4F1A-C64D-497A-8537-C565819A1DEB}"/>
    <dataValidation allowBlank="1" showInputMessage="1" showErrorMessage="1" prompt="Incluir una ficha por cada indicador, ya sea de producto o de resultado" sqref="B1" xr:uid="{056CBA0D-5BEF-40AC-9CE9-9DB6AEE846D7}"/>
    <dataValidation allowBlank="1" showInputMessage="1" showErrorMessage="1" prompt="Seleccione de la lista desplegable" sqref="B4 B7 H7" xr:uid="{234EAF27-6179-4CFD-AF2B-3F02283A2857}"/>
  </dataValidations>
  <hyperlinks>
    <hyperlink ref="C57" r:id="rId1" xr:uid="{3FCA1B36-5FF9-480F-A794-750E09383B0A}"/>
  </hyperlinks>
  <pageMargins left="0.7" right="0.7" top="0.75" bottom="0.75" header="0.3" footer="0.3"/>
  <pageSetup paperSize="9" orientation="portrait" horizontalDpi="1200" verticalDpi="1200" r:id="rId2"/>
  <ignoredErrors>
    <ignoredError sqref="G3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B955C0FA-CE72-4A8F-8488-CB4559761D2A}">
          <x14:formula1>
            <xm:f>Desplegables!$L$24:$L$39</xm:f>
          </x14:formula1>
          <xm:sqref>C14:D14</xm:sqref>
        </x14:dataValidation>
        <x14:dataValidation type="list" allowBlank="1" showInputMessage="1" showErrorMessage="1" xr:uid="{34AD80AC-A233-4705-BE2C-E993D30BFC7C}">
          <x14:formula1>
            <xm:f>Desplegables!$I$4:$I$18</xm:f>
          </x14:formula1>
          <xm:sqref>C7</xm:sqref>
        </x14:dataValidation>
        <x14:dataValidation type="list" allowBlank="1" showInputMessage="1" showErrorMessage="1" xr:uid="{53F0A8E2-3010-4949-B9AA-3E5E1DAC44E0}">
          <x14:formula1>
            <xm:f>Desplegables!$B$50:$B$52</xm:f>
          </x14:formula1>
          <xm:sqref>G46:J47</xm:sqref>
        </x14:dataValidation>
        <x14:dataValidation type="list" allowBlank="1" showInputMessage="1" showErrorMessage="1" xr:uid="{C993156F-5323-4418-8C1D-4DAFFFB6C987}">
          <x14:formula1>
            <xm:f>Desplegables!$B$45:$B$46</xm:f>
          </x14:formula1>
          <xm:sqref>C4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FB12-2161-4984-9ED6-A6DB55AEECFC}">
  <sheetPr>
    <tabColor rgb="FF0070C0"/>
  </sheetPr>
  <dimension ref="A1:M62"/>
  <sheetViews>
    <sheetView zoomScale="90" zoomScaleNormal="90"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589</v>
      </c>
      <c r="C1" s="62"/>
      <c r="D1" s="62"/>
      <c r="E1" s="62"/>
      <c r="F1" s="62"/>
      <c r="G1" s="62"/>
      <c r="H1" s="62"/>
      <c r="I1" s="62"/>
      <c r="J1" s="62"/>
      <c r="K1" s="62"/>
      <c r="L1" s="62"/>
      <c r="M1" s="63"/>
    </row>
    <row r="2" spans="1:13" ht="17.100000000000001" customHeight="1">
      <c r="A2" s="1023" t="s">
        <v>426</v>
      </c>
      <c r="B2" s="150" t="s">
        <v>427</v>
      </c>
      <c r="C2" s="469" t="s">
        <v>813</v>
      </c>
      <c r="D2" s="470"/>
      <c r="E2" s="470"/>
      <c r="F2" s="470"/>
      <c r="G2" s="470"/>
      <c r="H2" s="470"/>
      <c r="I2" s="470"/>
      <c r="J2" s="470"/>
      <c r="K2" s="470"/>
      <c r="L2" s="470"/>
      <c r="M2" s="471"/>
    </row>
    <row r="3" spans="1:13" ht="33.950000000000003" customHeight="1">
      <c r="A3" s="1024"/>
      <c r="B3" s="162" t="s">
        <v>511</v>
      </c>
      <c r="C3" s="1042" t="s">
        <v>834</v>
      </c>
      <c r="D3" s="1043"/>
      <c r="E3" s="1043"/>
      <c r="F3" s="1043"/>
      <c r="G3" s="1043"/>
      <c r="H3" s="1043"/>
      <c r="I3" s="1043"/>
      <c r="J3" s="1043"/>
      <c r="K3" s="1043"/>
      <c r="L3" s="1043"/>
      <c r="M3" s="1044"/>
    </row>
    <row r="4" spans="1:13" ht="33.75" customHeight="1">
      <c r="A4" s="1024"/>
      <c r="B4" s="153" t="s">
        <v>290</v>
      </c>
      <c r="C4" s="122" t="s">
        <v>95</v>
      </c>
      <c r="D4" s="123"/>
      <c r="E4" s="124"/>
      <c r="F4" s="1045" t="s">
        <v>291</v>
      </c>
      <c r="G4" s="1046"/>
      <c r="H4" s="125" t="s">
        <v>356</v>
      </c>
      <c r="I4" s="1120"/>
      <c r="J4" s="1043"/>
      <c r="K4" s="1043"/>
      <c r="L4" s="1043"/>
      <c r="M4" s="1044"/>
    </row>
    <row r="5" spans="1:13" ht="24" customHeight="1">
      <c r="A5" s="1024"/>
      <c r="B5" s="153" t="s">
        <v>430</v>
      </c>
      <c r="C5" s="1242" t="s">
        <v>431</v>
      </c>
      <c r="D5" s="1243"/>
      <c r="E5" s="1243"/>
      <c r="F5" s="1243"/>
      <c r="G5" s="1243"/>
      <c r="H5" s="1243"/>
      <c r="I5" s="1243"/>
      <c r="J5" s="1243"/>
      <c r="K5" s="1243"/>
      <c r="L5" s="1243"/>
      <c r="M5" s="1244"/>
    </row>
    <row r="6" spans="1:13" ht="17.100000000000001" customHeight="1">
      <c r="A6" s="1024"/>
      <c r="B6" s="153" t="s">
        <v>432</v>
      </c>
      <c r="C6" s="282" t="s">
        <v>431</v>
      </c>
      <c r="D6" s="126"/>
      <c r="E6" s="126"/>
      <c r="F6" s="126"/>
      <c r="G6" s="126"/>
      <c r="H6" s="126"/>
      <c r="I6" s="126"/>
      <c r="J6" s="126"/>
      <c r="K6" s="126"/>
      <c r="L6" s="126"/>
      <c r="M6" s="127"/>
    </row>
    <row r="7" spans="1:13" ht="17.100000000000001" customHeight="1">
      <c r="A7" s="1024"/>
      <c r="B7" s="162" t="s">
        <v>433</v>
      </c>
      <c r="C7" s="1031" t="s">
        <v>10</v>
      </c>
      <c r="D7" s="1032"/>
      <c r="E7" s="128"/>
      <c r="F7" s="128"/>
      <c r="G7" s="129"/>
      <c r="H7" s="67" t="s">
        <v>294</v>
      </c>
      <c r="I7" s="1033" t="s">
        <v>18</v>
      </c>
      <c r="J7" s="1032"/>
      <c r="K7" s="1032"/>
      <c r="L7" s="1032"/>
      <c r="M7" s="1034"/>
    </row>
    <row r="8" spans="1:13" ht="15.95" customHeight="1">
      <c r="A8" s="1024"/>
      <c r="B8" s="1124" t="s">
        <v>434</v>
      </c>
      <c r="C8" s="130"/>
      <c r="D8" s="131"/>
      <c r="E8" s="131"/>
      <c r="F8" s="131"/>
      <c r="G8" s="131"/>
      <c r="H8" s="131"/>
      <c r="I8" s="131"/>
      <c r="J8" s="131"/>
      <c r="K8" s="131"/>
      <c r="L8" s="132"/>
      <c r="M8" s="133"/>
    </row>
    <row r="9" spans="1:13" ht="15.95" customHeight="1">
      <c r="A9" s="1024"/>
      <c r="B9" s="1125"/>
      <c r="C9" s="1029" t="s">
        <v>327</v>
      </c>
      <c r="D9" s="1030"/>
      <c r="E9" s="28"/>
      <c r="F9" s="1030"/>
      <c r="G9" s="1030"/>
      <c r="H9" s="28"/>
      <c r="I9" s="1030"/>
      <c r="J9" s="1030"/>
      <c r="K9" s="28"/>
      <c r="L9" s="26"/>
      <c r="M9" s="116"/>
    </row>
    <row r="10" spans="1:13" ht="15.95" customHeight="1">
      <c r="A10" s="1024"/>
      <c r="B10" s="1126"/>
      <c r="C10" s="1029" t="s">
        <v>435</v>
      </c>
      <c r="D10" s="1030"/>
      <c r="E10" s="134"/>
      <c r="F10" s="1030" t="s">
        <v>435</v>
      </c>
      <c r="G10" s="1030"/>
      <c r="H10" s="134"/>
      <c r="I10" s="1030" t="s">
        <v>435</v>
      </c>
      <c r="J10" s="1030"/>
      <c r="K10" s="134"/>
      <c r="L10" s="121"/>
      <c r="M10" s="135"/>
    </row>
    <row r="11" spans="1:13" ht="71.25" customHeight="1">
      <c r="A11" s="1024"/>
      <c r="B11" s="162" t="s">
        <v>436</v>
      </c>
      <c r="C11" s="1338" t="s">
        <v>1180</v>
      </c>
      <c r="D11" s="1339"/>
      <c r="E11" s="1339"/>
      <c r="F11" s="1339"/>
      <c r="G11" s="1339"/>
      <c r="H11" s="1339"/>
      <c r="I11" s="1339"/>
      <c r="J11" s="1339"/>
      <c r="K11" s="1339"/>
      <c r="L11" s="1339"/>
      <c r="M11" s="1340"/>
    </row>
    <row r="12" spans="1:13" ht="276.75" customHeight="1">
      <c r="A12" s="1024"/>
      <c r="B12" s="151" t="s">
        <v>515</v>
      </c>
      <c r="C12" s="1119" t="s">
        <v>1181</v>
      </c>
      <c r="D12" s="1331"/>
      <c r="E12" s="1331"/>
      <c r="F12" s="1331"/>
      <c r="G12" s="1331"/>
      <c r="H12" s="1331"/>
      <c r="I12" s="1331"/>
      <c r="J12" s="1331"/>
      <c r="K12" s="1331"/>
      <c r="L12" s="1331"/>
      <c r="M12" s="1332"/>
    </row>
    <row r="13" spans="1:13" ht="48" customHeight="1">
      <c r="A13" s="1024"/>
      <c r="B13" s="162" t="s">
        <v>516</v>
      </c>
      <c r="C13" s="1119" t="s">
        <v>846</v>
      </c>
      <c r="D13" s="1331"/>
      <c r="E13" s="1331"/>
      <c r="F13" s="1331"/>
      <c r="G13" s="1331"/>
      <c r="H13" s="1331"/>
      <c r="I13" s="1331"/>
      <c r="J13" s="1331"/>
      <c r="K13" s="1331"/>
      <c r="L13" s="1331"/>
      <c r="M13" s="1332"/>
    </row>
    <row r="14" spans="1:13" ht="33" customHeight="1">
      <c r="A14" s="1024"/>
      <c r="B14" s="1124" t="s">
        <v>517</v>
      </c>
      <c r="C14" s="1333" t="s">
        <v>86</v>
      </c>
      <c r="D14" s="1334"/>
      <c r="E14" s="472" t="s">
        <v>108</v>
      </c>
      <c r="F14" s="1337" t="s">
        <v>354</v>
      </c>
      <c r="G14" s="1331"/>
      <c r="H14" s="1331"/>
      <c r="I14" s="1331"/>
      <c r="J14" s="1331"/>
      <c r="K14" s="1331"/>
      <c r="L14" s="1331"/>
      <c r="M14" s="1332"/>
    </row>
    <row r="15" spans="1:13" ht="15.95" customHeight="1">
      <c r="A15" s="1024"/>
      <c r="B15" s="1125"/>
      <c r="C15" s="1333"/>
      <c r="D15" s="1334"/>
      <c r="E15" s="1334"/>
      <c r="F15" s="1334"/>
      <c r="G15" s="1334"/>
      <c r="H15" s="1334"/>
      <c r="I15" s="1334"/>
      <c r="J15" s="1334"/>
      <c r="K15" s="1334"/>
      <c r="L15" s="1334"/>
      <c r="M15" s="1335"/>
    </row>
    <row r="16" spans="1:13" ht="17.100000000000001" customHeight="1">
      <c r="A16" s="1053" t="s">
        <v>238</v>
      </c>
      <c r="B16" s="151" t="s">
        <v>280</v>
      </c>
      <c r="C16" s="1333" t="s">
        <v>1</v>
      </c>
      <c r="D16" s="1334"/>
      <c r="E16" s="1334"/>
      <c r="F16" s="1334"/>
      <c r="G16" s="1334"/>
      <c r="H16" s="1334"/>
      <c r="I16" s="1334"/>
      <c r="J16" s="1334"/>
      <c r="K16" s="1334"/>
      <c r="L16" s="1334"/>
      <c r="M16" s="1335"/>
    </row>
    <row r="17" spans="1:13" ht="33.75" customHeight="1">
      <c r="A17" s="1054"/>
      <c r="B17" s="151" t="s">
        <v>519</v>
      </c>
      <c r="C17" s="1333" t="s">
        <v>812</v>
      </c>
      <c r="D17" s="1334"/>
      <c r="E17" s="1334"/>
      <c r="F17" s="1334"/>
      <c r="G17" s="1334"/>
      <c r="H17" s="1334"/>
      <c r="I17" s="1334"/>
      <c r="J17" s="1334"/>
      <c r="K17" s="1334"/>
      <c r="L17" s="1334"/>
      <c r="M17" s="1335"/>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ht="17.100000000000001" customHeight="1">
      <c r="A20" s="1054"/>
      <c r="B20" s="1027"/>
      <c r="C20" s="473" t="s">
        <v>438</v>
      </c>
      <c r="D20" s="474"/>
      <c r="E20" s="679" t="s">
        <v>439</v>
      </c>
      <c r="F20" s="474"/>
      <c r="G20" s="679" t="s">
        <v>440</v>
      </c>
      <c r="H20" s="474"/>
      <c r="I20" s="679" t="s">
        <v>441</v>
      </c>
      <c r="J20" s="475"/>
      <c r="K20" s="679"/>
      <c r="L20" s="679"/>
      <c r="M20" s="476"/>
    </row>
    <row r="21" spans="1:13" ht="17.100000000000001" customHeight="1">
      <c r="A21" s="1054"/>
      <c r="B21" s="1027"/>
      <c r="C21" s="473" t="s">
        <v>443</v>
      </c>
      <c r="D21" s="475"/>
      <c r="E21" s="679" t="s">
        <v>444</v>
      </c>
      <c r="F21" s="477"/>
      <c r="G21" s="679" t="s">
        <v>445</v>
      </c>
      <c r="H21" s="477"/>
      <c r="I21" s="679"/>
      <c r="J21" s="680"/>
      <c r="K21" s="679"/>
      <c r="L21" s="679"/>
      <c r="M21" s="476"/>
    </row>
    <row r="22" spans="1:13" ht="17.100000000000001" customHeight="1">
      <c r="A22" s="1054"/>
      <c r="B22" s="1027"/>
      <c r="C22" s="473" t="s">
        <v>446</v>
      </c>
      <c r="D22" s="475"/>
      <c r="E22" s="679" t="s">
        <v>447</v>
      </c>
      <c r="F22" s="475"/>
      <c r="G22" s="679"/>
      <c r="H22" s="680"/>
      <c r="I22" s="679"/>
      <c r="J22" s="680"/>
      <c r="K22" s="679"/>
      <c r="L22" s="679"/>
      <c r="M22" s="476"/>
    </row>
    <row r="23" spans="1:13" ht="17.100000000000001" customHeight="1">
      <c r="A23" s="1054"/>
      <c r="B23" s="1027"/>
      <c r="C23" s="473" t="s">
        <v>105</v>
      </c>
      <c r="D23" s="477" t="s">
        <v>442</v>
      </c>
      <c r="E23" s="679" t="s">
        <v>448</v>
      </c>
      <c r="F23" s="325" t="s">
        <v>622</v>
      </c>
      <c r="G23" s="139"/>
      <c r="H23" s="139"/>
      <c r="I23" s="139"/>
      <c r="J23" s="139"/>
      <c r="K23" s="139"/>
      <c r="L23" s="139"/>
      <c r="M23" s="140"/>
    </row>
    <row r="24" spans="1:13" ht="9.75" customHeight="1">
      <c r="A24" s="1054"/>
      <c r="B24" s="1028"/>
      <c r="C24" s="478"/>
      <c r="D24" s="479"/>
      <c r="E24" s="479"/>
      <c r="F24" s="479"/>
      <c r="G24" s="479"/>
      <c r="H24" s="479"/>
      <c r="I24" s="479"/>
      <c r="J24" s="479"/>
      <c r="K24" s="479"/>
      <c r="L24" s="479"/>
      <c r="M24" s="480"/>
    </row>
    <row r="25" spans="1:13" ht="15.95" customHeight="1">
      <c r="A25" s="1054"/>
      <c r="B25" s="1026" t="s">
        <v>449</v>
      </c>
      <c r="C25" s="481"/>
      <c r="D25" s="482"/>
      <c r="E25" s="482"/>
      <c r="F25" s="482"/>
      <c r="G25" s="482"/>
      <c r="H25" s="482"/>
      <c r="I25" s="482"/>
      <c r="J25" s="482"/>
      <c r="K25" s="482"/>
      <c r="L25" s="132"/>
      <c r="M25" s="133"/>
    </row>
    <row r="26" spans="1:13" ht="17.100000000000001" customHeight="1">
      <c r="A26" s="1054"/>
      <c r="B26" s="1027"/>
      <c r="C26" s="473" t="s">
        <v>450</v>
      </c>
      <c r="D26" s="477"/>
      <c r="E26" s="681"/>
      <c r="F26" s="679" t="s">
        <v>451</v>
      </c>
      <c r="G26" s="475"/>
      <c r="H26" s="681"/>
      <c r="I26" s="679" t="s">
        <v>452</v>
      </c>
      <c r="J26" s="475" t="s">
        <v>442</v>
      </c>
      <c r="K26" s="681"/>
      <c r="L26" s="26"/>
      <c r="M26" s="116"/>
    </row>
    <row r="27" spans="1:13" ht="17.100000000000001" customHeight="1">
      <c r="A27" s="1054"/>
      <c r="B27" s="1027"/>
      <c r="C27" s="473" t="s">
        <v>453</v>
      </c>
      <c r="D27" s="25"/>
      <c r="E27" s="26"/>
      <c r="F27" s="679" t="s">
        <v>454</v>
      </c>
      <c r="G27" s="475"/>
      <c r="H27" s="26"/>
      <c r="I27" s="27"/>
      <c r="J27" s="26"/>
      <c r="K27" s="28"/>
      <c r="L27" s="26"/>
      <c r="M27" s="116"/>
    </row>
    <row r="28" spans="1:13" ht="15.95" customHeight="1">
      <c r="A28" s="1054"/>
      <c r="B28" s="1028"/>
      <c r="C28" s="483"/>
      <c r="D28" s="484"/>
      <c r="E28" s="484"/>
      <c r="F28" s="484"/>
      <c r="G28" s="484"/>
      <c r="H28" s="484"/>
      <c r="I28" s="484"/>
      <c r="J28" s="484"/>
      <c r="K28" s="484"/>
      <c r="L28" s="121"/>
      <c r="M28" s="135"/>
    </row>
    <row r="29" spans="1:13" ht="17.100000000000001" customHeight="1">
      <c r="A29" s="1054"/>
      <c r="B29" s="154" t="s">
        <v>455</v>
      </c>
      <c r="C29" s="485"/>
      <c r="D29" s="486"/>
      <c r="E29" s="486"/>
      <c r="F29" s="486"/>
      <c r="G29" s="486"/>
      <c r="H29" s="486"/>
      <c r="I29" s="486"/>
      <c r="J29" s="486"/>
      <c r="K29" s="486"/>
      <c r="L29" s="486"/>
      <c r="M29" s="487"/>
    </row>
    <row r="30" spans="1:13" ht="17.100000000000001" customHeight="1">
      <c r="A30" s="1054"/>
      <c r="B30" s="154"/>
      <c r="C30" s="488" t="s">
        <v>456</v>
      </c>
      <c r="D30" s="489">
        <v>106</v>
      </c>
      <c r="E30" s="681"/>
      <c r="F30" s="682" t="s">
        <v>457</v>
      </c>
      <c r="G30" s="475">
        <v>2022</v>
      </c>
      <c r="H30" s="681"/>
      <c r="I30" s="682" t="s">
        <v>458</v>
      </c>
      <c r="J30" s="490" t="s">
        <v>327</v>
      </c>
      <c r="K30" s="491"/>
      <c r="L30" s="491"/>
      <c r="M30" s="492"/>
    </row>
    <row r="31" spans="1:13" ht="15.95" customHeight="1">
      <c r="A31" s="1054"/>
      <c r="B31" s="153"/>
      <c r="C31" s="478"/>
      <c r="D31" s="479"/>
      <c r="E31" s="479"/>
      <c r="F31" s="479"/>
      <c r="G31" s="479"/>
      <c r="H31" s="479"/>
      <c r="I31" s="479"/>
      <c r="J31" s="479"/>
      <c r="K31" s="479"/>
      <c r="L31" s="479"/>
      <c r="M31" s="480"/>
    </row>
    <row r="32" spans="1:13" ht="15.95" customHeight="1">
      <c r="A32" s="1054"/>
      <c r="B32" s="1026" t="s">
        <v>459</v>
      </c>
      <c r="C32" s="84"/>
      <c r="D32" s="33"/>
      <c r="E32" s="33"/>
      <c r="F32" s="33"/>
      <c r="G32" s="33"/>
      <c r="H32" s="33"/>
      <c r="I32" s="33"/>
      <c r="J32" s="33"/>
      <c r="K32" s="33"/>
      <c r="L32" s="132"/>
      <c r="M32" s="133"/>
    </row>
    <row r="33" spans="1:13" ht="17.100000000000001" customHeight="1">
      <c r="A33" s="1054"/>
      <c r="B33" s="1027"/>
      <c r="C33" s="493" t="s">
        <v>460</v>
      </c>
      <c r="D33" s="494">
        <v>2023</v>
      </c>
      <c r="E33" s="35"/>
      <c r="F33" s="681" t="s">
        <v>461</v>
      </c>
      <c r="G33" s="460" t="s">
        <v>494</v>
      </c>
      <c r="H33" s="35"/>
      <c r="I33" s="682"/>
      <c r="J33" s="35"/>
      <c r="K33" s="35"/>
      <c r="L33" s="26"/>
      <c r="M33" s="116"/>
    </row>
    <row r="34" spans="1:13" ht="15.95" customHeight="1">
      <c r="A34" s="1054"/>
      <c r="B34" s="1028"/>
      <c r="C34" s="478"/>
      <c r="D34" s="348"/>
      <c r="E34" s="38"/>
      <c r="F34" s="479"/>
      <c r="G34" s="38"/>
      <c r="H34" s="38"/>
      <c r="I34" s="495"/>
      <c r="J34" s="38"/>
      <c r="K34" s="38"/>
      <c r="L34" s="121"/>
      <c r="M34" s="135"/>
    </row>
    <row r="35" spans="1:13" ht="15.95" customHeight="1">
      <c r="A35" s="1054"/>
      <c r="B35" s="1026" t="s">
        <v>462</v>
      </c>
      <c r="C35" s="86"/>
      <c r="D35" s="73"/>
      <c r="E35" s="73"/>
      <c r="F35" s="73"/>
      <c r="G35" s="73"/>
      <c r="H35" s="73"/>
      <c r="I35" s="73"/>
      <c r="J35" s="73"/>
      <c r="K35" s="73"/>
      <c r="L35" s="73"/>
      <c r="M35" s="87"/>
    </row>
    <row r="36" spans="1:13" ht="17.100000000000001" customHeight="1">
      <c r="A36" s="1054"/>
      <c r="B36" s="1027"/>
      <c r="C36" s="88"/>
      <c r="D36" s="6">
        <v>2023</v>
      </c>
      <c r="E36" s="6"/>
      <c r="F36" s="6">
        <v>2024</v>
      </c>
      <c r="G36" s="6"/>
      <c r="H36" s="141">
        <v>2025</v>
      </c>
      <c r="I36" s="141"/>
      <c r="J36" s="141">
        <v>2026</v>
      </c>
      <c r="K36" s="6"/>
      <c r="L36" s="6">
        <v>2027</v>
      </c>
      <c r="M36" s="40"/>
    </row>
    <row r="37" spans="1:13" ht="15.95" customHeight="1">
      <c r="A37" s="1054"/>
      <c r="B37" s="1027"/>
      <c r="C37" s="88"/>
      <c r="D37" s="334">
        <v>132</v>
      </c>
      <c r="E37" s="9"/>
      <c r="F37" s="334">
        <v>130</v>
      </c>
      <c r="G37" s="9"/>
      <c r="H37" s="334">
        <v>70</v>
      </c>
      <c r="I37" s="9"/>
      <c r="J37" s="334">
        <v>139</v>
      </c>
      <c r="K37" s="9"/>
      <c r="L37" s="334">
        <v>139</v>
      </c>
      <c r="M37" s="100"/>
    </row>
    <row r="38" spans="1:13" ht="17.100000000000001" customHeight="1">
      <c r="A38" s="1054"/>
      <c r="B38" s="1027"/>
      <c r="C38" s="88"/>
      <c r="D38" s="6">
        <v>2028</v>
      </c>
      <c r="E38" s="6"/>
      <c r="F38" s="6">
        <v>2029</v>
      </c>
      <c r="G38" s="6"/>
      <c r="H38" s="141">
        <v>2030</v>
      </c>
      <c r="I38" s="141"/>
      <c r="J38" s="141">
        <v>2031</v>
      </c>
      <c r="K38" s="6"/>
      <c r="L38" s="6">
        <v>2032</v>
      </c>
      <c r="M38" s="16"/>
    </row>
    <row r="39" spans="1:13" ht="15.95" customHeight="1">
      <c r="A39" s="1054"/>
      <c r="B39" s="1027"/>
      <c r="C39" s="88"/>
      <c r="D39" s="334">
        <v>139</v>
      </c>
      <c r="E39" s="9"/>
      <c r="F39" s="334">
        <v>70</v>
      </c>
      <c r="G39" s="9"/>
      <c r="H39" s="334">
        <v>139</v>
      </c>
      <c r="I39" s="9"/>
      <c r="J39" s="334">
        <v>139</v>
      </c>
      <c r="K39" s="9"/>
      <c r="L39" s="334">
        <v>139</v>
      </c>
      <c r="M39" s="100"/>
    </row>
    <row r="40" spans="1:13" ht="17.100000000000001" customHeight="1">
      <c r="A40" s="1054"/>
      <c r="B40" s="1027"/>
      <c r="C40" s="88"/>
      <c r="D40" s="6">
        <v>2033</v>
      </c>
      <c r="E40" s="6"/>
      <c r="F40" s="6">
        <v>2034</v>
      </c>
      <c r="G40" s="6"/>
      <c r="H40" s="141"/>
      <c r="I40" s="141"/>
      <c r="J40" s="141"/>
      <c r="K40" s="6"/>
      <c r="L40" s="6"/>
      <c r="M40" s="16"/>
    </row>
    <row r="41" spans="1:13" ht="15.95" customHeight="1">
      <c r="A41" s="1054"/>
      <c r="B41" s="1027"/>
      <c r="C41" s="88"/>
      <c r="D41" s="334">
        <v>139</v>
      </c>
      <c r="E41" s="99"/>
      <c r="F41" s="334">
        <v>139</v>
      </c>
      <c r="G41" s="9"/>
      <c r="H41" s="525"/>
      <c r="I41" s="6"/>
      <c r="J41" s="525"/>
      <c r="K41" s="6"/>
      <c r="L41" s="102"/>
      <c r="M41" s="90"/>
    </row>
    <row r="42" spans="1:13" ht="17.100000000000001" customHeight="1">
      <c r="A42" s="1054"/>
      <c r="B42" s="1027"/>
      <c r="C42" s="88"/>
      <c r="D42" s="10" t="s">
        <v>466</v>
      </c>
      <c r="E42" s="99"/>
      <c r="F42" s="97" t="s">
        <v>467</v>
      </c>
      <c r="G42" s="74"/>
      <c r="H42" s="102"/>
      <c r="I42" s="6"/>
      <c r="J42" s="102"/>
      <c r="K42" s="6"/>
      <c r="L42" s="102"/>
      <c r="M42" s="90"/>
    </row>
    <row r="43" spans="1:13" ht="15.95" customHeight="1">
      <c r="A43" s="1054"/>
      <c r="B43" s="1027"/>
      <c r="C43" s="88"/>
      <c r="D43" s="98"/>
      <c r="E43" s="9"/>
      <c r="F43" s="1328">
        <v>1514</v>
      </c>
      <c r="G43" s="1329"/>
      <c r="H43" s="1135"/>
      <c r="I43" s="1135"/>
      <c r="J43" s="102"/>
      <c r="K43" s="6"/>
      <c r="L43" s="102"/>
      <c r="M43" s="90"/>
    </row>
    <row r="44" spans="1:13" ht="15.95" customHeight="1">
      <c r="A44" s="1054"/>
      <c r="B44" s="1027"/>
      <c r="C44" s="89"/>
      <c r="D44" s="10"/>
      <c r="E44" s="99"/>
      <c r="F44" s="10"/>
      <c r="G44" s="99"/>
      <c r="H44" s="97"/>
      <c r="I44" s="74"/>
      <c r="J44" s="97"/>
      <c r="K44" s="74"/>
      <c r="L44" s="97"/>
      <c r="M44" s="75"/>
    </row>
    <row r="45" spans="1:13" ht="18" customHeight="1">
      <c r="A45" s="1054"/>
      <c r="B45" s="1026" t="s">
        <v>468</v>
      </c>
      <c r="C45" s="481"/>
      <c r="D45" s="482"/>
      <c r="E45" s="482"/>
      <c r="F45" s="482"/>
      <c r="G45" s="482"/>
      <c r="H45" s="482"/>
      <c r="I45" s="482"/>
      <c r="J45" s="482"/>
      <c r="K45" s="482"/>
      <c r="L45" s="26"/>
      <c r="M45" s="116"/>
    </row>
    <row r="46" spans="1:13" ht="17.100000000000001" customHeight="1">
      <c r="A46" s="1054"/>
      <c r="B46" s="1027"/>
      <c r="C46" s="117"/>
      <c r="D46" s="41" t="s">
        <v>93</v>
      </c>
      <c r="E46" s="42" t="s">
        <v>95</v>
      </c>
      <c r="F46" s="1336" t="s">
        <v>469</v>
      </c>
      <c r="G46" s="1052" t="s">
        <v>103</v>
      </c>
      <c r="H46" s="1052"/>
      <c r="I46" s="1052"/>
      <c r="J46" s="1052"/>
      <c r="K46" s="683" t="s">
        <v>470</v>
      </c>
      <c r="L46" s="1018"/>
      <c r="M46" s="1019"/>
    </row>
    <row r="47" spans="1:13" ht="17.100000000000001" customHeight="1">
      <c r="A47" s="1054"/>
      <c r="B47" s="1027"/>
      <c r="C47" s="117"/>
      <c r="D47" s="119" t="s">
        <v>442</v>
      </c>
      <c r="E47" s="475"/>
      <c r="F47" s="1336"/>
      <c r="G47" s="1052"/>
      <c r="H47" s="1052"/>
      <c r="I47" s="1052"/>
      <c r="J47" s="1052"/>
      <c r="K47" s="26"/>
      <c r="L47" s="1020"/>
      <c r="M47" s="1021"/>
    </row>
    <row r="48" spans="1:13" ht="15.95" customHeight="1">
      <c r="A48" s="1054"/>
      <c r="B48" s="1028"/>
      <c r="C48" s="120"/>
      <c r="D48" s="121"/>
      <c r="E48" s="121"/>
      <c r="F48" s="121"/>
      <c r="G48" s="121"/>
      <c r="H48" s="121"/>
      <c r="I48" s="121"/>
      <c r="J48" s="121"/>
      <c r="K48" s="121"/>
      <c r="L48" s="26"/>
      <c r="M48" s="116"/>
    </row>
    <row r="49" spans="1:13" ht="87.75" customHeight="1">
      <c r="A49" s="1054"/>
      <c r="B49" s="151" t="s">
        <v>471</v>
      </c>
      <c r="C49" s="1119" t="s">
        <v>1182</v>
      </c>
      <c r="D49" s="1331"/>
      <c r="E49" s="1331"/>
      <c r="F49" s="1331"/>
      <c r="G49" s="1331"/>
      <c r="H49" s="1331"/>
      <c r="I49" s="1331"/>
      <c r="J49" s="1331"/>
      <c r="K49" s="1331"/>
      <c r="L49" s="1331"/>
      <c r="M49" s="1332"/>
    </row>
    <row r="50" spans="1:13" ht="17.100000000000001" customHeight="1">
      <c r="A50" s="1054"/>
      <c r="B50" s="151" t="s">
        <v>472</v>
      </c>
      <c r="C50" s="496" t="s">
        <v>1183</v>
      </c>
      <c r="D50" s="555"/>
      <c r="E50" s="555"/>
      <c r="F50" s="555"/>
      <c r="G50" s="555"/>
      <c r="H50" s="555"/>
      <c r="I50" s="555"/>
      <c r="J50" s="555"/>
      <c r="K50" s="555"/>
      <c r="L50" s="555"/>
      <c r="M50" s="556"/>
    </row>
    <row r="51" spans="1:13" ht="17.100000000000001" customHeight="1">
      <c r="A51" s="1054"/>
      <c r="B51" s="151" t="s">
        <v>473</v>
      </c>
      <c r="C51" s="804">
        <v>30</v>
      </c>
      <c r="D51" s="555"/>
      <c r="E51" s="555"/>
      <c r="F51" s="555"/>
      <c r="G51" s="555"/>
      <c r="H51" s="555"/>
      <c r="I51" s="555"/>
      <c r="J51" s="555"/>
      <c r="K51" s="555"/>
      <c r="L51" s="555"/>
      <c r="M51" s="556"/>
    </row>
    <row r="52" spans="1:13" ht="15.75" customHeight="1">
      <c r="A52" s="1054"/>
      <c r="B52" s="151" t="s">
        <v>474</v>
      </c>
      <c r="C52" s="497">
        <v>45323</v>
      </c>
      <c r="D52" s="555"/>
      <c r="E52" s="555"/>
      <c r="F52" s="555"/>
      <c r="G52" s="555"/>
      <c r="H52" s="555"/>
      <c r="I52" s="555"/>
      <c r="J52" s="555"/>
      <c r="K52" s="555"/>
      <c r="L52" s="555"/>
      <c r="M52" s="556"/>
    </row>
    <row r="53" spans="1:13" ht="15.75" customHeight="1">
      <c r="A53" s="1060" t="s">
        <v>250</v>
      </c>
      <c r="B53" s="155" t="s">
        <v>475</v>
      </c>
      <c r="C53" s="1063" t="s">
        <v>499</v>
      </c>
      <c r="D53" s="1064"/>
      <c r="E53" s="1064"/>
      <c r="F53" s="1064"/>
      <c r="G53" s="1064"/>
      <c r="H53" s="1064"/>
      <c r="I53" s="1064"/>
      <c r="J53" s="1064"/>
      <c r="K53" s="1064"/>
      <c r="L53" s="1064"/>
      <c r="M53" s="1065"/>
    </row>
    <row r="54" spans="1:13" ht="17.100000000000001" customHeight="1">
      <c r="A54" s="1061"/>
      <c r="B54" s="155" t="s">
        <v>477</v>
      </c>
      <c r="C54" s="1063" t="s">
        <v>478</v>
      </c>
      <c r="D54" s="1064"/>
      <c r="E54" s="1064"/>
      <c r="F54" s="1064"/>
      <c r="G54" s="1064"/>
      <c r="H54" s="1064"/>
      <c r="I54" s="1064"/>
      <c r="J54" s="1064"/>
      <c r="K54" s="1064"/>
      <c r="L54" s="1064"/>
      <c r="M54" s="1065"/>
    </row>
    <row r="55" spans="1:13" ht="17.100000000000001" customHeight="1">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308" t="s">
        <v>483</v>
      </c>
      <c r="D57" s="1064"/>
      <c r="E57" s="1064"/>
      <c r="F57" s="1064"/>
      <c r="G57" s="1064"/>
      <c r="H57" s="1064"/>
      <c r="I57" s="1064"/>
      <c r="J57" s="1064"/>
      <c r="K57" s="1064"/>
      <c r="L57" s="1064"/>
      <c r="M57" s="1065"/>
    </row>
    <row r="58" spans="1:13" ht="18" customHeight="1"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8" customHeight="1" thickBot="1">
      <c r="A62" s="149" t="s">
        <v>254</v>
      </c>
      <c r="B62" s="159"/>
      <c r="C62" s="1330"/>
      <c r="D62" s="1236"/>
      <c r="E62" s="1236"/>
      <c r="F62" s="1236"/>
      <c r="G62" s="1236"/>
      <c r="H62" s="1236"/>
      <c r="I62" s="1236"/>
      <c r="J62" s="1236"/>
      <c r="K62" s="1236"/>
      <c r="L62" s="1236"/>
      <c r="M62" s="1237"/>
    </row>
  </sheetData>
  <mergeCells count="47">
    <mergeCell ref="C12:M12"/>
    <mergeCell ref="A2:A15"/>
    <mergeCell ref="C3:M3"/>
    <mergeCell ref="F4:G4"/>
    <mergeCell ref="I4:M4"/>
    <mergeCell ref="C5:M5"/>
    <mergeCell ref="C7:D7"/>
    <mergeCell ref="I7:M7"/>
    <mergeCell ref="B8:B10"/>
    <mergeCell ref="C9:D9"/>
    <mergeCell ref="F9:G9"/>
    <mergeCell ref="I9:J9"/>
    <mergeCell ref="C10:D10"/>
    <mergeCell ref="F10:G10"/>
    <mergeCell ref="I10:J10"/>
    <mergeCell ref="C11:M11"/>
    <mergeCell ref="C13:M13"/>
    <mergeCell ref="B14:B15"/>
    <mergeCell ref="C14:D14"/>
    <mergeCell ref="F14:M14"/>
    <mergeCell ref="C15:M15"/>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16:A52"/>
    <mergeCell ref="C16:M16"/>
    <mergeCell ref="C17:M17"/>
    <mergeCell ref="B18:B24"/>
    <mergeCell ref="B25:B28"/>
    <mergeCell ref="B32:B34"/>
    <mergeCell ref="B35:B44"/>
    <mergeCell ref="A59:A61"/>
    <mergeCell ref="C59:M59"/>
    <mergeCell ref="C60:M60"/>
    <mergeCell ref="C61:M61"/>
    <mergeCell ref="C62:M62"/>
  </mergeCells>
  <dataValidations count="7">
    <dataValidation allowBlank="1" showInputMessage="1" showErrorMessage="1" prompt="Seleccione de la lista desplegable" sqref="B4 B7 H7" xr:uid="{56635C80-2065-40BB-AC0C-12C2ECC0DF5F}"/>
    <dataValidation allowBlank="1" showInputMessage="1" showErrorMessage="1" prompt="Incluir una ficha por cada indicador, ya sea de producto o de resultado" sqref="B1" xr:uid="{9582183B-66D1-4D64-9C7C-A89ADD7A9756}"/>
    <dataValidation allowBlank="1" showInputMessage="1" showErrorMessage="1" prompt="Identifique el ODS a que le apunta el indicador de producto. Seleccione de la lista desplegable._x000a_" sqref="B14:B15" xr:uid="{A2128889-7656-404D-B86E-E0C7EB8B4E3A}"/>
    <dataValidation allowBlank="1" showInputMessage="1" showErrorMessage="1" prompt="Identifique la meta ODS a que le apunta el indicador de producto. Seleccione de la lista desplegable." sqref="E14" xr:uid="{C6C36477-0CC0-41CA-8A38-15EEFA294BE0}"/>
    <dataValidation allowBlank="1" showInputMessage="1" showErrorMessage="1" prompt="Determine si el indicador responde a un enfoque (Derechos Humanos, Género, Diferencial, Poblacional, Ambiental y Territorial). Si responde a más de enfoque separelos por ;" sqref="B16" xr:uid="{10685EF4-DDBB-4EAA-9A11-96D84A5A392D}"/>
    <dataValidation allowBlank="1" showInputMessage="1" showErrorMessage="1" prompt="Si corresponde a un indicador del PDD, identifique el código de la meta el cual se encuentra en el listado de indicadores del plan que se encuentra en la caja de herramientas._x000a__x000a_" sqref="F4" xr:uid="{B6E5ED48-0106-4A0D-90FC-B3069762291D}"/>
    <dataValidation type="list" allowBlank="1" showInputMessage="1" showErrorMessage="1" sqref="I7:M7" xr:uid="{2C538C74-F1B8-46A5-941C-E5FB5C6E04E4}">
      <formula1>INDIRECT($C$7)</formula1>
    </dataValidation>
  </dataValidations>
  <hyperlinks>
    <hyperlink ref="C57" r:id="rId1" xr:uid="{8EE1465D-60F6-4BE6-8515-00E44AE59B59}"/>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E07691AB-C629-4ED8-AA10-05DBED45FCBE}">
          <x14:formula1>
            <xm:f>Desplegables!$B$45:$B$46</xm:f>
          </x14:formula1>
          <xm:sqref>C4</xm:sqref>
        </x14:dataValidation>
        <x14:dataValidation type="list" allowBlank="1" showInputMessage="1" showErrorMessage="1" xr:uid="{FD0FBAAC-F558-4675-8265-FE16338FECE0}">
          <x14:formula1>
            <xm:f>Desplegables!$B$50:$B$52</xm:f>
          </x14:formula1>
          <xm:sqref>G46:J47</xm:sqref>
        </x14:dataValidation>
        <x14:dataValidation type="list" allowBlank="1" showInputMessage="1" showErrorMessage="1" xr:uid="{2DAFFE7D-6DE0-4520-900D-6BAB6D0D3770}">
          <x14:formula1>
            <xm:f>Desplegables!$I$4:$I$18</xm:f>
          </x14:formula1>
          <xm:sqref>C7</xm:sqref>
        </x14:dataValidation>
        <x14:dataValidation type="list" allowBlank="1" showInputMessage="1" showErrorMessage="1" xr:uid="{009BF438-4DBA-4AB2-BC4D-62C68FCA31D4}">
          <x14:formula1>
            <xm:f>Desplegables!$L$24:$L$39</xm:f>
          </x14:formula1>
          <xm:sqref>C14:D14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B430-F114-49B1-8F7B-860286FA85D2}">
  <sheetPr>
    <tabColor rgb="FF0070C0"/>
  </sheetPr>
  <dimension ref="A1:M62"/>
  <sheetViews>
    <sheetView topLeftCell="B1" zoomScaleNormal="100"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901</v>
      </c>
      <c r="C1" s="62"/>
      <c r="D1" s="62"/>
      <c r="E1" s="62"/>
      <c r="F1" s="62"/>
      <c r="G1" s="62"/>
      <c r="H1" s="62"/>
      <c r="I1" s="62"/>
      <c r="J1" s="62"/>
      <c r="K1" s="62"/>
      <c r="L1" s="62"/>
      <c r="M1" s="63"/>
    </row>
    <row r="2" spans="1:13" ht="17.100000000000001" customHeight="1">
      <c r="A2" s="1023" t="s">
        <v>426</v>
      </c>
      <c r="B2" s="150" t="s">
        <v>427</v>
      </c>
      <c r="C2" s="469" t="s">
        <v>899</v>
      </c>
      <c r="D2" s="470"/>
      <c r="E2" s="470"/>
      <c r="F2" s="470"/>
      <c r="G2" s="470"/>
      <c r="H2" s="470"/>
      <c r="I2" s="470"/>
      <c r="J2" s="470"/>
      <c r="K2" s="470"/>
      <c r="L2" s="470"/>
      <c r="M2" s="471"/>
    </row>
    <row r="3" spans="1:13" ht="33" customHeight="1">
      <c r="A3" s="1024"/>
      <c r="B3" s="162" t="s">
        <v>511</v>
      </c>
      <c r="C3" s="1042" t="s">
        <v>902</v>
      </c>
      <c r="D3" s="1043"/>
      <c r="E3" s="1043"/>
      <c r="F3" s="1043"/>
      <c r="G3" s="1043"/>
      <c r="H3" s="1043"/>
      <c r="I3" s="1043"/>
      <c r="J3" s="1043"/>
      <c r="K3" s="1043"/>
      <c r="L3" s="1043"/>
      <c r="M3" s="1044"/>
    </row>
    <row r="4" spans="1:13" ht="31.5" customHeight="1">
      <c r="A4" s="1024"/>
      <c r="B4" s="153" t="s">
        <v>290</v>
      </c>
      <c r="C4" s="122" t="s">
        <v>95</v>
      </c>
      <c r="D4" s="123"/>
      <c r="E4" s="124"/>
      <c r="F4" s="1045" t="s">
        <v>291</v>
      </c>
      <c r="G4" s="1046"/>
      <c r="H4" s="125" t="s">
        <v>356</v>
      </c>
      <c r="I4" s="1120"/>
      <c r="J4" s="1043"/>
      <c r="K4" s="1043"/>
      <c r="L4" s="1043"/>
      <c r="M4" s="1044"/>
    </row>
    <row r="5" spans="1:13" ht="16.5" customHeight="1">
      <c r="A5" s="1024"/>
      <c r="B5" s="153" t="s">
        <v>430</v>
      </c>
      <c r="C5" s="1242" t="s">
        <v>431</v>
      </c>
      <c r="D5" s="1243"/>
      <c r="E5" s="1243"/>
      <c r="F5" s="1243"/>
      <c r="G5" s="1243"/>
      <c r="H5" s="1243"/>
      <c r="I5" s="1243"/>
      <c r="J5" s="1243"/>
      <c r="K5" s="1243"/>
      <c r="L5" s="1243"/>
      <c r="M5" s="1244"/>
    </row>
    <row r="6" spans="1:13" ht="17.100000000000001" customHeight="1">
      <c r="A6" s="1024"/>
      <c r="B6" s="153" t="s">
        <v>432</v>
      </c>
      <c r="C6" s="282" t="s">
        <v>431</v>
      </c>
      <c r="D6" s="126"/>
      <c r="E6" s="126"/>
      <c r="F6" s="126"/>
      <c r="G6" s="126"/>
      <c r="H6" s="126"/>
      <c r="I6" s="126"/>
      <c r="J6" s="126"/>
      <c r="K6" s="126"/>
      <c r="L6" s="126"/>
      <c r="M6" s="127"/>
    </row>
    <row r="7" spans="1:13" ht="17.100000000000001" customHeight="1">
      <c r="A7" s="1024"/>
      <c r="B7" s="162" t="s">
        <v>433</v>
      </c>
      <c r="C7" s="1031" t="s">
        <v>10</v>
      </c>
      <c r="D7" s="1032"/>
      <c r="E7" s="128"/>
      <c r="F7" s="128"/>
      <c r="G7" s="129"/>
      <c r="H7" s="67" t="s">
        <v>294</v>
      </c>
      <c r="I7" s="1033" t="s">
        <v>18</v>
      </c>
      <c r="J7" s="1032"/>
      <c r="K7" s="1032"/>
      <c r="L7" s="1032"/>
      <c r="M7" s="1034"/>
    </row>
    <row r="8" spans="1:13" ht="15.95" customHeight="1">
      <c r="A8" s="1024"/>
      <c r="B8" s="1124" t="s">
        <v>434</v>
      </c>
      <c r="C8" s="130"/>
      <c r="D8" s="131"/>
      <c r="E8" s="131"/>
      <c r="F8" s="131"/>
      <c r="G8" s="131"/>
      <c r="H8" s="131"/>
      <c r="I8" s="131"/>
      <c r="J8" s="131"/>
      <c r="K8" s="131"/>
      <c r="L8" s="132"/>
      <c r="M8" s="133"/>
    </row>
    <row r="9" spans="1:13" ht="15.95" customHeight="1">
      <c r="A9" s="1024"/>
      <c r="B9" s="1125"/>
      <c r="C9" s="1029" t="s">
        <v>327</v>
      </c>
      <c r="D9" s="1030"/>
      <c r="E9" s="28"/>
      <c r="F9" s="1030"/>
      <c r="G9" s="1030"/>
      <c r="H9" s="28"/>
      <c r="I9" s="1030"/>
      <c r="J9" s="1030"/>
      <c r="K9" s="28"/>
      <c r="L9" s="26"/>
      <c r="M9" s="116"/>
    </row>
    <row r="10" spans="1:13" ht="15.95" customHeight="1">
      <c r="A10" s="1024"/>
      <c r="B10" s="1126"/>
      <c r="C10" s="1029" t="s">
        <v>435</v>
      </c>
      <c r="D10" s="1030"/>
      <c r="E10" s="134"/>
      <c r="F10" s="1030" t="s">
        <v>435</v>
      </c>
      <c r="G10" s="1030"/>
      <c r="H10" s="134"/>
      <c r="I10" s="1030" t="s">
        <v>435</v>
      </c>
      <c r="J10" s="1030"/>
      <c r="K10" s="134"/>
      <c r="L10" s="121"/>
      <c r="M10" s="135"/>
    </row>
    <row r="11" spans="1:13" ht="69" customHeight="1">
      <c r="A11" s="1024"/>
      <c r="B11" s="162" t="s">
        <v>436</v>
      </c>
      <c r="C11" s="1338" t="s">
        <v>1184</v>
      </c>
      <c r="D11" s="1339"/>
      <c r="E11" s="1339"/>
      <c r="F11" s="1339"/>
      <c r="G11" s="1339"/>
      <c r="H11" s="1339"/>
      <c r="I11" s="1339"/>
      <c r="J11" s="1339"/>
      <c r="K11" s="1339"/>
      <c r="L11" s="1339"/>
      <c r="M11" s="1340"/>
    </row>
    <row r="12" spans="1:13" ht="183.75" customHeight="1">
      <c r="A12" s="1024"/>
      <c r="B12" s="151" t="s">
        <v>515</v>
      </c>
      <c r="C12" s="1119" t="s">
        <v>1185</v>
      </c>
      <c r="D12" s="1331"/>
      <c r="E12" s="1331"/>
      <c r="F12" s="1331"/>
      <c r="G12" s="1331"/>
      <c r="H12" s="1331"/>
      <c r="I12" s="1331"/>
      <c r="J12" s="1331"/>
      <c r="K12" s="1331"/>
      <c r="L12" s="1331"/>
      <c r="M12" s="1332"/>
    </row>
    <row r="13" spans="1:13" ht="48" customHeight="1">
      <c r="A13" s="1024"/>
      <c r="B13" s="162" t="s">
        <v>516</v>
      </c>
      <c r="C13" s="1119" t="s">
        <v>846</v>
      </c>
      <c r="D13" s="1331"/>
      <c r="E13" s="1331"/>
      <c r="F13" s="1331"/>
      <c r="G13" s="1331"/>
      <c r="H13" s="1331"/>
      <c r="I13" s="1331"/>
      <c r="J13" s="1331"/>
      <c r="K13" s="1331"/>
      <c r="L13" s="1331"/>
      <c r="M13" s="1332"/>
    </row>
    <row r="14" spans="1:13" ht="33" customHeight="1">
      <c r="A14" s="1024"/>
      <c r="B14" s="1124" t="s">
        <v>517</v>
      </c>
      <c r="C14" s="1333" t="s">
        <v>86</v>
      </c>
      <c r="D14" s="1334"/>
      <c r="E14" s="472" t="s">
        <v>108</v>
      </c>
      <c r="F14" s="1337" t="s">
        <v>354</v>
      </c>
      <c r="G14" s="1331"/>
      <c r="H14" s="1331"/>
      <c r="I14" s="1331"/>
      <c r="J14" s="1331"/>
      <c r="K14" s="1331"/>
      <c r="L14" s="1331"/>
      <c r="M14" s="1332"/>
    </row>
    <row r="15" spans="1:13" ht="15.95" customHeight="1">
      <c r="A15" s="1024"/>
      <c r="B15" s="1125"/>
      <c r="C15" s="1333"/>
      <c r="D15" s="1334"/>
      <c r="E15" s="1334"/>
      <c r="F15" s="1334"/>
      <c r="G15" s="1334"/>
      <c r="H15" s="1334"/>
      <c r="I15" s="1334"/>
      <c r="J15" s="1334"/>
      <c r="K15" s="1334"/>
      <c r="L15" s="1334"/>
      <c r="M15" s="1335"/>
    </row>
    <row r="16" spans="1:13" ht="17.100000000000001" customHeight="1">
      <c r="A16" s="1053" t="s">
        <v>238</v>
      </c>
      <c r="B16" s="151" t="s">
        <v>280</v>
      </c>
      <c r="C16" s="1333" t="s">
        <v>1</v>
      </c>
      <c r="D16" s="1334"/>
      <c r="E16" s="1334"/>
      <c r="F16" s="1334"/>
      <c r="G16" s="1334"/>
      <c r="H16" s="1334"/>
      <c r="I16" s="1334"/>
      <c r="J16" s="1334"/>
      <c r="K16" s="1334"/>
      <c r="L16" s="1334"/>
      <c r="M16" s="1335"/>
    </row>
    <row r="17" spans="1:13" ht="33.75" customHeight="1">
      <c r="A17" s="1054"/>
      <c r="B17" s="151" t="s">
        <v>519</v>
      </c>
      <c r="C17" s="1333" t="s">
        <v>900</v>
      </c>
      <c r="D17" s="1334"/>
      <c r="E17" s="1334"/>
      <c r="F17" s="1334"/>
      <c r="G17" s="1334"/>
      <c r="H17" s="1334"/>
      <c r="I17" s="1334"/>
      <c r="J17" s="1334"/>
      <c r="K17" s="1334"/>
      <c r="L17" s="1334"/>
      <c r="M17" s="1335"/>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ht="17.100000000000001" customHeight="1">
      <c r="A20" s="1054"/>
      <c r="B20" s="1027"/>
      <c r="C20" s="473" t="s">
        <v>438</v>
      </c>
      <c r="D20" s="474"/>
      <c r="E20" s="679" t="s">
        <v>439</v>
      </c>
      <c r="F20" s="474"/>
      <c r="G20" s="679" t="s">
        <v>440</v>
      </c>
      <c r="H20" s="474"/>
      <c r="I20" s="679" t="s">
        <v>441</v>
      </c>
      <c r="J20" s="475"/>
      <c r="K20" s="679"/>
      <c r="L20" s="679"/>
      <c r="M20" s="476"/>
    </row>
    <row r="21" spans="1:13" ht="17.100000000000001" customHeight="1">
      <c r="A21" s="1054"/>
      <c r="B21" s="1027"/>
      <c r="C21" s="473" t="s">
        <v>443</v>
      </c>
      <c r="D21" s="475"/>
      <c r="E21" s="679" t="s">
        <v>444</v>
      </c>
      <c r="F21" s="477"/>
      <c r="G21" s="679" t="s">
        <v>445</v>
      </c>
      <c r="H21" s="477"/>
      <c r="I21" s="679"/>
      <c r="J21" s="680"/>
      <c r="K21" s="679"/>
      <c r="L21" s="679"/>
      <c r="M21" s="476"/>
    </row>
    <row r="22" spans="1:13" ht="17.100000000000001" customHeight="1">
      <c r="A22" s="1054"/>
      <c r="B22" s="1027"/>
      <c r="C22" s="473" t="s">
        <v>446</v>
      </c>
      <c r="D22" s="475"/>
      <c r="E22" s="679" t="s">
        <v>447</v>
      </c>
      <c r="F22" s="475"/>
      <c r="G22" s="679"/>
      <c r="H22" s="680"/>
      <c r="I22" s="679"/>
      <c r="J22" s="680"/>
      <c r="K22" s="679"/>
      <c r="L22" s="679"/>
      <c r="M22" s="476"/>
    </row>
    <row r="23" spans="1:13" ht="17.100000000000001" customHeight="1">
      <c r="A23" s="1054"/>
      <c r="B23" s="1027"/>
      <c r="C23" s="473" t="s">
        <v>105</v>
      </c>
      <c r="D23" s="925" t="s">
        <v>442</v>
      </c>
      <c r="E23" s="679" t="s">
        <v>448</v>
      </c>
      <c r="F23" s="325" t="s">
        <v>903</v>
      </c>
      <c r="G23" s="139"/>
      <c r="H23" s="139"/>
      <c r="I23" s="139"/>
      <c r="J23" s="139"/>
      <c r="K23" s="139"/>
      <c r="L23" s="139"/>
      <c r="M23" s="140"/>
    </row>
    <row r="24" spans="1:13" ht="9.75" customHeight="1">
      <c r="A24" s="1054"/>
      <c r="B24" s="1028"/>
      <c r="C24" s="478"/>
      <c r="D24" s="479"/>
      <c r="E24" s="479"/>
      <c r="F24" s="479"/>
      <c r="G24" s="479"/>
      <c r="H24" s="479"/>
      <c r="I24" s="479"/>
      <c r="J24" s="479"/>
      <c r="K24" s="479"/>
      <c r="L24" s="479"/>
      <c r="M24" s="480"/>
    </row>
    <row r="25" spans="1:13" ht="15.95" customHeight="1">
      <c r="A25" s="1054"/>
      <c r="B25" s="1026" t="s">
        <v>449</v>
      </c>
      <c r="C25" s="481"/>
      <c r="D25" s="482"/>
      <c r="E25" s="482"/>
      <c r="F25" s="482"/>
      <c r="G25" s="482"/>
      <c r="H25" s="482"/>
      <c r="I25" s="482"/>
      <c r="J25" s="482"/>
      <c r="K25" s="482"/>
      <c r="L25" s="132"/>
      <c r="M25" s="133"/>
    </row>
    <row r="26" spans="1:13" ht="17.100000000000001" customHeight="1">
      <c r="A26" s="1054"/>
      <c r="B26" s="1027"/>
      <c r="C26" s="473" t="s">
        <v>450</v>
      </c>
      <c r="D26" s="477"/>
      <c r="E26" s="681"/>
      <c r="F26" s="679" t="s">
        <v>451</v>
      </c>
      <c r="G26" s="475"/>
      <c r="H26" s="681"/>
      <c r="I26" s="679" t="s">
        <v>452</v>
      </c>
      <c r="J26" s="475"/>
      <c r="K26" s="681"/>
      <c r="L26" s="26"/>
      <c r="M26" s="116"/>
    </row>
    <row r="27" spans="1:13" ht="17.100000000000001" customHeight="1">
      <c r="A27" s="1054"/>
      <c r="B27" s="1027"/>
      <c r="C27" s="473" t="s">
        <v>453</v>
      </c>
      <c r="D27" s="25"/>
      <c r="E27" s="26"/>
      <c r="F27" s="679" t="s">
        <v>454</v>
      </c>
      <c r="G27" s="475" t="s">
        <v>442</v>
      </c>
      <c r="H27" s="26"/>
      <c r="I27" s="27"/>
      <c r="J27" s="26"/>
      <c r="K27" s="28"/>
      <c r="L27" s="26"/>
      <c r="M27" s="116"/>
    </row>
    <row r="28" spans="1:13" ht="15.95" customHeight="1">
      <c r="A28" s="1054"/>
      <c r="B28" s="1028"/>
      <c r="C28" s="483"/>
      <c r="D28" s="484"/>
      <c r="E28" s="484"/>
      <c r="F28" s="484"/>
      <c r="G28" s="484"/>
      <c r="H28" s="484"/>
      <c r="I28" s="484"/>
      <c r="J28" s="484"/>
      <c r="K28" s="484"/>
      <c r="L28" s="121"/>
      <c r="M28" s="135"/>
    </row>
    <row r="29" spans="1:13" ht="17.100000000000001" customHeight="1">
      <c r="A29" s="1054"/>
      <c r="B29" s="154" t="s">
        <v>455</v>
      </c>
      <c r="C29" s="485"/>
      <c r="D29" s="486"/>
      <c r="E29" s="486"/>
      <c r="F29" s="486"/>
      <c r="G29" s="486"/>
      <c r="H29" s="486"/>
      <c r="I29" s="486"/>
      <c r="J29" s="486"/>
      <c r="K29" s="486"/>
      <c r="L29" s="486"/>
      <c r="M29" s="487"/>
    </row>
    <row r="30" spans="1:13" ht="17.100000000000001" customHeight="1">
      <c r="A30" s="1054"/>
      <c r="B30" s="154"/>
      <c r="C30" s="488" t="s">
        <v>456</v>
      </c>
      <c r="D30" s="489" t="s">
        <v>324</v>
      </c>
      <c r="E30" s="681"/>
      <c r="F30" s="682" t="s">
        <v>457</v>
      </c>
      <c r="G30" s="475">
        <v>2022</v>
      </c>
      <c r="H30" s="681"/>
      <c r="I30" s="682" t="s">
        <v>458</v>
      </c>
      <c r="J30" s="490" t="s">
        <v>356</v>
      </c>
      <c r="K30" s="491"/>
      <c r="L30" s="491"/>
      <c r="M30" s="492"/>
    </row>
    <row r="31" spans="1:13" ht="15.95" customHeight="1">
      <c r="A31" s="1054"/>
      <c r="B31" s="153"/>
      <c r="C31" s="478"/>
      <c r="D31" s="479"/>
      <c r="E31" s="479"/>
      <c r="F31" s="479"/>
      <c r="G31" s="479"/>
      <c r="H31" s="479"/>
      <c r="I31" s="479"/>
      <c r="J31" s="479"/>
      <c r="K31" s="479"/>
      <c r="L31" s="479"/>
      <c r="M31" s="480"/>
    </row>
    <row r="32" spans="1:13" ht="15.95" customHeight="1">
      <c r="A32" s="1054"/>
      <c r="B32" s="1026" t="s">
        <v>459</v>
      </c>
      <c r="C32" s="84"/>
      <c r="D32" s="33"/>
      <c r="E32" s="33"/>
      <c r="F32" s="33"/>
      <c r="G32" s="33"/>
      <c r="H32" s="33"/>
      <c r="I32" s="33"/>
      <c r="J32" s="33"/>
      <c r="K32" s="33"/>
      <c r="L32" s="132"/>
      <c r="M32" s="133"/>
    </row>
    <row r="33" spans="1:13" ht="17.100000000000001" customHeight="1">
      <c r="A33" s="1054"/>
      <c r="B33" s="1027"/>
      <c r="C33" s="493" t="s">
        <v>460</v>
      </c>
      <c r="D33" s="494">
        <v>2023</v>
      </c>
      <c r="E33" s="35"/>
      <c r="F33" s="681" t="s">
        <v>461</v>
      </c>
      <c r="G33" s="460" t="s">
        <v>494</v>
      </c>
      <c r="H33" s="35"/>
      <c r="I33" s="682"/>
      <c r="J33" s="35"/>
      <c r="K33" s="35"/>
      <c r="L33" s="26"/>
      <c r="M33" s="116"/>
    </row>
    <row r="34" spans="1:13" ht="15.95" customHeight="1">
      <c r="A34" s="1054"/>
      <c r="B34" s="1028"/>
      <c r="C34" s="478"/>
      <c r="D34" s="348"/>
      <c r="E34" s="38"/>
      <c r="F34" s="479"/>
      <c r="G34" s="38"/>
      <c r="H34" s="38"/>
      <c r="I34" s="495"/>
      <c r="J34" s="38"/>
      <c r="K34" s="38"/>
      <c r="L34" s="121"/>
      <c r="M34" s="135"/>
    </row>
    <row r="35" spans="1:13" ht="15.95" customHeight="1">
      <c r="A35" s="1054"/>
      <c r="B35" s="1026" t="s">
        <v>462</v>
      </c>
      <c r="C35" s="86"/>
      <c r="D35" s="73"/>
      <c r="E35" s="73"/>
      <c r="F35" s="73"/>
      <c r="G35" s="73"/>
      <c r="H35" s="73"/>
      <c r="I35" s="73"/>
      <c r="J35" s="73"/>
      <c r="K35" s="73"/>
      <c r="L35" s="73"/>
      <c r="M35" s="87"/>
    </row>
    <row r="36" spans="1:13" ht="17.100000000000001" customHeight="1">
      <c r="A36" s="1054"/>
      <c r="B36" s="1027"/>
      <c r="C36" s="88"/>
      <c r="D36" s="6">
        <v>2023</v>
      </c>
      <c r="E36" s="6"/>
      <c r="F36" s="6">
        <v>2024</v>
      </c>
      <c r="G36" s="6"/>
      <c r="H36" s="141">
        <v>2025</v>
      </c>
      <c r="I36" s="141"/>
      <c r="J36" s="141">
        <v>2026</v>
      </c>
      <c r="K36" s="6"/>
      <c r="L36" s="6">
        <v>2027</v>
      </c>
      <c r="M36" s="40"/>
    </row>
    <row r="37" spans="1:13" ht="15.95" customHeight="1">
      <c r="A37" s="1054"/>
      <c r="B37" s="1027"/>
      <c r="C37" s="88"/>
      <c r="D37" s="334">
        <v>20</v>
      </c>
      <c r="E37" s="9"/>
      <c r="F37" s="334">
        <v>20</v>
      </c>
      <c r="G37" s="9"/>
      <c r="H37" s="334">
        <v>20</v>
      </c>
      <c r="I37" s="9"/>
      <c r="J37" s="334">
        <v>20</v>
      </c>
      <c r="K37" s="9"/>
      <c r="L37" s="334">
        <v>20</v>
      </c>
      <c r="M37" s="100"/>
    </row>
    <row r="38" spans="1:13" ht="17.100000000000001" customHeight="1">
      <c r="A38" s="1054"/>
      <c r="B38" s="1027"/>
      <c r="C38" s="88"/>
      <c r="D38" s="6">
        <v>2028</v>
      </c>
      <c r="E38" s="6"/>
      <c r="F38" s="6">
        <v>2029</v>
      </c>
      <c r="G38" s="6"/>
      <c r="H38" s="141">
        <v>2030</v>
      </c>
      <c r="I38" s="141"/>
      <c r="J38" s="141">
        <v>2031</v>
      </c>
      <c r="K38" s="6"/>
      <c r="L38" s="6">
        <v>2032</v>
      </c>
      <c r="M38" s="16"/>
    </row>
    <row r="39" spans="1:13" ht="15.95" customHeight="1">
      <c r="A39" s="1054"/>
      <c r="B39" s="1027"/>
      <c r="C39" s="88"/>
      <c r="D39" s="334">
        <v>20</v>
      </c>
      <c r="E39" s="9"/>
      <c r="F39" s="334">
        <v>20</v>
      </c>
      <c r="G39" s="9"/>
      <c r="H39" s="334">
        <v>20</v>
      </c>
      <c r="I39" s="9"/>
      <c r="J39" s="334">
        <v>20</v>
      </c>
      <c r="K39" s="9"/>
      <c r="L39" s="334">
        <v>20</v>
      </c>
      <c r="M39" s="100"/>
    </row>
    <row r="40" spans="1:13" ht="17.100000000000001" customHeight="1">
      <c r="A40" s="1054"/>
      <c r="B40" s="1027"/>
      <c r="C40" s="88"/>
      <c r="D40" s="6">
        <v>2033</v>
      </c>
      <c r="E40" s="6"/>
      <c r="F40" s="6">
        <v>2034</v>
      </c>
      <c r="G40" s="6"/>
      <c r="H40" s="141"/>
      <c r="I40" s="141"/>
      <c r="J40" s="141"/>
      <c r="K40" s="6"/>
      <c r="L40" s="6"/>
      <c r="M40" s="16"/>
    </row>
    <row r="41" spans="1:13" ht="15.95" customHeight="1">
      <c r="A41" s="1054"/>
      <c r="B41" s="1027"/>
      <c r="C41" s="88"/>
      <c r="D41" s="334">
        <v>20</v>
      </c>
      <c r="E41" s="99"/>
      <c r="F41" s="334">
        <v>20</v>
      </c>
      <c r="G41" s="9"/>
      <c r="H41" s="525"/>
      <c r="I41" s="6"/>
      <c r="J41" s="525"/>
      <c r="K41" s="6"/>
      <c r="L41" s="102"/>
      <c r="M41" s="90"/>
    </row>
    <row r="42" spans="1:13" ht="17.100000000000001" customHeight="1">
      <c r="A42" s="1054"/>
      <c r="B42" s="1027"/>
      <c r="C42" s="88"/>
      <c r="D42" s="10"/>
      <c r="E42" s="99"/>
      <c r="F42" s="97" t="s">
        <v>467</v>
      </c>
      <c r="G42" s="74"/>
      <c r="H42" s="102"/>
      <c r="I42" s="6"/>
      <c r="J42" s="102"/>
      <c r="K42" s="6"/>
      <c r="L42" s="102"/>
      <c r="M42" s="90"/>
    </row>
    <row r="43" spans="1:13" ht="15.95" customHeight="1">
      <c r="A43" s="1054"/>
      <c r="B43" s="1027"/>
      <c r="C43" s="88"/>
      <c r="D43" s="98"/>
      <c r="E43" s="9"/>
      <c r="F43" s="1328">
        <v>240</v>
      </c>
      <c r="G43" s="1329"/>
      <c r="H43" s="1135"/>
      <c r="I43" s="1135"/>
      <c r="J43" s="102"/>
      <c r="K43" s="6"/>
      <c r="L43" s="102"/>
      <c r="M43" s="90"/>
    </row>
    <row r="44" spans="1:13" ht="15.95" customHeight="1">
      <c r="A44" s="1054"/>
      <c r="B44" s="1027"/>
      <c r="C44" s="89"/>
      <c r="D44" s="10"/>
      <c r="E44" s="99"/>
      <c r="F44" s="10"/>
      <c r="G44" s="99"/>
      <c r="H44" s="97"/>
      <c r="I44" s="74"/>
      <c r="J44" s="97"/>
      <c r="K44" s="74"/>
      <c r="L44" s="97"/>
      <c r="M44" s="75"/>
    </row>
    <row r="45" spans="1:13" ht="18" customHeight="1">
      <c r="A45" s="1054"/>
      <c r="B45" s="1026" t="s">
        <v>468</v>
      </c>
      <c r="C45" s="481"/>
      <c r="D45" s="482"/>
      <c r="E45" s="482"/>
      <c r="F45" s="482"/>
      <c r="G45" s="482"/>
      <c r="H45" s="482"/>
      <c r="I45" s="482"/>
      <c r="J45" s="482"/>
      <c r="K45" s="482"/>
      <c r="L45" s="26"/>
      <c r="M45" s="116"/>
    </row>
    <row r="46" spans="1:13" ht="17.100000000000001" customHeight="1">
      <c r="A46" s="1054"/>
      <c r="B46" s="1027"/>
      <c r="C46" s="117"/>
      <c r="D46" s="41" t="s">
        <v>93</v>
      </c>
      <c r="E46" s="42" t="s">
        <v>95</v>
      </c>
      <c r="F46" s="1336" t="s">
        <v>469</v>
      </c>
      <c r="G46" s="1052" t="s">
        <v>103</v>
      </c>
      <c r="H46" s="1052"/>
      <c r="I46" s="1052"/>
      <c r="J46" s="1052"/>
      <c r="K46" s="683" t="s">
        <v>470</v>
      </c>
      <c r="L46" s="1018"/>
      <c r="M46" s="1019"/>
    </row>
    <row r="47" spans="1:13" ht="17.100000000000001" customHeight="1">
      <c r="A47" s="1054"/>
      <c r="B47" s="1027"/>
      <c r="C47" s="117"/>
      <c r="D47" s="119" t="s">
        <v>442</v>
      </c>
      <c r="E47" s="475"/>
      <c r="F47" s="1336"/>
      <c r="G47" s="1052"/>
      <c r="H47" s="1052"/>
      <c r="I47" s="1052"/>
      <c r="J47" s="1052"/>
      <c r="K47" s="26"/>
      <c r="L47" s="1020"/>
      <c r="M47" s="1021"/>
    </row>
    <row r="48" spans="1:13" ht="15.95" customHeight="1">
      <c r="A48" s="1054"/>
      <c r="B48" s="1028"/>
      <c r="C48" s="120"/>
      <c r="D48" s="121"/>
      <c r="E48" s="121"/>
      <c r="F48" s="121"/>
      <c r="G48" s="121"/>
      <c r="H48" s="121"/>
      <c r="I48" s="121"/>
      <c r="J48" s="121"/>
      <c r="K48" s="121"/>
      <c r="L48" s="26"/>
      <c r="M48" s="116"/>
    </row>
    <row r="49" spans="1:13" ht="111" customHeight="1">
      <c r="A49" s="1054"/>
      <c r="B49" s="151" t="s">
        <v>471</v>
      </c>
      <c r="C49" s="1119" t="s">
        <v>1187</v>
      </c>
      <c r="D49" s="1331"/>
      <c r="E49" s="1331"/>
      <c r="F49" s="1331"/>
      <c r="G49" s="1331"/>
      <c r="H49" s="1331"/>
      <c r="I49" s="1331"/>
      <c r="J49" s="1331"/>
      <c r="K49" s="1331"/>
      <c r="L49" s="1331"/>
      <c r="M49" s="1332"/>
    </row>
    <row r="50" spans="1:13" ht="17.100000000000001" customHeight="1">
      <c r="A50" s="1054"/>
      <c r="B50" s="151" t="s">
        <v>472</v>
      </c>
      <c r="C50" s="496" t="s">
        <v>1186</v>
      </c>
      <c r="D50" s="555"/>
      <c r="E50" s="555"/>
      <c r="F50" s="555"/>
      <c r="G50" s="555"/>
      <c r="H50" s="555"/>
      <c r="I50" s="555"/>
      <c r="J50" s="555"/>
      <c r="K50" s="555"/>
      <c r="L50" s="555"/>
      <c r="M50" s="556"/>
    </row>
    <row r="51" spans="1:13" ht="17.100000000000001" customHeight="1">
      <c r="A51" s="1054"/>
      <c r="B51" s="151" t="s">
        <v>473</v>
      </c>
      <c r="C51" s="804">
        <v>30</v>
      </c>
      <c r="D51" s="555"/>
      <c r="E51" s="555"/>
      <c r="F51" s="555"/>
      <c r="G51" s="555"/>
      <c r="H51" s="555"/>
      <c r="I51" s="555"/>
      <c r="J51" s="555"/>
      <c r="K51" s="555"/>
      <c r="L51" s="555"/>
      <c r="M51" s="556"/>
    </row>
    <row r="52" spans="1:13" ht="19.5" customHeight="1">
      <c r="A52" s="1054"/>
      <c r="B52" s="151" t="s">
        <v>474</v>
      </c>
      <c r="C52" s="497">
        <v>45323</v>
      </c>
      <c r="D52" s="555"/>
      <c r="E52" s="555"/>
      <c r="F52" s="555"/>
      <c r="G52" s="555"/>
      <c r="H52" s="555"/>
      <c r="I52" s="555"/>
      <c r="J52" s="555"/>
      <c r="K52" s="555"/>
      <c r="L52" s="555"/>
      <c r="M52" s="556"/>
    </row>
    <row r="53" spans="1:13" ht="15.75" customHeight="1">
      <c r="A53" s="1060" t="s">
        <v>250</v>
      </c>
      <c r="B53" s="155" t="s">
        <v>475</v>
      </c>
      <c r="C53" s="1063" t="s">
        <v>499</v>
      </c>
      <c r="D53" s="1064"/>
      <c r="E53" s="1064"/>
      <c r="F53" s="1064"/>
      <c r="G53" s="1064"/>
      <c r="H53" s="1064"/>
      <c r="I53" s="1064"/>
      <c r="J53" s="1064"/>
      <c r="K53" s="1064"/>
      <c r="L53" s="1064"/>
      <c r="M53" s="1065"/>
    </row>
    <row r="54" spans="1:13" ht="17.100000000000001" customHeight="1">
      <c r="A54" s="1061"/>
      <c r="B54" s="155" t="s">
        <v>477</v>
      </c>
      <c r="C54" s="1063" t="s">
        <v>478</v>
      </c>
      <c r="D54" s="1064"/>
      <c r="E54" s="1064"/>
      <c r="F54" s="1064"/>
      <c r="G54" s="1064"/>
      <c r="H54" s="1064"/>
      <c r="I54" s="1064"/>
      <c r="J54" s="1064"/>
      <c r="K54" s="1064"/>
      <c r="L54" s="1064"/>
      <c r="M54" s="1065"/>
    </row>
    <row r="55" spans="1:13" ht="17.100000000000001" customHeight="1">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308" t="s">
        <v>483</v>
      </c>
      <c r="D57" s="1064"/>
      <c r="E57" s="1064"/>
      <c r="F57" s="1064"/>
      <c r="G57" s="1064"/>
      <c r="H57" s="1064"/>
      <c r="I57" s="1064"/>
      <c r="J57" s="1064"/>
      <c r="K57" s="1064"/>
      <c r="L57" s="1064"/>
      <c r="M57" s="1065"/>
    </row>
    <row r="58" spans="1:13" ht="18" customHeight="1"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8" customHeight="1" thickBot="1">
      <c r="A62" s="149" t="s">
        <v>254</v>
      </c>
      <c r="B62" s="159"/>
      <c r="C62" s="1330"/>
      <c r="D62" s="1236"/>
      <c r="E62" s="1236"/>
      <c r="F62" s="1236"/>
      <c r="G62" s="1236"/>
      <c r="H62" s="1236"/>
      <c r="I62" s="1236"/>
      <c r="J62" s="1236"/>
      <c r="K62" s="1236"/>
      <c r="L62" s="1236"/>
      <c r="M62" s="1237"/>
    </row>
  </sheetData>
  <mergeCells count="47">
    <mergeCell ref="C12:M12"/>
    <mergeCell ref="A2:A15"/>
    <mergeCell ref="C3:M3"/>
    <mergeCell ref="F4:G4"/>
    <mergeCell ref="I4:M4"/>
    <mergeCell ref="C5:M5"/>
    <mergeCell ref="C7:D7"/>
    <mergeCell ref="I7:M7"/>
    <mergeCell ref="B8:B10"/>
    <mergeCell ref="C9:D9"/>
    <mergeCell ref="F9:G9"/>
    <mergeCell ref="I9:J9"/>
    <mergeCell ref="C10:D10"/>
    <mergeCell ref="F10:G10"/>
    <mergeCell ref="I10:J10"/>
    <mergeCell ref="C11:M11"/>
    <mergeCell ref="C13:M13"/>
    <mergeCell ref="B14:B15"/>
    <mergeCell ref="C14:D14"/>
    <mergeCell ref="F14:M14"/>
    <mergeCell ref="C15:M15"/>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16:A52"/>
    <mergeCell ref="C16:M16"/>
    <mergeCell ref="C17:M17"/>
    <mergeCell ref="B18:B24"/>
    <mergeCell ref="B25:B28"/>
    <mergeCell ref="B32:B34"/>
    <mergeCell ref="B35:B44"/>
    <mergeCell ref="A59:A61"/>
    <mergeCell ref="C59:M59"/>
    <mergeCell ref="C60:M60"/>
    <mergeCell ref="C61:M61"/>
    <mergeCell ref="C62:M62"/>
  </mergeCells>
  <dataValidations count="7">
    <dataValidation type="list" allowBlank="1" showInputMessage="1" showErrorMessage="1" sqref="I7:M7" xr:uid="{F9B41877-1D9F-487E-B6EE-D1FC8AD0AB1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F16D9643-D182-4F28-B16C-8A90733E02D1}"/>
    <dataValidation allowBlank="1" showInputMessage="1" showErrorMessage="1" prompt="Determine si el indicador responde a un enfoque (Derechos Humanos, Género, Diferencial, Poblacional, Ambiental y Territorial). Si responde a más de enfoque separelos por ;" sqref="B16" xr:uid="{1849343D-5BF7-4A3A-8521-32A72A42335C}"/>
    <dataValidation allowBlank="1" showInputMessage="1" showErrorMessage="1" prompt="Identifique la meta ODS a que le apunta el indicador de producto. Seleccione de la lista desplegable." sqref="E14" xr:uid="{27916106-066E-4643-BF8E-C78090A2D09E}"/>
    <dataValidation allowBlank="1" showInputMessage="1" showErrorMessage="1" prompt="Identifique el ODS a que le apunta el indicador de producto. Seleccione de la lista desplegable._x000a_" sqref="B14:B15" xr:uid="{9245F9AA-D399-4B2D-8C11-1B3769379F42}"/>
    <dataValidation allowBlank="1" showInputMessage="1" showErrorMessage="1" prompt="Incluir una ficha por cada indicador, ya sea de producto o de resultado" sqref="B1" xr:uid="{161D0057-33DE-4622-A3A1-7FDAB8978FD0}"/>
    <dataValidation allowBlank="1" showInputMessage="1" showErrorMessage="1" prompt="Seleccione de la lista desplegable" sqref="B4 B7 H7" xr:uid="{2F9B06D0-09CF-4887-9291-B9CD2A3815A5}"/>
  </dataValidations>
  <hyperlinks>
    <hyperlink ref="C57" r:id="rId1" xr:uid="{7E0DB295-7BD6-4F48-AA00-287D5486568B}"/>
  </hyperlinks>
  <pageMargins left="0.7" right="0.7" top="0.75" bottom="0.75" header="0.3" footer="0.3"/>
  <pageSetup paperSize="9" orientation="portrait" horizontalDpi="1200" verticalDpi="1200" r:id="rId2"/>
  <ignoredErrors>
    <ignoredError sqref="G3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1868905D-C4B6-4343-9E3D-F4D98EF1895F}">
          <x14:formula1>
            <xm:f>Desplegables!$L$24:$L$39</xm:f>
          </x14:formula1>
          <xm:sqref>C14:D14</xm:sqref>
        </x14:dataValidation>
        <x14:dataValidation type="list" allowBlank="1" showInputMessage="1" showErrorMessage="1" xr:uid="{E83BE65E-C66D-476D-BFE7-010674754142}">
          <x14:formula1>
            <xm:f>Desplegables!$I$4:$I$18</xm:f>
          </x14:formula1>
          <xm:sqref>C7</xm:sqref>
        </x14:dataValidation>
        <x14:dataValidation type="list" allowBlank="1" showInputMessage="1" showErrorMessage="1" xr:uid="{B1535F42-3594-4B28-9482-9FBEB161C173}">
          <x14:formula1>
            <xm:f>Desplegables!$B$50:$B$52</xm:f>
          </x14:formula1>
          <xm:sqref>G46:J47</xm:sqref>
        </x14:dataValidation>
        <x14:dataValidation type="list" allowBlank="1" showInputMessage="1" showErrorMessage="1" xr:uid="{13F0C846-59A8-4026-8AAC-21B16FA55F10}">
          <x14:formula1>
            <xm:f>Desplegables!$B$45:$B$46</xm:f>
          </x14:formula1>
          <xm:sqref>C4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136B7-047D-4ABA-A6EF-3DFA08010C80}">
  <sheetPr>
    <tabColor rgb="FF0070C0"/>
  </sheetPr>
  <dimension ref="A1:M62"/>
  <sheetViews>
    <sheetView topLeftCell="B1" zoomScaleNormal="100" workbookViewId="0">
      <selection activeCell="C7" sqref="C7:D7"/>
    </sheetView>
  </sheetViews>
  <sheetFormatPr baseColWidth="10" defaultColWidth="11.42578125" defaultRowHeight="15.75"/>
  <cols>
    <col min="1" max="1" width="25.140625" style="12" customWidth="1"/>
    <col min="2" max="2" width="39.140625" style="43" customWidth="1"/>
    <col min="3" max="3" width="11.42578125" style="12"/>
    <col min="4" max="4" width="13.28515625" style="12" customWidth="1"/>
    <col min="5" max="10" width="11.42578125" style="12"/>
    <col min="11" max="11" width="14.85546875" style="12" customWidth="1"/>
    <col min="12" max="12" width="14.7109375" style="12" customWidth="1"/>
    <col min="13" max="16384" width="11.42578125" style="12"/>
  </cols>
  <sheetData>
    <row r="1" spans="1:13" ht="16.5" thickBot="1">
      <c r="A1" s="60"/>
      <c r="B1" s="61" t="s">
        <v>665</v>
      </c>
      <c r="C1" s="62"/>
      <c r="D1" s="62"/>
      <c r="E1" s="62"/>
      <c r="F1" s="62"/>
      <c r="G1" s="62"/>
      <c r="H1" s="62"/>
      <c r="I1" s="62"/>
      <c r="J1" s="62"/>
      <c r="K1" s="62"/>
      <c r="L1" s="62"/>
      <c r="M1" s="63"/>
    </row>
    <row r="2" spans="1:13" ht="15.6" customHeight="1">
      <c r="A2" s="1023" t="s">
        <v>426</v>
      </c>
      <c r="B2" s="150" t="s">
        <v>427</v>
      </c>
      <c r="C2" s="1035" t="s">
        <v>1093</v>
      </c>
      <c r="D2" s="1036"/>
      <c r="E2" s="1036"/>
      <c r="F2" s="1036"/>
      <c r="G2" s="1036"/>
      <c r="H2" s="1036"/>
      <c r="I2" s="1036"/>
      <c r="J2" s="1036"/>
      <c r="K2" s="1036"/>
      <c r="L2" s="1036"/>
      <c r="M2" s="1037"/>
    </row>
    <row r="3" spans="1:13" ht="33.950000000000003" customHeight="1">
      <c r="A3" s="1024"/>
      <c r="B3" s="162" t="s">
        <v>511</v>
      </c>
      <c r="C3" s="1038" t="s">
        <v>370</v>
      </c>
      <c r="D3" s="1040"/>
      <c r="E3" s="1040"/>
      <c r="F3" s="1040"/>
      <c r="G3" s="1040"/>
      <c r="H3" s="1040"/>
      <c r="I3" s="1040"/>
      <c r="J3" s="1040"/>
      <c r="K3" s="1040"/>
      <c r="L3" s="1040"/>
      <c r="M3" s="1041"/>
    </row>
    <row r="4" spans="1:13" ht="33" customHeight="1">
      <c r="A4" s="1024"/>
      <c r="B4" s="153" t="s">
        <v>290</v>
      </c>
      <c r="C4" s="1063" t="s">
        <v>590</v>
      </c>
      <c r="D4" s="1064"/>
      <c r="E4" s="1298"/>
      <c r="F4" s="1045" t="s">
        <v>291</v>
      </c>
      <c r="G4" s="1046"/>
      <c r="H4" s="125">
        <v>545</v>
      </c>
      <c r="I4" s="126"/>
      <c r="J4" s="126"/>
      <c r="K4" s="126"/>
      <c r="L4" s="126"/>
      <c r="M4" s="127"/>
    </row>
    <row r="5" spans="1:13">
      <c r="A5" s="1024"/>
      <c r="B5" s="153" t="s">
        <v>430</v>
      </c>
      <c r="C5" s="1063" t="s">
        <v>591</v>
      </c>
      <c r="D5" s="1064"/>
      <c r="E5" s="1064"/>
      <c r="F5" s="1064"/>
      <c r="G5" s="1064"/>
      <c r="H5" s="1064"/>
      <c r="I5" s="1064"/>
      <c r="J5" s="1064"/>
      <c r="K5" s="1064"/>
      <c r="L5" s="1064"/>
      <c r="M5" s="1065"/>
    </row>
    <row r="6" spans="1:13">
      <c r="A6" s="1024"/>
      <c r="B6" s="153" t="s">
        <v>432</v>
      </c>
      <c r="C6" s="1063" t="s">
        <v>592</v>
      </c>
      <c r="D6" s="1064"/>
      <c r="E6" s="1064"/>
      <c r="F6" s="1064"/>
      <c r="G6" s="1064"/>
      <c r="H6" s="1064"/>
      <c r="I6" s="1064"/>
      <c r="J6" s="1064"/>
      <c r="K6" s="1064"/>
      <c r="L6" s="1064"/>
      <c r="M6" s="1065"/>
    </row>
    <row r="7" spans="1:13">
      <c r="A7" s="1024"/>
      <c r="B7" s="162" t="s">
        <v>433</v>
      </c>
      <c r="C7" s="1341" t="s">
        <v>10</v>
      </c>
      <c r="D7" s="134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t="s">
        <v>56</v>
      </c>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66" customHeight="1">
      <c r="A11" s="1024"/>
      <c r="B11" s="162" t="s">
        <v>436</v>
      </c>
      <c r="C11" s="1105" t="s">
        <v>1094</v>
      </c>
      <c r="D11" s="1106"/>
      <c r="E11" s="1106"/>
      <c r="F11" s="1106"/>
      <c r="G11" s="1106"/>
      <c r="H11" s="1106"/>
      <c r="I11" s="1106"/>
      <c r="J11" s="1106"/>
      <c r="K11" s="1106"/>
      <c r="L11" s="1106"/>
      <c r="M11" s="1107"/>
    </row>
    <row r="12" spans="1:13" ht="231" customHeight="1">
      <c r="A12" s="1024"/>
      <c r="B12" s="162" t="s">
        <v>515</v>
      </c>
      <c r="C12" s="1105" t="s">
        <v>945</v>
      </c>
      <c r="D12" s="1106"/>
      <c r="E12" s="1106"/>
      <c r="F12" s="1106"/>
      <c r="G12" s="1106"/>
      <c r="H12" s="1106"/>
      <c r="I12" s="1106"/>
      <c r="J12" s="1106"/>
      <c r="K12" s="1106"/>
      <c r="L12" s="1106"/>
      <c r="M12" s="1107"/>
    </row>
    <row r="13" spans="1:13" ht="31.5">
      <c r="A13" s="1024"/>
      <c r="B13" s="162" t="s">
        <v>516</v>
      </c>
      <c r="C13" s="1058" t="s">
        <v>369</v>
      </c>
      <c r="D13" s="1059"/>
      <c r="E13" s="1059"/>
      <c r="F13" s="1059"/>
      <c r="G13" s="1059"/>
      <c r="H13" s="1059"/>
      <c r="I13" s="1059"/>
      <c r="J13" s="1059"/>
      <c r="K13" s="1059"/>
      <c r="L13" s="1059"/>
      <c r="M13" s="1130"/>
    </row>
    <row r="14" spans="1:13" ht="47.45" customHeight="1">
      <c r="A14" s="1024"/>
      <c r="B14" s="1124" t="s">
        <v>517</v>
      </c>
      <c r="C14" s="1058" t="s">
        <v>69</v>
      </c>
      <c r="D14" s="1059"/>
      <c r="E14" s="91" t="s">
        <v>108</v>
      </c>
      <c r="F14" s="1131" t="s">
        <v>339</v>
      </c>
      <c r="G14" s="1014"/>
      <c r="H14" s="1014"/>
      <c r="I14" s="1014"/>
      <c r="J14" s="1014"/>
      <c r="K14" s="1014"/>
      <c r="L14" s="1014"/>
      <c r="M14" s="1017"/>
    </row>
    <row r="15" spans="1:13">
      <c r="A15" s="1024"/>
      <c r="B15" s="1125"/>
      <c r="C15" s="1058" t="s">
        <v>11</v>
      </c>
      <c r="D15" s="1059"/>
      <c r="E15" s="1059"/>
      <c r="F15" s="1059"/>
      <c r="G15" s="1059"/>
      <c r="H15" s="1059"/>
      <c r="I15" s="1059"/>
      <c r="J15" s="1059"/>
      <c r="K15" s="1059"/>
      <c r="L15" s="1059"/>
      <c r="M15" s="1130"/>
    </row>
    <row r="16" spans="1:13">
      <c r="A16" s="1053" t="s">
        <v>238</v>
      </c>
      <c r="B16" s="151" t="s">
        <v>280</v>
      </c>
      <c r="C16" s="1058"/>
      <c r="D16" s="1059"/>
      <c r="E16" s="1059"/>
      <c r="F16" s="1059"/>
      <c r="G16" s="1059"/>
      <c r="H16" s="1059"/>
      <c r="I16" s="1059"/>
      <c r="J16" s="1059"/>
      <c r="K16" s="1059"/>
      <c r="L16" s="1059"/>
      <c r="M16" s="1130"/>
    </row>
    <row r="17" spans="1:13">
      <c r="A17" s="1054"/>
      <c r="B17" s="151" t="s">
        <v>519</v>
      </c>
      <c r="C17" s="1058" t="s">
        <v>767</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t="s">
        <v>442</v>
      </c>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c r="E23" s="18" t="s">
        <v>448</v>
      </c>
      <c r="F23" s="139"/>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
        <v>0</v>
      </c>
      <c r="E30" s="24"/>
      <c r="F30" s="32" t="s">
        <v>457</v>
      </c>
      <c r="G30" s="20">
        <v>2021</v>
      </c>
      <c r="H30" s="24"/>
      <c r="I30" s="32" t="s">
        <v>458</v>
      </c>
      <c r="J30" s="1260" t="s">
        <v>593</v>
      </c>
      <c r="K30" s="1059"/>
      <c r="L30" s="1343"/>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34">
        <v>2022</v>
      </c>
      <c r="E33" s="35"/>
      <c r="F33" s="24" t="s">
        <v>461</v>
      </c>
      <c r="G33" s="36" t="s">
        <v>522</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815">
        <v>2022</v>
      </c>
      <c r="E36" s="6"/>
      <c r="F36" s="815">
        <v>2023</v>
      </c>
      <c r="G36" s="6"/>
      <c r="H36" s="816">
        <v>2024</v>
      </c>
      <c r="I36" s="141"/>
      <c r="J36" s="816">
        <v>2025</v>
      </c>
      <c r="K36" s="6"/>
      <c r="L36" s="815">
        <v>2026</v>
      </c>
      <c r="M36" s="40"/>
    </row>
    <row r="37" spans="1:13">
      <c r="A37" s="1054"/>
      <c r="B37" s="1027"/>
      <c r="C37" s="88"/>
      <c r="D37" s="529"/>
      <c r="E37" s="9"/>
      <c r="F37" s="529">
        <v>1</v>
      </c>
      <c r="G37" s="9"/>
      <c r="H37" s="529">
        <v>1</v>
      </c>
      <c r="I37" s="9"/>
      <c r="J37" s="529">
        <v>1</v>
      </c>
      <c r="K37" s="9"/>
      <c r="L37" s="529">
        <v>1</v>
      </c>
      <c r="M37" s="100"/>
    </row>
    <row r="38" spans="1:13">
      <c r="A38" s="1054"/>
      <c r="B38" s="1027"/>
      <c r="C38" s="88"/>
      <c r="D38" s="815">
        <v>2027</v>
      </c>
      <c r="E38" s="6"/>
      <c r="F38" s="815">
        <v>2028</v>
      </c>
      <c r="G38" s="6"/>
      <c r="H38" s="816">
        <v>2029</v>
      </c>
      <c r="I38" s="141"/>
      <c r="J38" s="816">
        <v>2030</v>
      </c>
      <c r="K38" s="6"/>
      <c r="L38" s="815">
        <v>2031</v>
      </c>
      <c r="M38" s="16"/>
    </row>
    <row r="39" spans="1:13">
      <c r="A39" s="1054"/>
      <c r="B39" s="1027"/>
      <c r="C39" s="88"/>
      <c r="D39" s="529">
        <v>1</v>
      </c>
      <c r="E39" s="9"/>
      <c r="F39" s="529">
        <v>1</v>
      </c>
      <c r="G39" s="9"/>
      <c r="H39" s="529">
        <v>1</v>
      </c>
      <c r="I39" s="9"/>
      <c r="J39" s="528">
        <v>1</v>
      </c>
      <c r="K39" s="9"/>
      <c r="L39" s="528">
        <v>1</v>
      </c>
      <c r="M39" s="100"/>
    </row>
    <row r="40" spans="1:13">
      <c r="A40" s="1054"/>
      <c r="B40" s="1027"/>
      <c r="C40" s="88"/>
      <c r="D40" s="815">
        <v>2032</v>
      </c>
      <c r="E40" s="6"/>
      <c r="F40" s="815">
        <v>2033</v>
      </c>
      <c r="G40" s="6"/>
      <c r="H40" s="817">
        <v>2034</v>
      </c>
      <c r="I40" s="141"/>
      <c r="J40" s="141"/>
      <c r="K40" s="6"/>
      <c r="L40" s="6"/>
      <c r="M40" s="16"/>
    </row>
    <row r="41" spans="1:13">
      <c r="A41" s="1054"/>
      <c r="B41" s="1027"/>
      <c r="C41" s="88"/>
      <c r="D41" s="528">
        <v>1</v>
      </c>
      <c r="E41" s="99"/>
      <c r="F41" s="528">
        <v>1</v>
      </c>
      <c r="G41" s="527"/>
      <c r="H41" s="1076"/>
      <c r="I41" s="1347"/>
      <c r="J41" s="102"/>
      <c r="K41" s="6"/>
      <c r="L41" s="102"/>
      <c r="M41" s="90"/>
    </row>
    <row r="42" spans="1:13">
      <c r="A42" s="1054"/>
      <c r="B42" s="1027"/>
      <c r="C42" s="88"/>
      <c r="D42" s="10" t="s">
        <v>466</v>
      </c>
      <c r="E42" s="99"/>
      <c r="F42" s="818" t="s">
        <v>467</v>
      </c>
      <c r="G42" s="74"/>
      <c r="H42" s="102"/>
      <c r="I42" s="6"/>
      <c r="J42" s="102"/>
      <c r="K42" s="6"/>
      <c r="L42" s="102"/>
      <c r="M42" s="90"/>
    </row>
    <row r="43" spans="1:13">
      <c r="A43" s="1054"/>
      <c r="B43" s="1027"/>
      <c r="C43" s="88"/>
      <c r="D43" s="296">
        <v>2032</v>
      </c>
      <c r="E43" s="9"/>
      <c r="F43" s="1076">
        <v>1</v>
      </c>
      <c r="G43" s="1077"/>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228" customHeight="1">
      <c r="A49" s="1054"/>
      <c r="B49" s="162" t="s">
        <v>471</v>
      </c>
      <c r="C49" s="1344" t="s">
        <v>946</v>
      </c>
      <c r="D49" s="1345"/>
      <c r="E49" s="1345"/>
      <c r="F49" s="1345"/>
      <c r="G49" s="1345"/>
      <c r="H49" s="1345"/>
      <c r="I49" s="1345"/>
      <c r="J49" s="1345"/>
      <c r="K49" s="1345"/>
      <c r="L49" s="1345"/>
      <c r="M49" s="1346"/>
    </row>
    <row r="50" spans="1:13">
      <c r="A50" s="1054"/>
      <c r="B50" s="151" t="s">
        <v>472</v>
      </c>
      <c r="C50" s="1013" t="s">
        <v>594</v>
      </c>
      <c r="D50" s="1014"/>
      <c r="E50" s="1014"/>
      <c r="F50" s="1014"/>
      <c r="G50" s="1014"/>
      <c r="H50" s="1014"/>
      <c r="I50" s="1014"/>
      <c r="J50" s="1014"/>
      <c r="K50" s="1014"/>
      <c r="L50" s="1014"/>
      <c r="M50" s="1017"/>
    </row>
    <row r="51" spans="1:13">
      <c r="A51" s="1054"/>
      <c r="B51" s="151" t="s">
        <v>473</v>
      </c>
      <c r="C51" s="1013">
        <v>15</v>
      </c>
      <c r="D51" s="1014"/>
      <c r="E51" s="1014"/>
      <c r="F51" s="1014"/>
      <c r="G51" s="1014"/>
      <c r="H51" s="1014"/>
      <c r="I51" s="1014"/>
      <c r="J51" s="1014"/>
      <c r="K51" s="1014"/>
      <c r="L51" s="1014"/>
      <c r="M51" s="1017"/>
    </row>
    <row r="52" spans="1:13">
      <c r="A52" s="1054"/>
      <c r="B52" s="151" t="s">
        <v>474</v>
      </c>
      <c r="C52" s="1013">
        <v>2022</v>
      </c>
      <c r="D52" s="1014"/>
      <c r="E52" s="1014"/>
      <c r="F52" s="1014"/>
      <c r="G52" s="1014"/>
      <c r="H52" s="1014"/>
      <c r="I52" s="1014"/>
      <c r="J52" s="1014"/>
      <c r="K52" s="1014"/>
      <c r="L52" s="1014"/>
      <c r="M52" s="1017"/>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30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35.25" customHeight="1" thickBot="1">
      <c r="A62" s="149" t="s">
        <v>254</v>
      </c>
      <c r="B62" s="159"/>
      <c r="C62" s="1348" t="s">
        <v>947</v>
      </c>
      <c r="D62" s="1349"/>
      <c r="E62" s="1349"/>
      <c r="F62" s="1349"/>
      <c r="G62" s="1349"/>
      <c r="H62" s="1349"/>
      <c r="I62" s="1349"/>
      <c r="J62" s="1349"/>
      <c r="K62" s="1349"/>
      <c r="L62" s="1349"/>
      <c r="M62" s="1350"/>
    </row>
  </sheetData>
  <mergeCells count="54">
    <mergeCell ref="C62:M62"/>
    <mergeCell ref="B18:B24"/>
    <mergeCell ref="B8:B10"/>
    <mergeCell ref="C9:D9"/>
    <mergeCell ref="F9:G9"/>
    <mergeCell ref="I9:J9"/>
    <mergeCell ref="C10:D10"/>
    <mergeCell ref="F10:G10"/>
    <mergeCell ref="I10:J10"/>
    <mergeCell ref="C57:M57"/>
    <mergeCell ref="C56:M56"/>
    <mergeCell ref="F46:F47"/>
    <mergeCell ref="B45:B48"/>
    <mergeCell ref="G46:J47"/>
    <mergeCell ref="L46:M47"/>
    <mergeCell ref="C50:M50"/>
    <mergeCell ref="A53:A58"/>
    <mergeCell ref="A59:A61"/>
    <mergeCell ref="C59:M59"/>
    <mergeCell ref="C60:M60"/>
    <mergeCell ref="C61:M61"/>
    <mergeCell ref="C58:M58"/>
    <mergeCell ref="C55:M55"/>
    <mergeCell ref="C51:M51"/>
    <mergeCell ref="C52:M52"/>
    <mergeCell ref="C53:M53"/>
    <mergeCell ref="C54:M54"/>
    <mergeCell ref="I7:M7"/>
    <mergeCell ref="C49:M49"/>
    <mergeCell ref="C16:M16"/>
    <mergeCell ref="C14:D14"/>
    <mergeCell ref="C15:M15"/>
    <mergeCell ref="H41:I41"/>
    <mergeCell ref="A2:A15"/>
    <mergeCell ref="B14:B15"/>
    <mergeCell ref="A16:A52"/>
    <mergeCell ref="B25:B28"/>
    <mergeCell ref="F4:G4"/>
    <mergeCell ref="C7:D7"/>
    <mergeCell ref="C11:M11"/>
    <mergeCell ref="C12:M12"/>
    <mergeCell ref="C13:M13"/>
    <mergeCell ref="F14:M14"/>
    <mergeCell ref="B32:B34"/>
    <mergeCell ref="F43:G43"/>
    <mergeCell ref="B35:B44"/>
    <mergeCell ref="H43:I43"/>
    <mergeCell ref="C17:M17"/>
    <mergeCell ref="J30:L30"/>
    <mergeCell ref="C2:M2"/>
    <mergeCell ref="C3:M3"/>
    <mergeCell ref="C4:E4"/>
    <mergeCell ref="C5:M5"/>
    <mergeCell ref="C6:M6"/>
  </mergeCells>
  <dataValidations count="7">
    <dataValidation type="list" allowBlank="1" showInputMessage="1" showErrorMessage="1" sqref="I7:M7" xr:uid="{00000000-0002-0000-0400-000006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5000000}"/>
    <dataValidation allowBlank="1" showInputMessage="1" showErrorMessage="1" prompt="Determine si el indicador responde a un enfoque (Derechos Humanos, Género, Diferencial, Poblacional, Ambiental y Territorial). Si responde a más de enfoque separelos por ;" sqref="B16" xr:uid="{00000000-0002-0000-0400-000004000000}"/>
    <dataValidation allowBlank="1" showInputMessage="1" showErrorMessage="1" prompt="Identifique la meta ODS a que le apunta el indicador de producto. Seleccione de la lista desplegable." sqref="E14" xr:uid="{00000000-0002-0000-0400-000003000000}"/>
    <dataValidation allowBlank="1" showInputMessage="1" showErrorMessage="1" prompt="Identifique el ODS a que le apunta el indicador de producto. Seleccione de la lista desplegable._x000a_" sqref="B14:B15" xr:uid="{00000000-0002-0000-0400-000002000000}"/>
    <dataValidation allowBlank="1" showInputMessage="1" showErrorMessage="1" prompt="Incluir una ficha por cada indicador, ya sea de producto o de resultado" sqref="B1" xr:uid="{00000000-0002-0000-0400-000001000000}"/>
    <dataValidation allowBlank="1" showInputMessage="1" showErrorMessage="1" prompt="Seleccione de la lista desplegable" sqref="B4 B7 H7" xr:uid="{00000000-0002-0000-0400-000000000000}"/>
  </dataValidations>
  <hyperlinks>
    <hyperlink ref="C57" r:id="rId1" xr:uid="{9EB32572-D895-48BA-8807-E7D09DC70E61}"/>
  </hyperlinks>
  <pageMargins left="0.7" right="0.7" top="0.75" bottom="0.75" header="0.3" footer="0.3"/>
  <pageSetup paperSize="9" orientation="portrait"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99746-B335-4B68-93ED-5F74CD83BA2B}">
  <sheetPr>
    <tabColor rgb="FF0070C0"/>
  </sheetPr>
  <dimension ref="A1:M62"/>
  <sheetViews>
    <sheetView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783</v>
      </c>
      <c r="C1" s="62"/>
      <c r="D1" s="62"/>
      <c r="E1" s="62"/>
      <c r="F1" s="62"/>
      <c r="G1" s="62"/>
      <c r="H1" s="62"/>
      <c r="I1" s="62"/>
      <c r="J1" s="62"/>
      <c r="K1" s="62"/>
      <c r="L1" s="62"/>
      <c r="M1" s="63"/>
    </row>
    <row r="2" spans="1:13" ht="37.5" customHeight="1">
      <c r="A2" s="1023" t="s">
        <v>426</v>
      </c>
      <c r="B2" s="150" t="s">
        <v>427</v>
      </c>
      <c r="C2" s="1035" t="s">
        <v>384</v>
      </c>
      <c r="D2" s="1036"/>
      <c r="E2" s="1036"/>
      <c r="F2" s="1036"/>
      <c r="G2" s="1036"/>
      <c r="H2" s="1036"/>
      <c r="I2" s="1036"/>
      <c r="J2" s="1036"/>
      <c r="K2" s="1036"/>
      <c r="L2" s="1036"/>
      <c r="M2" s="1037"/>
    </row>
    <row r="3" spans="1:13" ht="31.5">
      <c r="A3" s="1024"/>
      <c r="B3" s="162" t="s">
        <v>511</v>
      </c>
      <c r="C3" s="1042" t="s">
        <v>664</v>
      </c>
      <c r="D3" s="1043"/>
      <c r="E3" s="1043"/>
      <c r="F3" s="1043"/>
      <c r="G3" s="1043"/>
      <c r="H3" s="1043"/>
      <c r="I3" s="1043"/>
      <c r="J3" s="1043"/>
      <c r="K3" s="1043"/>
      <c r="L3" s="1043"/>
      <c r="M3" s="1044"/>
    </row>
    <row r="4" spans="1:13" ht="22.5" customHeight="1">
      <c r="A4" s="1024"/>
      <c r="B4" s="153" t="s">
        <v>290</v>
      </c>
      <c r="C4" s="122" t="s">
        <v>93</v>
      </c>
      <c r="D4" s="123"/>
      <c r="E4" s="124"/>
      <c r="F4" s="1045" t="s">
        <v>291</v>
      </c>
      <c r="G4" s="1046"/>
      <c r="H4" s="125">
        <v>302</v>
      </c>
      <c r="I4" s="126"/>
      <c r="J4" s="126"/>
      <c r="K4" s="126"/>
      <c r="L4" s="126"/>
      <c r="M4" s="127"/>
    </row>
    <row r="5" spans="1:13" ht="22.5" customHeight="1">
      <c r="A5" s="1024"/>
      <c r="B5" s="153" t="s">
        <v>430</v>
      </c>
      <c r="C5" s="1042" t="s">
        <v>598</v>
      </c>
      <c r="D5" s="1043"/>
      <c r="E5" s="1043"/>
      <c r="F5" s="1043"/>
      <c r="G5" s="1043"/>
      <c r="H5" s="1043"/>
      <c r="I5" s="1043"/>
      <c r="J5" s="1043"/>
      <c r="K5" s="1043"/>
      <c r="L5" s="1043"/>
      <c r="M5" s="1044"/>
    </row>
    <row r="6" spans="1:13">
      <c r="A6" s="1024"/>
      <c r="B6" s="153" t="s">
        <v>432</v>
      </c>
      <c r="C6" s="1063" t="s">
        <v>599</v>
      </c>
      <c r="D6" s="1064"/>
      <c r="E6" s="1064"/>
      <c r="F6" s="1064"/>
      <c r="G6" s="1064"/>
      <c r="H6" s="1064"/>
      <c r="I6" s="1064"/>
      <c r="J6" s="1064"/>
      <c r="K6" s="1064"/>
      <c r="L6" s="1064"/>
      <c r="M6" s="1065"/>
    </row>
    <row r="7" spans="1:13">
      <c r="A7" s="1024"/>
      <c r="B7" s="162" t="s">
        <v>433</v>
      </c>
      <c r="C7" s="1031" t="s">
        <v>28</v>
      </c>
      <c r="D7" s="1032"/>
      <c r="E7" s="128"/>
      <c r="F7" s="128"/>
      <c r="G7" s="129"/>
      <c r="H7" s="67" t="s">
        <v>294</v>
      </c>
      <c r="I7" s="1033" t="s">
        <v>46</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307" t="s">
        <v>46</v>
      </c>
      <c r="D9" s="1307"/>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74.25" customHeight="1">
      <c r="A11" s="1024"/>
      <c r="B11" s="162" t="s">
        <v>436</v>
      </c>
      <c r="C11" s="1013" t="s">
        <v>600</v>
      </c>
      <c r="D11" s="1014"/>
      <c r="E11" s="1014"/>
      <c r="F11" s="1014"/>
      <c r="G11" s="1014"/>
      <c r="H11" s="1014"/>
      <c r="I11" s="1014"/>
      <c r="J11" s="1014"/>
      <c r="K11" s="1014"/>
      <c r="L11" s="1014"/>
      <c r="M11" s="1017"/>
    </row>
    <row r="12" spans="1:13" ht="95.25" customHeight="1">
      <c r="A12" s="1024"/>
      <c r="B12" s="162" t="s">
        <v>515</v>
      </c>
      <c r="C12" s="1075" t="s">
        <v>601</v>
      </c>
      <c r="D12" s="1073"/>
      <c r="E12" s="1073"/>
      <c r="F12" s="1073"/>
      <c r="G12" s="1073"/>
      <c r="H12" s="1073"/>
      <c r="I12" s="1073"/>
      <c r="J12" s="1073"/>
      <c r="K12" s="1073"/>
      <c r="L12" s="1073"/>
      <c r="M12" s="1074"/>
    </row>
    <row r="13" spans="1:13" ht="31.5">
      <c r="A13" s="1024"/>
      <c r="B13" s="162" t="s">
        <v>516</v>
      </c>
      <c r="C13" s="1013" t="s">
        <v>369</v>
      </c>
      <c r="D13" s="1014"/>
      <c r="E13" s="1014"/>
      <c r="F13" s="1014"/>
      <c r="G13" s="1014"/>
      <c r="H13" s="1014"/>
      <c r="I13" s="1014"/>
      <c r="J13" s="1014"/>
      <c r="K13" s="1014"/>
      <c r="L13" s="1014"/>
      <c r="M13" s="1017"/>
    </row>
    <row r="14" spans="1:13" ht="81" customHeight="1">
      <c r="A14" s="1024"/>
      <c r="B14" s="1124" t="s">
        <v>517</v>
      </c>
      <c r="C14" s="1058" t="s">
        <v>57</v>
      </c>
      <c r="D14" s="1059"/>
      <c r="E14" s="91" t="s">
        <v>108</v>
      </c>
      <c r="F14" s="1131" t="s">
        <v>602</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c r="D16" s="1059"/>
      <c r="E16" s="1059"/>
      <c r="F16" s="1059"/>
      <c r="G16" s="1059"/>
      <c r="H16" s="1059"/>
      <c r="I16" s="1059"/>
      <c r="J16" s="1059"/>
      <c r="K16" s="1059"/>
      <c r="L16" s="1059"/>
      <c r="M16" s="1130"/>
    </row>
    <row r="17" spans="1:13">
      <c r="A17" s="1054"/>
      <c r="B17" s="151" t="s">
        <v>519</v>
      </c>
      <c r="C17" s="1013" t="s">
        <v>603</v>
      </c>
      <c r="D17" s="1014"/>
      <c r="E17" s="1014"/>
      <c r="F17" s="1014"/>
      <c r="G17" s="1014"/>
      <c r="H17" s="1014"/>
      <c r="I17" s="1014"/>
      <c r="J17" s="1014"/>
      <c r="K17" s="1014"/>
      <c r="L17" s="1014"/>
      <c r="M17" s="1017"/>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48"/>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c r="E23" s="18" t="s">
        <v>448</v>
      </c>
      <c r="F23" s="139" t="s">
        <v>521</v>
      </c>
      <c r="G23" s="1241" t="s">
        <v>604</v>
      </c>
      <c r="H23" s="1241"/>
      <c r="I23" s="1241"/>
      <c r="J23" s="1241"/>
      <c r="K23" s="1241"/>
      <c r="L23" s="1241"/>
      <c r="M23" s="1257"/>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20"/>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31" t="s">
        <v>324</v>
      </c>
      <c r="E30" s="24"/>
      <c r="F30" s="32" t="s">
        <v>457</v>
      </c>
      <c r="G30" s="20"/>
      <c r="H30" s="24"/>
      <c r="I30" s="32" t="s">
        <v>458</v>
      </c>
      <c r="J30" s="103"/>
      <c r="K30" s="104"/>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99">
        <v>2022</v>
      </c>
      <c r="E33" s="35"/>
      <c r="F33" s="24" t="s">
        <v>461</v>
      </c>
      <c r="G33" s="36" t="s">
        <v>522</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367">
        <v>2022</v>
      </c>
      <c r="E36" s="6"/>
      <c r="F36" s="367">
        <v>2023</v>
      </c>
      <c r="G36" s="6"/>
      <c r="H36" s="516">
        <v>2024</v>
      </c>
      <c r="I36" s="141"/>
      <c r="J36" s="516">
        <v>2025</v>
      </c>
      <c r="K36" s="6"/>
      <c r="L36" s="367">
        <v>2026</v>
      </c>
      <c r="M36" s="40"/>
    </row>
    <row r="37" spans="1:13">
      <c r="A37" s="1054"/>
      <c r="B37" s="1027"/>
      <c r="C37" s="88"/>
      <c r="D37" s="501"/>
      <c r="E37" s="298"/>
      <c r="F37" s="545">
        <v>2</v>
      </c>
      <c r="G37" s="298"/>
      <c r="H37" s="465">
        <v>2</v>
      </c>
      <c r="I37" s="298"/>
      <c r="J37" s="545">
        <v>2</v>
      </c>
      <c r="K37" s="298"/>
      <c r="L37" s="465">
        <v>2</v>
      </c>
      <c r="M37" s="300"/>
    </row>
    <row r="38" spans="1:13">
      <c r="A38" s="1054"/>
      <c r="B38" s="1027"/>
      <c r="C38" s="88"/>
      <c r="D38" s="514">
        <v>2027</v>
      </c>
      <c r="E38" s="301"/>
      <c r="F38" s="514">
        <v>2028</v>
      </c>
      <c r="G38" s="301"/>
      <c r="H38" s="513">
        <v>2029</v>
      </c>
      <c r="I38" s="302"/>
      <c r="J38" s="514">
        <v>2030</v>
      </c>
      <c r="K38" s="301"/>
      <c r="L38" s="513">
        <v>2031</v>
      </c>
      <c r="M38" s="303"/>
    </row>
    <row r="39" spans="1:13">
      <c r="A39" s="1054"/>
      <c r="B39" s="1027"/>
      <c r="C39" s="88"/>
      <c r="D39" s="465">
        <v>2</v>
      </c>
      <c r="E39" s="298"/>
      <c r="F39" s="545">
        <v>2</v>
      </c>
      <c r="G39" s="298"/>
      <c r="H39" s="501">
        <v>2</v>
      </c>
      <c r="I39" s="304"/>
      <c r="J39" s="546">
        <v>2</v>
      </c>
      <c r="K39" s="543"/>
      <c r="L39" s="540">
        <v>2</v>
      </c>
      <c r="M39" s="544"/>
    </row>
    <row r="40" spans="1:13">
      <c r="A40" s="1054"/>
      <c r="B40" s="1027"/>
      <c r="C40" s="88"/>
      <c r="D40" s="513">
        <v>2032</v>
      </c>
      <c r="E40" s="301"/>
      <c r="F40" s="514">
        <v>2033</v>
      </c>
      <c r="G40" s="301"/>
      <c r="H40" s="514">
        <v>2034</v>
      </c>
      <c r="I40" s="302"/>
      <c r="J40" s="302"/>
      <c r="K40" s="301"/>
      <c r="L40" s="301"/>
      <c r="M40" s="303"/>
    </row>
    <row r="41" spans="1:13">
      <c r="A41" s="1054"/>
      <c r="B41" s="1027"/>
      <c r="C41" s="88"/>
      <c r="D41" s="277">
        <v>2</v>
      </c>
      <c r="E41" s="298"/>
      <c r="F41" s="517">
        <v>2</v>
      </c>
      <c r="G41" s="304"/>
      <c r="H41" s="515"/>
      <c r="I41" s="298"/>
      <c r="J41" s="301"/>
      <c r="K41" s="301"/>
      <c r="L41" s="301"/>
      <c r="M41" s="307"/>
    </row>
    <row r="42" spans="1:13">
      <c r="A42" s="1054"/>
      <c r="B42" s="1027"/>
      <c r="C42" s="88"/>
      <c r="D42" s="304"/>
      <c r="E42" s="304"/>
      <c r="F42" s="542" t="s">
        <v>467</v>
      </c>
      <c r="G42" s="304"/>
      <c r="H42" s="301"/>
      <c r="I42" s="301"/>
      <c r="J42" s="301"/>
      <c r="K42" s="301"/>
      <c r="L42" s="301"/>
      <c r="M42" s="307"/>
    </row>
    <row r="43" spans="1:13">
      <c r="A43" s="1054"/>
      <c r="B43" s="1027"/>
      <c r="C43" s="88"/>
      <c r="D43" s="264"/>
      <c r="E43" s="298"/>
      <c r="F43" s="1352">
        <v>22</v>
      </c>
      <c r="G43" s="1298"/>
      <c r="H43" s="1256"/>
      <c r="I43" s="1256"/>
      <c r="J43" s="301"/>
      <c r="K43" s="301"/>
      <c r="L43" s="301"/>
      <c r="M43" s="307"/>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c r="H46" s="1052"/>
      <c r="I46" s="1052"/>
      <c r="J46" s="1052"/>
      <c r="K46" s="118" t="s">
        <v>470</v>
      </c>
      <c r="L46" s="1018"/>
      <c r="M46" s="1019"/>
    </row>
    <row r="47" spans="1:13">
      <c r="A47" s="1054"/>
      <c r="B47" s="1027"/>
      <c r="C47" s="117"/>
      <c r="D47" s="119"/>
      <c r="E47" s="19" t="s">
        <v>442</v>
      </c>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52.5" customHeight="1">
      <c r="A49" s="1054"/>
      <c r="B49" s="162" t="s">
        <v>471</v>
      </c>
      <c r="C49" s="1013" t="s">
        <v>605</v>
      </c>
      <c r="D49" s="1014"/>
      <c r="E49" s="1014"/>
      <c r="F49" s="1014"/>
      <c r="G49" s="1014"/>
      <c r="H49" s="1014"/>
      <c r="I49" s="1014"/>
      <c r="J49" s="1014"/>
      <c r="K49" s="1014"/>
      <c r="L49" s="1014"/>
      <c r="M49" s="1017"/>
    </row>
    <row r="50" spans="1:13" ht="26.25" customHeight="1">
      <c r="A50" s="1054"/>
      <c r="B50" s="151" t="s">
        <v>472</v>
      </c>
      <c r="C50" s="1013" t="s">
        <v>606</v>
      </c>
      <c r="D50" s="1014"/>
      <c r="E50" s="1014"/>
      <c r="F50" s="1014"/>
      <c r="G50" s="1014"/>
      <c r="H50" s="1014"/>
      <c r="I50" s="1014"/>
      <c r="J50" s="1014"/>
      <c r="K50" s="1014"/>
      <c r="L50" s="1014"/>
      <c r="M50" s="1017"/>
    </row>
    <row r="51" spans="1:13">
      <c r="A51" s="1054"/>
      <c r="B51" s="151" t="s">
        <v>473</v>
      </c>
      <c r="C51" s="142" t="s">
        <v>607</v>
      </c>
      <c r="D51" s="143"/>
      <c r="E51" s="143"/>
      <c r="F51" s="143"/>
      <c r="G51" s="143"/>
      <c r="H51" s="143"/>
      <c r="I51" s="143"/>
      <c r="J51" s="143"/>
      <c r="K51" s="143"/>
      <c r="L51" s="143"/>
      <c r="M51" s="144"/>
    </row>
    <row r="52" spans="1:13">
      <c r="A52" s="1054"/>
      <c r="B52" s="151" t="s">
        <v>474</v>
      </c>
      <c r="C52" s="142" t="s">
        <v>324</v>
      </c>
      <c r="D52" s="143"/>
      <c r="E52" s="143"/>
      <c r="F52" s="143"/>
      <c r="G52" s="143"/>
      <c r="H52" s="143"/>
      <c r="I52" s="143"/>
      <c r="J52" s="143"/>
      <c r="K52" s="143"/>
      <c r="L52" s="143"/>
      <c r="M52" s="144"/>
    </row>
    <row r="53" spans="1:13" ht="15.75" customHeight="1">
      <c r="A53" s="1060" t="s">
        <v>250</v>
      </c>
      <c r="B53" s="155" t="s">
        <v>475</v>
      </c>
      <c r="C53" s="1063" t="s">
        <v>608</v>
      </c>
      <c r="D53" s="1064"/>
      <c r="E53" s="1064"/>
      <c r="F53" s="1064"/>
      <c r="G53" s="1064"/>
      <c r="H53" s="1064"/>
      <c r="I53" s="1064"/>
      <c r="J53" s="1064"/>
      <c r="K53" s="1064"/>
      <c r="L53" s="1064"/>
      <c r="M53" s="1065"/>
    </row>
    <row r="54" spans="1:13">
      <c r="A54" s="1061"/>
      <c r="B54" s="155" t="s">
        <v>477</v>
      </c>
      <c r="C54" s="1063" t="s">
        <v>609</v>
      </c>
      <c r="D54" s="1064"/>
      <c r="E54" s="1064"/>
      <c r="F54" s="1064"/>
      <c r="G54" s="1064"/>
      <c r="H54" s="1064"/>
      <c r="I54" s="1064"/>
      <c r="J54" s="1064"/>
      <c r="K54" s="1064"/>
      <c r="L54" s="1064"/>
      <c r="M54" s="1065"/>
    </row>
    <row r="55" spans="1:13">
      <c r="A55" s="1061"/>
      <c r="B55" s="155" t="s">
        <v>479</v>
      </c>
      <c r="C55" s="1063" t="s">
        <v>610</v>
      </c>
      <c r="D55" s="1064"/>
      <c r="E55" s="1064"/>
      <c r="F55" s="1064"/>
      <c r="G55" s="1064"/>
      <c r="H55" s="1064"/>
      <c r="I55" s="1064"/>
      <c r="J55" s="1064"/>
      <c r="K55" s="1064"/>
      <c r="L55" s="1064"/>
      <c r="M55" s="1065"/>
    </row>
    <row r="56" spans="1:13" ht="15.75" customHeight="1">
      <c r="A56" s="1061"/>
      <c r="B56" s="156" t="s">
        <v>481</v>
      </c>
      <c r="C56" s="1063" t="s">
        <v>611</v>
      </c>
      <c r="D56" s="1064"/>
      <c r="E56" s="1064"/>
      <c r="F56" s="1064"/>
      <c r="G56" s="1064"/>
      <c r="H56" s="1064"/>
      <c r="I56" s="1064"/>
      <c r="J56" s="1064"/>
      <c r="K56" s="1064"/>
      <c r="L56" s="1064"/>
      <c r="M56" s="1065"/>
    </row>
    <row r="57" spans="1:13" ht="15.75" customHeight="1">
      <c r="A57" s="1061"/>
      <c r="B57" s="155" t="s">
        <v>482</v>
      </c>
      <c r="C57" s="1351" t="s">
        <v>612</v>
      </c>
      <c r="D57" s="1064"/>
      <c r="E57" s="1064"/>
      <c r="F57" s="1064"/>
      <c r="G57" s="1064"/>
      <c r="H57" s="1064"/>
      <c r="I57" s="1064"/>
      <c r="J57" s="1064"/>
      <c r="K57" s="1064"/>
      <c r="L57" s="1064"/>
      <c r="M57" s="1065"/>
    </row>
    <row r="58" spans="1:13" ht="16.5" customHeight="1" thickBot="1">
      <c r="A58" s="1062"/>
      <c r="B58" s="155" t="s">
        <v>484</v>
      </c>
      <c r="C58" s="1063" t="s">
        <v>613</v>
      </c>
      <c r="D58" s="1064"/>
      <c r="E58" s="1064"/>
      <c r="F58" s="1064"/>
      <c r="G58" s="1064"/>
      <c r="H58" s="1064"/>
      <c r="I58" s="1064"/>
      <c r="J58" s="1064"/>
      <c r="K58" s="1064"/>
      <c r="L58" s="1064"/>
      <c r="M58" s="1065"/>
    </row>
    <row r="59" spans="1:13" ht="15.75" customHeight="1">
      <c r="A59" s="1060" t="s">
        <v>486</v>
      </c>
      <c r="B59" s="157" t="s">
        <v>487</v>
      </c>
      <c r="C59" s="1063" t="s">
        <v>614</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610</v>
      </c>
      <c r="D61" s="1064"/>
      <c r="E61" s="1064"/>
      <c r="F61" s="1064"/>
      <c r="G61" s="1064"/>
      <c r="H61" s="1064"/>
      <c r="I61" s="1064"/>
      <c r="J61" s="1064"/>
      <c r="K61" s="1064"/>
      <c r="L61" s="1064"/>
      <c r="M61" s="1065"/>
    </row>
    <row r="62" spans="1:13" ht="16.5" thickBot="1">
      <c r="A62" s="149" t="s">
        <v>254</v>
      </c>
      <c r="B62" s="159"/>
      <c r="C62" s="1069"/>
      <c r="D62" s="1070"/>
      <c r="E62" s="1070"/>
      <c r="F62" s="1070"/>
      <c r="G62" s="1070"/>
      <c r="H62" s="1070"/>
      <c r="I62" s="1070"/>
      <c r="J62" s="1070"/>
      <c r="K62" s="1070"/>
      <c r="L62" s="1070"/>
      <c r="M62" s="1071"/>
    </row>
  </sheetData>
  <mergeCells count="50">
    <mergeCell ref="C11:M1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 ref="C12:M12"/>
    <mergeCell ref="C13:M13"/>
    <mergeCell ref="B14:B15"/>
    <mergeCell ref="C14:D14"/>
    <mergeCell ref="F14:M14"/>
    <mergeCell ref="C15:M15"/>
    <mergeCell ref="C50:M50"/>
    <mergeCell ref="A16:A52"/>
    <mergeCell ref="C16:M16"/>
    <mergeCell ref="C17:M17"/>
    <mergeCell ref="B18:B24"/>
    <mergeCell ref="G23:M23"/>
    <mergeCell ref="B25:B28"/>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dataValidations count="7">
    <dataValidation type="list" allowBlank="1" showInputMessage="1" showErrorMessage="1" sqref="I7:M7" xr:uid="{459E3BFE-F58D-4D1E-B94F-F51845400513}">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212C9418-32BE-4C1E-8B4E-9BC847B7900D}"/>
    <dataValidation allowBlank="1" showInputMessage="1" showErrorMessage="1" prompt="Determine si el indicador responde a un enfoque (Derechos Humanos, Género, Diferencial, Poblacional, Ambiental y Territorial). Si responde a más de enfoque separelos por ;" sqref="B16" xr:uid="{4B057F4F-31FA-4DA0-B5A6-5B570F9B6287}"/>
    <dataValidation allowBlank="1" showInputMessage="1" showErrorMessage="1" prompt="Identifique la meta ODS a que le apunta el indicador de producto. Seleccione de la lista desplegable." sqref="E14" xr:uid="{B2EEDD54-90E6-4F01-9B31-ED499F244866}"/>
    <dataValidation allowBlank="1" showInputMessage="1" showErrorMessage="1" prompt="Identifique el ODS a que le apunta el indicador de producto. Seleccione de la lista desplegable._x000a_" sqref="B14:B15" xr:uid="{F5FF51FF-4D16-4AB7-98D6-92A0DC881A1A}"/>
    <dataValidation allowBlank="1" showInputMessage="1" showErrorMessage="1" prompt="Incluir una ficha por cada indicador, ya sea de producto o de resultado" sqref="B1" xr:uid="{0C229A99-D3DA-4371-9145-DB345E4501E7}"/>
    <dataValidation allowBlank="1" showInputMessage="1" showErrorMessage="1" prompt="Seleccione de la lista desplegable" sqref="B4 B7 H7" xr:uid="{3E64B781-371B-4AAD-B398-6FC35151BB36}"/>
  </dataValidations>
  <hyperlinks>
    <hyperlink ref="C57" r:id="rId1" xr:uid="{A596EB65-616F-4DB7-A7DD-ACE75AED8A4A}"/>
  </hyperlinks>
  <pageMargins left="0.7" right="0.7" top="0.75" bottom="0.75" header="0.3" footer="0.3"/>
  <pageSetup paperSize="9" orientation="portrait"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2C9B-D6D8-4C14-A250-35A340AA0612}">
  <sheetPr>
    <tabColor rgb="FF0070C0"/>
  </sheetPr>
  <dimension ref="A1:M62"/>
  <sheetViews>
    <sheetView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3" width="11.42578125" style="12"/>
    <col min="4" max="4" width="15" style="12" customWidth="1"/>
    <col min="5" max="16384" width="11.42578125" style="12"/>
  </cols>
  <sheetData>
    <row r="1" spans="1:13" ht="16.5" thickBot="1">
      <c r="A1" s="330"/>
      <c r="B1" s="61" t="s">
        <v>784</v>
      </c>
      <c r="C1" s="62"/>
      <c r="D1" s="62"/>
      <c r="E1" s="62"/>
      <c r="F1" s="62"/>
      <c r="G1" s="62"/>
      <c r="H1" s="62"/>
      <c r="I1" s="62"/>
      <c r="J1" s="62"/>
      <c r="K1" s="62"/>
      <c r="L1" s="62"/>
      <c r="M1" s="63"/>
    </row>
    <row r="2" spans="1:13">
      <c r="A2" s="1136" t="s">
        <v>426</v>
      </c>
      <c r="B2" s="150" t="s">
        <v>427</v>
      </c>
      <c r="C2" s="1356" t="s">
        <v>388</v>
      </c>
      <c r="D2" s="1357"/>
      <c r="E2" s="1357"/>
      <c r="F2" s="1357"/>
      <c r="G2" s="1357"/>
      <c r="H2" s="1357"/>
      <c r="I2" s="1357"/>
      <c r="J2" s="1357"/>
      <c r="K2" s="1357"/>
      <c r="L2" s="1357"/>
      <c r="M2" s="1358"/>
    </row>
    <row r="3" spans="1:13" ht="31.5">
      <c r="A3" s="1137"/>
      <c r="B3" s="151" t="s">
        <v>511</v>
      </c>
      <c r="C3" s="1359" t="s">
        <v>742</v>
      </c>
      <c r="D3" s="1360"/>
      <c r="E3" s="1360"/>
      <c r="F3" s="1360"/>
      <c r="G3" s="1360"/>
      <c r="H3" s="1360"/>
      <c r="I3" s="1360"/>
      <c r="J3" s="1360"/>
      <c r="K3" s="1360"/>
      <c r="L3" s="1360"/>
      <c r="M3" s="1361"/>
    </row>
    <row r="4" spans="1:13">
      <c r="A4" s="1137"/>
      <c r="B4" s="153" t="s">
        <v>290</v>
      </c>
      <c r="C4" s="122" t="s">
        <v>95</v>
      </c>
      <c r="F4" s="1045" t="s">
        <v>291</v>
      </c>
      <c r="G4" s="1046"/>
      <c r="H4" s="125" t="s">
        <v>356</v>
      </c>
      <c r="I4" s="1297"/>
      <c r="J4" s="1064"/>
      <c r="K4" s="1064"/>
      <c r="L4" s="1064"/>
      <c r="M4" s="1065"/>
    </row>
    <row r="5" spans="1:13">
      <c r="A5" s="1137"/>
      <c r="B5" s="153" t="s">
        <v>430</v>
      </c>
      <c r="C5" s="1359" t="s">
        <v>849</v>
      </c>
      <c r="D5" s="1360"/>
      <c r="E5" s="1360"/>
      <c r="F5" s="1360"/>
      <c r="G5" s="1360"/>
      <c r="H5" s="1360"/>
      <c r="I5" s="1360"/>
      <c r="J5" s="1360"/>
      <c r="K5" s="1360"/>
      <c r="L5" s="1360"/>
      <c r="M5" s="1361"/>
    </row>
    <row r="6" spans="1:13">
      <c r="A6" s="1137"/>
      <c r="B6" s="153" t="s">
        <v>432</v>
      </c>
      <c r="C6" s="122" t="s">
        <v>849</v>
      </c>
      <c r="D6" s="126"/>
      <c r="E6" s="126"/>
      <c r="F6" s="126"/>
      <c r="G6" s="126"/>
      <c r="H6" s="126"/>
      <c r="I6" s="126"/>
      <c r="J6" s="126"/>
      <c r="K6" s="126"/>
      <c r="L6" s="126"/>
      <c r="M6" s="127"/>
    </row>
    <row r="7" spans="1:13">
      <c r="A7" s="1137"/>
      <c r="B7" s="162" t="s">
        <v>433</v>
      </c>
      <c r="C7" s="1031" t="s">
        <v>10</v>
      </c>
      <c r="D7" s="1032"/>
      <c r="E7" s="128"/>
      <c r="F7" s="128"/>
      <c r="G7" s="129"/>
      <c r="H7" s="67" t="s">
        <v>294</v>
      </c>
      <c r="I7" s="1033" t="s">
        <v>18</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327</v>
      </c>
      <c r="D9" s="1030"/>
      <c r="E9" s="28"/>
      <c r="F9" s="1030"/>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74.25" customHeight="1">
      <c r="A11" s="1137"/>
      <c r="B11" s="162" t="s">
        <v>436</v>
      </c>
      <c r="C11" s="1353" t="s">
        <v>1189</v>
      </c>
      <c r="D11" s="1354"/>
      <c r="E11" s="1354"/>
      <c r="F11" s="1354"/>
      <c r="G11" s="1354"/>
      <c r="H11" s="1354"/>
      <c r="I11" s="1354"/>
      <c r="J11" s="1354"/>
      <c r="K11" s="1354"/>
      <c r="L11" s="1354"/>
      <c r="M11" s="1355"/>
    </row>
    <row r="12" spans="1:13" ht="132" customHeight="1">
      <c r="A12" s="1137"/>
      <c r="B12" s="162" t="s">
        <v>515</v>
      </c>
      <c r="C12" s="1353" t="s">
        <v>1188</v>
      </c>
      <c r="D12" s="1362"/>
      <c r="E12" s="1362"/>
      <c r="F12" s="1362"/>
      <c r="G12" s="1362"/>
      <c r="H12" s="1362"/>
      <c r="I12" s="1362"/>
      <c r="J12" s="1362"/>
      <c r="K12" s="1362"/>
      <c r="L12" s="1362"/>
      <c r="M12" s="1363"/>
    </row>
    <row r="13" spans="1:13" ht="38.25" customHeight="1">
      <c r="A13" s="1137"/>
      <c r="B13" s="151" t="s">
        <v>516</v>
      </c>
      <c r="C13" s="1353" t="s">
        <v>740</v>
      </c>
      <c r="D13" s="1354"/>
      <c r="E13" s="1354"/>
      <c r="F13" s="1354"/>
      <c r="G13" s="1354"/>
      <c r="H13" s="1354"/>
      <c r="I13" s="1354"/>
      <c r="J13" s="1354"/>
      <c r="K13" s="1354"/>
      <c r="L13" s="1354"/>
      <c r="M13" s="1355"/>
    </row>
    <row r="14" spans="1:13">
      <c r="A14" s="1137"/>
      <c r="B14" s="1124" t="s">
        <v>517</v>
      </c>
      <c r="C14" s="1058" t="s">
        <v>69</v>
      </c>
      <c r="D14" s="1059"/>
      <c r="E14" s="91" t="s">
        <v>108</v>
      </c>
      <c r="F14" s="1364" t="s">
        <v>615</v>
      </c>
      <c r="G14" s="1354"/>
      <c r="H14" s="1354"/>
      <c r="I14" s="1354"/>
      <c r="J14" s="1354"/>
      <c r="K14" s="1354"/>
      <c r="L14" s="1354"/>
      <c r="M14" s="1355"/>
    </row>
    <row r="15" spans="1:13">
      <c r="A15" s="1137"/>
      <c r="B15" s="1125"/>
      <c r="C15" s="1058"/>
      <c r="D15" s="1059"/>
      <c r="E15" s="1059"/>
      <c r="F15" s="1059"/>
      <c r="G15" s="1059"/>
      <c r="H15" s="1059"/>
      <c r="I15" s="1059"/>
      <c r="J15" s="1059"/>
      <c r="K15" s="1059"/>
      <c r="L15" s="1059"/>
      <c r="M15" s="1130"/>
    </row>
    <row r="16" spans="1:13">
      <c r="A16" s="1165" t="s">
        <v>238</v>
      </c>
      <c r="B16" s="151" t="s">
        <v>280</v>
      </c>
      <c r="C16" s="1058" t="s">
        <v>848</v>
      </c>
      <c r="D16" s="1059"/>
      <c r="E16" s="1059"/>
      <c r="F16" s="1059"/>
      <c r="G16" s="1059"/>
      <c r="H16" s="1059"/>
      <c r="I16" s="1059"/>
      <c r="J16" s="1059"/>
      <c r="K16" s="1059"/>
      <c r="L16" s="1059"/>
      <c r="M16" s="1130"/>
    </row>
    <row r="17" spans="1:13" ht="36.75" customHeight="1">
      <c r="A17" s="1166"/>
      <c r="B17" s="151" t="s">
        <v>519</v>
      </c>
      <c r="C17" s="1058" t="s">
        <v>666</v>
      </c>
      <c r="D17" s="1059"/>
      <c r="E17" s="1059"/>
      <c r="F17" s="1059"/>
      <c r="G17" s="1059"/>
      <c r="H17" s="1059"/>
      <c r="I17" s="1059"/>
      <c r="J17" s="1059"/>
      <c r="K17" s="1059"/>
      <c r="L17" s="1059"/>
      <c r="M17" s="1130"/>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77" t="s">
        <v>438</v>
      </c>
      <c r="D20" s="17"/>
      <c r="E20" s="18" t="s">
        <v>439</v>
      </c>
      <c r="F20" s="17"/>
      <c r="G20" s="18" t="s">
        <v>440</v>
      </c>
      <c r="H20" s="17"/>
      <c r="I20" s="18" t="s">
        <v>441</v>
      </c>
      <c r="J20" s="148"/>
      <c r="K20" s="18"/>
      <c r="L20" s="18"/>
      <c r="M20" s="66"/>
    </row>
    <row r="21" spans="1:13">
      <c r="A21" s="1166"/>
      <c r="B21" s="1027"/>
      <c r="C21" s="77" t="s">
        <v>443</v>
      </c>
      <c r="D21" s="19"/>
      <c r="E21" s="18" t="s">
        <v>444</v>
      </c>
      <c r="F21" s="20"/>
      <c r="G21" s="18" t="s">
        <v>445</v>
      </c>
      <c r="H21" s="20"/>
      <c r="I21" s="18"/>
      <c r="J21" s="68"/>
      <c r="K21" s="18"/>
      <c r="L21" s="18"/>
      <c r="M21" s="66"/>
    </row>
    <row r="22" spans="1:13">
      <c r="A22" s="1166"/>
      <c r="B22" s="1027"/>
      <c r="C22" s="77" t="s">
        <v>446</v>
      </c>
      <c r="D22" s="19"/>
      <c r="E22" s="18" t="s">
        <v>447</v>
      </c>
      <c r="F22" s="19"/>
      <c r="G22" s="18"/>
      <c r="H22" s="68"/>
      <c r="I22" s="18"/>
      <c r="J22" s="68"/>
      <c r="K22" s="18"/>
      <c r="L22" s="18"/>
      <c r="M22" s="66"/>
    </row>
    <row r="23" spans="1:13">
      <c r="A23" s="1166"/>
      <c r="B23" s="1027"/>
      <c r="C23" s="77" t="s">
        <v>105</v>
      </c>
      <c r="D23" s="19" t="s">
        <v>442</v>
      </c>
      <c r="E23" s="18" t="s">
        <v>448</v>
      </c>
      <c r="F23" s="1365" t="s">
        <v>562</v>
      </c>
      <c r="G23" s="1365"/>
      <c r="H23" s="331"/>
      <c r="I23" s="331"/>
      <c r="J23" s="331"/>
      <c r="K23" s="331"/>
      <c r="L23" s="331"/>
      <c r="M23" s="332"/>
    </row>
    <row r="24" spans="1:13" ht="9.75" customHeight="1">
      <c r="A24" s="1166"/>
      <c r="B24" s="1028"/>
      <c r="C24" s="78"/>
      <c r="D24" s="21"/>
      <c r="E24" s="21"/>
      <c r="F24" s="21"/>
      <c r="G24" s="21"/>
      <c r="H24" s="21"/>
      <c r="I24" s="21"/>
      <c r="J24" s="21"/>
      <c r="K24" s="21"/>
      <c r="L24" s="21"/>
      <c r="M24" s="22"/>
    </row>
    <row r="25" spans="1:13">
      <c r="A25" s="1166"/>
      <c r="B25" s="1026" t="s">
        <v>449</v>
      </c>
      <c r="C25" s="79"/>
      <c r="D25" s="23"/>
      <c r="E25" s="23"/>
      <c r="F25" s="23"/>
      <c r="G25" s="23"/>
      <c r="H25" s="23"/>
      <c r="I25" s="23"/>
      <c r="J25" s="23"/>
      <c r="K25" s="23"/>
      <c r="L25" s="132"/>
      <c r="M25" s="133"/>
    </row>
    <row r="26" spans="1:13">
      <c r="A26" s="1166"/>
      <c r="B26" s="1027"/>
      <c r="C26" s="77" t="s">
        <v>450</v>
      </c>
      <c r="D26" s="20"/>
      <c r="E26" s="24"/>
      <c r="F26" s="18" t="s">
        <v>451</v>
      </c>
      <c r="G26" s="19"/>
      <c r="H26" s="24"/>
      <c r="I26" s="18" t="s">
        <v>452</v>
      </c>
      <c r="J26" s="19" t="s">
        <v>442</v>
      </c>
      <c r="K26" s="24"/>
      <c r="L26" s="26"/>
      <c r="M26" s="116"/>
    </row>
    <row r="27" spans="1:13">
      <c r="A27" s="1166"/>
      <c r="B27" s="1027"/>
      <c r="C27" s="77" t="s">
        <v>453</v>
      </c>
      <c r="D27" s="25"/>
      <c r="E27" s="26"/>
      <c r="F27" s="18" t="s">
        <v>454</v>
      </c>
      <c r="G27" s="20"/>
      <c r="H27" s="26"/>
      <c r="I27" s="27"/>
      <c r="J27" s="26"/>
      <c r="K27" s="28"/>
      <c r="L27" s="26"/>
      <c r="M27" s="116"/>
    </row>
    <row r="28" spans="1:13">
      <c r="A28" s="1166"/>
      <c r="B28" s="1028"/>
      <c r="C28" s="80"/>
      <c r="D28" s="29"/>
      <c r="E28" s="29"/>
      <c r="F28" s="29"/>
      <c r="G28" s="29"/>
      <c r="H28" s="29"/>
      <c r="I28" s="29"/>
      <c r="J28" s="29"/>
      <c r="K28" s="29"/>
      <c r="L28" s="121"/>
      <c r="M28" s="135"/>
    </row>
    <row r="29" spans="1:13">
      <c r="A29" s="1166"/>
      <c r="B29" s="154" t="s">
        <v>455</v>
      </c>
      <c r="C29" s="81"/>
      <c r="D29" s="59"/>
      <c r="E29" s="59"/>
      <c r="F29" s="59"/>
      <c r="G29" s="59"/>
      <c r="H29" s="59"/>
      <c r="I29" s="59"/>
      <c r="J29" s="59"/>
      <c r="K29" s="59"/>
      <c r="L29" s="59"/>
      <c r="M29" s="82"/>
    </row>
    <row r="30" spans="1:13">
      <c r="A30" s="1166"/>
      <c r="B30" s="154"/>
      <c r="C30" s="83" t="s">
        <v>456</v>
      </c>
      <c r="D30" s="262" t="s">
        <v>324</v>
      </c>
      <c r="E30" s="24"/>
      <c r="F30" s="32" t="s">
        <v>457</v>
      </c>
      <c r="G30" s="20" t="s">
        <v>356</v>
      </c>
      <c r="H30" s="24"/>
      <c r="I30" s="32" t="s">
        <v>458</v>
      </c>
      <c r="J30" s="103"/>
      <c r="K30" s="104"/>
      <c r="L30" s="101"/>
      <c r="M30" s="30"/>
    </row>
    <row r="31" spans="1:13">
      <c r="A31" s="1166"/>
      <c r="B31" s="153"/>
      <c r="C31" s="78"/>
      <c r="D31" s="21"/>
      <c r="E31" s="21"/>
      <c r="F31" s="21"/>
      <c r="G31" s="21"/>
      <c r="H31" s="21"/>
      <c r="I31" s="21"/>
      <c r="J31" s="21"/>
      <c r="K31" s="21"/>
      <c r="L31" s="21"/>
      <c r="M31" s="22"/>
    </row>
    <row r="32" spans="1:13">
      <c r="A32" s="1166"/>
      <c r="B32" s="1026" t="s">
        <v>459</v>
      </c>
      <c r="C32" s="84"/>
      <c r="D32" s="33"/>
      <c r="E32" s="33"/>
      <c r="F32" s="33"/>
      <c r="G32" s="33"/>
      <c r="H32" s="33"/>
      <c r="I32" s="33"/>
      <c r="J32" s="33"/>
      <c r="K32" s="33"/>
      <c r="L32" s="132"/>
      <c r="M32" s="133"/>
    </row>
    <row r="33" spans="1:13">
      <c r="A33" s="1166"/>
      <c r="B33" s="1027"/>
      <c r="C33" s="85" t="s">
        <v>460</v>
      </c>
      <c r="D33" s="279">
        <v>2023</v>
      </c>
      <c r="E33" s="35"/>
      <c r="F33" s="24" t="s">
        <v>461</v>
      </c>
      <c r="G33" s="279">
        <v>2034</v>
      </c>
      <c r="H33" s="35"/>
      <c r="I33" s="32"/>
      <c r="J33" s="35"/>
      <c r="K33" s="35"/>
      <c r="L33" s="26"/>
      <c r="M33" s="116"/>
    </row>
    <row r="34" spans="1:13">
      <c r="A34" s="1166"/>
      <c r="B34" s="1028"/>
      <c r="C34" s="78"/>
      <c r="D34" s="37"/>
      <c r="E34" s="38"/>
      <c r="F34" s="21"/>
      <c r="G34" s="38"/>
      <c r="H34" s="38"/>
      <c r="I34" s="39"/>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367">
        <v>2023</v>
      </c>
      <c r="E36" s="6"/>
      <c r="F36" s="367">
        <v>2024</v>
      </c>
      <c r="G36" s="6"/>
      <c r="H36" s="785">
        <v>2025</v>
      </c>
      <c r="I36" s="333"/>
      <c r="J36" s="510">
        <v>2026</v>
      </c>
      <c r="K36" s="6"/>
      <c r="L36" s="367">
        <v>2027</v>
      </c>
      <c r="M36" s="40"/>
    </row>
    <row r="37" spans="1:13">
      <c r="A37" s="1166"/>
      <c r="B37" s="1027"/>
      <c r="C37" s="88"/>
      <c r="D37" s="547">
        <v>20</v>
      </c>
      <c r="E37" s="9"/>
      <c r="F37" s="518">
        <v>20</v>
      </c>
      <c r="G37" s="99"/>
      <c r="H37" s="416">
        <v>20</v>
      </c>
      <c r="I37" s="9"/>
      <c r="J37" s="518">
        <v>20</v>
      </c>
      <c r="K37" s="9"/>
      <c r="L37" s="518">
        <v>20</v>
      </c>
      <c r="M37" s="100"/>
    </row>
    <row r="38" spans="1:13">
      <c r="A38" s="1166"/>
      <c r="B38" s="1027"/>
      <c r="C38" s="88"/>
      <c r="D38" s="367">
        <v>2028</v>
      </c>
      <c r="E38" s="6"/>
      <c r="F38" s="367">
        <v>2029</v>
      </c>
      <c r="G38" s="6"/>
      <c r="H38" s="787">
        <v>2030</v>
      </c>
      <c r="I38" s="333"/>
      <c r="J38" s="785">
        <v>2031</v>
      </c>
      <c r="K38" s="6"/>
      <c r="L38" s="788">
        <v>2032</v>
      </c>
      <c r="M38" s="16"/>
    </row>
    <row r="39" spans="1:13">
      <c r="A39" s="1166"/>
      <c r="B39" s="1027"/>
      <c r="C39" s="88"/>
      <c r="D39" s="518">
        <v>20</v>
      </c>
      <c r="E39" s="9"/>
      <c r="F39" s="367">
        <v>20</v>
      </c>
      <c r="G39" s="99"/>
      <c r="H39" s="416">
        <v>20</v>
      </c>
      <c r="I39" s="99"/>
      <c r="J39" s="416">
        <v>20</v>
      </c>
      <c r="K39" s="99"/>
      <c r="L39" s="416">
        <v>20</v>
      </c>
      <c r="M39" s="100"/>
    </row>
    <row r="40" spans="1:13">
      <c r="A40" s="1166"/>
      <c r="B40" s="1027"/>
      <c r="C40" s="88"/>
      <c r="D40" s="367">
        <v>2033</v>
      </c>
      <c r="E40" s="6"/>
      <c r="F40" s="367">
        <v>2034</v>
      </c>
      <c r="G40" s="6"/>
      <c r="H40" s="786" t="s">
        <v>467</v>
      </c>
      <c r="I40" s="333"/>
      <c r="J40" s="333"/>
      <c r="K40" s="6"/>
      <c r="L40" s="6"/>
      <c r="M40" s="16"/>
    </row>
    <row r="41" spans="1:13">
      <c r="A41" s="1166"/>
      <c r="B41" s="1027"/>
      <c r="C41" s="88"/>
      <c r="D41" s="511">
        <v>20</v>
      </c>
      <c r="E41" s="9"/>
      <c r="F41" s="465">
        <v>20</v>
      </c>
      <c r="G41" s="9"/>
      <c r="H41" s="367">
        <v>240</v>
      </c>
      <c r="I41" s="6"/>
      <c r="J41" s="102"/>
      <c r="K41" s="6"/>
      <c r="L41" s="102"/>
      <c r="M41" s="90"/>
    </row>
    <row r="42" spans="1:13">
      <c r="A42" s="1166"/>
      <c r="B42" s="1027"/>
      <c r="C42" s="88"/>
      <c r="D42" s="102"/>
      <c r="E42" s="102"/>
      <c r="F42" s="102"/>
      <c r="G42" s="102"/>
      <c r="H42" s="102"/>
      <c r="I42" s="102"/>
      <c r="J42" s="102"/>
      <c r="K42" s="6"/>
      <c r="L42" s="102"/>
      <c r="M42" s="90"/>
    </row>
    <row r="43" spans="1:13">
      <c r="A43" s="1166"/>
      <c r="B43" s="1027"/>
      <c r="C43" s="88"/>
      <c r="D43" s="102"/>
      <c r="E43" s="102"/>
      <c r="F43" s="102"/>
      <c r="G43" s="102"/>
      <c r="H43" s="102"/>
      <c r="I43" s="102"/>
      <c r="J43" s="102"/>
      <c r="K43" s="6"/>
      <c r="L43" s="102"/>
      <c r="M43" s="90"/>
    </row>
    <row r="44" spans="1:13">
      <c r="A44" s="1166"/>
      <c r="B44" s="1027"/>
      <c r="C44" s="89"/>
      <c r="D44" s="102"/>
      <c r="E44" s="102"/>
      <c r="F44" s="102"/>
      <c r="G44" s="102"/>
      <c r="H44" s="102"/>
      <c r="I44" s="102"/>
      <c r="J44" s="97"/>
      <c r="K44" s="74"/>
      <c r="L44" s="97"/>
      <c r="M44" s="75"/>
    </row>
    <row r="45" spans="1:13" ht="18" customHeight="1">
      <c r="A45" s="1166"/>
      <c r="B45" s="1026" t="s">
        <v>468</v>
      </c>
      <c r="C45" s="79"/>
      <c r="D45" s="23"/>
      <c r="E45" s="23"/>
      <c r="F45" s="23"/>
      <c r="G45" s="23"/>
      <c r="H45" s="23"/>
      <c r="I45" s="23"/>
      <c r="J45" s="23"/>
      <c r="K45" s="23"/>
      <c r="L45" s="26"/>
      <c r="M45" s="116"/>
    </row>
    <row r="46" spans="1:13">
      <c r="A46" s="1166"/>
      <c r="B46" s="1027"/>
      <c r="C46" s="117"/>
      <c r="D46" s="41" t="s">
        <v>93</v>
      </c>
      <c r="E46" s="42" t="s">
        <v>95</v>
      </c>
      <c r="F46" s="1051" t="s">
        <v>469</v>
      </c>
      <c r="G46" s="1366" t="s">
        <v>523</v>
      </c>
      <c r="H46" s="1367"/>
      <c r="I46" s="1367"/>
      <c r="J46" s="1368"/>
      <c r="K46" s="118" t="s">
        <v>470</v>
      </c>
      <c r="L46" s="1018"/>
      <c r="M46" s="1019"/>
    </row>
    <row r="47" spans="1:13">
      <c r="A47" s="1166"/>
      <c r="B47" s="1027"/>
      <c r="C47" s="117"/>
      <c r="D47" s="119" t="s">
        <v>442</v>
      </c>
      <c r="E47" s="19"/>
      <c r="F47" s="1051"/>
      <c r="G47" s="1352"/>
      <c r="H47" s="1369"/>
      <c r="I47" s="1369"/>
      <c r="J47" s="1370"/>
      <c r="K47" s="26"/>
      <c r="L47" s="1020"/>
      <c r="M47" s="1021"/>
    </row>
    <row r="48" spans="1:13">
      <c r="A48" s="1166"/>
      <c r="B48" s="1028"/>
      <c r="C48" s="120"/>
      <c r="D48" s="121"/>
      <c r="E48" s="121"/>
      <c r="F48" s="121"/>
      <c r="G48" s="121"/>
      <c r="H48" s="121"/>
      <c r="I48" s="121"/>
      <c r="J48" s="121"/>
      <c r="K48" s="121"/>
      <c r="L48" s="26"/>
      <c r="M48" s="116"/>
    </row>
    <row r="49" spans="1:13" ht="112.5" customHeight="1">
      <c r="A49" s="1166"/>
      <c r="B49" s="162" t="s">
        <v>471</v>
      </c>
      <c r="C49" s="1013" t="s">
        <v>1190</v>
      </c>
      <c r="D49" s="1014"/>
      <c r="E49" s="1014"/>
      <c r="F49" s="1014"/>
      <c r="G49" s="1014"/>
      <c r="H49" s="1014"/>
      <c r="I49" s="1014"/>
      <c r="J49" s="1014"/>
      <c r="K49" s="1014"/>
      <c r="L49" s="1014"/>
      <c r="M49" s="1017"/>
    </row>
    <row r="50" spans="1:13" ht="15.75" customHeight="1">
      <c r="A50" s="1166"/>
      <c r="B50" s="151" t="s">
        <v>472</v>
      </c>
      <c r="C50" s="1013" t="s">
        <v>1191</v>
      </c>
      <c r="D50" s="1014"/>
      <c r="E50" s="1014"/>
      <c r="F50" s="1014"/>
      <c r="G50" s="1014"/>
      <c r="H50" s="1014"/>
      <c r="I50" s="1014"/>
      <c r="J50" s="1014"/>
      <c r="K50" s="1014"/>
      <c r="L50" s="1014"/>
      <c r="M50" s="1017"/>
    </row>
    <row r="51" spans="1:13">
      <c r="A51" s="1166"/>
      <c r="B51" s="151" t="s">
        <v>473</v>
      </c>
      <c r="C51" s="142" t="s">
        <v>607</v>
      </c>
      <c r="D51" s="143"/>
      <c r="E51" s="143"/>
      <c r="F51" s="143"/>
      <c r="G51" s="143"/>
      <c r="H51" s="143"/>
      <c r="I51" s="143"/>
      <c r="J51" s="143"/>
      <c r="K51" s="143"/>
      <c r="L51" s="143"/>
      <c r="M51" s="144"/>
    </row>
    <row r="52" spans="1:13">
      <c r="A52" s="1166"/>
      <c r="B52" s="151" t="s">
        <v>474</v>
      </c>
      <c r="C52" s="1371">
        <v>45323</v>
      </c>
      <c r="D52" s="1014"/>
      <c r="E52" s="143"/>
      <c r="F52" s="143"/>
      <c r="G52" s="143"/>
      <c r="H52" s="143"/>
      <c r="I52" s="143"/>
      <c r="J52" s="143"/>
      <c r="K52" s="143"/>
      <c r="L52" s="143"/>
      <c r="M52" s="144"/>
    </row>
    <row r="53" spans="1:13" ht="15.75" customHeight="1">
      <c r="A53" s="1060" t="s">
        <v>250</v>
      </c>
      <c r="B53" s="155" t="s">
        <v>475</v>
      </c>
      <c r="C53" s="1063" t="s">
        <v>392</v>
      </c>
      <c r="D53" s="1064"/>
      <c r="E53" s="1064"/>
      <c r="F53" s="1064"/>
      <c r="G53" s="1064"/>
      <c r="H53" s="1064"/>
      <c r="I53" s="1064"/>
      <c r="J53" s="1064"/>
      <c r="K53" s="1064"/>
      <c r="L53" s="1064"/>
      <c r="M53" s="1065"/>
    </row>
    <row r="54" spans="1:13" ht="15.6" customHeight="1">
      <c r="A54" s="1061"/>
      <c r="B54" s="155" t="s">
        <v>477</v>
      </c>
      <c r="C54" s="1063" t="s">
        <v>616</v>
      </c>
      <c r="D54" s="1064"/>
      <c r="E54" s="1064"/>
      <c r="F54" s="1064"/>
      <c r="G54" s="1064"/>
      <c r="H54" s="1064"/>
      <c r="I54" s="1064"/>
      <c r="J54" s="1064"/>
      <c r="K54" s="1064"/>
      <c r="L54" s="1064"/>
      <c r="M54" s="1065"/>
    </row>
    <row r="55" spans="1:13" ht="15.6" customHeight="1">
      <c r="A55" s="1061"/>
      <c r="B55" s="155" t="s">
        <v>479</v>
      </c>
      <c r="C55" s="1063" t="s">
        <v>617</v>
      </c>
      <c r="D55" s="1064"/>
      <c r="E55" s="1064"/>
      <c r="F55" s="1064"/>
      <c r="G55" s="1064"/>
      <c r="H55" s="1064"/>
      <c r="I55" s="1064"/>
      <c r="J55" s="1064"/>
      <c r="K55" s="1064"/>
      <c r="L55" s="1064"/>
      <c r="M55" s="1065"/>
    </row>
    <row r="56" spans="1:13" ht="15.75" customHeight="1">
      <c r="A56" s="1061"/>
      <c r="B56" s="156" t="s">
        <v>481</v>
      </c>
      <c r="C56" s="1063" t="s">
        <v>391</v>
      </c>
      <c r="D56" s="1064"/>
      <c r="E56" s="1064"/>
      <c r="F56" s="1064"/>
      <c r="G56" s="1064"/>
      <c r="H56" s="1064"/>
      <c r="I56" s="1064"/>
      <c r="J56" s="1064"/>
      <c r="K56" s="1064"/>
      <c r="L56" s="1064"/>
      <c r="M56" s="1065"/>
    </row>
    <row r="57" spans="1:13" ht="15.75" customHeight="1">
      <c r="A57" s="1061"/>
      <c r="B57" s="155" t="s">
        <v>482</v>
      </c>
      <c r="C57" s="1238" t="s">
        <v>393</v>
      </c>
      <c r="D57" s="1374"/>
      <c r="E57" s="1374"/>
      <c r="F57" s="1374"/>
      <c r="G57" s="1374"/>
      <c r="H57" s="1374"/>
      <c r="I57" s="1374"/>
      <c r="J57" s="1374"/>
      <c r="K57" s="1374"/>
      <c r="L57" s="1374"/>
      <c r="M57" s="1375"/>
    </row>
    <row r="58" spans="1:13" ht="16.5" thickBot="1">
      <c r="A58" s="1062"/>
      <c r="B58" s="155" t="s">
        <v>484</v>
      </c>
      <c r="C58" s="1063">
        <v>6012417900</v>
      </c>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335"/>
      <c r="C62" s="1296"/>
      <c r="D62" s="1372"/>
      <c r="E62" s="1372"/>
      <c r="F62" s="1372"/>
      <c r="G62" s="1372"/>
      <c r="H62" s="1372"/>
      <c r="I62" s="1372"/>
      <c r="J62" s="1372"/>
      <c r="K62" s="1372"/>
      <c r="L62" s="1372"/>
      <c r="M62" s="1373"/>
    </row>
  </sheetData>
  <mergeCells count="49">
    <mergeCell ref="C62:M62"/>
    <mergeCell ref="C57:M57"/>
    <mergeCell ref="C58:M58"/>
    <mergeCell ref="A59:A61"/>
    <mergeCell ref="C59:M59"/>
    <mergeCell ref="C60:M60"/>
    <mergeCell ref="C61:M61"/>
    <mergeCell ref="A53:A58"/>
    <mergeCell ref="C53:M53"/>
    <mergeCell ref="C54:M54"/>
    <mergeCell ref="C55:M55"/>
    <mergeCell ref="C56:M56"/>
    <mergeCell ref="A16:A52"/>
    <mergeCell ref="C16:M16"/>
    <mergeCell ref="C17:M17"/>
    <mergeCell ref="B18:B24"/>
    <mergeCell ref="F23:G23"/>
    <mergeCell ref="B25:B28"/>
    <mergeCell ref="B32:B34"/>
    <mergeCell ref="B35:B44"/>
    <mergeCell ref="B45:B48"/>
    <mergeCell ref="F46:F47"/>
    <mergeCell ref="G46:J47"/>
    <mergeCell ref="L46:M47"/>
    <mergeCell ref="C49:M49"/>
    <mergeCell ref="C50:M50"/>
    <mergeCell ref="C52:D52"/>
    <mergeCell ref="C12:M12"/>
    <mergeCell ref="C13:M13"/>
    <mergeCell ref="B14:B15"/>
    <mergeCell ref="C14:D14"/>
    <mergeCell ref="F14:M14"/>
    <mergeCell ref="C15:M15"/>
    <mergeCell ref="C11:M11"/>
    <mergeCell ref="A2:A15"/>
    <mergeCell ref="C2:M2"/>
    <mergeCell ref="C3:M3"/>
    <mergeCell ref="F4:G4"/>
    <mergeCell ref="I4:M4"/>
    <mergeCell ref="C5:M5"/>
    <mergeCell ref="C7:D7"/>
    <mergeCell ref="I7:M7"/>
    <mergeCell ref="B8:B10"/>
    <mergeCell ref="C9:D9"/>
    <mergeCell ref="F9:G9"/>
    <mergeCell ref="I9:J9"/>
    <mergeCell ref="C10:D10"/>
    <mergeCell ref="F10:G10"/>
    <mergeCell ref="I10:J10"/>
  </mergeCells>
  <dataValidations count="7">
    <dataValidation allowBlank="1" showInputMessage="1" showErrorMessage="1" prompt="Seleccione de la lista desplegable" sqref="B4 B7 H7" xr:uid="{B53D3B1C-52C5-4DA9-8CC8-5B239A6074AD}"/>
    <dataValidation allowBlank="1" showInputMessage="1" showErrorMessage="1" prompt="Incluir una ficha por cada indicador, ya sea de producto o de resultado" sqref="B1" xr:uid="{52630929-C9FF-4CA8-BEA0-DD9484613094}"/>
    <dataValidation allowBlank="1" showInputMessage="1" showErrorMessage="1" prompt="Identifique el ODS a que le apunta el indicador de producto. Seleccione de la lista desplegable._x000a_" sqref="B14:B15" xr:uid="{A086BCCF-FF46-4743-B316-D22C73049824}"/>
    <dataValidation allowBlank="1" showInputMessage="1" showErrorMessage="1" prompt="Identifique la meta ODS a que le apunta el indicador de producto. Seleccione de la lista desplegable." sqref="E14" xr:uid="{B7B1EA6A-9E24-4A79-BA6D-9968B7F77BCF}"/>
    <dataValidation allowBlank="1" showInputMessage="1" showErrorMessage="1" prompt="Determine si el indicador responde a un enfoque (Derechos Humanos, Género, Diferencial, Poblacional, Ambiental y Territorial). Si responde a más de enfoque separelos por ;" sqref="B16" xr:uid="{579D4598-DD50-41E6-8CCA-E93E9D011420}"/>
    <dataValidation allowBlank="1" showInputMessage="1" showErrorMessage="1" prompt="Si corresponde a un indicador del PDD, identifique el código de la meta el cual se encuentra en el listado de indicadores del plan que se encuentra en la caja de herramientas._x000a__x000a_" sqref="F4" xr:uid="{901BC269-749A-42FF-953B-605ED740CA37}"/>
    <dataValidation type="list" allowBlank="1" showInputMessage="1" showErrorMessage="1" sqref="I7:M7" xr:uid="{9AB0FAE4-D52C-4324-A2F9-DFEC89DADCB4}">
      <formula1>INDIRECT($C$7)</formula1>
    </dataValidation>
  </dataValidations>
  <hyperlinks>
    <hyperlink ref="C57" r:id="rId1" xr:uid="{C5DF9968-AB2A-474D-A376-7626B48845A0}"/>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O65"/>
  <sheetViews>
    <sheetView tabSelected="1" topLeftCell="R1" zoomScale="74" zoomScaleNormal="60" workbookViewId="0">
      <pane ySplit="12" topLeftCell="A40" activePane="bottomLeft" state="frozen"/>
      <selection activeCell="A10" sqref="A10"/>
      <selection pane="bottomLeft" activeCell="DB41" sqref="DB41"/>
    </sheetView>
  </sheetViews>
  <sheetFormatPr baseColWidth="10" defaultColWidth="11.42578125" defaultRowHeight="16.5"/>
  <cols>
    <col min="1" max="1" width="45.85546875" style="53" customWidth="1"/>
    <col min="2" max="2" width="18.42578125" style="855" customWidth="1"/>
    <col min="3" max="3" width="24.140625" style="53" customWidth="1"/>
    <col min="4" max="4" width="24.140625" style="855" customWidth="1"/>
    <col min="5" max="5" width="24.140625" style="53" customWidth="1"/>
    <col min="6" max="6" width="27.42578125" style="53" customWidth="1"/>
    <col min="7" max="7" width="16.42578125" style="53" customWidth="1"/>
    <col min="8" max="8" width="16.85546875" style="53" customWidth="1"/>
    <col min="9" max="10" width="12.42578125" style="53" customWidth="1"/>
    <col min="11" max="11" width="14" style="53" customWidth="1"/>
    <col min="12" max="12" width="16.140625" style="53" customWidth="1"/>
    <col min="13" max="13" width="11.42578125" style="53" customWidth="1"/>
    <col min="14" max="14" width="11.140625" style="53" customWidth="1"/>
    <col min="15" max="15" width="11.85546875" style="53" customWidth="1"/>
    <col min="16" max="16" width="12.42578125" style="53" customWidth="1"/>
    <col min="17" max="17" width="11.42578125" style="53" customWidth="1"/>
    <col min="18" max="18" width="13" style="53" customWidth="1"/>
    <col min="19" max="19" width="12.7109375" style="53" customWidth="1"/>
    <col min="20" max="20" width="11.85546875" style="53" customWidth="1"/>
    <col min="21" max="21" width="11.28515625" style="53" customWidth="1"/>
    <col min="22" max="22" width="11.85546875" style="53" customWidth="1"/>
    <col min="23" max="24" width="11.42578125" style="53" customWidth="1"/>
    <col min="25" max="25" width="14.28515625" style="53" customWidth="1"/>
    <col min="26" max="26" width="46.42578125" style="53" customWidth="1"/>
    <col min="27" max="27" width="28" style="53" customWidth="1"/>
    <col min="28" max="28" width="39.42578125" style="53" customWidth="1"/>
    <col min="29" max="29" width="52.140625" style="53" customWidth="1"/>
    <col min="30" max="31" width="12.85546875" style="53" customWidth="1"/>
    <col min="32" max="32" width="13.42578125" style="53" customWidth="1"/>
    <col min="33" max="33" width="16.85546875" style="53" customWidth="1"/>
    <col min="34" max="34" width="18" style="164" customWidth="1"/>
    <col min="35" max="35" width="23.28515625" style="53" customWidth="1"/>
    <col min="36" max="37" width="11.42578125" style="53" customWidth="1"/>
    <col min="38" max="38" width="12.42578125" style="53" customWidth="1"/>
    <col min="39" max="39" width="16" style="53" customWidth="1"/>
    <col min="40" max="53" width="12.42578125" style="53" customWidth="1"/>
    <col min="54" max="54" width="24" style="53" customWidth="1"/>
    <col min="55" max="55" width="20.85546875" style="53" customWidth="1"/>
    <col min="56" max="56" width="18.140625" style="53" customWidth="1"/>
    <col min="57" max="57" width="14.85546875" style="53" customWidth="1"/>
    <col min="58" max="58" width="18.42578125" style="53" customWidth="1"/>
    <col min="59" max="59" width="16.42578125" style="53" customWidth="1"/>
    <col min="60" max="60" width="16.28515625" style="53" customWidth="1"/>
    <col min="61" max="61" width="14.85546875" style="53" customWidth="1"/>
    <col min="62" max="62" width="15.42578125" style="53" customWidth="1"/>
    <col min="63" max="63" width="19.7109375" style="53" customWidth="1"/>
    <col min="64" max="64" width="17.28515625" style="53" customWidth="1"/>
    <col min="65" max="65" width="14.85546875" style="53" customWidth="1"/>
    <col min="66" max="66" width="17.42578125" style="53" customWidth="1"/>
    <col min="67" max="67" width="14.140625" style="53" customWidth="1"/>
    <col min="68" max="68" width="12.42578125" style="53" customWidth="1"/>
    <col min="69" max="93" width="14.85546875" style="53" customWidth="1"/>
    <col min="94" max="94" width="16.28515625" style="53" customWidth="1"/>
    <col min="95" max="97" width="14.85546875" style="53" customWidth="1"/>
    <col min="98" max="98" width="13.7109375" style="53" customWidth="1"/>
    <col min="99" max="101" width="14.85546875" style="53" customWidth="1"/>
    <col min="102" max="102" width="15.7109375" style="53" customWidth="1"/>
    <col min="103" max="104" width="12.42578125" style="53" customWidth="1"/>
    <col min="105" max="105" width="14.85546875" style="53" customWidth="1"/>
    <col min="106" max="106" width="17.28515625" style="250" customWidth="1"/>
    <col min="107" max="107" width="20.42578125" style="53" customWidth="1"/>
    <col min="108" max="108" width="21.140625" style="53" customWidth="1"/>
    <col min="109" max="109" width="20.42578125" style="53" customWidth="1"/>
    <col min="110" max="111" width="15.42578125" style="53" customWidth="1"/>
    <col min="112" max="112" width="22" style="53" customWidth="1"/>
    <col min="113" max="113" width="20.42578125" style="53" customWidth="1"/>
    <col min="114" max="114" width="23.42578125" style="53" customWidth="1"/>
    <col min="115" max="115" width="17.42578125" style="53" customWidth="1"/>
    <col min="116" max="116" width="17.7109375" style="53" customWidth="1"/>
    <col min="117" max="117" width="21.28515625" style="53" customWidth="1"/>
    <col min="118" max="118" width="24.7109375" style="53" customWidth="1"/>
    <col min="119" max="119" width="47.85546875" style="53" customWidth="1"/>
    <col min="120" max="16384" width="11.42578125" style="53"/>
  </cols>
  <sheetData>
    <row r="1" spans="1:119" s="11" customFormat="1" ht="27" hidden="1" customHeight="1">
      <c r="A1" s="986" t="s">
        <v>256</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row>
    <row r="2" spans="1:119" s="11" customFormat="1" ht="32.1" hidden="1" customHeight="1">
      <c r="A2" s="985" t="s">
        <v>257</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985"/>
      <c r="BP2" s="985"/>
      <c r="BQ2" s="985"/>
      <c r="BR2" s="985"/>
      <c r="BS2" s="985"/>
      <c r="BT2" s="985"/>
      <c r="BU2" s="985"/>
      <c r="BV2" s="985"/>
      <c r="BW2" s="985"/>
      <c r="BX2" s="985"/>
      <c r="BY2" s="985"/>
      <c r="BZ2" s="985"/>
      <c r="CA2" s="985"/>
      <c r="CB2" s="985"/>
      <c r="CC2" s="985"/>
      <c r="CD2" s="985"/>
      <c r="CE2" s="985"/>
      <c r="CF2" s="985"/>
      <c r="CG2" s="985"/>
      <c r="CH2" s="985"/>
      <c r="CI2" s="985"/>
      <c r="CJ2" s="985"/>
      <c r="CK2" s="985"/>
      <c r="CL2" s="985"/>
      <c r="CM2" s="985"/>
      <c r="CN2" s="985"/>
      <c r="CO2" s="985"/>
      <c r="CP2" s="985"/>
      <c r="CQ2" s="985"/>
      <c r="CR2" s="985"/>
      <c r="CS2" s="985"/>
      <c r="CT2" s="985"/>
      <c r="CU2" s="985"/>
      <c r="CV2" s="985"/>
      <c r="CW2" s="985"/>
      <c r="CX2" s="985"/>
      <c r="CY2" s="985"/>
      <c r="CZ2" s="985"/>
      <c r="DA2" s="985"/>
      <c r="DB2" s="985"/>
      <c r="DC2" s="985"/>
      <c r="DD2" s="985"/>
      <c r="DE2" s="985"/>
      <c r="DF2" s="985"/>
      <c r="DG2" s="985"/>
      <c r="DH2" s="985"/>
      <c r="DI2" s="985"/>
      <c r="DJ2" s="985"/>
      <c r="DK2" s="985"/>
      <c r="DL2" s="985"/>
      <c r="DM2" s="985"/>
      <c r="DN2" s="985"/>
    </row>
    <row r="3" spans="1:119" s="11" customFormat="1" ht="24" hidden="1" customHeight="1">
      <c r="A3" s="991" t="s">
        <v>1000</v>
      </c>
      <c r="B3" s="991"/>
      <c r="C3" s="991"/>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994"/>
      <c r="BF3" s="994"/>
      <c r="BG3" s="994"/>
      <c r="BH3" s="994"/>
      <c r="BI3" s="994"/>
      <c r="BJ3" s="994"/>
      <c r="BK3" s="994"/>
      <c r="BL3" s="994"/>
      <c r="BM3" s="994"/>
      <c r="BN3" s="994"/>
      <c r="BO3" s="994"/>
      <c r="BP3" s="994"/>
      <c r="BQ3" s="994"/>
      <c r="BR3" s="994"/>
      <c r="BS3" s="994"/>
      <c r="BT3" s="994"/>
      <c r="BU3" s="994"/>
      <c r="BV3" s="994"/>
      <c r="BW3" s="994"/>
      <c r="BX3" s="994"/>
      <c r="BY3" s="994"/>
      <c r="BZ3" s="994"/>
      <c r="CA3" s="994"/>
      <c r="CB3" s="994"/>
      <c r="CC3" s="994"/>
      <c r="CD3" s="994"/>
      <c r="CE3" s="994"/>
      <c r="CF3" s="994"/>
      <c r="CG3" s="994"/>
      <c r="CH3" s="994"/>
      <c r="CI3" s="994"/>
      <c r="CJ3" s="994"/>
      <c r="CK3" s="994"/>
      <c r="CL3" s="994"/>
      <c r="CM3" s="994"/>
      <c r="CN3" s="994"/>
      <c r="CO3" s="994"/>
      <c r="CP3" s="994"/>
      <c r="CQ3" s="994"/>
      <c r="CR3" s="994"/>
      <c r="CS3" s="994"/>
      <c r="CT3" s="994"/>
      <c r="CU3" s="994"/>
      <c r="CV3" s="994"/>
      <c r="CW3" s="994"/>
      <c r="CX3" s="994"/>
      <c r="CY3" s="994"/>
      <c r="CZ3" s="994"/>
      <c r="DA3" s="994"/>
      <c r="DB3" s="994"/>
      <c r="DC3" s="994"/>
      <c r="DD3" s="994"/>
      <c r="DE3" s="994"/>
      <c r="DF3" s="994"/>
      <c r="DG3" s="994"/>
      <c r="DH3" s="994"/>
      <c r="DI3" s="994"/>
      <c r="DJ3" s="994"/>
      <c r="DK3" s="994"/>
      <c r="DL3" s="994"/>
      <c r="DM3" s="994"/>
      <c r="DN3" s="994"/>
    </row>
    <row r="4" spans="1:119" s="11" customFormat="1" ht="27.75" hidden="1" customHeight="1">
      <c r="A4" s="57" t="s">
        <v>1001</v>
      </c>
      <c r="B4" s="857"/>
      <c r="C4" s="58"/>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3"/>
      <c r="AP4" s="993"/>
      <c r="AQ4" s="993"/>
      <c r="AR4" s="993"/>
      <c r="AS4" s="993"/>
      <c r="AT4" s="993"/>
      <c r="AU4" s="993"/>
      <c r="AV4" s="993"/>
      <c r="AW4" s="993"/>
      <c r="AX4" s="993"/>
      <c r="AY4" s="993"/>
      <c r="AZ4" s="993"/>
      <c r="BA4" s="993"/>
      <c r="BB4" s="993"/>
      <c r="BC4" s="993"/>
      <c r="BD4" s="993"/>
      <c r="BE4" s="993"/>
      <c r="BF4" s="993"/>
      <c r="BG4" s="993"/>
      <c r="BH4" s="993"/>
      <c r="BI4" s="993"/>
      <c r="BJ4" s="993"/>
      <c r="BK4" s="993"/>
      <c r="BL4" s="993"/>
      <c r="BM4" s="993"/>
      <c r="BN4" s="993"/>
      <c r="BO4" s="993"/>
      <c r="BP4" s="993"/>
      <c r="BQ4" s="993"/>
      <c r="BR4" s="993"/>
      <c r="BS4" s="993"/>
      <c r="BT4" s="993"/>
      <c r="BU4" s="993"/>
      <c r="BV4" s="993"/>
      <c r="BW4" s="993"/>
      <c r="BX4" s="993"/>
      <c r="BY4" s="993"/>
      <c r="BZ4" s="993"/>
      <c r="CA4" s="993"/>
      <c r="CB4" s="993"/>
      <c r="CC4" s="993"/>
      <c r="CD4" s="993"/>
      <c r="CE4" s="993"/>
      <c r="CF4" s="993"/>
      <c r="CG4" s="993"/>
      <c r="CH4" s="993"/>
      <c r="CI4" s="993"/>
      <c r="CJ4" s="993"/>
      <c r="CK4" s="993"/>
      <c r="CL4" s="993"/>
      <c r="CM4" s="993"/>
      <c r="CN4" s="993"/>
      <c r="CO4" s="993"/>
      <c r="CP4" s="993"/>
      <c r="CQ4" s="993"/>
      <c r="CR4" s="993"/>
      <c r="CS4" s="993"/>
      <c r="CT4" s="993"/>
      <c r="CU4" s="993"/>
      <c r="CV4" s="993"/>
      <c r="CW4" s="993"/>
      <c r="CX4" s="993"/>
      <c r="CY4" s="993"/>
      <c r="CZ4" s="993"/>
      <c r="DA4" s="993"/>
      <c r="DB4" s="993"/>
      <c r="DC4" s="993"/>
      <c r="DD4" s="993"/>
      <c r="DE4" s="993"/>
      <c r="DF4" s="993"/>
      <c r="DG4" s="993"/>
      <c r="DH4" s="993"/>
      <c r="DI4" s="993"/>
      <c r="DJ4" s="993"/>
      <c r="DK4" s="993"/>
      <c r="DL4" s="993"/>
      <c r="DM4" s="993"/>
      <c r="DN4" s="993"/>
    </row>
    <row r="5" spans="1:119" s="11" customFormat="1" ht="24" hidden="1" customHeight="1">
      <c r="A5" s="57" t="s">
        <v>1002</v>
      </c>
      <c r="B5" s="857"/>
      <c r="C5" s="58"/>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3"/>
      <c r="AY5" s="993"/>
      <c r="AZ5" s="993"/>
      <c r="BA5" s="993"/>
      <c r="BB5" s="993"/>
      <c r="BC5" s="993"/>
      <c r="BD5" s="993"/>
      <c r="BE5" s="993"/>
      <c r="BF5" s="993"/>
      <c r="BG5" s="993"/>
      <c r="BH5" s="993"/>
      <c r="BI5" s="993"/>
      <c r="BJ5" s="993"/>
      <c r="BK5" s="993"/>
      <c r="BL5" s="993"/>
      <c r="BM5" s="993"/>
      <c r="BN5" s="993"/>
      <c r="BO5" s="993"/>
      <c r="BP5" s="993"/>
      <c r="BQ5" s="993"/>
      <c r="BR5" s="993"/>
      <c r="BS5" s="993"/>
      <c r="BT5" s="993"/>
      <c r="BU5" s="993"/>
      <c r="BV5" s="993"/>
      <c r="BW5" s="993"/>
      <c r="BX5" s="993"/>
      <c r="BY5" s="993"/>
      <c r="BZ5" s="993"/>
      <c r="CA5" s="993"/>
      <c r="CB5" s="993"/>
      <c r="CC5" s="993"/>
      <c r="CD5" s="993"/>
      <c r="CE5" s="993"/>
      <c r="CF5" s="993"/>
      <c r="CG5" s="993"/>
      <c r="CH5" s="993"/>
      <c r="CI5" s="993"/>
      <c r="CJ5" s="993"/>
      <c r="CK5" s="993"/>
      <c r="CL5" s="993"/>
      <c r="CM5" s="993"/>
      <c r="CN5" s="993"/>
      <c r="CO5" s="993"/>
      <c r="CP5" s="993"/>
      <c r="CQ5" s="993"/>
      <c r="CR5" s="993"/>
      <c r="CS5" s="993"/>
      <c r="CT5" s="993"/>
      <c r="CU5" s="993"/>
      <c r="CV5" s="993"/>
      <c r="CW5" s="993"/>
      <c r="CX5" s="993"/>
      <c r="CY5" s="993"/>
      <c r="CZ5" s="993"/>
      <c r="DA5" s="993"/>
      <c r="DB5" s="993"/>
      <c r="DC5" s="993"/>
      <c r="DD5" s="993"/>
      <c r="DE5" s="993"/>
      <c r="DF5" s="993"/>
      <c r="DG5" s="993"/>
      <c r="DH5" s="993"/>
      <c r="DI5" s="993"/>
      <c r="DJ5" s="993"/>
      <c r="DK5" s="993"/>
      <c r="DL5" s="993"/>
      <c r="DM5" s="993"/>
      <c r="DN5" s="993"/>
    </row>
    <row r="6" spans="1:119" s="11" customFormat="1" ht="22.5" hidden="1" customHeight="1">
      <c r="A6" s="57" t="s">
        <v>258</v>
      </c>
      <c r="B6" s="858"/>
      <c r="C6" s="163"/>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c r="BD6" s="992"/>
      <c r="BE6" s="992"/>
      <c r="BF6" s="992"/>
      <c r="BG6" s="992"/>
      <c r="BH6" s="992"/>
      <c r="BI6" s="992"/>
      <c r="BJ6" s="992"/>
      <c r="BK6" s="992"/>
      <c r="BL6" s="992"/>
      <c r="BM6" s="992"/>
      <c r="BN6" s="992"/>
      <c r="BO6" s="992"/>
      <c r="BP6" s="992"/>
      <c r="BQ6" s="992"/>
      <c r="BR6" s="992"/>
      <c r="BS6" s="992"/>
      <c r="BT6" s="992"/>
      <c r="BU6" s="992"/>
      <c r="BV6" s="992"/>
      <c r="BW6" s="992"/>
      <c r="BX6" s="992"/>
      <c r="BY6" s="992"/>
      <c r="BZ6" s="992"/>
      <c r="CA6" s="992"/>
      <c r="CB6" s="992"/>
      <c r="CC6" s="992"/>
      <c r="CD6" s="992"/>
      <c r="CE6" s="992"/>
      <c r="CF6" s="992"/>
      <c r="CG6" s="992"/>
      <c r="CH6" s="992"/>
      <c r="CI6" s="992"/>
      <c r="CJ6" s="992"/>
      <c r="CK6" s="992"/>
      <c r="CL6" s="992"/>
      <c r="CM6" s="992"/>
      <c r="CN6" s="992"/>
      <c r="CO6" s="992"/>
      <c r="CP6" s="992"/>
      <c r="CQ6" s="992"/>
      <c r="CR6" s="992"/>
      <c r="CS6" s="992"/>
      <c r="CT6" s="992"/>
      <c r="CU6" s="992"/>
      <c r="CV6" s="992"/>
      <c r="CW6" s="992"/>
      <c r="CX6" s="992"/>
      <c r="CY6" s="992"/>
      <c r="CZ6" s="992"/>
      <c r="DA6" s="992"/>
      <c r="DB6" s="992"/>
      <c r="DC6" s="992"/>
      <c r="DD6" s="992"/>
      <c r="DE6" s="992"/>
      <c r="DF6" s="992"/>
      <c r="DG6" s="992"/>
      <c r="DH6" s="992"/>
      <c r="DI6" s="992"/>
      <c r="DJ6" s="992"/>
      <c r="DK6" s="992"/>
      <c r="DL6" s="992"/>
      <c r="DM6" s="992"/>
      <c r="DN6" s="992"/>
    </row>
    <row r="7" spans="1:119" s="11" customFormat="1" ht="24.75" hidden="1" customHeight="1">
      <c r="A7" s="252" t="s">
        <v>259</v>
      </c>
      <c r="B7" s="849" t="s">
        <v>10</v>
      </c>
      <c r="C7" s="178"/>
      <c r="D7" s="851"/>
      <c r="E7" s="179"/>
      <c r="F7" s="253" t="s">
        <v>260</v>
      </c>
      <c r="G7" s="870" t="s">
        <v>18</v>
      </c>
      <c r="H7" s="178"/>
      <c r="I7" s="178"/>
      <c r="J7" s="178"/>
      <c r="K7" s="178"/>
      <c r="L7" s="178"/>
      <c r="M7" s="178"/>
      <c r="N7" s="178"/>
      <c r="O7" s="178"/>
      <c r="P7" s="178"/>
      <c r="Q7" s="178"/>
      <c r="R7" s="178"/>
      <c r="S7" s="178"/>
      <c r="T7" s="178"/>
      <c r="U7" s="178"/>
      <c r="V7" s="178"/>
      <c r="W7" s="178"/>
      <c r="X7" s="178"/>
      <c r="Y7" s="178"/>
      <c r="Z7" s="178" t="s">
        <v>261</v>
      </c>
      <c r="AA7" s="178"/>
      <c r="AB7" s="178"/>
      <c r="AC7" s="178"/>
      <c r="AD7" s="178"/>
      <c r="AE7" s="178"/>
      <c r="AF7" s="178"/>
      <c r="AG7" s="178"/>
      <c r="AH7" s="178"/>
      <c r="AI7" s="254"/>
      <c r="AJ7" s="178"/>
      <c r="AK7" s="178"/>
      <c r="AL7" s="178"/>
      <c r="AM7" s="178"/>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832"/>
      <c r="DC7" s="178"/>
      <c r="DD7" s="178"/>
      <c r="DE7" s="178"/>
      <c r="DF7" s="178"/>
      <c r="DG7" s="178"/>
      <c r="DH7" s="178"/>
      <c r="DI7" s="178"/>
      <c r="DJ7" s="178"/>
      <c r="DK7" s="178"/>
      <c r="DL7" s="178"/>
      <c r="DM7" s="178"/>
      <c r="DN7" s="179"/>
    </row>
    <row r="8" spans="1:119" s="11" customFormat="1" ht="34.5" hidden="1" customHeight="1">
      <c r="A8" s="252" t="s">
        <v>262</v>
      </c>
      <c r="B8" s="995" t="s">
        <v>6</v>
      </c>
      <c r="C8" s="946"/>
      <c r="D8" s="961"/>
      <c r="E8" s="93" t="s">
        <v>263</v>
      </c>
      <c r="F8" s="177" t="s">
        <v>7</v>
      </c>
      <c r="G8" s="871" t="s">
        <v>265</v>
      </c>
      <c r="H8" s="873" t="s">
        <v>1004</v>
      </c>
      <c r="I8" s="872"/>
      <c r="J8" s="959" t="s">
        <v>264</v>
      </c>
      <c r="K8" s="959"/>
      <c r="L8" s="959"/>
      <c r="M8" s="944" t="s">
        <v>10</v>
      </c>
      <c r="N8" s="957"/>
      <c r="O8" s="957"/>
      <c r="P8" s="874" t="s">
        <v>267</v>
      </c>
      <c r="Q8" s="957" t="s">
        <v>716</v>
      </c>
      <c r="R8" s="957"/>
      <c r="S8" s="958" t="s">
        <v>266</v>
      </c>
      <c r="T8" s="959"/>
      <c r="U8" s="959"/>
      <c r="V8" s="957" t="s">
        <v>1006</v>
      </c>
      <c r="W8" s="957"/>
      <c r="X8" s="949" t="s">
        <v>1005</v>
      </c>
      <c r="Y8" s="955"/>
      <c r="Z8" s="226" t="s">
        <v>1007</v>
      </c>
      <c r="AA8" s="871" t="s">
        <v>1008</v>
      </c>
      <c r="AB8" s="94" t="s">
        <v>1009</v>
      </c>
      <c r="AC8" s="92" t="s">
        <v>1010</v>
      </c>
      <c r="AD8" s="960" t="s">
        <v>1011</v>
      </c>
      <c r="AE8" s="961"/>
      <c r="AF8" s="949" t="s">
        <v>1012</v>
      </c>
      <c r="AG8" s="950"/>
      <c r="AH8" s="962"/>
      <c r="AI8" s="226" t="s">
        <v>37</v>
      </c>
      <c r="AJ8" s="949" t="s">
        <v>1013</v>
      </c>
      <c r="AK8" s="955"/>
      <c r="AL8" s="956" t="s">
        <v>1014</v>
      </c>
      <c r="AM8" s="957"/>
      <c r="AN8" s="957"/>
      <c r="AO8" s="947" t="s">
        <v>1015</v>
      </c>
      <c r="AP8" s="948"/>
      <c r="AQ8" s="944" t="s">
        <v>1030</v>
      </c>
      <c r="AR8" s="944"/>
      <c r="AS8" s="944"/>
      <c r="AT8" s="944"/>
      <c r="AU8" s="949" t="s">
        <v>1016</v>
      </c>
      <c r="AV8" s="950"/>
      <c r="AW8" s="950"/>
      <c r="AX8" s="945" t="s">
        <v>43</v>
      </c>
      <c r="AY8" s="948"/>
      <c r="AZ8" s="947" t="s">
        <v>1017</v>
      </c>
      <c r="BA8" s="948"/>
      <c r="BB8" s="944" t="s">
        <v>107</v>
      </c>
      <c r="BC8" s="944"/>
      <c r="BD8" s="944"/>
      <c r="BE8" s="944"/>
      <c r="BF8" s="949" t="s">
        <v>1018</v>
      </c>
      <c r="BG8" s="950"/>
      <c r="BH8" s="950"/>
      <c r="BI8" s="945" t="s">
        <v>1019</v>
      </c>
      <c r="BJ8" s="948"/>
      <c r="BK8" s="947" t="s">
        <v>1020</v>
      </c>
      <c r="BL8" s="948"/>
      <c r="BM8" s="944" t="s">
        <v>348</v>
      </c>
      <c r="BN8" s="944"/>
      <c r="BO8" s="944"/>
      <c r="BP8" s="944"/>
      <c r="BQ8" s="949" t="s">
        <v>1021</v>
      </c>
      <c r="BR8" s="950"/>
      <c r="BS8" s="950"/>
      <c r="BT8" s="945" t="s">
        <v>1022</v>
      </c>
      <c r="BU8" s="948"/>
      <c r="BV8" s="947" t="s">
        <v>1023</v>
      </c>
      <c r="BW8" s="948"/>
      <c r="BX8" s="944" t="s">
        <v>40</v>
      </c>
      <c r="BY8" s="944"/>
      <c r="BZ8" s="944"/>
      <c r="CA8" s="944"/>
      <c r="CB8" s="949" t="s">
        <v>1024</v>
      </c>
      <c r="CC8" s="950"/>
      <c r="CD8" s="950"/>
      <c r="CE8" s="945" t="s">
        <v>1026</v>
      </c>
      <c r="CF8" s="948"/>
      <c r="CG8" s="947" t="s">
        <v>1025</v>
      </c>
      <c r="CH8" s="948"/>
      <c r="CI8" s="944" t="s">
        <v>56</v>
      </c>
      <c r="CJ8" s="944"/>
      <c r="CK8" s="944"/>
      <c r="CL8" s="944"/>
      <c r="CM8" s="949" t="s">
        <v>1027</v>
      </c>
      <c r="CN8" s="950"/>
      <c r="CO8" s="950"/>
      <c r="CP8" s="945" t="s">
        <v>773</v>
      </c>
      <c r="CQ8" s="948"/>
      <c r="CR8" s="947" t="s">
        <v>1028</v>
      </c>
      <c r="CS8" s="948"/>
      <c r="CT8" s="944" t="s">
        <v>1029</v>
      </c>
      <c r="CU8" s="944"/>
      <c r="CV8" s="944"/>
      <c r="CW8" s="944"/>
      <c r="CX8" s="945"/>
      <c r="CY8" s="946"/>
      <c r="CZ8" s="946"/>
      <c r="DA8" s="946"/>
      <c r="DB8" s="946"/>
      <c r="DC8" s="946"/>
      <c r="DD8" s="946"/>
      <c r="DE8" s="946"/>
      <c r="DF8" s="946"/>
      <c r="DG8" s="946"/>
      <c r="DH8" s="946"/>
      <c r="DI8" s="946"/>
      <c r="DJ8" s="946"/>
      <c r="DK8" s="946"/>
      <c r="DL8" s="946"/>
      <c r="DM8" s="946"/>
      <c r="DN8" s="946"/>
    </row>
    <row r="9" spans="1:119" s="11" customFormat="1" ht="32.25" hidden="1" customHeight="1" thickBot="1">
      <c r="A9" s="988" t="s">
        <v>1003</v>
      </c>
      <c r="B9" s="988"/>
      <c r="C9" s="988"/>
      <c r="D9" s="988"/>
      <c r="E9" s="988"/>
      <c r="F9" s="988"/>
      <c r="G9" s="989"/>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9"/>
      <c r="AJ9" s="988"/>
      <c r="AK9" s="988"/>
      <c r="AL9" s="988"/>
      <c r="AM9" s="988"/>
      <c r="AN9" s="988"/>
      <c r="AO9" s="988"/>
      <c r="AP9" s="988"/>
      <c r="AQ9" s="988"/>
      <c r="AR9" s="988"/>
      <c r="AS9" s="988"/>
      <c r="AT9" s="988"/>
      <c r="AU9" s="988"/>
      <c r="AV9" s="988"/>
      <c r="AW9" s="988"/>
      <c r="AX9" s="988"/>
      <c r="AY9" s="988"/>
      <c r="AZ9" s="988"/>
      <c r="BA9" s="988"/>
      <c r="BB9" s="988"/>
      <c r="BC9" s="988"/>
      <c r="BD9" s="988"/>
      <c r="BE9" s="988"/>
      <c r="BF9" s="988"/>
      <c r="BG9" s="988"/>
      <c r="BH9" s="988"/>
      <c r="BI9" s="988"/>
      <c r="BJ9" s="988"/>
      <c r="BK9" s="988"/>
      <c r="BL9" s="988"/>
      <c r="BM9" s="988"/>
      <c r="BN9" s="988"/>
      <c r="BO9" s="988"/>
      <c r="BP9" s="988"/>
      <c r="BQ9" s="988"/>
      <c r="BR9" s="988"/>
      <c r="BS9" s="988"/>
      <c r="BT9" s="988"/>
      <c r="BU9" s="988"/>
      <c r="BV9" s="988"/>
      <c r="BW9" s="988"/>
      <c r="BX9" s="988"/>
      <c r="BY9" s="988"/>
      <c r="BZ9" s="988"/>
      <c r="CA9" s="988"/>
      <c r="CB9" s="988"/>
      <c r="CC9" s="988"/>
      <c r="CD9" s="988"/>
      <c r="CE9" s="988"/>
      <c r="CF9" s="988"/>
      <c r="CG9" s="988"/>
      <c r="CH9" s="988"/>
      <c r="CI9" s="988"/>
      <c r="CJ9" s="988"/>
      <c r="CK9" s="988"/>
      <c r="CL9" s="988"/>
      <c r="CM9" s="988"/>
      <c r="CN9" s="988"/>
      <c r="CO9" s="988"/>
      <c r="CP9" s="988"/>
      <c r="CQ9" s="988"/>
      <c r="CR9" s="988"/>
      <c r="CS9" s="988"/>
      <c r="CT9" s="988"/>
      <c r="CU9" s="988"/>
      <c r="CV9" s="988"/>
      <c r="CW9" s="988"/>
      <c r="CX9" s="988"/>
      <c r="CY9" s="988"/>
      <c r="CZ9" s="988"/>
      <c r="DA9" s="988"/>
      <c r="DB9" s="988"/>
      <c r="DC9" s="988"/>
      <c r="DD9" s="988"/>
      <c r="DE9" s="988"/>
      <c r="DF9" s="988"/>
      <c r="DG9" s="988"/>
      <c r="DH9" s="988"/>
      <c r="DI9" s="988"/>
      <c r="DJ9" s="988"/>
      <c r="DK9" s="988"/>
      <c r="DL9" s="988"/>
      <c r="DM9" s="988"/>
      <c r="DN9" s="988"/>
    </row>
    <row r="10" spans="1:119" s="11" customFormat="1" ht="15" customHeight="1" thickBot="1">
      <c r="A10" s="974" t="s">
        <v>268</v>
      </c>
      <c r="B10" s="977" t="s">
        <v>269</v>
      </c>
      <c r="C10" s="979" t="s">
        <v>270</v>
      </c>
      <c r="D10" s="979"/>
      <c r="E10" s="979"/>
      <c r="F10" s="979"/>
      <c r="G10" s="979"/>
      <c r="H10" s="979"/>
      <c r="I10" s="979"/>
      <c r="J10" s="979"/>
      <c r="K10" s="979"/>
      <c r="L10" s="979"/>
      <c r="M10" s="979"/>
      <c r="N10" s="979"/>
      <c r="O10" s="979"/>
      <c r="P10" s="979"/>
      <c r="Q10" s="979"/>
      <c r="R10" s="979"/>
      <c r="S10" s="979"/>
      <c r="T10" s="979"/>
      <c r="U10" s="979"/>
      <c r="V10" s="979"/>
      <c r="W10" s="979"/>
      <c r="X10" s="979"/>
      <c r="Y10" s="979"/>
      <c r="Z10" s="981" t="s">
        <v>271</v>
      </c>
      <c r="AA10" s="981"/>
      <c r="AB10" s="981"/>
      <c r="AC10" s="981"/>
      <c r="AD10" s="981"/>
      <c r="AE10" s="981"/>
      <c r="AF10" s="981"/>
      <c r="AG10" s="981"/>
      <c r="AH10" s="981"/>
      <c r="AI10" s="981"/>
      <c r="AJ10" s="981"/>
      <c r="AK10" s="981"/>
      <c r="AL10" s="953" t="s">
        <v>272</v>
      </c>
      <c r="AM10" s="953"/>
      <c r="AN10" s="954" t="s">
        <v>811</v>
      </c>
      <c r="AO10" s="954"/>
      <c r="AP10" s="954"/>
      <c r="AQ10" s="954"/>
      <c r="AR10" s="954"/>
      <c r="AS10" s="954"/>
      <c r="AT10" s="954"/>
      <c r="AU10" s="954"/>
      <c r="AV10" s="954"/>
      <c r="AW10" s="954"/>
      <c r="AX10" s="954"/>
      <c r="AY10" s="954"/>
      <c r="AZ10" s="954"/>
      <c r="BA10" s="951" t="s">
        <v>273</v>
      </c>
      <c r="BB10" s="971" t="s">
        <v>274</v>
      </c>
      <c r="BC10" s="971"/>
      <c r="BD10" s="971"/>
      <c r="BE10" s="971"/>
      <c r="BF10" s="971"/>
      <c r="BG10" s="971"/>
      <c r="BH10" s="971"/>
      <c r="BI10" s="971"/>
      <c r="BJ10" s="971"/>
      <c r="BK10" s="971"/>
      <c r="BL10" s="971"/>
      <c r="BM10" s="971"/>
      <c r="BN10" s="971"/>
      <c r="BO10" s="971"/>
      <c r="BP10" s="971"/>
      <c r="BQ10" s="971"/>
      <c r="BR10" s="971"/>
      <c r="BS10" s="971"/>
      <c r="BT10" s="971"/>
      <c r="BU10" s="971"/>
      <c r="BV10" s="971"/>
      <c r="BW10" s="971"/>
      <c r="BX10" s="971"/>
      <c r="BY10" s="971"/>
      <c r="BZ10" s="971"/>
      <c r="CA10" s="971"/>
      <c r="CB10" s="971"/>
      <c r="CC10" s="971"/>
      <c r="CD10" s="971"/>
      <c r="CE10" s="971"/>
      <c r="CF10" s="971"/>
      <c r="CG10" s="971"/>
      <c r="CH10" s="971"/>
      <c r="CI10" s="971"/>
      <c r="CJ10" s="971"/>
      <c r="CK10" s="971"/>
      <c r="CL10" s="971"/>
      <c r="CM10" s="971"/>
      <c r="CN10" s="971"/>
      <c r="CO10" s="971"/>
      <c r="CP10" s="971"/>
      <c r="CQ10" s="971"/>
      <c r="CR10" s="971"/>
      <c r="CS10" s="971"/>
      <c r="CT10" s="971"/>
      <c r="CU10" s="971"/>
      <c r="CV10" s="971"/>
      <c r="CW10" s="971"/>
      <c r="CX10" s="971"/>
      <c r="CY10" s="971"/>
      <c r="CZ10" s="971"/>
      <c r="DA10" s="971"/>
      <c r="DB10" s="971"/>
      <c r="DC10" s="966" t="s">
        <v>222</v>
      </c>
      <c r="DD10" s="966"/>
      <c r="DE10" s="966"/>
      <c r="DF10" s="966"/>
      <c r="DG10" s="966"/>
      <c r="DH10" s="966"/>
      <c r="DI10" s="964" t="s">
        <v>275</v>
      </c>
      <c r="DJ10" s="964"/>
      <c r="DK10" s="964"/>
      <c r="DL10" s="964"/>
      <c r="DM10" s="964"/>
      <c r="DN10" s="964"/>
      <c r="DO10" s="964"/>
    </row>
    <row r="11" spans="1:119" s="11" customFormat="1" ht="48" customHeight="1" thickBot="1">
      <c r="A11" s="974"/>
      <c r="B11" s="977"/>
      <c r="C11" s="976" t="s">
        <v>276</v>
      </c>
      <c r="D11" s="983" t="s">
        <v>277</v>
      </c>
      <c r="E11" s="983" t="s">
        <v>278</v>
      </c>
      <c r="F11" s="976" t="s">
        <v>279</v>
      </c>
      <c r="G11" s="976" t="s">
        <v>280</v>
      </c>
      <c r="H11" s="976" t="s">
        <v>281</v>
      </c>
      <c r="I11" s="980" t="s">
        <v>282</v>
      </c>
      <c r="J11" s="980"/>
      <c r="K11" s="990" t="s">
        <v>272</v>
      </c>
      <c r="L11" s="990"/>
      <c r="M11" s="984" t="s">
        <v>283</v>
      </c>
      <c r="N11" s="984"/>
      <c r="O11" s="984"/>
      <c r="P11" s="984"/>
      <c r="Q11" s="984"/>
      <c r="R11" s="984"/>
      <c r="S11" s="984"/>
      <c r="T11" s="984"/>
      <c r="U11" s="984"/>
      <c r="V11" s="984"/>
      <c r="W11" s="984"/>
      <c r="X11" s="984"/>
      <c r="Y11" s="982" t="s">
        <v>284</v>
      </c>
      <c r="Z11" s="975" t="s">
        <v>285</v>
      </c>
      <c r="AA11" s="975" t="s">
        <v>286</v>
      </c>
      <c r="AB11" s="975" t="s">
        <v>287</v>
      </c>
      <c r="AC11" s="975" t="s">
        <v>288</v>
      </c>
      <c r="AD11" s="978" t="s">
        <v>49</v>
      </c>
      <c r="AE11" s="952" t="s">
        <v>289</v>
      </c>
      <c r="AF11" s="976" t="s">
        <v>280</v>
      </c>
      <c r="AG11" s="976" t="s">
        <v>281</v>
      </c>
      <c r="AH11" s="952" t="s">
        <v>290</v>
      </c>
      <c r="AI11" s="952" t="s">
        <v>291</v>
      </c>
      <c r="AJ11" s="980" t="s">
        <v>282</v>
      </c>
      <c r="AK11" s="980"/>
      <c r="AL11" s="953"/>
      <c r="AM11" s="953"/>
      <c r="AN11" s="954"/>
      <c r="AO11" s="954"/>
      <c r="AP11" s="954"/>
      <c r="AQ11" s="954"/>
      <c r="AR11" s="954"/>
      <c r="AS11" s="954"/>
      <c r="AT11" s="954"/>
      <c r="AU11" s="954"/>
      <c r="AV11" s="954"/>
      <c r="AW11" s="954"/>
      <c r="AX11" s="954"/>
      <c r="AY11" s="954"/>
      <c r="AZ11" s="954"/>
      <c r="BA11" s="951"/>
      <c r="BB11" s="972">
        <v>2022</v>
      </c>
      <c r="BC11" s="972"/>
      <c r="BD11" s="972"/>
      <c r="BE11" s="972"/>
      <c r="BF11" s="972">
        <v>2023</v>
      </c>
      <c r="BG11" s="972"/>
      <c r="BH11" s="972"/>
      <c r="BI11" s="972"/>
      <c r="BJ11" s="972">
        <v>2024</v>
      </c>
      <c r="BK11" s="972"/>
      <c r="BL11" s="972"/>
      <c r="BM11" s="972"/>
      <c r="BN11" s="972">
        <v>2025</v>
      </c>
      <c r="BO11" s="972"/>
      <c r="BP11" s="972"/>
      <c r="BQ11" s="972"/>
      <c r="BR11" s="972">
        <v>2026</v>
      </c>
      <c r="BS11" s="972"/>
      <c r="BT11" s="972"/>
      <c r="BU11" s="972"/>
      <c r="BV11" s="972">
        <v>2027</v>
      </c>
      <c r="BW11" s="972"/>
      <c r="BX11" s="972"/>
      <c r="BY11" s="972"/>
      <c r="BZ11" s="967">
        <v>2028</v>
      </c>
      <c r="CA11" s="967"/>
      <c r="CB11" s="967"/>
      <c r="CC11" s="967"/>
      <c r="CD11" s="973">
        <v>2029</v>
      </c>
      <c r="CE11" s="973"/>
      <c r="CF11" s="973"/>
      <c r="CG11" s="973"/>
      <c r="CH11" s="967">
        <v>2030</v>
      </c>
      <c r="CI11" s="967"/>
      <c r="CJ11" s="967"/>
      <c r="CK11" s="967"/>
      <c r="CL11" s="967">
        <v>2031</v>
      </c>
      <c r="CM11" s="967"/>
      <c r="CN11" s="967"/>
      <c r="CO11" s="967"/>
      <c r="CP11" s="967">
        <v>2032</v>
      </c>
      <c r="CQ11" s="967"/>
      <c r="CR11" s="967"/>
      <c r="CS11" s="967"/>
      <c r="CT11" s="967">
        <v>2033</v>
      </c>
      <c r="CU11" s="967"/>
      <c r="CV11" s="967"/>
      <c r="CW11" s="967"/>
      <c r="CX11" s="967">
        <v>2034</v>
      </c>
      <c r="CY11" s="967"/>
      <c r="CZ11" s="967"/>
      <c r="DA11" s="967"/>
      <c r="DB11" s="965" t="s">
        <v>292</v>
      </c>
      <c r="DC11" s="968" t="s">
        <v>293</v>
      </c>
      <c r="DD11" s="968" t="s">
        <v>294</v>
      </c>
      <c r="DE11" s="970" t="s">
        <v>295</v>
      </c>
      <c r="DF11" s="970" t="s">
        <v>296</v>
      </c>
      <c r="DG11" s="970" t="s">
        <v>297</v>
      </c>
      <c r="DH11" s="969" t="s">
        <v>298</v>
      </c>
      <c r="DI11" s="968" t="s">
        <v>293</v>
      </c>
      <c r="DJ11" s="987" t="s">
        <v>294</v>
      </c>
      <c r="DK11" s="970" t="s">
        <v>295</v>
      </c>
      <c r="DL11" s="970" t="s">
        <v>296</v>
      </c>
      <c r="DM11" s="970" t="s">
        <v>297</v>
      </c>
      <c r="DN11" s="984" t="s">
        <v>298</v>
      </c>
      <c r="DO11" s="963" t="s">
        <v>254</v>
      </c>
    </row>
    <row r="12" spans="1:119" s="11" customFormat="1" ht="45.75" customHeight="1" thickBot="1">
      <c r="A12" s="974"/>
      <c r="B12" s="977"/>
      <c r="C12" s="976"/>
      <c r="D12" s="983"/>
      <c r="E12" s="983"/>
      <c r="F12" s="976"/>
      <c r="G12" s="976"/>
      <c r="H12" s="976"/>
      <c r="I12" s="64" t="s">
        <v>299</v>
      </c>
      <c r="J12" s="111" t="s">
        <v>300</v>
      </c>
      <c r="K12" s="96" t="s">
        <v>301</v>
      </c>
      <c r="L12" s="96" t="s">
        <v>302</v>
      </c>
      <c r="M12" s="96" t="s">
        <v>303</v>
      </c>
      <c r="N12" s="96" t="s">
        <v>304</v>
      </c>
      <c r="O12" s="96" t="s">
        <v>305</v>
      </c>
      <c r="P12" s="96" t="s">
        <v>306</v>
      </c>
      <c r="Q12" s="96" t="s">
        <v>307</v>
      </c>
      <c r="R12" s="96" t="s">
        <v>308</v>
      </c>
      <c r="S12" s="96" t="s">
        <v>309</v>
      </c>
      <c r="T12" s="96" t="s">
        <v>310</v>
      </c>
      <c r="U12" s="96" t="s">
        <v>311</v>
      </c>
      <c r="V12" s="96" t="s">
        <v>312</v>
      </c>
      <c r="W12" s="96" t="s">
        <v>313</v>
      </c>
      <c r="X12" s="96" t="s">
        <v>314</v>
      </c>
      <c r="Y12" s="982"/>
      <c r="Z12" s="975"/>
      <c r="AA12" s="975"/>
      <c r="AB12" s="975"/>
      <c r="AC12" s="975"/>
      <c r="AD12" s="978"/>
      <c r="AE12" s="952"/>
      <c r="AF12" s="976"/>
      <c r="AG12" s="976"/>
      <c r="AH12" s="952"/>
      <c r="AI12" s="952"/>
      <c r="AJ12" s="64" t="s">
        <v>299</v>
      </c>
      <c r="AK12" s="111" t="s">
        <v>300</v>
      </c>
      <c r="AL12" s="96" t="s">
        <v>301</v>
      </c>
      <c r="AM12" s="96" t="s">
        <v>302</v>
      </c>
      <c r="AN12" s="112" t="s">
        <v>315</v>
      </c>
      <c r="AO12" s="96" t="s">
        <v>303</v>
      </c>
      <c r="AP12" s="112" t="s">
        <v>304</v>
      </c>
      <c r="AQ12" s="96" t="s">
        <v>305</v>
      </c>
      <c r="AR12" s="112" t="s">
        <v>306</v>
      </c>
      <c r="AS12" s="96" t="s">
        <v>307</v>
      </c>
      <c r="AT12" s="112" t="s">
        <v>308</v>
      </c>
      <c r="AU12" s="112" t="s">
        <v>309</v>
      </c>
      <c r="AV12" s="96" t="s">
        <v>310</v>
      </c>
      <c r="AW12" s="112" t="s">
        <v>311</v>
      </c>
      <c r="AX12" s="112" t="s">
        <v>312</v>
      </c>
      <c r="AY12" s="96" t="s">
        <v>313</v>
      </c>
      <c r="AZ12" s="112" t="s">
        <v>314</v>
      </c>
      <c r="BA12" s="951"/>
      <c r="BB12" s="65" t="s">
        <v>316</v>
      </c>
      <c r="BC12" s="65" t="s">
        <v>317</v>
      </c>
      <c r="BD12" s="65" t="s">
        <v>318</v>
      </c>
      <c r="BE12" s="113" t="s">
        <v>319</v>
      </c>
      <c r="BF12" s="65" t="s">
        <v>316</v>
      </c>
      <c r="BG12" s="65" t="s">
        <v>317</v>
      </c>
      <c r="BH12" s="65" t="s">
        <v>318</v>
      </c>
      <c r="BI12" s="113" t="s">
        <v>319</v>
      </c>
      <c r="BJ12" s="65" t="s">
        <v>316</v>
      </c>
      <c r="BK12" s="65" t="s">
        <v>317</v>
      </c>
      <c r="BL12" s="65" t="s">
        <v>318</v>
      </c>
      <c r="BM12" s="113" t="s">
        <v>319</v>
      </c>
      <c r="BN12" s="65" t="s">
        <v>316</v>
      </c>
      <c r="BO12" s="65" t="s">
        <v>320</v>
      </c>
      <c r="BP12" s="65" t="s">
        <v>318</v>
      </c>
      <c r="BQ12" s="113" t="s">
        <v>319</v>
      </c>
      <c r="BR12" s="65" t="s">
        <v>316</v>
      </c>
      <c r="BS12" s="65" t="s">
        <v>320</v>
      </c>
      <c r="BT12" s="65" t="s">
        <v>318</v>
      </c>
      <c r="BU12" s="113" t="s">
        <v>319</v>
      </c>
      <c r="BV12" s="65" t="s">
        <v>316</v>
      </c>
      <c r="BW12" s="65" t="s">
        <v>320</v>
      </c>
      <c r="BX12" s="65" t="s">
        <v>318</v>
      </c>
      <c r="BY12" s="113" t="s">
        <v>319</v>
      </c>
      <c r="BZ12" s="65" t="s">
        <v>316</v>
      </c>
      <c r="CA12" s="65" t="s">
        <v>320</v>
      </c>
      <c r="CB12" s="65" t="s">
        <v>318</v>
      </c>
      <c r="CC12" s="113" t="s">
        <v>319</v>
      </c>
      <c r="CD12" s="65" t="s">
        <v>316</v>
      </c>
      <c r="CE12" s="65" t="s">
        <v>320</v>
      </c>
      <c r="CF12" s="65" t="s">
        <v>318</v>
      </c>
      <c r="CG12" s="113" t="s">
        <v>319</v>
      </c>
      <c r="CH12" s="65" t="s">
        <v>316</v>
      </c>
      <c r="CI12" s="65" t="s">
        <v>320</v>
      </c>
      <c r="CJ12" s="65" t="s">
        <v>318</v>
      </c>
      <c r="CK12" s="113" t="s">
        <v>319</v>
      </c>
      <c r="CL12" s="65" t="s">
        <v>316</v>
      </c>
      <c r="CM12" s="65" t="s">
        <v>320</v>
      </c>
      <c r="CN12" s="65" t="s">
        <v>318</v>
      </c>
      <c r="CO12" s="113" t="s">
        <v>319</v>
      </c>
      <c r="CP12" s="65" t="s">
        <v>316</v>
      </c>
      <c r="CQ12" s="65" t="s">
        <v>320</v>
      </c>
      <c r="CR12" s="65" t="s">
        <v>318</v>
      </c>
      <c r="CS12" s="113" t="s">
        <v>319</v>
      </c>
      <c r="CT12" s="65" t="s">
        <v>316</v>
      </c>
      <c r="CU12" s="65" t="s">
        <v>320</v>
      </c>
      <c r="CV12" s="65" t="s">
        <v>318</v>
      </c>
      <c r="CW12" s="113" t="s">
        <v>319</v>
      </c>
      <c r="CX12" s="65" t="s">
        <v>316</v>
      </c>
      <c r="CY12" s="65" t="s">
        <v>320</v>
      </c>
      <c r="CZ12" s="65" t="s">
        <v>318</v>
      </c>
      <c r="DA12" s="113" t="s">
        <v>319</v>
      </c>
      <c r="DB12" s="965"/>
      <c r="DC12" s="968"/>
      <c r="DD12" s="968"/>
      <c r="DE12" s="970"/>
      <c r="DF12" s="970"/>
      <c r="DG12" s="970"/>
      <c r="DH12" s="969"/>
      <c r="DI12" s="968"/>
      <c r="DJ12" s="987"/>
      <c r="DK12" s="970"/>
      <c r="DL12" s="970"/>
      <c r="DM12" s="970"/>
      <c r="DN12" s="984"/>
      <c r="DO12" s="963"/>
    </row>
    <row r="13" spans="1:119" s="257" customFormat="1" ht="194.25" customHeight="1">
      <c r="A13" s="319" t="s">
        <v>1225</v>
      </c>
      <c r="B13" s="1001">
        <v>0.3</v>
      </c>
      <c r="C13" s="363" t="s">
        <v>661</v>
      </c>
      <c r="D13" s="998">
        <v>0.1</v>
      </c>
      <c r="E13" s="180" t="s">
        <v>322</v>
      </c>
      <c r="F13" s="180" t="s">
        <v>323</v>
      </c>
      <c r="G13" s="54" t="s">
        <v>1</v>
      </c>
      <c r="H13" s="54" t="s">
        <v>26</v>
      </c>
      <c r="I13" s="920">
        <v>0.6</v>
      </c>
      <c r="J13" s="54">
        <v>2021</v>
      </c>
      <c r="K13" s="168">
        <v>44927</v>
      </c>
      <c r="L13" s="168">
        <v>49309</v>
      </c>
      <c r="M13" s="919">
        <v>0.61699999999999999</v>
      </c>
      <c r="N13" s="919">
        <v>0.63400000000000001</v>
      </c>
      <c r="O13" s="919">
        <v>0.65100000000000002</v>
      </c>
      <c r="P13" s="919">
        <v>0.66800000000000004</v>
      </c>
      <c r="Q13" s="919">
        <v>0.68500000000000005</v>
      </c>
      <c r="R13" s="919">
        <v>0.70199999999999996</v>
      </c>
      <c r="S13" s="919">
        <v>0.71899999999999997</v>
      </c>
      <c r="T13" s="919">
        <v>0.73599999999999999</v>
      </c>
      <c r="U13" s="919">
        <v>0.753</v>
      </c>
      <c r="V13" s="362">
        <v>0.77</v>
      </c>
      <c r="W13" s="919">
        <v>0.78700000000000003</v>
      </c>
      <c r="X13" s="919">
        <v>0.80400000000000005</v>
      </c>
      <c r="Y13" s="919">
        <v>0.80400000000000005</v>
      </c>
      <c r="Z13" s="319" t="s">
        <v>1232</v>
      </c>
      <c r="AA13" s="503">
        <v>0.02</v>
      </c>
      <c r="AB13" s="256" t="s">
        <v>1233</v>
      </c>
      <c r="AC13" s="54" t="s">
        <v>1234</v>
      </c>
      <c r="AD13" s="147" t="s">
        <v>51</v>
      </c>
      <c r="AE13" s="446" t="s">
        <v>51</v>
      </c>
      <c r="AF13" s="54" t="s">
        <v>5</v>
      </c>
      <c r="AG13" s="54" t="s">
        <v>23</v>
      </c>
      <c r="AH13" s="190" t="s">
        <v>330</v>
      </c>
      <c r="AI13" s="259" t="s">
        <v>325</v>
      </c>
      <c r="AJ13" s="320" t="s">
        <v>324</v>
      </c>
      <c r="AK13" s="190" t="s">
        <v>324</v>
      </c>
      <c r="AL13" s="861">
        <v>44927</v>
      </c>
      <c r="AM13" s="181" t="s">
        <v>994</v>
      </c>
      <c r="AN13" s="504"/>
      <c r="AO13" s="504">
        <v>98</v>
      </c>
      <c r="AP13" s="504">
        <v>98</v>
      </c>
      <c r="AQ13" s="504">
        <v>98</v>
      </c>
      <c r="AR13" s="504">
        <v>98</v>
      </c>
      <c r="AS13" s="504">
        <v>98</v>
      </c>
      <c r="AT13" s="504">
        <v>98</v>
      </c>
      <c r="AU13" s="504">
        <v>98</v>
      </c>
      <c r="AV13" s="504">
        <v>98</v>
      </c>
      <c r="AW13" s="504">
        <v>98</v>
      </c>
      <c r="AX13" s="182">
        <v>98</v>
      </c>
      <c r="AY13" s="182">
        <v>98</v>
      </c>
      <c r="AZ13" s="182">
        <v>98</v>
      </c>
      <c r="BA13" s="505">
        <v>980</v>
      </c>
      <c r="BB13" s="169"/>
      <c r="BC13" s="169"/>
      <c r="BD13" s="54"/>
      <c r="BE13" s="190"/>
      <c r="BF13" s="506">
        <v>42</v>
      </c>
      <c r="BG13" s="169">
        <v>42</v>
      </c>
      <c r="BH13" s="54" t="s">
        <v>76</v>
      </c>
      <c r="BI13" s="190">
        <v>7872</v>
      </c>
      <c r="BJ13" s="506">
        <v>43</v>
      </c>
      <c r="BK13" s="169"/>
      <c r="BL13" s="54"/>
      <c r="BN13" s="169">
        <v>45</v>
      </c>
      <c r="BO13" s="169"/>
      <c r="BP13" s="54"/>
      <c r="BQ13" s="169"/>
      <c r="BR13" s="169">
        <v>46</v>
      </c>
      <c r="BS13" s="169"/>
      <c r="BT13" s="54"/>
      <c r="BU13" s="169"/>
      <c r="BV13" s="169">
        <v>47</v>
      </c>
      <c r="BW13" s="169"/>
      <c r="BX13" s="54"/>
      <c r="BY13" s="55"/>
      <c r="BZ13" s="317">
        <v>49</v>
      </c>
      <c r="CA13" s="55"/>
      <c r="CB13" s="55"/>
      <c r="CC13" s="55"/>
      <c r="CD13" s="317">
        <v>50</v>
      </c>
      <c r="CE13" s="55"/>
      <c r="CF13" s="55"/>
      <c r="CG13" s="55"/>
      <c r="CH13" s="317">
        <v>52</v>
      </c>
      <c r="CI13" s="55"/>
      <c r="CJ13" s="55"/>
      <c r="CK13" s="55"/>
      <c r="CL13" s="317">
        <v>53</v>
      </c>
      <c r="CM13" s="55"/>
      <c r="CN13" s="55"/>
      <c r="CO13" s="55"/>
      <c r="CP13" s="317">
        <v>55</v>
      </c>
      <c r="CQ13" s="55"/>
      <c r="CR13" s="55"/>
      <c r="CS13" s="317"/>
      <c r="CT13" s="317">
        <v>57</v>
      </c>
      <c r="CU13" s="55"/>
      <c r="CV13" s="55"/>
      <c r="CW13" s="55"/>
      <c r="CX13" s="317">
        <v>59</v>
      </c>
      <c r="CY13" s="169"/>
      <c r="CZ13" s="54"/>
      <c r="DB13" s="833">
        <v>598</v>
      </c>
      <c r="DC13" s="54" t="s">
        <v>326</v>
      </c>
      <c r="DD13" s="54" t="s">
        <v>420</v>
      </c>
      <c r="DE13" s="54" t="s">
        <v>1235</v>
      </c>
      <c r="DF13" s="54" t="s">
        <v>1236</v>
      </c>
      <c r="DG13" s="54" t="s">
        <v>1237</v>
      </c>
      <c r="DH13" s="373" t="s">
        <v>1238</v>
      </c>
      <c r="DI13" s="267" t="s">
        <v>10</v>
      </c>
      <c r="DJ13" s="455" t="s">
        <v>327</v>
      </c>
      <c r="DK13" s="455" t="s">
        <v>328</v>
      </c>
      <c r="DL13" s="58" t="s">
        <v>344</v>
      </c>
      <c r="DM13" s="58">
        <v>2417900</v>
      </c>
      <c r="DN13" s="267" t="s">
        <v>483</v>
      </c>
      <c r="DO13" s="214"/>
    </row>
    <row r="14" spans="1:119" s="257" customFormat="1" ht="180" customHeight="1">
      <c r="A14" s="319" t="s">
        <v>1225</v>
      </c>
      <c r="B14" s="1002"/>
      <c r="C14" s="363" t="s">
        <v>321</v>
      </c>
      <c r="D14" s="999"/>
      <c r="E14" s="180" t="s">
        <v>322</v>
      </c>
      <c r="F14" s="180" t="s">
        <v>323</v>
      </c>
      <c r="G14" s="54" t="s">
        <v>1</v>
      </c>
      <c r="H14" s="54" t="s">
        <v>26</v>
      </c>
      <c r="I14" s="920">
        <v>0.6</v>
      </c>
      <c r="J14" s="54">
        <v>2021</v>
      </c>
      <c r="K14" s="168">
        <v>44927</v>
      </c>
      <c r="L14" s="168">
        <v>49309</v>
      </c>
      <c r="M14" s="919">
        <v>0.61699999999999999</v>
      </c>
      <c r="N14" s="919">
        <v>0.63400000000000001</v>
      </c>
      <c r="O14" s="919">
        <v>0.65100000000000002</v>
      </c>
      <c r="P14" s="919">
        <v>0.66800000000000004</v>
      </c>
      <c r="Q14" s="919">
        <v>0.68500000000000005</v>
      </c>
      <c r="R14" s="919">
        <v>0.70199999999999996</v>
      </c>
      <c r="S14" s="919">
        <v>0.71899999999999997</v>
      </c>
      <c r="T14" s="919">
        <v>0.73599999999999999</v>
      </c>
      <c r="U14" s="919">
        <v>0.753</v>
      </c>
      <c r="V14" s="362">
        <v>0.77</v>
      </c>
      <c r="W14" s="919">
        <v>0.78700000000000003</v>
      </c>
      <c r="X14" s="919">
        <v>0.80400000000000005</v>
      </c>
      <c r="Y14" s="919">
        <v>0.80400000000000005</v>
      </c>
      <c r="Z14" s="319" t="s">
        <v>977</v>
      </c>
      <c r="AA14" s="290">
        <v>0.02</v>
      </c>
      <c r="AB14" s="286" t="s">
        <v>761</v>
      </c>
      <c r="AC14" s="54" t="s">
        <v>762</v>
      </c>
      <c r="AD14" s="147" t="s">
        <v>72</v>
      </c>
      <c r="AE14" s="328" t="s">
        <v>638</v>
      </c>
      <c r="AF14" s="54" t="s">
        <v>639</v>
      </c>
      <c r="AG14" s="54" t="s">
        <v>20</v>
      </c>
      <c r="AH14" s="320" t="s">
        <v>330</v>
      </c>
      <c r="AI14" s="321">
        <v>141</v>
      </c>
      <c r="AJ14" s="371" t="s">
        <v>324</v>
      </c>
      <c r="AK14" s="339" t="s">
        <v>356</v>
      </c>
      <c r="AL14" s="322">
        <v>44927</v>
      </c>
      <c r="AM14" s="322">
        <v>48944</v>
      </c>
      <c r="AN14" s="218"/>
      <c r="AO14" s="218">
        <v>10</v>
      </c>
      <c r="AP14" s="218">
        <v>10</v>
      </c>
      <c r="AQ14" s="218">
        <v>20</v>
      </c>
      <c r="AR14" s="218">
        <v>20</v>
      </c>
      <c r="AS14" s="218">
        <v>20</v>
      </c>
      <c r="AT14" s="218">
        <v>10</v>
      </c>
      <c r="AU14" s="218">
        <v>20</v>
      </c>
      <c r="AV14" s="218">
        <v>20</v>
      </c>
      <c r="AW14" s="218">
        <v>20</v>
      </c>
      <c r="AX14" s="218">
        <v>10</v>
      </c>
      <c r="AY14" s="182">
        <v>20</v>
      </c>
      <c r="AZ14" s="182"/>
      <c r="BA14" s="218">
        <v>180</v>
      </c>
      <c r="BB14" s="323"/>
      <c r="BC14" s="323"/>
      <c r="BD14" s="54"/>
      <c r="BE14" s="321"/>
      <c r="BF14" s="372">
        <v>4</v>
      </c>
      <c r="BG14" s="323"/>
      <c r="BH14" s="54" t="s">
        <v>76</v>
      </c>
      <c r="BI14" s="321">
        <v>7850</v>
      </c>
      <c r="BJ14" s="341">
        <v>4</v>
      </c>
      <c r="BK14" s="341"/>
      <c r="BL14" s="267"/>
      <c r="BM14" s="267"/>
      <c r="BN14" s="341">
        <v>4</v>
      </c>
      <c r="BO14" s="169"/>
      <c r="BP14" s="54"/>
      <c r="BQ14" s="291"/>
      <c r="BR14" s="341">
        <v>4</v>
      </c>
      <c r="BS14" s="169"/>
      <c r="BT14" s="54"/>
      <c r="BU14" s="324"/>
      <c r="BV14" s="372">
        <v>4</v>
      </c>
      <c r="BW14" s="169"/>
      <c r="BX14" s="54"/>
      <c r="BY14" s="319"/>
      <c r="BZ14" s="372">
        <v>4</v>
      </c>
      <c r="CA14" s="317"/>
      <c r="CB14" s="55"/>
      <c r="CC14" s="319"/>
      <c r="CD14" s="372">
        <v>4</v>
      </c>
      <c r="CE14" s="317"/>
      <c r="CF14" s="55"/>
      <c r="CG14" s="319"/>
      <c r="CH14" s="372">
        <v>4</v>
      </c>
      <c r="CI14" s="317"/>
      <c r="CJ14" s="55"/>
      <c r="CK14" s="319"/>
      <c r="CL14" s="372">
        <v>4</v>
      </c>
      <c r="CM14" s="317"/>
      <c r="CN14" s="55"/>
      <c r="CO14" s="55"/>
      <c r="CP14" s="372">
        <v>4</v>
      </c>
      <c r="CQ14" s="317"/>
      <c r="CR14" s="55"/>
      <c r="CS14" s="319"/>
      <c r="CT14" s="372">
        <v>4</v>
      </c>
      <c r="CU14" s="55"/>
      <c r="CV14" s="55"/>
      <c r="CW14" s="55"/>
      <c r="CX14" s="372">
        <v>4</v>
      </c>
      <c r="CY14" s="169"/>
      <c r="CZ14" s="54"/>
      <c r="DA14" s="54"/>
      <c r="DB14" s="834">
        <v>44</v>
      </c>
      <c r="DC14" s="54" t="s">
        <v>408</v>
      </c>
      <c r="DD14" s="258" t="s">
        <v>642</v>
      </c>
      <c r="DE14" s="54" t="s">
        <v>643</v>
      </c>
      <c r="DF14" s="54" t="s">
        <v>644</v>
      </c>
      <c r="DG14" s="54">
        <v>6605400</v>
      </c>
      <c r="DH14" s="373" t="s">
        <v>645</v>
      </c>
      <c r="DI14" s="267"/>
      <c r="DJ14" s="267"/>
      <c r="DK14" s="267"/>
      <c r="DL14" s="58"/>
      <c r="DM14" s="267"/>
      <c r="DN14" s="318"/>
      <c r="DO14" s="214"/>
    </row>
    <row r="15" spans="1:119" s="257" customFormat="1" ht="180" customHeight="1">
      <c r="A15" s="319" t="s">
        <v>1225</v>
      </c>
      <c r="B15" s="1002"/>
      <c r="C15" s="363" t="s">
        <v>321</v>
      </c>
      <c r="D15" s="999"/>
      <c r="E15" s="180" t="s">
        <v>322</v>
      </c>
      <c r="F15" s="180" t="s">
        <v>323</v>
      </c>
      <c r="G15" s="54" t="s">
        <v>1</v>
      </c>
      <c r="H15" s="54" t="s">
        <v>26</v>
      </c>
      <c r="I15" s="920">
        <v>0.6</v>
      </c>
      <c r="J15" s="54">
        <v>2021</v>
      </c>
      <c r="K15" s="168">
        <v>44927</v>
      </c>
      <c r="L15" s="168">
        <v>49309</v>
      </c>
      <c r="M15" s="919">
        <v>0.61699999999999999</v>
      </c>
      <c r="N15" s="919">
        <v>0.63400000000000001</v>
      </c>
      <c r="O15" s="919">
        <v>0.65100000000000002</v>
      </c>
      <c r="P15" s="919">
        <v>0.66800000000000004</v>
      </c>
      <c r="Q15" s="919">
        <v>0.68500000000000005</v>
      </c>
      <c r="R15" s="919">
        <v>0.70199999999999996</v>
      </c>
      <c r="S15" s="919">
        <v>0.71899999999999997</v>
      </c>
      <c r="T15" s="919">
        <v>0.73599999999999999</v>
      </c>
      <c r="U15" s="919">
        <v>0.753</v>
      </c>
      <c r="V15" s="362">
        <v>0.77</v>
      </c>
      <c r="W15" s="919">
        <v>0.78700000000000003</v>
      </c>
      <c r="X15" s="919">
        <v>0.80400000000000005</v>
      </c>
      <c r="Y15" s="919">
        <v>0.80400000000000005</v>
      </c>
      <c r="Z15" s="319" t="s">
        <v>978</v>
      </c>
      <c r="AA15" s="290">
        <v>0.02</v>
      </c>
      <c r="AB15" s="286" t="s">
        <v>884</v>
      </c>
      <c r="AC15" s="54" t="s">
        <v>885</v>
      </c>
      <c r="AD15" s="147" t="s">
        <v>86</v>
      </c>
      <c r="AE15" s="328" t="s">
        <v>368</v>
      </c>
      <c r="AF15" s="54" t="s">
        <v>1</v>
      </c>
      <c r="AG15" s="54" t="s">
        <v>20</v>
      </c>
      <c r="AH15" s="320" t="s">
        <v>355</v>
      </c>
      <c r="AI15" s="321" t="s">
        <v>356</v>
      </c>
      <c r="AJ15" s="339" t="s">
        <v>324</v>
      </c>
      <c r="AK15" s="339" t="s">
        <v>356</v>
      </c>
      <c r="AL15" s="322">
        <v>44927</v>
      </c>
      <c r="AM15" s="322">
        <v>49309</v>
      </c>
      <c r="AN15" s="218"/>
      <c r="AO15" s="218">
        <v>20</v>
      </c>
      <c r="AP15" s="218">
        <v>20</v>
      </c>
      <c r="AQ15" s="218">
        <v>20</v>
      </c>
      <c r="AR15" s="218">
        <v>20</v>
      </c>
      <c r="AS15" s="218">
        <v>20</v>
      </c>
      <c r="AT15" s="218">
        <v>20</v>
      </c>
      <c r="AU15" s="218">
        <v>20</v>
      </c>
      <c r="AV15" s="218">
        <v>20</v>
      </c>
      <c r="AW15" s="218">
        <v>20</v>
      </c>
      <c r="AX15" s="218">
        <v>20</v>
      </c>
      <c r="AY15" s="218">
        <v>20</v>
      </c>
      <c r="AZ15" s="218">
        <v>20</v>
      </c>
      <c r="BA15" s="218">
        <f>SUM(AO15:AZ15)</f>
        <v>240</v>
      </c>
      <c r="BB15" s="323"/>
      <c r="BC15" s="323"/>
      <c r="BD15" s="54"/>
      <c r="BE15" s="321"/>
      <c r="BF15" s="372">
        <v>13</v>
      </c>
      <c r="BG15" s="323">
        <v>13</v>
      </c>
      <c r="BH15" s="54" t="s">
        <v>76</v>
      </c>
      <c r="BI15" s="321">
        <v>7685</v>
      </c>
      <c r="BJ15" s="341">
        <v>14</v>
      </c>
      <c r="BK15" s="341">
        <v>14</v>
      </c>
      <c r="BL15" s="267" t="s">
        <v>76</v>
      </c>
      <c r="BM15" s="267">
        <v>7685</v>
      </c>
      <c r="BN15" s="341">
        <v>14</v>
      </c>
      <c r="BO15" s="169"/>
      <c r="BP15" s="267" t="s">
        <v>76</v>
      </c>
      <c r="BQ15" s="291"/>
      <c r="BR15" s="341">
        <v>14</v>
      </c>
      <c r="BS15" s="169"/>
      <c r="BT15" s="267" t="s">
        <v>76</v>
      </c>
      <c r="BU15" s="324"/>
      <c r="BV15" s="372">
        <v>15</v>
      </c>
      <c r="BW15" s="169"/>
      <c r="BX15" s="267" t="s">
        <v>76</v>
      </c>
      <c r="BY15" s="319"/>
      <c r="BZ15" s="372">
        <v>15</v>
      </c>
      <c r="CA15" s="317"/>
      <c r="CB15" s="267" t="s">
        <v>76</v>
      </c>
      <c r="CC15" s="319"/>
      <c r="CD15" s="372">
        <v>16</v>
      </c>
      <c r="CE15" s="317"/>
      <c r="CF15" s="267" t="s">
        <v>76</v>
      </c>
      <c r="CG15" s="319"/>
      <c r="CH15" s="372">
        <v>16</v>
      </c>
      <c r="CI15" s="317"/>
      <c r="CJ15" s="267" t="s">
        <v>76</v>
      </c>
      <c r="CK15" s="319"/>
      <c r="CL15" s="687">
        <v>17</v>
      </c>
      <c r="CM15" s="317"/>
      <c r="CN15" s="267" t="s">
        <v>76</v>
      </c>
      <c r="CO15" s="55"/>
      <c r="CP15" s="372">
        <v>17</v>
      </c>
      <c r="CQ15" s="317"/>
      <c r="CR15" s="267" t="s">
        <v>76</v>
      </c>
      <c r="CS15" s="319"/>
      <c r="CT15" s="372">
        <v>18</v>
      </c>
      <c r="CU15" s="55"/>
      <c r="CV15" s="267" t="s">
        <v>76</v>
      </c>
      <c r="CW15" s="55"/>
      <c r="CX15" s="372">
        <v>18</v>
      </c>
      <c r="CY15" s="169"/>
      <c r="CZ15" s="267" t="s">
        <v>76</v>
      </c>
      <c r="DA15" s="54"/>
      <c r="DB15" s="835">
        <f>SUM(BF15,BJ15,BN15,BR15,BV15,BZ15,CD15,CH15,CL15,CP15,CT15,CX15)</f>
        <v>187</v>
      </c>
      <c r="DC15" s="54" t="s">
        <v>10</v>
      </c>
      <c r="DD15" s="258" t="s">
        <v>327</v>
      </c>
      <c r="DE15" s="54" t="s">
        <v>328</v>
      </c>
      <c r="DF15" s="54" t="s">
        <v>771</v>
      </c>
      <c r="DG15" s="54" t="s">
        <v>860</v>
      </c>
      <c r="DH15" s="373" t="s">
        <v>483</v>
      </c>
      <c r="DI15" s="688" t="s">
        <v>10</v>
      </c>
      <c r="DJ15" s="267" t="s">
        <v>327</v>
      </c>
      <c r="DK15" s="267" t="s">
        <v>817</v>
      </c>
      <c r="DL15" s="267" t="s">
        <v>858</v>
      </c>
      <c r="DM15" s="267" t="s">
        <v>859</v>
      </c>
      <c r="DN15" s="318"/>
      <c r="DO15" s="214"/>
    </row>
    <row r="16" spans="1:119" s="257" customFormat="1" ht="180" customHeight="1">
      <c r="A16" s="319" t="s">
        <v>1225</v>
      </c>
      <c r="B16" s="1002"/>
      <c r="C16" s="363" t="s">
        <v>321</v>
      </c>
      <c r="D16" s="999"/>
      <c r="E16" s="180" t="s">
        <v>322</v>
      </c>
      <c r="F16" s="180" t="s">
        <v>323</v>
      </c>
      <c r="G16" s="54" t="s">
        <v>1</v>
      </c>
      <c r="H16" s="54" t="s">
        <v>26</v>
      </c>
      <c r="I16" s="920">
        <v>0.6</v>
      </c>
      <c r="J16" s="54">
        <v>2021</v>
      </c>
      <c r="K16" s="168">
        <v>44927</v>
      </c>
      <c r="L16" s="168">
        <v>49309</v>
      </c>
      <c r="M16" s="919">
        <v>0.61699999999999999</v>
      </c>
      <c r="N16" s="919">
        <v>0.63400000000000001</v>
      </c>
      <c r="O16" s="919">
        <v>0.65100000000000002</v>
      </c>
      <c r="P16" s="919">
        <v>0.66800000000000004</v>
      </c>
      <c r="Q16" s="919">
        <v>0.68500000000000005</v>
      </c>
      <c r="R16" s="919">
        <v>0.70199999999999996</v>
      </c>
      <c r="S16" s="919">
        <v>0.71899999999999997</v>
      </c>
      <c r="T16" s="919">
        <v>0.73599999999999999</v>
      </c>
      <c r="U16" s="919">
        <v>0.753</v>
      </c>
      <c r="V16" s="362">
        <v>0.77</v>
      </c>
      <c r="W16" s="919">
        <v>0.78700000000000003</v>
      </c>
      <c r="X16" s="919">
        <v>0.80400000000000005</v>
      </c>
      <c r="Y16" s="919">
        <v>0.80400000000000005</v>
      </c>
      <c r="Z16" s="319" t="s">
        <v>979</v>
      </c>
      <c r="AA16" s="290">
        <v>0.02</v>
      </c>
      <c r="AB16" s="286" t="s">
        <v>851</v>
      </c>
      <c r="AC16" s="54" t="s">
        <v>852</v>
      </c>
      <c r="AD16" s="147" t="s">
        <v>86</v>
      </c>
      <c r="AE16" s="328" t="s">
        <v>368</v>
      </c>
      <c r="AF16" s="54" t="s">
        <v>1</v>
      </c>
      <c r="AG16" s="54" t="s">
        <v>20</v>
      </c>
      <c r="AH16" s="320" t="s">
        <v>355</v>
      </c>
      <c r="AI16" s="321" t="s">
        <v>356</v>
      </c>
      <c r="AJ16" s="339">
        <v>105</v>
      </c>
      <c r="AK16" s="339">
        <v>2022</v>
      </c>
      <c r="AL16" s="322">
        <v>44927</v>
      </c>
      <c r="AM16" s="322">
        <v>49309</v>
      </c>
      <c r="AN16" s="218"/>
      <c r="AO16" s="218">
        <v>134</v>
      </c>
      <c r="AP16" s="218">
        <v>131</v>
      </c>
      <c r="AQ16" s="218">
        <v>97</v>
      </c>
      <c r="AR16" s="218">
        <v>153</v>
      </c>
      <c r="AS16" s="218">
        <v>153</v>
      </c>
      <c r="AT16" s="218">
        <v>153</v>
      </c>
      <c r="AU16" s="218">
        <v>97</v>
      </c>
      <c r="AV16" s="218">
        <v>153</v>
      </c>
      <c r="AW16" s="218">
        <v>153</v>
      </c>
      <c r="AX16" s="218">
        <v>153</v>
      </c>
      <c r="AY16" s="218">
        <v>153</v>
      </c>
      <c r="AZ16" s="218">
        <v>153</v>
      </c>
      <c r="BA16" s="276">
        <f>SUM(AN16:AZ16)</f>
        <v>1683</v>
      </c>
      <c r="BB16" s="323"/>
      <c r="BC16" s="323"/>
      <c r="BD16" s="54"/>
      <c r="BE16" s="321"/>
      <c r="BF16" s="169">
        <v>162</v>
      </c>
      <c r="BG16" s="169">
        <v>162</v>
      </c>
      <c r="BH16" s="323" t="s">
        <v>76</v>
      </c>
      <c r="BI16" s="321">
        <v>7685</v>
      </c>
      <c r="BJ16" s="341">
        <v>167</v>
      </c>
      <c r="BK16" s="341">
        <v>167</v>
      </c>
      <c r="BL16" s="267" t="s">
        <v>76</v>
      </c>
      <c r="BM16" s="267">
        <v>7685</v>
      </c>
      <c r="BN16" s="341">
        <v>172</v>
      </c>
      <c r="BO16" s="169"/>
      <c r="BP16" s="796" t="s">
        <v>76</v>
      </c>
      <c r="BQ16" s="291"/>
      <c r="BR16" s="341">
        <v>177</v>
      </c>
      <c r="BS16" s="169"/>
      <c r="BT16" s="796" t="s">
        <v>76</v>
      </c>
      <c r="BU16" s="324"/>
      <c r="BV16" s="372">
        <v>182</v>
      </c>
      <c r="BW16" s="169"/>
      <c r="BX16" s="796" t="s">
        <v>76</v>
      </c>
      <c r="BY16" s="319"/>
      <c r="BZ16" s="372">
        <v>188</v>
      </c>
      <c r="CA16" s="317"/>
      <c r="CB16" s="796" t="s">
        <v>76</v>
      </c>
      <c r="CC16" s="319"/>
      <c r="CD16" s="324">
        <v>193</v>
      </c>
      <c r="CE16" s="317"/>
      <c r="CF16" s="796" t="s">
        <v>76</v>
      </c>
      <c r="CG16" s="324"/>
      <c r="CH16" s="324">
        <v>199</v>
      </c>
      <c r="CI16" s="317"/>
      <c r="CJ16" s="796" t="s">
        <v>76</v>
      </c>
      <c r="CK16" s="324"/>
      <c r="CL16" s="317">
        <v>205</v>
      </c>
      <c r="CM16" s="317"/>
      <c r="CN16" s="796" t="s">
        <v>76</v>
      </c>
      <c r="CO16" s="317"/>
      <c r="CP16" s="324">
        <v>211</v>
      </c>
      <c r="CQ16" s="317"/>
      <c r="CR16" s="796" t="s">
        <v>76</v>
      </c>
      <c r="CS16" s="324"/>
      <c r="CT16" s="317">
        <v>218</v>
      </c>
      <c r="CU16" s="55"/>
      <c r="CV16" s="796" t="s">
        <v>76</v>
      </c>
      <c r="CW16" s="317"/>
      <c r="CX16" s="169">
        <v>224</v>
      </c>
      <c r="CY16" s="169"/>
      <c r="CZ16" s="796" t="s">
        <v>76</v>
      </c>
      <c r="DA16" s="169"/>
      <c r="DB16" s="835">
        <f>SUM(BF16,BJ16,BN16,BR16,BV16,BZ16,CD16,CH16,CL16,CP16,CT16,CX16)</f>
        <v>2298</v>
      </c>
      <c r="DC16" s="54" t="s">
        <v>10</v>
      </c>
      <c r="DD16" s="258" t="s">
        <v>327</v>
      </c>
      <c r="DE16" s="54" t="s">
        <v>328</v>
      </c>
      <c r="DF16" s="54" t="s">
        <v>771</v>
      </c>
      <c r="DG16" s="54" t="s">
        <v>860</v>
      </c>
      <c r="DH16" s="373" t="s">
        <v>483</v>
      </c>
      <c r="DI16" s="688" t="s">
        <v>10</v>
      </c>
      <c r="DJ16" s="267" t="s">
        <v>327</v>
      </c>
      <c r="DK16" s="267" t="s">
        <v>817</v>
      </c>
      <c r="DL16" s="267" t="s">
        <v>858</v>
      </c>
      <c r="DM16" s="267" t="s">
        <v>859</v>
      </c>
      <c r="DN16" s="318"/>
      <c r="DO16" s="214"/>
    </row>
    <row r="17" spans="1:119" s="257" customFormat="1" ht="180" customHeight="1">
      <c r="A17" s="319" t="s">
        <v>1225</v>
      </c>
      <c r="B17" s="1002"/>
      <c r="C17" s="363" t="s">
        <v>321</v>
      </c>
      <c r="D17" s="1000"/>
      <c r="E17" s="180" t="s">
        <v>322</v>
      </c>
      <c r="F17" s="180" t="s">
        <v>323</v>
      </c>
      <c r="G17" s="54" t="s">
        <v>1</v>
      </c>
      <c r="H17" s="54" t="s">
        <v>26</v>
      </c>
      <c r="I17" s="920">
        <v>0.6</v>
      </c>
      <c r="J17" s="54">
        <v>2021</v>
      </c>
      <c r="K17" s="168">
        <v>44927</v>
      </c>
      <c r="L17" s="168">
        <v>49309</v>
      </c>
      <c r="M17" s="919">
        <v>0.61699999999999999</v>
      </c>
      <c r="N17" s="919">
        <v>0.63400000000000001</v>
      </c>
      <c r="O17" s="919">
        <v>0.65100000000000002</v>
      </c>
      <c r="P17" s="919">
        <v>0.66800000000000004</v>
      </c>
      <c r="Q17" s="919">
        <v>0.68500000000000005</v>
      </c>
      <c r="R17" s="919">
        <v>0.70199999999999996</v>
      </c>
      <c r="S17" s="919">
        <v>0.71899999999999997</v>
      </c>
      <c r="T17" s="919">
        <v>0.73599999999999999</v>
      </c>
      <c r="U17" s="919">
        <v>0.753</v>
      </c>
      <c r="V17" s="362">
        <v>0.77</v>
      </c>
      <c r="W17" s="919">
        <v>0.78700000000000003</v>
      </c>
      <c r="X17" s="919">
        <v>0.80400000000000005</v>
      </c>
      <c r="Y17" s="919">
        <v>0.80400000000000005</v>
      </c>
      <c r="Z17" s="319" t="s">
        <v>980</v>
      </c>
      <c r="AA17" s="290">
        <v>0.02</v>
      </c>
      <c r="AB17" s="286" t="s">
        <v>959</v>
      </c>
      <c r="AC17" s="54" t="s">
        <v>960</v>
      </c>
      <c r="AD17" s="147" t="s">
        <v>78</v>
      </c>
      <c r="AE17" s="328" t="s">
        <v>329</v>
      </c>
      <c r="AF17" s="259" t="s">
        <v>961</v>
      </c>
      <c r="AG17" s="190" t="s">
        <v>20</v>
      </c>
      <c r="AH17" s="320" t="s">
        <v>355</v>
      </c>
      <c r="AI17" s="321" t="s">
        <v>356</v>
      </c>
      <c r="AJ17" s="844" t="s">
        <v>324</v>
      </c>
      <c r="AK17" s="195" t="s">
        <v>528</v>
      </c>
      <c r="AL17" s="322">
        <v>44927</v>
      </c>
      <c r="AM17" s="322">
        <v>49309</v>
      </c>
      <c r="AN17" s="845"/>
      <c r="AO17" s="845">
        <v>40</v>
      </c>
      <c r="AP17" s="845">
        <v>40</v>
      </c>
      <c r="AQ17" s="845">
        <v>40</v>
      </c>
      <c r="AR17" s="845">
        <v>40</v>
      </c>
      <c r="AS17" s="845">
        <v>40</v>
      </c>
      <c r="AT17" s="845">
        <v>40</v>
      </c>
      <c r="AU17" s="845">
        <v>40</v>
      </c>
      <c r="AV17" s="845">
        <v>40</v>
      </c>
      <c r="AW17" s="845">
        <v>40</v>
      </c>
      <c r="AX17" s="845">
        <v>40</v>
      </c>
      <c r="AY17" s="845">
        <v>40</v>
      </c>
      <c r="AZ17" s="845">
        <v>40</v>
      </c>
      <c r="BA17" s="276">
        <f>SUM(AO17:AZ17)</f>
        <v>480</v>
      </c>
      <c r="BB17" s="323"/>
      <c r="BC17" s="323"/>
      <c r="BD17" s="54"/>
      <c r="BE17" s="321"/>
      <c r="BF17" s="169">
        <v>40</v>
      </c>
      <c r="BG17" s="358">
        <v>40</v>
      </c>
      <c r="BH17" s="323" t="s">
        <v>76</v>
      </c>
      <c r="BI17" s="259">
        <v>7666</v>
      </c>
      <c r="BJ17" s="169">
        <v>40</v>
      </c>
      <c r="BK17" s="358">
        <v>40</v>
      </c>
      <c r="BL17" s="267" t="s">
        <v>76</v>
      </c>
      <c r="BM17" s="190">
        <v>7666</v>
      </c>
      <c r="BN17" s="358">
        <v>40</v>
      </c>
      <c r="BO17" s="358"/>
      <c r="BP17" s="796" t="s">
        <v>76</v>
      </c>
      <c r="BQ17" s="190"/>
      <c r="BR17" s="358">
        <v>40</v>
      </c>
      <c r="BS17" s="358"/>
      <c r="BT17" s="796" t="s">
        <v>76</v>
      </c>
      <c r="BU17" s="259"/>
      <c r="BV17" s="358">
        <v>40</v>
      </c>
      <c r="BW17" s="358"/>
      <c r="BX17" s="796" t="s">
        <v>76</v>
      </c>
      <c r="BY17" s="259"/>
      <c r="BZ17" s="358">
        <v>40</v>
      </c>
      <c r="CA17" s="358"/>
      <c r="CB17" s="796" t="s">
        <v>76</v>
      </c>
      <c r="CC17" s="259"/>
      <c r="CD17" s="358">
        <v>40</v>
      </c>
      <c r="CE17" s="358"/>
      <c r="CF17" s="796" t="s">
        <v>76</v>
      </c>
      <c r="CG17" s="259"/>
      <c r="CH17" s="358">
        <v>40</v>
      </c>
      <c r="CI17" s="358"/>
      <c r="CJ17" s="796" t="s">
        <v>76</v>
      </c>
      <c r="CK17" s="259"/>
      <c r="CL17" s="358">
        <v>40</v>
      </c>
      <c r="CM17" s="358"/>
      <c r="CN17" s="796" t="s">
        <v>76</v>
      </c>
      <c r="CO17" s="259"/>
      <c r="CP17" s="358">
        <v>40</v>
      </c>
      <c r="CQ17" s="358"/>
      <c r="CR17" s="796" t="s">
        <v>76</v>
      </c>
      <c r="CS17" s="190"/>
      <c r="CT17" s="358">
        <v>40</v>
      </c>
      <c r="CU17" s="358"/>
      <c r="CV17" s="796" t="s">
        <v>76</v>
      </c>
      <c r="CW17" s="190"/>
      <c r="CX17" s="358">
        <v>40</v>
      </c>
      <c r="CY17" s="358"/>
      <c r="CZ17" s="796" t="s">
        <v>76</v>
      </c>
      <c r="DA17" s="190"/>
      <c r="DB17" s="869">
        <f>SUM(BF17,BJ17,BN17,BR17,BV17,BZ17,CD17,CH17,CL17,CP17,CT17,CX17)</f>
        <v>480</v>
      </c>
      <c r="DC17" s="846" t="s">
        <v>37</v>
      </c>
      <c r="DD17" s="846" t="s">
        <v>962</v>
      </c>
      <c r="DE17" s="846" t="s">
        <v>963</v>
      </c>
      <c r="DF17" s="846" t="s">
        <v>964</v>
      </c>
      <c r="DG17" s="190">
        <v>3195208139</v>
      </c>
      <c r="DH17" s="847" t="s">
        <v>965</v>
      </c>
      <c r="DI17" s="688" t="s">
        <v>10</v>
      </c>
      <c r="DJ17" s="267" t="s">
        <v>327</v>
      </c>
      <c r="DK17" s="267" t="s">
        <v>328</v>
      </c>
      <c r="DL17" s="267" t="s">
        <v>344</v>
      </c>
      <c r="DM17" s="267">
        <v>2417900</v>
      </c>
      <c r="DN17" s="456" t="s">
        <v>483</v>
      </c>
      <c r="DO17" s="214"/>
    </row>
    <row r="18" spans="1:119" s="257" customFormat="1" ht="180" customHeight="1">
      <c r="A18" s="319" t="s">
        <v>1225</v>
      </c>
      <c r="B18" s="1002"/>
      <c r="C18" s="921" t="s">
        <v>1128</v>
      </c>
      <c r="D18" s="996">
        <v>0.08</v>
      </c>
      <c r="E18" s="922" t="s">
        <v>1085</v>
      </c>
      <c r="F18" s="922" t="s">
        <v>1129</v>
      </c>
      <c r="G18" s="54" t="s">
        <v>1</v>
      </c>
      <c r="H18" s="54" t="s">
        <v>26</v>
      </c>
      <c r="I18" s="457">
        <v>0.27</v>
      </c>
      <c r="J18" s="230">
        <v>2020</v>
      </c>
      <c r="K18" s="231">
        <v>44927</v>
      </c>
      <c r="L18" s="231">
        <v>49309</v>
      </c>
      <c r="M18" s="457">
        <v>0.28000000000000003</v>
      </c>
      <c r="N18" s="457">
        <v>0.28999999999999998</v>
      </c>
      <c r="O18" s="457">
        <v>0.3</v>
      </c>
      <c r="P18" s="457">
        <v>0.31</v>
      </c>
      <c r="Q18" s="457">
        <v>0.32</v>
      </c>
      <c r="R18" s="457">
        <v>0.33</v>
      </c>
      <c r="S18" s="457">
        <v>0.34</v>
      </c>
      <c r="T18" s="457">
        <v>0.35</v>
      </c>
      <c r="U18" s="457">
        <v>0.36</v>
      </c>
      <c r="V18" s="457">
        <v>0.37</v>
      </c>
      <c r="W18" s="457">
        <v>0.38</v>
      </c>
      <c r="X18" s="457">
        <v>0.39</v>
      </c>
      <c r="Y18" s="457">
        <v>0.39</v>
      </c>
      <c r="Z18" s="319" t="s">
        <v>730</v>
      </c>
      <c r="AA18" s="283" t="s">
        <v>991</v>
      </c>
      <c r="AB18" s="286" t="s">
        <v>527</v>
      </c>
      <c r="AC18" s="54" t="s">
        <v>533</v>
      </c>
      <c r="AD18" s="446" t="s">
        <v>59</v>
      </c>
      <c r="AE18" s="321" t="s">
        <v>132</v>
      </c>
      <c r="AF18" s="447" t="s">
        <v>733</v>
      </c>
      <c r="AG18" s="267" t="s">
        <v>23</v>
      </c>
      <c r="AH18" s="448" t="s">
        <v>355</v>
      </c>
      <c r="AI18" s="319" t="s">
        <v>528</v>
      </c>
      <c r="AJ18" s="449" t="s">
        <v>324</v>
      </c>
      <c r="AK18" s="450" t="s">
        <v>528</v>
      </c>
      <c r="AL18" s="451">
        <v>44958</v>
      </c>
      <c r="AM18" s="451">
        <v>48213</v>
      </c>
      <c r="AN18" s="452"/>
      <c r="AO18" s="453">
        <v>1</v>
      </c>
      <c r="AP18" s="452"/>
      <c r="AQ18" s="452"/>
      <c r="AR18" s="452"/>
      <c r="AS18" s="453">
        <v>1</v>
      </c>
      <c r="AT18" s="452"/>
      <c r="AU18" s="452"/>
      <c r="AV18" s="452"/>
      <c r="AW18" s="453">
        <v>1</v>
      </c>
      <c r="AX18" s="454"/>
      <c r="AY18" s="454"/>
      <c r="AZ18" s="454"/>
      <c r="BA18" s="453">
        <v>3</v>
      </c>
      <c r="BB18" s="291"/>
      <c r="BC18" s="291"/>
      <c r="BD18" s="450"/>
      <c r="BE18" s="319"/>
      <c r="BF18" s="291">
        <v>18</v>
      </c>
      <c r="BG18" s="291">
        <v>18</v>
      </c>
      <c r="BH18" s="450" t="s">
        <v>76</v>
      </c>
      <c r="BI18" s="319">
        <v>7738</v>
      </c>
      <c r="BJ18" s="291"/>
      <c r="BK18" s="291"/>
      <c r="BL18" s="291"/>
      <c r="BM18" s="291"/>
      <c r="BN18" s="291"/>
      <c r="BO18" s="291"/>
      <c r="BP18" s="291"/>
      <c r="BQ18" s="291"/>
      <c r="BR18" s="291"/>
      <c r="BS18" s="291"/>
      <c r="BT18" s="291"/>
      <c r="BU18" s="291"/>
      <c r="BV18" s="291">
        <v>20</v>
      </c>
      <c r="BW18" s="291"/>
      <c r="BX18" s="448"/>
      <c r="BY18" s="319"/>
      <c r="BZ18" s="291"/>
      <c r="CA18" s="291"/>
      <c r="CB18" s="291"/>
      <c r="CC18" s="291"/>
      <c r="CD18" s="291"/>
      <c r="CE18" s="291"/>
      <c r="CF18" s="291"/>
      <c r="CG18" s="291"/>
      <c r="CH18" s="291"/>
      <c r="CI18" s="291"/>
      <c r="CJ18" s="291"/>
      <c r="CK18" s="291"/>
      <c r="CL18" s="291">
        <v>22</v>
      </c>
      <c r="CM18" s="291"/>
      <c r="CN18" s="319"/>
      <c r="CO18" s="319"/>
      <c r="CP18" s="291"/>
      <c r="CQ18" s="291"/>
      <c r="CR18" s="291"/>
      <c r="CS18" s="291"/>
      <c r="CT18" s="291"/>
      <c r="CU18" s="291"/>
      <c r="CV18" s="291"/>
      <c r="CW18" s="291"/>
      <c r="CX18" s="291"/>
      <c r="CY18" s="291"/>
      <c r="CZ18" s="291"/>
      <c r="DA18" s="291"/>
      <c r="DB18" s="834">
        <f>SUM(BF18,BV18,CL18)</f>
        <v>60</v>
      </c>
      <c r="DC18" s="455" t="s">
        <v>43</v>
      </c>
      <c r="DD18" s="455" t="s">
        <v>107</v>
      </c>
      <c r="DE18" s="267" t="s">
        <v>539</v>
      </c>
      <c r="DF18" s="58" t="s">
        <v>537</v>
      </c>
      <c r="DG18" s="267">
        <v>6013169001</v>
      </c>
      <c r="DH18" s="455" t="s">
        <v>540</v>
      </c>
      <c r="DI18" s="342" t="s">
        <v>10</v>
      </c>
      <c r="DJ18" s="267" t="s">
        <v>327</v>
      </c>
      <c r="DK18" s="267" t="s">
        <v>328</v>
      </c>
      <c r="DL18" s="267" t="s">
        <v>344</v>
      </c>
      <c r="DM18" s="267">
        <v>2417900</v>
      </c>
      <c r="DN18" s="456" t="s">
        <v>483</v>
      </c>
      <c r="DO18" s="214"/>
    </row>
    <row r="19" spans="1:119" ht="189.75" customHeight="1">
      <c r="A19" s="319" t="s">
        <v>1225</v>
      </c>
      <c r="B19" s="1002"/>
      <c r="C19" s="921" t="s">
        <v>1128</v>
      </c>
      <c r="D19" s="1002"/>
      <c r="E19" s="922" t="s">
        <v>1085</v>
      </c>
      <c r="F19" s="922" t="s">
        <v>1130</v>
      </c>
      <c r="G19" s="165" t="s">
        <v>332</v>
      </c>
      <c r="H19" s="54" t="s">
        <v>26</v>
      </c>
      <c r="I19" s="457">
        <v>0.27</v>
      </c>
      <c r="J19" s="230">
        <v>2020</v>
      </c>
      <c r="K19" s="231">
        <v>44927</v>
      </c>
      <c r="L19" s="231">
        <v>49309</v>
      </c>
      <c r="M19" s="457">
        <v>0.28000000000000003</v>
      </c>
      <c r="N19" s="457">
        <v>0.28999999999999998</v>
      </c>
      <c r="O19" s="457">
        <v>0.3</v>
      </c>
      <c r="P19" s="457">
        <v>0.31</v>
      </c>
      <c r="Q19" s="457">
        <v>0.32</v>
      </c>
      <c r="R19" s="457">
        <v>0.33</v>
      </c>
      <c r="S19" s="457">
        <v>0.34</v>
      </c>
      <c r="T19" s="457">
        <v>0.35</v>
      </c>
      <c r="U19" s="457">
        <v>0.36</v>
      </c>
      <c r="V19" s="457">
        <v>0.37</v>
      </c>
      <c r="W19" s="457">
        <v>0.38</v>
      </c>
      <c r="X19" s="457">
        <v>0.39</v>
      </c>
      <c r="Y19" s="457">
        <v>0.39</v>
      </c>
      <c r="Z19" s="267" t="s">
        <v>1251</v>
      </c>
      <c r="AA19" s="283" t="s">
        <v>992</v>
      </c>
      <c r="AB19" s="286" t="s">
        <v>731</v>
      </c>
      <c r="AC19" s="286" t="s">
        <v>732</v>
      </c>
      <c r="AD19" s="288" t="s">
        <v>59</v>
      </c>
      <c r="AE19" s="328" t="s">
        <v>333</v>
      </c>
      <c r="AF19" s="286" t="s">
        <v>334</v>
      </c>
      <c r="AG19" s="286" t="s">
        <v>20</v>
      </c>
      <c r="AH19" s="320" t="s">
        <v>355</v>
      </c>
      <c r="AI19" s="321" t="s">
        <v>356</v>
      </c>
      <c r="AJ19" s="190" t="s">
        <v>324</v>
      </c>
      <c r="AK19" s="190" t="s">
        <v>356</v>
      </c>
      <c r="AL19" s="181">
        <v>44986</v>
      </c>
      <c r="AM19" s="181">
        <v>49309</v>
      </c>
      <c r="AN19" s="218"/>
      <c r="AO19" s="218">
        <v>20</v>
      </c>
      <c r="AP19" s="218">
        <v>20</v>
      </c>
      <c r="AQ19" s="218">
        <v>20</v>
      </c>
      <c r="AR19" s="218">
        <v>20</v>
      </c>
      <c r="AS19" s="218">
        <v>20</v>
      </c>
      <c r="AT19" s="218">
        <v>20</v>
      </c>
      <c r="AU19" s="218">
        <v>20</v>
      </c>
      <c r="AV19" s="218">
        <v>20</v>
      </c>
      <c r="AW19" s="218">
        <v>20</v>
      </c>
      <c r="AX19" s="218">
        <v>20</v>
      </c>
      <c r="AY19" s="218">
        <v>20</v>
      </c>
      <c r="AZ19" s="218">
        <v>20</v>
      </c>
      <c r="BA19" s="218">
        <f>SUM(AO19:AZ19)</f>
        <v>240</v>
      </c>
      <c r="BB19" s="169"/>
      <c r="BC19" s="169"/>
      <c r="BD19" s="54"/>
      <c r="BE19" s="55"/>
      <c r="BF19" s="169">
        <v>18</v>
      </c>
      <c r="BG19" s="169">
        <v>18</v>
      </c>
      <c r="BH19" s="267" t="s">
        <v>76</v>
      </c>
      <c r="BI19" s="55">
        <v>7687</v>
      </c>
      <c r="BJ19" s="169">
        <f>(BF19*3%)+BF19</f>
        <v>18.54</v>
      </c>
      <c r="BK19" s="169">
        <f>(BG19*3%)+BG19</f>
        <v>18.54</v>
      </c>
      <c r="BL19" s="267" t="s">
        <v>76</v>
      </c>
      <c r="BM19" s="54">
        <v>7687</v>
      </c>
      <c r="BN19" s="169">
        <f>(BJ19*3%)+BJ19</f>
        <v>19.0962</v>
      </c>
      <c r="BO19" s="169"/>
      <c r="BP19" s="267" t="s">
        <v>76</v>
      </c>
      <c r="BQ19" s="54"/>
      <c r="BR19" s="169">
        <f>(BN19*3%)+BN19</f>
        <v>19.669086</v>
      </c>
      <c r="BS19" s="169"/>
      <c r="BT19" s="267" t="s">
        <v>76</v>
      </c>
      <c r="BU19" s="55"/>
      <c r="BV19" s="169">
        <f>(BR19*3%)+BR19</f>
        <v>20.259158580000001</v>
      </c>
      <c r="BW19" s="169"/>
      <c r="BX19" s="267" t="s">
        <v>76</v>
      </c>
      <c r="BY19" s="55"/>
      <c r="BZ19" s="317">
        <f>(BV19*3%)+BV19</f>
        <v>20.866933337400003</v>
      </c>
      <c r="CA19" s="55"/>
      <c r="CB19" s="267" t="s">
        <v>76</v>
      </c>
      <c r="CC19" s="55"/>
      <c r="CD19" s="317">
        <f>(BZ19*3%)+BZ19</f>
        <v>21.492941337522002</v>
      </c>
      <c r="CE19" s="55"/>
      <c r="CF19" s="267" t="s">
        <v>76</v>
      </c>
      <c r="CG19" s="55"/>
      <c r="CH19" s="317">
        <f>(CD19*3%)+CD19</f>
        <v>22.137729577647661</v>
      </c>
      <c r="CI19" s="55"/>
      <c r="CJ19" s="267" t="s">
        <v>76</v>
      </c>
      <c r="CK19" s="317"/>
      <c r="CL19" s="317">
        <f>(CH19*3%)+CH19</f>
        <v>22.80186146497709</v>
      </c>
      <c r="CM19" s="317"/>
      <c r="CN19" s="267" t="s">
        <v>76</v>
      </c>
      <c r="CO19" s="55"/>
      <c r="CP19" s="317">
        <f>(CL19*3%)+CL19</f>
        <v>23.485917308926403</v>
      </c>
      <c r="CQ19" s="55"/>
      <c r="CR19" s="267" t="s">
        <v>76</v>
      </c>
      <c r="CS19" s="55"/>
      <c r="CT19" s="317">
        <f>(CP19*3%)+CP19</f>
        <v>24.190494828194197</v>
      </c>
      <c r="CU19" s="55"/>
      <c r="CV19" s="267" t="s">
        <v>76</v>
      </c>
      <c r="CW19" s="55"/>
      <c r="CX19" s="169">
        <f>(CT19*3%)+CT19</f>
        <v>24.916209673040022</v>
      </c>
      <c r="CY19" s="169"/>
      <c r="CZ19" s="267" t="s">
        <v>76</v>
      </c>
      <c r="DA19" s="54"/>
      <c r="DB19" s="836">
        <f>SUM(BF19,BJ19,BN19,BR19,BV19,BZ19,CD19,CH19,CL19,CP19,CT19,CX19)</f>
        <v>255.4565321077074</v>
      </c>
      <c r="DC19" s="190" t="s">
        <v>10</v>
      </c>
      <c r="DD19" s="190" t="s">
        <v>327</v>
      </c>
      <c r="DE19" s="190" t="s">
        <v>335</v>
      </c>
      <c r="DF19" s="190" t="s">
        <v>336</v>
      </c>
      <c r="DG19" s="190" t="s">
        <v>337</v>
      </c>
      <c r="DH19" s="327" t="s">
        <v>338</v>
      </c>
      <c r="DI19" s="190" t="s">
        <v>10</v>
      </c>
      <c r="DJ19" s="286" t="s">
        <v>327</v>
      </c>
      <c r="DK19" s="190" t="s">
        <v>328</v>
      </c>
      <c r="DL19" s="267" t="s">
        <v>344</v>
      </c>
      <c r="DM19" s="267">
        <v>2417900</v>
      </c>
      <c r="DN19" s="456" t="s">
        <v>483</v>
      </c>
      <c r="DO19" s="256"/>
    </row>
    <row r="20" spans="1:119" ht="189.75" customHeight="1">
      <c r="A20" s="319" t="s">
        <v>1225</v>
      </c>
      <c r="B20" s="1002"/>
      <c r="C20" s="921" t="s">
        <v>1128</v>
      </c>
      <c r="D20" s="1002"/>
      <c r="E20" s="922" t="s">
        <v>1085</v>
      </c>
      <c r="F20" s="922" t="s">
        <v>1131</v>
      </c>
      <c r="G20" s="165" t="s">
        <v>332</v>
      </c>
      <c r="H20" s="54" t="s">
        <v>26</v>
      </c>
      <c r="I20" s="457">
        <v>0.27</v>
      </c>
      <c r="J20" s="230">
        <v>2020</v>
      </c>
      <c r="K20" s="231">
        <v>44927</v>
      </c>
      <c r="L20" s="231">
        <v>49309</v>
      </c>
      <c r="M20" s="457">
        <v>0.28000000000000003</v>
      </c>
      <c r="N20" s="457">
        <v>0.28999999999999998</v>
      </c>
      <c r="O20" s="457">
        <v>0.3</v>
      </c>
      <c r="P20" s="457">
        <v>0.31</v>
      </c>
      <c r="Q20" s="457">
        <v>0.32</v>
      </c>
      <c r="R20" s="457">
        <v>0.33</v>
      </c>
      <c r="S20" s="457">
        <v>0.34</v>
      </c>
      <c r="T20" s="457">
        <v>0.35</v>
      </c>
      <c r="U20" s="457">
        <v>0.36</v>
      </c>
      <c r="V20" s="457">
        <v>0.37</v>
      </c>
      <c r="W20" s="457">
        <v>0.38</v>
      </c>
      <c r="X20" s="457">
        <v>0.39</v>
      </c>
      <c r="Y20" s="457">
        <v>0.39</v>
      </c>
      <c r="Z20" s="338" t="s">
        <v>937</v>
      </c>
      <c r="AA20" s="856" t="s">
        <v>991</v>
      </c>
      <c r="AB20" s="286" t="s">
        <v>932</v>
      </c>
      <c r="AC20" s="286" t="s">
        <v>934</v>
      </c>
      <c r="AD20" s="288" t="s">
        <v>86</v>
      </c>
      <c r="AE20" s="228" t="s">
        <v>346</v>
      </c>
      <c r="AF20" s="286" t="s">
        <v>11</v>
      </c>
      <c r="AG20" s="286" t="s">
        <v>23</v>
      </c>
      <c r="AH20" s="339" t="s">
        <v>330</v>
      </c>
      <c r="AI20" s="340">
        <v>319</v>
      </c>
      <c r="AJ20" s="190" t="s">
        <v>324</v>
      </c>
      <c r="AK20" s="190" t="s">
        <v>356</v>
      </c>
      <c r="AL20" s="181">
        <v>44986</v>
      </c>
      <c r="AM20" s="181">
        <v>49309</v>
      </c>
      <c r="AN20" s="218"/>
      <c r="AO20" s="218">
        <v>100</v>
      </c>
      <c r="AP20" s="808">
        <v>100</v>
      </c>
      <c r="AQ20" s="808">
        <v>100</v>
      </c>
      <c r="AR20" s="808">
        <v>100</v>
      </c>
      <c r="AS20" s="808">
        <v>100</v>
      </c>
      <c r="AT20" s="808">
        <v>100</v>
      </c>
      <c r="AU20" s="808">
        <v>100</v>
      </c>
      <c r="AV20" s="808">
        <v>100</v>
      </c>
      <c r="AW20" s="808">
        <v>100</v>
      </c>
      <c r="AX20" s="808">
        <v>100</v>
      </c>
      <c r="AY20" s="808">
        <v>100</v>
      </c>
      <c r="AZ20" s="808">
        <v>100</v>
      </c>
      <c r="BA20" s="808">
        <f>SUM(AO20:AZ20)</f>
        <v>1200</v>
      </c>
      <c r="BB20" s="169"/>
      <c r="BC20" s="169"/>
      <c r="BD20" s="54"/>
      <c r="BE20" s="55"/>
      <c r="BF20" s="169">
        <v>269</v>
      </c>
      <c r="BG20" s="169">
        <v>269</v>
      </c>
      <c r="BH20" s="358" t="s">
        <v>76</v>
      </c>
      <c r="BI20" s="319">
        <v>7692</v>
      </c>
      <c r="BJ20" s="169">
        <v>276</v>
      </c>
      <c r="BK20" s="169">
        <v>276</v>
      </c>
      <c r="BL20" s="358" t="s">
        <v>76</v>
      </c>
      <c r="BM20" s="267">
        <v>7692</v>
      </c>
      <c r="BN20" s="169">
        <v>283</v>
      </c>
      <c r="BO20" s="169"/>
      <c r="BP20" s="54" t="s">
        <v>76</v>
      </c>
      <c r="BQ20" s="267"/>
      <c r="BR20" s="169">
        <v>290</v>
      </c>
      <c r="BS20" s="169"/>
      <c r="BT20" s="54" t="s">
        <v>76</v>
      </c>
      <c r="BU20" s="319"/>
      <c r="BV20" s="169">
        <v>298</v>
      </c>
      <c r="BW20" s="169"/>
      <c r="BX20" s="54" t="s">
        <v>76</v>
      </c>
      <c r="BY20" s="319"/>
      <c r="BZ20" s="317">
        <v>306</v>
      </c>
      <c r="CA20" s="317"/>
      <c r="CB20" s="54" t="s">
        <v>76</v>
      </c>
      <c r="CC20" s="319"/>
      <c r="CD20" s="317">
        <v>314</v>
      </c>
      <c r="CE20" s="317"/>
      <c r="CF20" s="55" t="s">
        <v>76</v>
      </c>
      <c r="CG20" s="55"/>
      <c r="CH20" s="317">
        <v>323</v>
      </c>
      <c r="CI20" s="317"/>
      <c r="CJ20" s="54" t="s">
        <v>76</v>
      </c>
      <c r="CK20" s="319"/>
      <c r="CL20" s="317">
        <v>332</v>
      </c>
      <c r="CM20" s="317"/>
      <c r="CN20" s="54" t="s">
        <v>76</v>
      </c>
      <c r="CO20" s="319"/>
      <c r="CP20" s="317">
        <v>341</v>
      </c>
      <c r="CQ20" s="55"/>
      <c r="CR20" s="55" t="s">
        <v>76</v>
      </c>
      <c r="CS20" s="55"/>
      <c r="CT20" s="317">
        <v>350</v>
      </c>
      <c r="CU20" s="55"/>
      <c r="CV20" s="55" t="s">
        <v>76</v>
      </c>
      <c r="CW20" s="55"/>
      <c r="CX20" s="169">
        <v>359</v>
      </c>
      <c r="CY20" s="169"/>
      <c r="CZ20" s="54" t="s">
        <v>76</v>
      </c>
      <c r="DA20" s="54"/>
      <c r="DB20" s="835">
        <v>3741</v>
      </c>
      <c r="DC20" s="190" t="s">
        <v>347</v>
      </c>
      <c r="DD20" s="190" t="s">
        <v>348</v>
      </c>
      <c r="DE20" s="190" t="s">
        <v>349</v>
      </c>
      <c r="DF20" s="190" t="s">
        <v>350</v>
      </c>
      <c r="DG20" s="190">
        <v>3118556340</v>
      </c>
      <c r="DH20" s="327" t="s">
        <v>351</v>
      </c>
      <c r="DI20" s="342" t="s">
        <v>10</v>
      </c>
      <c r="DJ20" s="337" t="s">
        <v>327</v>
      </c>
      <c r="DK20" s="809" t="s">
        <v>328</v>
      </c>
      <c r="DL20" s="361" t="s">
        <v>344</v>
      </c>
      <c r="DM20" s="267">
        <v>2417900</v>
      </c>
      <c r="DN20" s="359" t="s">
        <v>345</v>
      </c>
      <c r="DO20" s="443"/>
    </row>
    <row r="21" spans="1:119" ht="189.75" customHeight="1">
      <c r="A21" s="319" t="s">
        <v>1225</v>
      </c>
      <c r="B21" s="1002"/>
      <c r="C21" s="921" t="s">
        <v>1128</v>
      </c>
      <c r="D21" s="1002"/>
      <c r="E21" s="922" t="s">
        <v>1085</v>
      </c>
      <c r="F21" s="922" t="s">
        <v>1132</v>
      </c>
      <c r="G21" s="165" t="s">
        <v>332</v>
      </c>
      <c r="H21" s="54" t="s">
        <v>26</v>
      </c>
      <c r="I21" s="457">
        <v>0.27</v>
      </c>
      <c r="J21" s="230">
        <v>2020</v>
      </c>
      <c r="K21" s="231">
        <v>44927</v>
      </c>
      <c r="L21" s="231">
        <v>49309</v>
      </c>
      <c r="M21" s="457">
        <v>0.28000000000000003</v>
      </c>
      <c r="N21" s="457">
        <v>0.28999999999999998</v>
      </c>
      <c r="O21" s="457">
        <v>0.3</v>
      </c>
      <c r="P21" s="457">
        <v>0.31</v>
      </c>
      <c r="Q21" s="457">
        <v>0.32</v>
      </c>
      <c r="R21" s="457">
        <v>0.33</v>
      </c>
      <c r="S21" s="457">
        <v>0.34</v>
      </c>
      <c r="T21" s="457">
        <v>0.35</v>
      </c>
      <c r="U21" s="457">
        <v>0.36</v>
      </c>
      <c r="V21" s="457">
        <v>0.37</v>
      </c>
      <c r="W21" s="457">
        <v>0.38</v>
      </c>
      <c r="X21" s="457">
        <v>0.39</v>
      </c>
      <c r="Y21" s="457">
        <v>0.39</v>
      </c>
      <c r="Z21" s="338" t="s">
        <v>929</v>
      </c>
      <c r="AA21" s="856" t="s">
        <v>991</v>
      </c>
      <c r="AB21" s="286" t="s">
        <v>721</v>
      </c>
      <c r="AC21" s="286" t="s">
        <v>722</v>
      </c>
      <c r="AD21" s="288" t="s">
        <v>86</v>
      </c>
      <c r="AE21" s="228" t="s">
        <v>710</v>
      </c>
      <c r="AF21" s="286" t="s">
        <v>1</v>
      </c>
      <c r="AG21" s="286" t="s">
        <v>20</v>
      </c>
      <c r="AH21" s="339" t="s">
        <v>355</v>
      </c>
      <c r="AI21" s="340" t="s">
        <v>356</v>
      </c>
      <c r="AJ21" s="190" t="s">
        <v>324</v>
      </c>
      <c r="AK21" s="190" t="s">
        <v>356</v>
      </c>
      <c r="AL21" s="181">
        <v>44927</v>
      </c>
      <c r="AM21" s="181">
        <v>49309</v>
      </c>
      <c r="AN21" s="218"/>
      <c r="AO21" s="218">
        <v>20</v>
      </c>
      <c r="AP21" s="218">
        <v>20</v>
      </c>
      <c r="AQ21" s="218">
        <v>20</v>
      </c>
      <c r="AR21" s="218">
        <v>20</v>
      </c>
      <c r="AS21" s="218">
        <v>20</v>
      </c>
      <c r="AT21" s="218">
        <v>20</v>
      </c>
      <c r="AU21" s="218">
        <v>20</v>
      </c>
      <c r="AV21" s="218">
        <v>20</v>
      </c>
      <c r="AW21" s="218">
        <v>20</v>
      </c>
      <c r="AX21" s="218">
        <v>20</v>
      </c>
      <c r="AY21" s="218">
        <v>20</v>
      </c>
      <c r="AZ21" s="218">
        <v>20</v>
      </c>
      <c r="BA21" s="218">
        <f>SUM(AN21:AZ21)</f>
        <v>240</v>
      </c>
      <c r="BB21" s="169"/>
      <c r="BC21" s="169"/>
      <c r="BD21" s="54"/>
      <c r="BE21" s="55"/>
      <c r="BF21" s="169">
        <v>90</v>
      </c>
      <c r="BG21" s="169">
        <v>90</v>
      </c>
      <c r="BH21" s="54" t="s">
        <v>76</v>
      </c>
      <c r="BI21" s="441">
        <v>7787</v>
      </c>
      <c r="BJ21" s="169">
        <v>93</v>
      </c>
      <c r="BK21" s="169">
        <v>93</v>
      </c>
      <c r="BL21" s="54"/>
      <c r="BM21" s="54"/>
      <c r="BN21" s="169">
        <v>96</v>
      </c>
      <c r="BO21" s="323"/>
      <c r="BP21" s="54"/>
      <c r="BQ21" s="54"/>
      <c r="BR21" s="169">
        <v>99</v>
      </c>
      <c r="BS21" s="169"/>
      <c r="BT21" s="169"/>
      <c r="BU21" s="317"/>
      <c r="BV21" s="169">
        <v>103</v>
      </c>
      <c r="BW21" s="169"/>
      <c r="BX21" s="169"/>
      <c r="BY21" s="317"/>
      <c r="BZ21" s="169">
        <v>106</v>
      </c>
      <c r="CA21" s="169"/>
      <c r="CB21" s="317"/>
      <c r="CC21" s="317"/>
      <c r="CD21" s="169">
        <v>109</v>
      </c>
      <c r="CE21" s="169"/>
      <c r="CF21" s="317"/>
      <c r="CG21" s="317"/>
      <c r="CH21" s="169">
        <v>113</v>
      </c>
      <c r="CI21" s="169"/>
      <c r="CJ21" s="317"/>
      <c r="CK21" s="317"/>
      <c r="CL21" s="169">
        <v>116</v>
      </c>
      <c r="CM21" s="169"/>
      <c r="CN21" s="317"/>
      <c r="CO21" s="317"/>
      <c r="CP21" s="169">
        <v>120</v>
      </c>
      <c r="CQ21" s="169"/>
      <c r="CR21" s="317"/>
      <c r="CS21" s="317"/>
      <c r="CT21" s="169">
        <v>124</v>
      </c>
      <c r="CU21" s="169"/>
      <c r="CV21" s="317"/>
      <c r="CW21" s="317"/>
      <c r="CX21" s="169">
        <v>128</v>
      </c>
      <c r="CY21" s="169"/>
      <c r="CZ21" s="54"/>
      <c r="DA21" s="54"/>
      <c r="DB21" s="835">
        <f>SUM(BF21,BJ21,BN21,BR21,BV21,BZ21,CD21,CH21,CL21,CP21,CT21,CX21)</f>
        <v>1297</v>
      </c>
      <c r="DC21" s="165" t="s">
        <v>723</v>
      </c>
      <c r="DD21" s="171" t="s">
        <v>716</v>
      </c>
      <c r="DE21" s="165" t="s">
        <v>717</v>
      </c>
      <c r="DF21" s="227" t="s">
        <v>724</v>
      </c>
      <c r="DG21" s="165" t="s">
        <v>719</v>
      </c>
      <c r="DH21" s="442" t="s">
        <v>718</v>
      </c>
      <c r="DI21" s="165" t="s">
        <v>723</v>
      </c>
      <c r="DJ21" s="165" t="s">
        <v>725</v>
      </c>
      <c r="DK21" s="227" t="s">
        <v>328</v>
      </c>
      <c r="DL21" s="361" t="s">
        <v>344</v>
      </c>
      <c r="DM21" s="227" t="s">
        <v>726</v>
      </c>
      <c r="DN21" s="359" t="s">
        <v>345</v>
      </c>
      <c r="DO21" s="443" t="s">
        <v>727</v>
      </c>
    </row>
    <row r="22" spans="1:119" ht="189.75" customHeight="1">
      <c r="A22" s="319" t="s">
        <v>1225</v>
      </c>
      <c r="B22" s="1002"/>
      <c r="C22" s="921" t="s">
        <v>1128</v>
      </c>
      <c r="D22" s="1002"/>
      <c r="E22" s="922" t="s">
        <v>1085</v>
      </c>
      <c r="F22" s="922" t="s">
        <v>1133</v>
      </c>
      <c r="G22" s="165" t="s">
        <v>332</v>
      </c>
      <c r="H22" s="54" t="s">
        <v>26</v>
      </c>
      <c r="I22" s="457">
        <v>0.27</v>
      </c>
      <c r="J22" s="230">
        <v>2020</v>
      </c>
      <c r="K22" s="231">
        <v>44927</v>
      </c>
      <c r="L22" s="231">
        <v>49309</v>
      </c>
      <c r="M22" s="457">
        <v>0.28000000000000003</v>
      </c>
      <c r="N22" s="457">
        <v>0.28999999999999998</v>
      </c>
      <c r="O22" s="457">
        <v>0.3</v>
      </c>
      <c r="P22" s="457">
        <v>0.31</v>
      </c>
      <c r="Q22" s="457">
        <v>0.32</v>
      </c>
      <c r="R22" s="457">
        <v>0.33</v>
      </c>
      <c r="S22" s="457">
        <v>0.34</v>
      </c>
      <c r="T22" s="457">
        <v>0.35</v>
      </c>
      <c r="U22" s="457">
        <v>0.36</v>
      </c>
      <c r="V22" s="457">
        <v>0.37</v>
      </c>
      <c r="W22" s="457">
        <v>0.38</v>
      </c>
      <c r="X22" s="457">
        <v>0.39</v>
      </c>
      <c r="Y22" s="457">
        <v>0.39</v>
      </c>
      <c r="Z22" s="338" t="s">
        <v>907</v>
      </c>
      <c r="AA22" s="856" t="s">
        <v>991</v>
      </c>
      <c r="AB22" s="286" t="s">
        <v>915</v>
      </c>
      <c r="AC22" s="286" t="s">
        <v>1229</v>
      </c>
      <c r="AD22" s="288" t="s">
        <v>59</v>
      </c>
      <c r="AE22" s="228" t="s">
        <v>132</v>
      </c>
      <c r="AF22" s="286" t="s">
        <v>490</v>
      </c>
      <c r="AG22" s="286" t="s">
        <v>23</v>
      </c>
      <c r="AH22" s="339" t="s">
        <v>355</v>
      </c>
      <c r="AI22" s="340" t="s">
        <v>356</v>
      </c>
      <c r="AJ22" s="190" t="s">
        <v>324</v>
      </c>
      <c r="AK22" s="190" t="s">
        <v>356</v>
      </c>
      <c r="AL22" s="181">
        <v>44927</v>
      </c>
      <c r="AM22" s="181">
        <v>49309</v>
      </c>
      <c r="AN22" s="218"/>
      <c r="AO22" s="360">
        <v>0.75</v>
      </c>
      <c r="AP22" s="360">
        <v>0.75</v>
      </c>
      <c r="AQ22" s="360">
        <v>0.75</v>
      </c>
      <c r="AR22" s="360">
        <v>0.75</v>
      </c>
      <c r="AS22" s="360">
        <v>0.75</v>
      </c>
      <c r="AT22" s="360">
        <v>0.75</v>
      </c>
      <c r="AU22" s="360">
        <v>0.75</v>
      </c>
      <c r="AV22" s="360">
        <v>0.75</v>
      </c>
      <c r="AW22" s="360">
        <v>0.75</v>
      </c>
      <c r="AX22" s="360">
        <v>0.75</v>
      </c>
      <c r="AY22" s="360">
        <v>0.75</v>
      </c>
      <c r="AZ22" s="360">
        <v>0.75</v>
      </c>
      <c r="BA22" s="360">
        <v>0.75</v>
      </c>
      <c r="BB22" s="169"/>
      <c r="BC22" s="169"/>
      <c r="BD22" s="54"/>
      <c r="BE22" s="55"/>
      <c r="BF22" s="169">
        <v>4</v>
      </c>
      <c r="BG22" s="169">
        <v>4</v>
      </c>
      <c r="BH22" s="224" t="s">
        <v>76</v>
      </c>
      <c r="BI22" s="55">
        <v>7685</v>
      </c>
      <c r="BJ22" s="169">
        <v>4</v>
      </c>
      <c r="BK22" s="169">
        <v>4</v>
      </c>
      <c r="BL22" s="224" t="s">
        <v>76</v>
      </c>
      <c r="BM22" s="54">
        <v>7685</v>
      </c>
      <c r="BN22" s="169">
        <v>4</v>
      </c>
      <c r="BO22" s="169"/>
      <c r="BP22" s="267" t="s">
        <v>76</v>
      </c>
      <c r="BQ22" s="54"/>
      <c r="BR22" s="169">
        <v>4</v>
      </c>
      <c r="BS22" s="169"/>
      <c r="BT22" s="267" t="s">
        <v>76</v>
      </c>
      <c r="BU22" s="55"/>
      <c r="BV22" s="169">
        <v>5</v>
      </c>
      <c r="BW22" s="169"/>
      <c r="BX22" s="267" t="s">
        <v>76</v>
      </c>
      <c r="BY22" s="55"/>
      <c r="BZ22" s="169">
        <v>5</v>
      </c>
      <c r="CA22" s="55"/>
      <c r="CB22" s="267" t="s">
        <v>76</v>
      </c>
      <c r="CC22" s="55"/>
      <c r="CD22" s="169">
        <v>5</v>
      </c>
      <c r="CE22" s="55"/>
      <c r="CF22" s="267" t="s">
        <v>76</v>
      </c>
      <c r="CG22" s="55"/>
      <c r="CH22" s="169">
        <v>5</v>
      </c>
      <c r="CI22" s="55"/>
      <c r="CJ22" s="267" t="s">
        <v>76</v>
      </c>
      <c r="CK22" s="55"/>
      <c r="CL22" s="169">
        <v>5</v>
      </c>
      <c r="CM22" s="55"/>
      <c r="CN22" s="267" t="s">
        <v>76</v>
      </c>
      <c r="CO22" s="55"/>
      <c r="CP22" s="169">
        <v>5</v>
      </c>
      <c r="CQ22" s="55"/>
      <c r="CR22" s="267" t="s">
        <v>76</v>
      </c>
      <c r="CS22" s="55"/>
      <c r="CT22" s="169">
        <v>5</v>
      </c>
      <c r="CU22" s="55"/>
      <c r="CV22" s="267" t="s">
        <v>76</v>
      </c>
      <c r="CW22" s="55"/>
      <c r="CX22" s="169">
        <v>6</v>
      </c>
      <c r="CY22" s="169"/>
      <c r="CZ22" s="267" t="s">
        <v>76</v>
      </c>
      <c r="DA22" s="54"/>
      <c r="DB22" s="835">
        <f>SUM(BF22,BJ22,BN22,BR22,BV22,BZ22,CD22,CH22,CL22,CP22,CT22,CX22)</f>
        <v>57</v>
      </c>
      <c r="DC22" s="165" t="s">
        <v>10</v>
      </c>
      <c r="DD22" s="171" t="s">
        <v>327</v>
      </c>
      <c r="DE22" s="165" t="s">
        <v>328</v>
      </c>
      <c r="DF22" s="184" t="s">
        <v>771</v>
      </c>
      <c r="DG22" s="165" t="s">
        <v>772</v>
      </c>
      <c r="DH22" s="670" t="s">
        <v>483</v>
      </c>
      <c r="DI22" s="165" t="s">
        <v>43</v>
      </c>
      <c r="DJ22" s="165" t="s">
        <v>107</v>
      </c>
      <c r="DK22" s="165" t="s">
        <v>910</v>
      </c>
      <c r="DL22" s="165" t="s">
        <v>1230</v>
      </c>
      <c r="DM22" s="176">
        <v>3169001</v>
      </c>
      <c r="DN22" s="541" t="s">
        <v>1231</v>
      </c>
      <c r="DO22" s="443"/>
    </row>
    <row r="23" spans="1:119" ht="189.75" customHeight="1">
      <c r="A23" s="319" t="s">
        <v>1225</v>
      </c>
      <c r="B23" s="1002"/>
      <c r="C23" s="921" t="s">
        <v>1128</v>
      </c>
      <c r="D23" s="1003"/>
      <c r="E23" s="922" t="s">
        <v>1085</v>
      </c>
      <c r="F23" s="922" t="s">
        <v>1129</v>
      </c>
      <c r="G23" s="165" t="s">
        <v>332</v>
      </c>
      <c r="H23" s="54" t="s">
        <v>26</v>
      </c>
      <c r="I23" s="457">
        <v>0.27</v>
      </c>
      <c r="J23" s="230">
        <v>2020</v>
      </c>
      <c r="K23" s="231">
        <v>44927</v>
      </c>
      <c r="L23" s="231">
        <v>49309</v>
      </c>
      <c r="M23" s="457">
        <v>0.28000000000000003</v>
      </c>
      <c r="N23" s="457">
        <v>0.28999999999999998</v>
      </c>
      <c r="O23" s="457">
        <v>0.3</v>
      </c>
      <c r="P23" s="457">
        <v>0.31</v>
      </c>
      <c r="Q23" s="457">
        <v>0.32</v>
      </c>
      <c r="R23" s="457">
        <v>0.33</v>
      </c>
      <c r="S23" s="457">
        <v>0.34</v>
      </c>
      <c r="T23" s="457">
        <v>0.35</v>
      </c>
      <c r="U23" s="457">
        <v>0.36</v>
      </c>
      <c r="V23" s="457">
        <v>0.37</v>
      </c>
      <c r="W23" s="457">
        <v>0.38</v>
      </c>
      <c r="X23" s="457">
        <v>0.39</v>
      </c>
      <c r="Y23" s="457">
        <v>0.39</v>
      </c>
      <c r="Z23" s="338" t="s">
        <v>921</v>
      </c>
      <c r="AA23" s="856" t="s">
        <v>991</v>
      </c>
      <c r="AB23" s="286" t="s">
        <v>919</v>
      </c>
      <c r="AC23" s="286" t="s">
        <v>922</v>
      </c>
      <c r="AD23" s="288" t="s">
        <v>69</v>
      </c>
      <c r="AE23" s="228" t="s">
        <v>924</v>
      </c>
      <c r="AF23" s="286" t="s">
        <v>923</v>
      </c>
      <c r="AG23" s="286" t="s">
        <v>20</v>
      </c>
      <c r="AH23" s="339" t="s">
        <v>355</v>
      </c>
      <c r="AI23" s="340" t="s">
        <v>356</v>
      </c>
      <c r="AJ23" s="190" t="s">
        <v>324</v>
      </c>
      <c r="AK23" s="190" t="s">
        <v>356</v>
      </c>
      <c r="AL23" s="181">
        <v>44927</v>
      </c>
      <c r="AM23" s="181">
        <v>49309</v>
      </c>
      <c r="AN23" s="218"/>
      <c r="AO23" s="218">
        <v>20</v>
      </c>
      <c r="AP23" s="218">
        <v>20</v>
      </c>
      <c r="AQ23" s="218">
        <v>20</v>
      </c>
      <c r="AR23" s="218">
        <v>20</v>
      </c>
      <c r="AS23" s="218">
        <v>20</v>
      </c>
      <c r="AT23" s="218">
        <v>20</v>
      </c>
      <c r="AU23" s="218">
        <v>20</v>
      </c>
      <c r="AV23" s="218">
        <v>20</v>
      </c>
      <c r="AW23" s="218">
        <v>20</v>
      </c>
      <c r="AX23" s="218">
        <v>20</v>
      </c>
      <c r="AY23" s="218">
        <v>20</v>
      </c>
      <c r="AZ23" s="218">
        <v>20</v>
      </c>
      <c r="BA23" s="218">
        <f>SUM(AO23:AZ23)</f>
        <v>240</v>
      </c>
      <c r="BB23" s="169"/>
      <c r="BC23" s="169"/>
      <c r="BD23" s="54"/>
      <c r="BE23" s="55"/>
      <c r="BF23" s="169">
        <v>18</v>
      </c>
      <c r="BG23" s="169">
        <v>18</v>
      </c>
      <c r="BH23" s="267" t="s">
        <v>76</v>
      </c>
      <c r="BI23" s="55">
        <v>7678</v>
      </c>
      <c r="BJ23" s="169">
        <f>(BF23*3%)+BF23</f>
        <v>18.54</v>
      </c>
      <c r="BK23" s="169">
        <f>(BG23*3%)+BG23</f>
        <v>18.54</v>
      </c>
      <c r="BL23" s="267" t="s">
        <v>76</v>
      </c>
      <c r="BM23" s="54">
        <v>7678</v>
      </c>
      <c r="BN23" s="169">
        <f>(BJ23*3%)+BJ23</f>
        <v>19.0962</v>
      </c>
      <c r="BO23" s="169"/>
      <c r="BP23" s="267" t="s">
        <v>76</v>
      </c>
      <c r="BQ23" s="54"/>
      <c r="BR23" s="169">
        <f>(BN23*3%)+BN23</f>
        <v>19.669086</v>
      </c>
      <c r="BS23" s="169"/>
      <c r="BT23" s="267" t="s">
        <v>76</v>
      </c>
      <c r="BU23" s="55"/>
      <c r="BV23" s="169">
        <f>(BR23*3%)+BR23</f>
        <v>20.259158580000001</v>
      </c>
      <c r="BW23" s="169"/>
      <c r="BX23" s="267" t="s">
        <v>76</v>
      </c>
      <c r="BY23" s="55"/>
      <c r="BZ23" s="317">
        <f>(BV23*3%)+BV23</f>
        <v>20.866933337400003</v>
      </c>
      <c r="CA23" s="55"/>
      <c r="CB23" s="267" t="s">
        <v>76</v>
      </c>
      <c r="CC23" s="55"/>
      <c r="CD23" s="317">
        <f>(BZ23*3%)+BZ23</f>
        <v>21.492941337522002</v>
      </c>
      <c r="CE23" s="55"/>
      <c r="CF23" s="267" t="s">
        <v>76</v>
      </c>
      <c r="CG23" s="55"/>
      <c r="CH23" s="317">
        <f>(CD23*3%)+CD23</f>
        <v>22.137729577647661</v>
      </c>
      <c r="CI23" s="55"/>
      <c r="CJ23" s="267" t="s">
        <v>76</v>
      </c>
      <c r="CK23" s="317"/>
      <c r="CL23" s="317">
        <f>(CH23*3%)+CH23</f>
        <v>22.80186146497709</v>
      </c>
      <c r="CM23" s="317"/>
      <c r="CN23" s="267" t="s">
        <v>76</v>
      </c>
      <c r="CO23" s="55"/>
      <c r="CP23" s="317">
        <f>(CL23*3%)+CL23</f>
        <v>23.485917308926403</v>
      </c>
      <c r="CQ23" s="55"/>
      <c r="CR23" s="267" t="s">
        <v>76</v>
      </c>
      <c r="CS23" s="55"/>
      <c r="CT23" s="317">
        <f>(CP23*3%)+CP23</f>
        <v>24.190494828194197</v>
      </c>
      <c r="CU23" s="55"/>
      <c r="CV23" s="267" t="s">
        <v>76</v>
      </c>
      <c r="CW23" s="55"/>
      <c r="CX23" s="169">
        <f>(CT23*3%)+CT23</f>
        <v>24.916209673040022</v>
      </c>
      <c r="CY23" s="169"/>
      <c r="CZ23" s="267" t="s">
        <v>76</v>
      </c>
      <c r="DA23" s="54"/>
      <c r="DB23" s="836">
        <f>SUM(BF23,BJ23,BN23,BR23,BV23,BZ23,CD23,CH23,CL23,CP23,CT23,CX23)</f>
        <v>255.4565321077074</v>
      </c>
      <c r="DC23" s="165" t="s">
        <v>10</v>
      </c>
      <c r="DD23" s="165" t="s">
        <v>327</v>
      </c>
      <c r="DE23" s="165" t="s">
        <v>340</v>
      </c>
      <c r="DF23" s="165" t="s">
        <v>341</v>
      </c>
      <c r="DG23" s="165">
        <v>3132877964</v>
      </c>
      <c r="DH23" s="165" t="s">
        <v>342</v>
      </c>
      <c r="DI23" s="165" t="s">
        <v>10</v>
      </c>
      <c r="DJ23" s="165" t="s">
        <v>327</v>
      </c>
      <c r="DK23" s="165" t="s">
        <v>343</v>
      </c>
      <c r="DL23" s="165" t="s">
        <v>344</v>
      </c>
      <c r="DM23" s="165" t="s">
        <v>726</v>
      </c>
      <c r="DN23" s="541" t="s">
        <v>483</v>
      </c>
      <c r="DO23" s="443"/>
    </row>
    <row r="24" spans="1:119" ht="199.5" customHeight="1">
      <c r="A24" s="319" t="s">
        <v>1225</v>
      </c>
      <c r="B24" s="1002"/>
      <c r="C24" s="363" t="s">
        <v>831</v>
      </c>
      <c r="D24" s="996">
        <v>0.12</v>
      </c>
      <c r="E24" s="180" t="s">
        <v>756</v>
      </c>
      <c r="F24" s="180" t="s">
        <v>757</v>
      </c>
      <c r="G24" s="165" t="s">
        <v>1</v>
      </c>
      <c r="H24" s="165" t="s">
        <v>26</v>
      </c>
      <c r="I24" s="907">
        <v>0.03</v>
      </c>
      <c r="J24" s="230">
        <v>2022</v>
      </c>
      <c r="K24" s="231">
        <v>44927</v>
      </c>
      <c r="L24" s="231">
        <v>49309</v>
      </c>
      <c r="M24" s="352">
        <v>0.08</v>
      </c>
      <c r="N24" s="352">
        <v>0.15</v>
      </c>
      <c r="O24" s="352">
        <v>0.21</v>
      </c>
      <c r="P24" s="352">
        <v>0.3</v>
      </c>
      <c r="Q24" s="352">
        <v>0.39</v>
      </c>
      <c r="R24" s="352">
        <v>0.48</v>
      </c>
      <c r="S24" s="352">
        <v>0.54</v>
      </c>
      <c r="T24" s="352">
        <v>0.63</v>
      </c>
      <c r="U24" s="352">
        <v>0.72</v>
      </c>
      <c r="V24" s="352">
        <v>0.81</v>
      </c>
      <c r="W24" s="352">
        <v>0.9</v>
      </c>
      <c r="X24" s="352">
        <v>1</v>
      </c>
      <c r="Y24" s="352">
        <v>1</v>
      </c>
      <c r="Z24" s="807" t="s">
        <v>931</v>
      </c>
      <c r="AA24" s="856" t="s">
        <v>991</v>
      </c>
      <c r="AB24" s="183" t="s">
        <v>829</v>
      </c>
      <c r="AC24" s="183" t="s">
        <v>734</v>
      </c>
      <c r="AD24" s="147" t="s">
        <v>86</v>
      </c>
      <c r="AE24" s="269" t="s">
        <v>354</v>
      </c>
      <c r="AF24" s="193" t="s">
        <v>1</v>
      </c>
      <c r="AG24" s="165" t="s">
        <v>20</v>
      </c>
      <c r="AH24" s="190" t="s">
        <v>355</v>
      </c>
      <c r="AI24" s="259" t="s">
        <v>356</v>
      </c>
      <c r="AJ24" s="190" t="s">
        <v>324</v>
      </c>
      <c r="AK24" s="190">
        <v>2021</v>
      </c>
      <c r="AL24" s="196">
        <v>44927</v>
      </c>
      <c r="AM24" s="181">
        <v>49309</v>
      </c>
      <c r="AN24" s="218"/>
      <c r="AO24" s="218">
        <v>134</v>
      </c>
      <c r="AP24" s="218">
        <v>131</v>
      </c>
      <c r="AQ24" s="218">
        <v>97</v>
      </c>
      <c r="AR24" s="218">
        <v>153</v>
      </c>
      <c r="AS24" s="218">
        <v>153</v>
      </c>
      <c r="AT24" s="218">
        <v>153</v>
      </c>
      <c r="AU24" s="218">
        <v>97</v>
      </c>
      <c r="AV24" s="218">
        <v>153</v>
      </c>
      <c r="AW24" s="218">
        <v>153</v>
      </c>
      <c r="AX24" s="218">
        <v>153</v>
      </c>
      <c r="AY24" s="218">
        <v>153</v>
      </c>
      <c r="AZ24" s="218">
        <v>153</v>
      </c>
      <c r="BA24" s="218">
        <f>SUM(AN24:AZ24)</f>
        <v>1683</v>
      </c>
      <c r="BB24" s="169"/>
      <c r="BC24" s="169"/>
      <c r="BD24" s="358"/>
      <c r="BE24" s="190"/>
      <c r="BF24" s="169">
        <v>402</v>
      </c>
      <c r="BG24" s="169">
        <v>402</v>
      </c>
      <c r="BH24" s="55" t="s">
        <v>76</v>
      </c>
      <c r="BI24" s="55">
        <v>7685</v>
      </c>
      <c r="BJ24" s="169">
        <v>393</v>
      </c>
      <c r="BK24" s="169">
        <v>393</v>
      </c>
      <c r="BL24" s="267" t="s">
        <v>76</v>
      </c>
      <c r="BM24" s="667">
        <v>7685</v>
      </c>
      <c r="BN24" s="169">
        <v>225</v>
      </c>
      <c r="BO24" s="169"/>
      <c r="BP24" s="267" t="s">
        <v>76</v>
      </c>
      <c r="BQ24" s="667"/>
      <c r="BR24" s="169">
        <v>405</v>
      </c>
      <c r="BS24" s="169"/>
      <c r="BT24" s="267" t="s">
        <v>76</v>
      </c>
      <c r="BU24" s="55"/>
      <c r="BV24" s="169">
        <v>417</v>
      </c>
      <c r="BW24" s="169"/>
      <c r="BX24" s="267" t="s">
        <v>76</v>
      </c>
      <c r="BY24" s="55"/>
      <c r="BZ24" s="506">
        <v>430</v>
      </c>
      <c r="CA24" s="55"/>
      <c r="CB24" s="267" t="s">
        <v>76</v>
      </c>
      <c r="CC24" s="55"/>
      <c r="CD24" s="169">
        <v>245</v>
      </c>
      <c r="CE24" s="55"/>
      <c r="CF24" s="267" t="s">
        <v>76</v>
      </c>
      <c r="CG24" s="55"/>
      <c r="CH24" s="169">
        <v>456</v>
      </c>
      <c r="CI24" s="55"/>
      <c r="CJ24" s="267" t="s">
        <v>76</v>
      </c>
      <c r="CK24" s="55"/>
      <c r="CL24" s="506">
        <v>470</v>
      </c>
      <c r="CM24" s="55"/>
      <c r="CN24" s="267" t="s">
        <v>76</v>
      </c>
      <c r="CO24" s="55"/>
      <c r="CP24" s="506">
        <v>484</v>
      </c>
      <c r="CQ24" s="55"/>
      <c r="CR24" s="267" t="s">
        <v>76</v>
      </c>
      <c r="CS24" s="55"/>
      <c r="CT24" s="506">
        <v>499</v>
      </c>
      <c r="CU24" s="55"/>
      <c r="CV24" s="267" t="s">
        <v>76</v>
      </c>
      <c r="CW24" s="55"/>
      <c r="CX24" s="169">
        <v>514</v>
      </c>
      <c r="CY24" s="169"/>
      <c r="CZ24" s="267" t="s">
        <v>76</v>
      </c>
      <c r="DA24" s="667"/>
      <c r="DB24" s="781">
        <f>SUM(BB24,BF24,BJ24,BN24,BR24,BV24,BZ24,CD24,CH24,CL24,CP24,CT24,CX24)</f>
        <v>4940</v>
      </c>
      <c r="DC24" s="165" t="s">
        <v>10</v>
      </c>
      <c r="DD24" s="171" t="s">
        <v>327</v>
      </c>
      <c r="DE24" s="165" t="s">
        <v>328</v>
      </c>
      <c r="DF24" s="184" t="s">
        <v>771</v>
      </c>
      <c r="DG24" s="165" t="s">
        <v>772</v>
      </c>
      <c r="DH24" s="670" t="s">
        <v>483</v>
      </c>
      <c r="DI24" s="184"/>
      <c r="DJ24" s="184"/>
      <c r="DK24" s="184"/>
      <c r="DL24" s="184"/>
      <c r="DM24" s="184"/>
      <c r="DN24" s="271"/>
      <c r="DO24" s="223"/>
    </row>
    <row r="25" spans="1:119" ht="189" customHeight="1">
      <c r="A25" s="319" t="s">
        <v>1225</v>
      </c>
      <c r="B25" s="1002"/>
      <c r="C25" s="363" t="s">
        <v>352</v>
      </c>
      <c r="D25" s="1004"/>
      <c r="E25" s="180" t="s">
        <v>756</v>
      </c>
      <c r="F25" s="180" t="s">
        <v>757</v>
      </c>
      <c r="G25" s="165" t="s">
        <v>1</v>
      </c>
      <c r="H25" s="165" t="s">
        <v>26</v>
      </c>
      <c r="I25" s="907">
        <v>0.03</v>
      </c>
      <c r="J25" s="230">
        <v>2022</v>
      </c>
      <c r="K25" s="231">
        <v>44927</v>
      </c>
      <c r="L25" s="231">
        <v>49309</v>
      </c>
      <c r="M25" s="352">
        <v>0.08</v>
      </c>
      <c r="N25" s="352">
        <v>0.15</v>
      </c>
      <c r="O25" s="352">
        <v>0.21</v>
      </c>
      <c r="P25" s="352">
        <v>0.3</v>
      </c>
      <c r="Q25" s="352">
        <v>0.39</v>
      </c>
      <c r="R25" s="352">
        <v>0.48</v>
      </c>
      <c r="S25" s="352">
        <v>0.54</v>
      </c>
      <c r="T25" s="352">
        <v>0.63</v>
      </c>
      <c r="U25" s="352">
        <v>0.72</v>
      </c>
      <c r="V25" s="352">
        <v>0.81</v>
      </c>
      <c r="W25" s="352">
        <v>0.9</v>
      </c>
      <c r="X25" s="352">
        <v>1</v>
      </c>
      <c r="Y25" s="352">
        <v>1</v>
      </c>
      <c r="Z25" s="458" t="s">
        <v>862</v>
      </c>
      <c r="AA25" s="856" t="s">
        <v>991</v>
      </c>
      <c r="AB25" s="183" t="s">
        <v>863</v>
      </c>
      <c r="AC25" s="183" t="s">
        <v>864</v>
      </c>
      <c r="AD25" s="147" t="s">
        <v>86</v>
      </c>
      <c r="AE25" s="269" t="s">
        <v>354</v>
      </c>
      <c r="AF25" s="165" t="s">
        <v>1</v>
      </c>
      <c r="AG25" s="165" t="s">
        <v>20</v>
      </c>
      <c r="AH25" s="190" t="s">
        <v>355</v>
      </c>
      <c r="AI25" s="259" t="s">
        <v>356</v>
      </c>
      <c r="AJ25" s="190" t="s">
        <v>324</v>
      </c>
      <c r="AK25" s="190">
        <v>2021</v>
      </c>
      <c r="AL25" s="536">
        <v>44927</v>
      </c>
      <c r="AM25" s="322">
        <v>49309</v>
      </c>
      <c r="AN25" s="218"/>
      <c r="AO25" s="218">
        <v>134</v>
      </c>
      <c r="AP25" s="218">
        <v>131</v>
      </c>
      <c r="AQ25" s="218">
        <v>97</v>
      </c>
      <c r="AR25" s="218">
        <v>153</v>
      </c>
      <c r="AS25" s="218">
        <v>153</v>
      </c>
      <c r="AT25" s="218">
        <v>153</v>
      </c>
      <c r="AU25" s="218">
        <v>97</v>
      </c>
      <c r="AV25" s="218">
        <v>153</v>
      </c>
      <c r="AW25" s="218">
        <v>153</v>
      </c>
      <c r="AX25" s="218">
        <v>153</v>
      </c>
      <c r="AY25" s="218">
        <v>153</v>
      </c>
      <c r="AZ25" s="218">
        <v>153</v>
      </c>
      <c r="BA25" s="276">
        <f>SUM(AN25:AZ25)</f>
        <v>1683</v>
      </c>
      <c r="BB25" s="169"/>
      <c r="BC25" s="169"/>
      <c r="BD25" s="195"/>
      <c r="BE25" s="259"/>
      <c r="BF25" s="169">
        <v>162</v>
      </c>
      <c r="BG25" s="169">
        <v>162</v>
      </c>
      <c r="BH25" s="195" t="s">
        <v>76</v>
      </c>
      <c r="BI25" s="259">
        <v>7685</v>
      </c>
      <c r="BJ25" s="169">
        <v>167</v>
      </c>
      <c r="BK25" s="169">
        <v>167</v>
      </c>
      <c r="BL25" s="195" t="s">
        <v>76</v>
      </c>
      <c r="BM25" s="190">
        <v>7685</v>
      </c>
      <c r="BN25" s="169">
        <v>172</v>
      </c>
      <c r="BO25" s="169"/>
      <c r="BP25" s="796" t="s">
        <v>76</v>
      </c>
      <c r="BQ25" s="54"/>
      <c r="BR25" s="169">
        <v>177</v>
      </c>
      <c r="BS25" s="169"/>
      <c r="BT25" s="796" t="s">
        <v>76</v>
      </c>
      <c r="BU25" s="55"/>
      <c r="BV25" s="169">
        <v>182</v>
      </c>
      <c r="BW25" s="169"/>
      <c r="BX25" s="796" t="s">
        <v>76</v>
      </c>
      <c r="BY25" s="55"/>
      <c r="BZ25" s="169">
        <v>188</v>
      </c>
      <c r="CA25" s="55"/>
      <c r="CB25" s="796" t="s">
        <v>76</v>
      </c>
      <c r="CC25" s="55"/>
      <c r="CD25" s="169">
        <v>193</v>
      </c>
      <c r="CE25" s="55"/>
      <c r="CF25" s="796" t="s">
        <v>76</v>
      </c>
      <c r="CG25" s="55"/>
      <c r="CH25" s="169">
        <v>199</v>
      </c>
      <c r="CI25" s="55"/>
      <c r="CJ25" s="796" t="s">
        <v>76</v>
      </c>
      <c r="CK25" s="55"/>
      <c r="CL25" s="169">
        <v>205</v>
      </c>
      <c r="CM25" s="55"/>
      <c r="CN25" s="796" t="s">
        <v>76</v>
      </c>
      <c r="CO25" s="55"/>
      <c r="CP25" s="169">
        <v>211</v>
      </c>
      <c r="CQ25" s="55"/>
      <c r="CR25" s="796" t="s">
        <v>76</v>
      </c>
      <c r="CS25" s="55"/>
      <c r="CT25" s="169">
        <v>218</v>
      </c>
      <c r="CU25" s="55"/>
      <c r="CV25" s="796" t="s">
        <v>76</v>
      </c>
      <c r="CW25" s="55"/>
      <c r="CX25" s="169">
        <v>224</v>
      </c>
      <c r="CY25" s="169"/>
      <c r="CZ25" s="796" t="s">
        <v>76</v>
      </c>
      <c r="DA25" s="54"/>
      <c r="DB25" s="781">
        <f>SUM(BB25,BF25,BJ25,BN25,BR25,BV25,BZ25,CD25,CH25,CL25,CP25,CT25,CX25)</f>
        <v>2298</v>
      </c>
      <c r="DC25" s="165" t="s">
        <v>10</v>
      </c>
      <c r="DD25" s="171" t="s">
        <v>327</v>
      </c>
      <c r="DE25" s="165" t="s">
        <v>328</v>
      </c>
      <c r="DF25" s="184" t="s">
        <v>771</v>
      </c>
      <c r="DG25" s="165" t="s">
        <v>772</v>
      </c>
      <c r="DH25" s="670" t="s">
        <v>483</v>
      </c>
      <c r="DI25" s="184"/>
      <c r="DJ25" s="184"/>
      <c r="DK25" s="184"/>
      <c r="DL25" s="184"/>
      <c r="DM25" s="184"/>
      <c r="DN25" s="271"/>
      <c r="DO25" s="173"/>
    </row>
    <row r="26" spans="1:119" ht="231" customHeight="1">
      <c r="A26" s="319" t="s">
        <v>1225</v>
      </c>
      <c r="B26" s="1002"/>
      <c r="C26" s="363" t="s">
        <v>352</v>
      </c>
      <c r="D26" s="1004"/>
      <c r="E26" s="180" t="s">
        <v>756</v>
      </c>
      <c r="F26" s="180" t="s">
        <v>757</v>
      </c>
      <c r="G26" s="165" t="s">
        <v>1</v>
      </c>
      <c r="H26" s="165" t="s">
        <v>26</v>
      </c>
      <c r="I26" s="907">
        <v>0.03</v>
      </c>
      <c r="J26" s="230">
        <v>2022</v>
      </c>
      <c r="K26" s="231">
        <v>44927</v>
      </c>
      <c r="L26" s="231">
        <v>49309</v>
      </c>
      <c r="M26" s="352">
        <v>0.08</v>
      </c>
      <c r="N26" s="352">
        <v>0.15</v>
      </c>
      <c r="O26" s="352">
        <v>0.21</v>
      </c>
      <c r="P26" s="352">
        <v>0.3</v>
      </c>
      <c r="Q26" s="352">
        <v>0.39</v>
      </c>
      <c r="R26" s="352">
        <v>0.48</v>
      </c>
      <c r="S26" s="352">
        <v>0.54</v>
      </c>
      <c r="T26" s="352">
        <v>0.63</v>
      </c>
      <c r="U26" s="352">
        <v>0.72</v>
      </c>
      <c r="V26" s="352">
        <v>0.81</v>
      </c>
      <c r="W26" s="352">
        <v>0.9</v>
      </c>
      <c r="X26" s="352">
        <v>1</v>
      </c>
      <c r="Y26" s="352">
        <v>1</v>
      </c>
      <c r="Z26" s="268" t="s">
        <v>736</v>
      </c>
      <c r="AA26" s="856" t="s">
        <v>991</v>
      </c>
      <c r="AB26" s="295" t="s">
        <v>358</v>
      </c>
      <c r="AC26" s="183" t="s">
        <v>359</v>
      </c>
      <c r="AD26" s="147" t="s">
        <v>65</v>
      </c>
      <c r="AE26" s="269" t="s">
        <v>360</v>
      </c>
      <c r="AF26" s="165" t="s">
        <v>11</v>
      </c>
      <c r="AG26" s="165" t="s">
        <v>23</v>
      </c>
      <c r="AH26" s="190" t="s">
        <v>330</v>
      </c>
      <c r="AI26" s="259">
        <v>8</v>
      </c>
      <c r="AJ26" s="320">
        <v>2</v>
      </c>
      <c r="AK26" s="320">
        <v>2022</v>
      </c>
      <c r="AL26" s="536">
        <v>44927</v>
      </c>
      <c r="AM26" s="536">
        <v>49309</v>
      </c>
      <c r="AN26" s="218"/>
      <c r="AO26" s="218">
        <v>2</v>
      </c>
      <c r="AP26" s="218">
        <v>2</v>
      </c>
      <c r="AQ26" s="218">
        <v>2</v>
      </c>
      <c r="AR26" s="218">
        <v>2</v>
      </c>
      <c r="AS26" s="218">
        <v>2</v>
      </c>
      <c r="AT26" s="218">
        <v>2</v>
      </c>
      <c r="AU26" s="218">
        <v>2</v>
      </c>
      <c r="AV26" s="218">
        <v>2</v>
      </c>
      <c r="AW26" s="218">
        <v>2</v>
      </c>
      <c r="AX26" s="218">
        <v>2</v>
      </c>
      <c r="AY26" s="218">
        <v>2</v>
      </c>
      <c r="AZ26" s="218">
        <v>2</v>
      </c>
      <c r="BA26" s="276">
        <f>SUM(AN26:AZ26)</f>
        <v>24</v>
      </c>
      <c r="BB26" s="291"/>
      <c r="BC26" s="169"/>
      <c r="BD26" s="224"/>
      <c r="BE26" s="55"/>
      <c r="BF26" s="169"/>
      <c r="BG26" s="169"/>
      <c r="BH26" s="224"/>
      <c r="BI26" s="55"/>
      <c r="BJ26" s="169"/>
      <c r="BK26" s="169"/>
      <c r="BL26" s="224"/>
      <c r="BM26" s="54"/>
      <c r="BN26" s="169"/>
      <c r="BO26" s="169"/>
      <c r="BP26" s="224"/>
      <c r="BQ26" s="54"/>
      <c r="BR26" s="169"/>
      <c r="BS26" s="169"/>
      <c r="BT26" s="224"/>
      <c r="BU26" s="55"/>
      <c r="BV26" s="169"/>
      <c r="BW26" s="169"/>
      <c r="BX26" s="224"/>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169"/>
      <c r="CY26" s="169"/>
      <c r="CZ26" s="224"/>
      <c r="DA26" s="54"/>
      <c r="DB26" s="837"/>
      <c r="DC26" s="165" t="s">
        <v>361</v>
      </c>
      <c r="DD26" s="171" t="s">
        <v>362</v>
      </c>
      <c r="DE26" s="165" t="s">
        <v>363</v>
      </c>
      <c r="DF26" s="229" t="s">
        <v>364</v>
      </c>
      <c r="DG26" s="165"/>
      <c r="DH26" s="229"/>
      <c r="DI26" s="184"/>
      <c r="DJ26" s="184"/>
      <c r="DK26" s="184"/>
      <c r="DL26" s="184"/>
      <c r="DM26" s="184"/>
      <c r="DN26" s="271"/>
      <c r="DO26" s="256" t="s">
        <v>824</v>
      </c>
    </row>
    <row r="27" spans="1:119" ht="216" customHeight="1">
      <c r="A27" s="319" t="s">
        <v>1225</v>
      </c>
      <c r="B27" s="1002"/>
      <c r="C27" s="363" t="s">
        <v>352</v>
      </c>
      <c r="D27" s="1002"/>
      <c r="E27" s="180" t="s">
        <v>756</v>
      </c>
      <c r="F27" s="180" t="s">
        <v>757</v>
      </c>
      <c r="G27" s="165" t="s">
        <v>1</v>
      </c>
      <c r="H27" s="165" t="s">
        <v>26</v>
      </c>
      <c r="I27" s="907">
        <v>0.03</v>
      </c>
      <c r="J27" s="230">
        <v>2022</v>
      </c>
      <c r="K27" s="231">
        <v>44927</v>
      </c>
      <c r="L27" s="231">
        <v>49309</v>
      </c>
      <c r="M27" s="352">
        <v>0.08</v>
      </c>
      <c r="N27" s="352">
        <v>0.15</v>
      </c>
      <c r="O27" s="352">
        <v>0.21</v>
      </c>
      <c r="P27" s="352">
        <v>0.3</v>
      </c>
      <c r="Q27" s="352">
        <v>0.39</v>
      </c>
      <c r="R27" s="352">
        <v>0.48</v>
      </c>
      <c r="S27" s="352">
        <v>0.54</v>
      </c>
      <c r="T27" s="352">
        <v>0.63</v>
      </c>
      <c r="U27" s="352">
        <v>0.72</v>
      </c>
      <c r="V27" s="352">
        <v>0.81</v>
      </c>
      <c r="W27" s="352">
        <v>0.9</v>
      </c>
      <c r="X27" s="352">
        <v>1</v>
      </c>
      <c r="Y27" s="352">
        <v>1</v>
      </c>
      <c r="Z27" s="268" t="s">
        <v>865</v>
      </c>
      <c r="AA27" s="856" t="s">
        <v>991</v>
      </c>
      <c r="AB27" s="295" t="s">
        <v>868</v>
      </c>
      <c r="AC27" s="183" t="s">
        <v>869</v>
      </c>
      <c r="AD27" s="147" t="s">
        <v>86</v>
      </c>
      <c r="AE27" s="269" t="s">
        <v>354</v>
      </c>
      <c r="AF27" s="165" t="s">
        <v>1</v>
      </c>
      <c r="AG27" s="165" t="s">
        <v>20</v>
      </c>
      <c r="AH27" s="190" t="s">
        <v>355</v>
      </c>
      <c r="AI27" s="259" t="s">
        <v>356</v>
      </c>
      <c r="AJ27" s="320" t="s">
        <v>324</v>
      </c>
      <c r="AK27" s="320">
        <v>2022</v>
      </c>
      <c r="AL27" s="536">
        <v>44927</v>
      </c>
      <c r="AM27" s="536">
        <v>49309</v>
      </c>
      <c r="AN27" s="218"/>
      <c r="AO27" s="218">
        <v>134</v>
      </c>
      <c r="AP27" s="218">
        <v>131</v>
      </c>
      <c r="AQ27" s="218">
        <v>97</v>
      </c>
      <c r="AR27" s="218">
        <v>153</v>
      </c>
      <c r="AS27" s="218">
        <v>153</v>
      </c>
      <c r="AT27" s="218">
        <v>153</v>
      </c>
      <c r="AU27" s="218">
        <v>97</v>
      </c>
      <c r="AV27" s="218">
        <v>153</v>
      </c>
      <c r="AW27" s="218">
        <v>153</v>
      </c>
      <c r="AX27" s="218">
        <v>153</v>
      </c>
      <c r="AY27" s="218">
        <v>153</v>
      </c>
      <c r="AZ27" s="218">
        <v>153</v>
      </c>
      <c r="BA27" s="276">
        <f>SUM(AO27:AZ27)</f>
        <v>1683</v>
      </c>
      <c r="BB27" s="291"/>
      <c r="BC27" s="169"/>
      <c r="BD27" s="224"/>
      <c r="BE27" s="55"/>
      <c r="BF27" s="291">
        <v>162</v>
      </c>
      <c r="BG27" s="291">
        <v>162</v>
      </c>
      <c r="BH27" s="195" t="s">
        <v>76</v>
      </c>
      <c r="BI27" s="259">
        <v>7685</v>
      </c>
      <c r="BJ27" s="169">
        <v>167</v>
      </c>
      <c r="BK27" s="169">
        <v>167</v>
      </c>
      <c r="BL27" s="224" t="s">
        <v>76</v>
      </c>
      <c r="BM27" s="54">
        <v>7685</v>
      </c>
      <c r="BN27" s="169">
        <v>172</v>
      </c>
      <c r="BO27" s="169"/>
      <c r="BP27" s="224" t="s">
        <v>76</v>
      </c>
      <c r="BQ27" s="54"/>
      <c r="BR27" s="169">
        <v>177</v>
      </c>
      <c r="BS27" s="169"/>
      <c r="BT27" s="224" t="s">
        <v>76</v>
      </c>
      <c r="BU27" s="55"/>
      <c r="BV27" s="169">
        <v>182</v>
      </c>
      <c r="BW27" s="169"/>
      <c r="BX27" s="224" t="s">
        <v>76</v>
      </c>
      <c r="BY27" s="55"/>
      <c r="BZ27" s="317">
        <v>188</v>
      </c>
      <c r="CA27" s="55"/>
      <c r="CB27" s="224" t="s">
        <v>76</v>
      </c>
      <c r="CC27" s="55"/>
      <c r="CD27" s="317">
        <v>193</v>
      </c>
      <c r="CE27" s="55"/>
      <c r="CF27" s="224" t="s">
        <v>76</v>
      </c>
      <c r="CG27" s="55"/>
      <c r="CH27" s="317">
        <v>199</v>
      </c>
      <c r="CI27" s="55"/>
      <c r="CJ27" s="224" t="s">
        <v>76</v>
      </c>
      <c r="CK27" s="55"/>
      <c r="CL27" s="317">
        <v>205</v>
      </c>
      <c r="CM27" s="55"/>
      <c r="CN27" s="224" t="s">
        <v>76</v>
      </c>
      <c r="CO27" s="55"/>
      <c r="CP27" s="317">
        <v>211</v>
      </c>
      <c r="CQ27" s="55"/>
      <c r="CR27" s="224" t="s">
        <v>76</v>
      </c>
      <c r="CS27" s="55"/>
      <c r="CT27" s="317">
        <v>218</v>
      </c>
      <c r="CU27" s="55"/>
      <c r="CV27" s="224" t="s">
        <v>76</v>
      </c>
      <c r="CW27" s="55"/>
      <c r="CX27" s="169">
        <v>224</v>
      </c>
      <c r="CY27" s="169"/>
      <c r="CZ27" s="224" t="s">
        <v>76</v>
      </c>
      <c r="DA27" s="54"/>
      <c r="DB27" s="781">
        <v>2298</v>
      </c>
      <c r="DC27" s="165" t="s">
        <v>10</v>
      </c>
      <c r="DD27" s="171" t="s">
        <v>327</v>
      </c>
      <c r="DE27" s="165" t="s">
        <v>328</v>
      </c>
      <c r="DF27" s="184" t="s">
        <v>771</v>
      </c>
      <c r="DG27" s="165" t="s">
        <v>772</v>
      </c>
      <c r="DH27" s="670" t="s">
        <v>483</v>
      </c>
      <c r="DI27" s="184"/>
      <c r="DJ27" s="184"/>
      <c r="DK27" s="184"/>
      <c r="DL27" s="184"/>
      <c r="DM27" s="184"/>
      <c r="DN27" s="271"/>
      <c r="DO27" s="256"/>
    </row>
    <row r="28" spans="1:119" ht="216" customHeight="1">
      <c r="A28" s="319" t="s">
        <v>1225</v>
      </c>
      <c r="B28" s="1002"/>
      <c r="C28" s="363" t="s">
        <v>352</v>
      </c>
      <c r="D28" s="1002"/>
      <c r="E28" s="180" t="s">
        <v>756</v>
      </c>
      <c r="F28" s="180" t="s">
        <v>757</v>
      </c>
      <c r="G28" s="165" t="s">
        <v>1</v>
      </c>
      <c r="H28" s="165" t="s">
        <v>26</v>
      </c>
      <c r="I28" s="907">
        <v>0.03</v>
      </c>
      <c r="J28" s="230">
        <v>2022</v>
      </c>
      <c r="K28" s="231">
        <v>44927</v>
      </c>
      <c r="L28" s="231">
        <v>49309</v>
      </c>
      <c r="M28" s="352">
        <v>0.08</v>
      </c>
      <c r="N28" s="352">
        <v>0.15</v>
      </c>
      <c r="O28" s="352">
        <v>0.21</v>
      </c>
      <c r="P28" s="352">
        <v>0.3</v>
      </c>
      <c r="Q28" s="352">
        <v>0.39</v>
      </c>
      <c r="R28" s="352">
        <v>0.48</v>
      </c>
      <c r="S28" s="352">
        <v>0.54</v>
      </c>
      <c r="T28" s="352">
        <v>0.63</v>
      </c>
      <c r="U28" s="352">
        <v>0.72</v>
      </c>
      <c r="V28" s="352">
        <v>0.81</v>
      </c>
      <c r="W28" s="352">
        <v>0.9</v>
      </c>
      <c r="X28" s="352">
        <v>1</v>
      </c>
      <c r="Y28" s="352">
        <v>1</v>
      </c>
      <c r="Z28" s="268" t="s">
        <v>866</v>
      </c>
      <c r="AA28" s="856" t="s">
        <v>993</v>
      </c>
      <c r="AB28" s="295" t="s">
        <v>874</v>
      </c>
      <c r="AC28" s="183" t="s">
        <v>875</v>
      </c>
      <c r="AD28" s="147" t="s">
        <v>86</v>
      </c>
      <c r="AE28" s="269" t="s">
        <v>354</v>
      </c>
      <c r="AF28" s="165" t="s">
        <v>1</v>
      </c>
      <c r="AG28" s="165" t="s">
        <v>20</v>
      </c>
      <c r="AH28" s="190" t="s">
        <v>355</v>
      </c>
      <c r="AI28" s="259" t="s">
        <v>356</v>
      </c>
      <c r="AJ28" s="320" t="s">
        <v>324</v>
      </c>
      <c r="AK28" s="320">
        <v>2022</v>
      </c>
      <c r="AL28" s="536">
        <v>44927</v>
      </c>
      <c r="AM28" s="536">
        <v>49309</v>
      </c>
      <c r="AN28" s="218"/>
      <c r="AO28" s="218">
        <v>134</v>
      </c>
      <c r="AP28" s="218">
        <v>131</v>
      </c>
      <c r="AQ28" s="218">
        <v>97</v>
      </c>
      <c r="AR28" s="218">
        <v>153</v>
      </c>
      <c r="AS28" s="218">
        <v>153</v>
      </c>
      <c r="AT28" s="218">
        <v>153</v>
      </c>
      <c r="AU28" s="218">
        <v>97</v>
      </c>
      <c r="AV28" s="218">
        <v>153</v>
      </c>
      <c r="AW28" s="218">
        <v>153</v>
      </c>
      <c r="AX28" s="218">
        <v>153</v>
      </c>
      <c r="AY28" s="218">
        <v>153</v>
      </c>
      <c r="AZ28" s="218">
        <v>153</v>
      </c>
      <c r="BA28" s="276">
        <f>SUM(AO28:AZ28)</f>
        <v>1683</v>
      </c>
      <c r="BB28" s="291"/>
      <c r="BC28" s="169"/>
      <c r="BD28" s="796"/>
      <c r="BE28" s="55"/>
      <c r="BF28" s="291">
        <v>162</v>
      </c>
      <c r="BG28" s="291">
        <v>162</v>
      </c>
      <c r="BH28" s="195" t="s">
        <v>76</v>
      </c>
      <c r="BI28" s="259">
        <v>7685</v>
      </c>
      <c r="BJ28" s="169">
        <v>167</v>
      </c>
      <c r="BK28" s="169">
        <v>167</v>
      </c>
      <c r="BL28" s="224" t="s">
        <v>76</v>
      </c>
      <c r="BM28" s="54">
        <v>7685</v>
      </c>
      <c r="BN28" s="169">
        <v>172</v>
      </c>
      <c r="BO28" s="169"/>
      <c r="BP28" s="224" t="s">
        <v>76</v>
      </c>
      <c r="BQ28" s="54"/>
      <c r="BR28" s="169">
        <v>177</v>
      </c>
      <c r="BS28" s="169"/>
      <c r="BT28" s="224" t="s">
        <v>76</v>
      </c>
      <c r="BU28" s="55"/>
      <c r="BV28" s="169">
        <v>182</v>
      </c>
      <c r="BW28" s="169"/>
      <c r="BX28" s="224" t="s">
        <v>76</v>
      </c>
      <c r="BY28" s="55"/>
      <c r="BZ28" s="317">
        <v>188</v>
      </c>
      <c r="CA28" s="55"/>
      <c r="CB28" s="797" t="s">
        <v>76</v>
      </c>
      <c r="CC28" s="55"/>
      <c r="CD28" s="317">
        <v>193</v>
      </c>
      <c r="CE28" s="55"/>
      <c r="CF28" s="797" t="s">
        <v>76</v>
      </c>
      <c r="CG28" s="55"/>
      <c r="CH28" s="317">
        <v>199</v>
      </c>
      <c r="CI28" s="55"/>
      <c r="CJ28" s="797" t="s">
        <v>76</v>
      </c>
      <c r="CK28" s="55"/>
      <c r="CL28" s="317">
        <v>205</v>
      </c>
      <c r="CM28" s="55"/>
      <c r="CN28" s="797" t="s">
        <v>76</v>
      </c>
      <c r="CO28" s="55"/>
      <c r="CP28" s="317">
        <v>211</v>
      </c>
      <c r="CQ28" s="55"/>
      <c r="CR28" s="797" t="s">
        <v>76</v>
      </c>
      <c r="CS28" s="55"/>
      <c r="CT28" s="317">
        <v>218</v>
      </c>
      <c r="CU28" s="55"/>
      <c r="CV28" s="797" t="s">
        <v>76</v>
      </c>
      <c r="CW28" s="55"/>
      <c r="CX28" s="169">
        <v>224</v>
      </c>
      <c r="CY28" s="169"/>
      <c r="CZ28" s="224" t="s">
        <v>76</v>
      </c>
      <c r="DA28" s="54"/>
      <c r="DB28" s="781">
        <v>2298</v>
      </c>
      <c r="DC28" s="165" t="s">
        <v>10</v>
      </c>
      <c r="DD28" s="171" t="s">
        <v>327</v>
      </c>
      <c r="DE28" s="165" t="s">
        <v>328</v>
      </c>
      <c r="DF28" s="184" t="s">
        <v>771</v>
      </c>
      <c r="DG28" s="165" t="s">
        <v>876</v>
      </c>
      <c r="DH28" s="670" t="s">
        <v>483</v>
      </c>
      <c r="DI28" s="184"/>
      <c r="DJ28" s="184"/>
      <c r="DK28" s="184"/>
      <c r="DL28" s="184"/>
      <c r="DM28" s="184"/>
      <c r="DN28" s="271"/>
      <c r="DO28" s="256"/>
    </row>
    <row r="29" spans="1:119" ht="216" customHeight="1">
      <c r="A29" s="319" t="s">
        <v>1225</v>
      </c>
      <c r="B29" s="1002"/>
      <c r="C29" s="363" t="s">
        <v>352</v>
      </c>
      <c r="D29" s="1002"/>
      <c r="E29" s="180" t="s">
        <v>756</v>
      </c>
      <c r="F29" s="180" t="s">
        <v>757</v>
      </c>
      <c r="G29" s="165" t="s">
        <v>1</v>
      </c>
      <c r="H29" s="165" t="s">
        <v>26</v>
      </c>
      <c r="I29" s="907">
        <v>0.03</v>
      </c>
      <c r="J29" s="230">
        <v>2022</v>
      </c>
      <c r="K29" s="231">
        <v>44927</v>
      </c>
      <c r="L29" s="231">
        <v>49309</v>
      </c>
      <c r="M29" s="352">
        <v>0.08</v>
      </c>
      <c r="N29" s="352">
        <v>0.15</v>
      </c>
      <c r="O29" s="352">
        <v>0.21</v>
      </c>
      <c r="P29" s="352">
        <v>0.3</v>
      </c>
      <c r="Q29" s="352">
        <v>0.39</v>
      </c>
      <c r="R29" s="352">
        <v>0.48</v>
      </c>
      <c r="S29" s="352">
        <v>0.54</v>
      </c>
      <c r="T29" s="352">
        <v>0.63</v>
      </c>
      <c r="U29" s="352">
        <v>0.72</v>
      </c>
      <c r="V29" s="352">
        <v>0.81</v>
      </c>
      <c r="W29" s="352">
        <v>0.9</v>
      </c>
      <c r="X29" s="352">
        <v>1</v>
      </c>
      <c r="Y29" s="352">
        <v>1</v>
      </c>
      <c r="Z29" s="268" t="s">
        <v>867</v>
      </c>
      <c r="AA29" s="856" t="s">
        <v>991</v>
      </c>
      <c r="AB29" s="295" t="s">
        <v>881</v>
      </c>
      <c r="AC29" s="183" t="s">
        <v>878</v>
      </c>
      <c r="AD29" s="147" t="s">
        <v>86</v>
      </c>
      <c r="AE29" s="269" t="s">
        <v>354</v>
      </c>
      <c r="AF29" s="165" t="s">
        <v>1</v>
      </c>
      <c r="AG29" s="165" t="s">
        <v>23</v>
      </c>
      <c r="AH29" s="190" t="s">
        <v>355</v>
      </c>
      <c r="AI29" s="259" t="s">
        <v>356</v>
      </c>
      <c r="AJ29" s="320" t="s">
        <v>324</v>
      </c>
      <c r="AK29" s="320">
        <v>2022</v>
      </c>
      <c r="AL29" s="536">
        <v>44927</v>
      </c>
      <c r="AM29" s="536">
        <v>49309</v>
      </c>
      <c r="AN29" s="218"/>
      <c r="AO29" s="789">
        <v>1</v>
      </c>
      <c r="AP29" s="789">
        <v>1</v>
      </c>
      <c r="AQ29" s="789">
        <v>1</v>
      </c>
      <c r="AR29" s="789">
        <v>1</v>
      </c>
      <c r="AS29" s="789">
        <v>1</v>
      </c>
      <c r="AT29" s="789">
        <v>1</v>
      </c>
      <c r="AU29" s="789">
        <v>1</v>
      </c>
      <c r="AV29" s="789">
        <v>1</v>
      </c>
      <c r="AW29" s="789">
        <v>1</v>
      </c>
      <c r="AX29" s="789">
        <v>1</v>
      </c>
      <c r="AY29" s="789">
        <v>1</v>
      </c>
      <c r="AZ29" s="789">
        <v>1</v>
      </c>
      <c r="BA29" s="789">
        <v>1</v>
      </c>
      <c r="BB29" s="291"/>
      <c r="BC29" s="169"/>
      <c r="BD29" s="224"/>
      <c r="BE29" s="55"/>
      <c r="BF29" s="169">
        <v>322</v>
      </c>
      <c r="BG29" s="169">
        <v>322</v>
      </c>
      <c r="BH29" s="195" t="s">
        <v>76</v>
      </c>
      <c r="BI29" s="259">
        <v>7685</v>
      </c>
      <c r="BJ29" s="169">
        <v>332</v>
      </c>
      <c r="BK29" s="169">
        <v>332</v>
      </c>
      <c r="BL29" s="224" t="s">
        <v>76</v>
      </c>
      <c r="BM29" s="54">
        <v>7685</v>
      </c>
      <c r="BN29" s="169">
        <v>342</v>
      </c>
      <c r="BO29" s="169"/>
      <c r="BP29" s="54" t="s">
        <v>76</v>
      </c>
      <c r="BQ29" s="54"/>
      <c r="BR29" s="169">
        <v>352</v>
      </c>
      <c r="BS29" s="169"/>
      <c r="BT29" s="54" t="s">
        <v>76</v>
      </c>
      <c r="BU29" s="55"/>
      <c r="BV29" s="169">
        <v>362</v>
      </c>
      <c r="BW29" s="169"/>
      <c r="BX29" s="54" t="s">
        <v>76</v>
      </c>
      <c r="BY29" s="55"/>
      <c r="BZ29" s="317">
        <v>373</v>
      </c>
      <c r="CA29" s="55"/>
      <c r="CB29" s="54" t="s">
        <v>76</v>
      </c>
      <c r="CC29" s="55"/>
      <c r="CD29" s="317">
        <v>384</v>
      </c>
      <c r="CE29" s="55"/>
      <c r="CF29" s="54" t="s">
        <v>76</v>
      </c>
      <c r="CG29" s="55"/>
      <c r="CH29" s="317">
        <v>396</v>
      </c>
      <c r="CI29" s="55"/>
      <c r="CJ29" s="54" t="s">
        <v>76</v>
      </c>
      <c r="CK29" s="55"/>
      <c r="CL29" s="317">
        <v>408</v>
      </c>
      <c r="CM29" s="55"/>
      <c r="CN29" s="54" t="s">
        <v>76</v>
      </c>
      <c r="CO29" s="55"/>
      <c r="CP29" s="317">
        <v>420</v>
      </c>
      <c r="CQ29" s="55"/>
      <c r="CR29" s="54" t="s">
        <v>76</v>
      </c>
      <c r="CS29" s="55"/>
      <c r="CT29" s="317">
        <v>433</v>
      </c>
      <c r="CU29" s="55"/>
      <c r="CV29" s="54" t="s">
        <v>76</v>
      </c>
      <c r="CW29" s="55"/>
      <c r="CX29" s="169">
        <v>446</v>
      </c>
      <c r="CY29" s="169"/>
      <c r="CZ29" s="54" t="s">
        <v>76</v>
      </c>
      <c r="DA29" s="54"/>
      <c r="DB29" s="781">
        <v>4570</v>
      </c>
      <c r="DC29" s="165" t="s">
        <v>10</v>
      </c>
      <c r="DD29" s="171" t="s">
        <v>327</v>
      </c>
      <c r="DE29" s="165" t="s">
        <v>328</v>
      </c>
      <c r="DF29" s="184" t="s">
        <v>771</v>
      </c>
      <c r="DG29" s="165" t="s">
        <v>883</v>
      </c>
      <c r="DH29" s="670" t="s">
        <v>483</v>
      </c>
      <c r="DI29" s="184"/>
      <c r="DJ29" s="184"/>
      <c r="DK29" s="184"/>
      <c r="DL29" s="184"/>
      <c r="DM29" s="184"/>
      <c r="DN29" s="271"/>
      <c r="DO29" s="256"/>
    </row>
    <row r="30" spans="1:119" ht="216" customHeight="1">
      <c r="A30" s="319" t="s">
        <v>1225</v>
      </c>
      <c r="B30" s="1002"/>
      <c r="C30" s="363" t="s">
        <v>352</v>
      </c>
      <c r="D30" s="1002"/>
      <c r="E30" s="180" t="s">
        <v>756</v>
      </c>
      <c r="F30" s="180" t="s">
        <v>757</v>
      </c>
      <c r="G30" s="165" t="s">
        <v>1</v>
      </c>
      <c r="H30" s="165" t="s">
        <v>26</v>
      </c>
      <c r="I30" s="907">
        <v>0.03</v>
      </c>
      <c r="J30" s="230">
        <v>2022</v>
      </c>
      <c r="K30" s="231">
        <v>44927</v>
      </c>
      <c r="L30" s="231">
        <v>49309</v>
      </c>
      <c r="M30" s="352">
        <v>0.08</v>
      </c>
      <c r="N30" s="352">
        <v>0.15</v>
      </c>
      <c r="O30" s="352">
        <v>0.21</v>
      </c>
      <c r="P30" s="352">
        <v>0.3</v>
      </c>
      <c r="Q30" s="352">
        <v>0.39</v>
      </c>
      <c r="R30" s="352">
        <v>0.48</v>
      </c>
      <c r="S30" s="352">
        <v>0.54</v>
      </c>
      <c r="T30" s="352">
        <v>0.63</v>
      </c>
      <c r="U30" s="352">
        <v>0.72</v>
      </c>
      <c r="V30" s="352">
        <v>0.81</v>
      </c>
      <c r="W30" s="352">
        <v>0.9</v>
      </c>
      <c r="X30" s="352">
        <v>1</v>
      </c>
      <c r="Y30" s="352">
        <v>1</v>
      </c>
      <c r="Z30" s="268" t="s">
        <v>888</v>
      </c>
      <c r="AA30" s="856" t="s">
        <v>991</v>
      </c>
      <c r="AB30" s="295" t="s">
        <v>894</v>
      </c>
      <c r="AC30" s="183" t="s">
        <v>887</v>
      </c>
      <c r="AD30" s="147" t="s">
        <v>86</v>
      </c>
      <c r="AE30" s="269" t="s">
        <v>354</v>
      </c>
      <c r="AF30" s="165" t="s">
        <v>1</v>
      </c>
      <c r="AG30" s="165" t="s">
        <v>20</v>
      </c>
      <c r="AH30" s="190" t="s">
        <v>355</v>
      </c>
      <c r="AI30" s="259" t="s">
        <v>356</v>
      </c>
      <c r="AJ30" s="320" t="s">
        <v>324</v>
      </c>
      <c r="AK30" s="320" t="s">
        <v>356</v>
      </c>
      <c r="AL30" s="536">
        <v>44927</v>
      </c>
      <c r="AM30" s="536">
        <v>49309</v>
      </c>
      <c r="AN30" s="218"/>
      <c r="AO30" s="218">
        <v>5</v>
      </c>
      <c r="AP30" s="218">
        <v>5</v>
      </c>
      <c r="AQ30" s="218">
        <v>5</v>
      </c>
      <c r="AR30" s="218">
        <v>5</v>
      </c>
      <c r="AS30" s="218">
        <v>5</v>
      </c>
      <c r="AT30" s="218">
        <v>5</v>
      </c>
      <c r="AU30" s="218">
        <v>5</v>
      </c>
      <c r="AV30" s="218">
        <v>5</v>
      </c>
      <c r="AW30" s="218">
        <v>5</v>
      </c>
      <c r="AX30" s="218">
        <v>5</v>
      </c>
      <c r="AY30" s="218">
        <v>5</v>
      </c>
      <c r="AZ30" s="218">
        <v>5</v>
      </c>
      <c r="BA30" s="276">
        <f>SUM(AO30:AZ30)</f>
        <v>60</v>
      </c>
      <c r="BB30" s="291"/>
      <c r="BC30" s="169"/>
      <c r="BD30" s="224"/>
      <c r="BE30" s="55"/>
      <c r="BF30" s="169">
        <v>5</v>
      </c>
      <c r="BG30" s="169">
        <v>5</v>
      </c>
      <c r="BH30" s="224" t="s">
        <v>76</v>
      </c>
      <c r="BI30" s="55">
        <v>7685</v>
      </c>
      <c r="BJ30" s="169">
        <v>5</v>
      </c>
      <c r="BK30" s="169">
        <v>5</v>
      </c>
      <c r="BL30" s="224" t="s">
        <v>76</v>
      </c>
      <c r="BM30" s="54">
        <v>7685</v>
      </c>
      <c r="BN30" s="169">
        <v>5</v>
      </c>
      <c r="BO30" s="169"/>
      <c r="BP30" s="54" t="s">
        <v>76</v>
      </c>
      <c r="BQ30" s="54"/>
      <c r="BR30" s="169">
        <v>6</v>
      </c>
      <c r="BS30" s="169"/>
      <c r="BT30" s="54" t="s">
        <v>76</v>
      </c>
      <c r="BU30" s="55"/>
      <c r="BV30" s="169">
        <v>6</v>
      </c>
      <c r="BW30" s="169"/>
      <c r="BX30" s="54" t="s">
        <v>76</v>
      </c>
      <c r="BY30" s="55"/>
      <c r="BZ30" s="169">
        <v>6</v>
      </c>
      <c r="CA30" s="55"/>
      <c r="CB30" s="54" t="s">
        <v>76</v>
      </c>
      <c r="CC30" s="55"/>
      <c r="CD30" s="169">
        <v>6</v>
      </c>
      <c r="CE30" s="55"/>
      <c r="CF30" s="54" t="s">
        <v>76</v>
      </c>
      <c r="CG30" s="55"/>
      <c r="CH30" s="169">
        <v>6</v>
      </c>
      <c r="CI30" s="55"/>
      <c r="CJ30" s="54" t="s">
        <v>76</v>
      </c>
      <c r="CK30" s="55"/>
      <c r="CL30" s="169">
        <v>6</v>
      </c>
      <c r="CM30" s="55"/>
      <c r="CN30" s="54" t="s">
        <v>76</v>
      </c>
      <c r="CO30" s="55"/>
      <c r="CP30" s="169">
        <v>6</v>
      </c>
      <c r="CQ30" s="55"/>
      <c r="CR30" s="54" t="s">
        <v>76</v>
      </c>
      <c r="CS30" s="55"/>
      <c r="CT30" s="169">
        <v>7</v>
      </c>
      <c r="CU30" s="55"/>
      <c r="CV30" s="54" t="s">
        <v>76</v>
      </c>
      <c r="CW30" s="55"/>
      <c r="CX30" s="169">
        <v>7</v>
      </c>
      <c r="CY30" s="169"/>
      <c r="CZ30" s="54" t="s">
        <v>76</v>
      </c>
      <c r="DA30" s="54"/>
      <c r="DB30" s="781">
        <f>SUM(BF30,BJ30,BN30,BR30,BV30,BZ30,CD30,CH30,CL30,CP30,CT30,CX30)</f>
        <v>71</v>
      </c>
      <c r="DC30" s="165" t="s">
        <v>10</v>
      </c>
      <c r="DD30" s="171" t="s">
        <v>327</v>
      </c>
      <c r="DE30" s="165" t="s">
        <v>328</v>
      </c>
      <c r="DF30" s="227" t="s">
        <v>771</v>
      </c>
      <c r="DG30" s="165" t="s">
        <v>908</v>
      </c>
      <c r="DH30" s="374" t="s">
        <v>483</v>
      </c>
      <c r="DI30" s="184"/>
      <c r="DJ30" s="184"/>
      <c r="DK30" s="184"/>
      <c r="DL30" s="184"/>
      <c r="DM30" s="184"/>
      <c r="DN30" s="271"/>
      <c r="DO30" s="256"/>
    </row>
    <row r="31" spans="1:119" ht="216" customHeight="1">
      <c r="A31" s="319" t="s">
        <v>1225</v>
      </c>
      <c r="B31" s="1002"/>
      <c r="C31" s="363" t="s">
        <v>352</v>
      </c>
      <c r="D31" s="1002"/>
      <c r="E31" s="180" t="s">
        <v>756</v>
      </c>
      <c r="F31" s="180" t="s">
        <v>757</v>
      </c>
      <c r="G31" s="165" t="s">
        <v>1</v>
      </c>
      <c r="H31" s="165" t="s">
        <v>26</v>
      </c>
      <c r="I31" s="907">
        <v>0.03</v>
      </c>
      <c r="J31" s="230">
        <v>2022</v>
      </c>
      <c r="K31" s="231">
        <v>44927</v>
      </c>
      <c r="L31" s="231">
        <v>49309</v>
      </c>
      <c r="M31" s="352">
        <v>0.08</v>
      </c>
      <c r="N31" s="352">
        <v>0.15</v>
      </c>
      <c r="O31" s="352">
        <v>0.21</v>
      </c>
      <c r="P31" s="352">
        <v>0.3</v>
      </c>
      <c r="Q31" s="352">
        <v>0.39</v>
      </c>
      <c r="R31" s="352">
        <v>0.48</v>
      </c>
      <c r="S31" s="352">
        <v>0.54</v>
      </c>
      <c r="T31" s="352">
        <v>0.63</v>
      </c>
      <c r="U31" s="352">
        <v>0.72</v>
      </c>
      <c r="V31" s="352">
        <v>0.81</v>
      </c>
      <c r="W31" s="352">
        <v>0.9</v>
      </c>
      <c r="X31" s="352">
        <v>1</v>
      </c>
      <c r="Y31" s="352">
        <v>1</v>
      </c>
      <c r="Z31" s="268" t="s">
        <v>889</v>
      </c>
      <c r="AA31" s="856" t="s">
        <v>991</v>
      </c>
      <c r="AB31" s="295" t="s">
        <v>890</v>
      </c>
      <c r="AC31" s="183" t="s">
        <v>891</v>
      </c>
      <c r="AD31" s="147" t="s">
        <v>86</v>
      </c>
      <c r="AE31" s="269" t="s">
        <v>354</v>
      </c>
      <c r="AF31" s="165" t="s">
        <v>1</v>
      </c>
      <c r="AG31" s="165" t="s">
        <v>20</v>
      </c>
      <c r="AH31" s="190" t="s">
        <v>355</v>
      </c>
      <c r="AI31" s="259" t="s">
        <v>356</v>
      </c>
      <c r="AJ31" s="320" t="s">
        <v>324</v>
      </c>
      <c r="AK31" s="320" t="s">
        <v>356</v>
      </c>
      <c r="AL31" s="536">
        <v>44927</v>
      </c>
      <c r="AM31" s="536">
        <v>49309</v>
      </c>
      <c r="AN31" s="218"/>
      <c r="AO31" s="218">
        <v>1</v>
      </c>
      <c r="AP31" s="218">
        <v>1</v>
      </c>
      <c r="AQ31" s="218">
        <v>1</v>
      </c>
      <c r="AR31" s="218">
        <v>1</v>
      </c>
      <c r="AS31" s="218">
        <v>1</v>
      </c>
      <c r="AT31" s="218">
        <v>1</v>
      </c>
      <c r="AU31" s="218">
        <v>1</v>
      </c>
      <c r="AV31" s="218">
        <v>1</v>
      </c>
      <c r="AW31" s="218">
        <v>1</v>
      </c>
      <c r="AX31" s="218">
        <v>1</v>
      </c>
      <c r="AY31" s="218">
        <v>1</v>
      </c>
      <c r="AZ31" s="218">
        <v>1</v>
      </c>
      <c r="BA31" s="276">
        <v>12</v>
      </c>
      <c r="BB31" s="291"/>
      <c r="BC31" s="169"/>
      <c r="BD31" s="224"/>
      <c r="BE31" s="55"/>
      <c r="BF31" s="169">
        <v>5</v>
      </c>
      <c r="BG31" s="169">
        <v>5</v>
      </c>
      <c r="BH31" s="195" t="s">
        <v>76</v>
      </c>
      <c r="BI31" s="55">
        <v>7685</v>
      </c>
      <c r="BJ31" s="169">
        <v>5</v>
      </c>
      <c r="BK31" s="169">
        <v>5</v>
      </c>
      <c r="BL31" s="224" t="s">
        <v>76</v>
      </c>
      <c r="BM31" s="54">
        <v>7685</v>
      </c>
      <c r="BN31" s="169">
        <v>5</v>
      </c>
      <c r="BO31" s="169"/>
      <c r="BP31" s="54" t="s">
        <v>76</v>
      </c>
      <c r="BQ31" s="54"/>
      <c r="BR31" s="169">
        <v>6</v>
      </c>
      <c r="BS31" s="169"/>
      <c r="BT31" s="54" t="s">
        <v>76</v>
      </c>
      <c r="BU31" s="55"/>
      <c r="BV31" s="169">
        <v>6</v>
      </c>
      <c r="BW31" s="169"/>
      <c r="BX31" s="54" t="s">
        <v>76</v>
      </c>
      <c r="BY31" s="55"/>
      <c r="BZ31" s="169">
        <v>6</v>
      </c>
      <c r="CA31" s="55"/>
      <c r="CB31" s="54" t="s">
        <v>76</v>
      </c>
      <c r="CC31" s="55"/>
      <c r="CD31" s="169">
        <v>6</v>
      </c>
      <c r="CE31" s="55"/>
      <c r="CF31" s="54" t="s">
        <v>76</v>
      </c>
      <c r="CG31" s="55"/>
      <c r="CH31" s="169">
        <v>6</v>
      </c>
      <c r="CI31" s="55"/>
      <c r="CJ31" s="54" t="s">
        <v>76</v>
      </c>
      <c r="CK31" s="55"/>
      <c r="CL31" s="169">
        <v>6</v>
      </c>
      <c r="CM31" s="55"/>
      <c r="CN31" s="54" t="s">
        <v>76</v>
      </c>
      <c r="CO31" s="55"/>
      <c r="CP31" s="169">
        <v>6</v>
      </c>
      <c r="CQ31" s="55"/>
      <c r="CR31" s="54" t="s">
        <v>76</v>
      </c>
      <c r="CS31" s="55"/>
      <c r="CT31" s="169">
        <v>7</v>
      </c>
      <c r="CU31" s="55"/>
      <c r="CV31" s="54" t="s">
        <v>76</v>
      </c>
      <c r="CW31" s="55"/>
      <c r="CX31" s="169">
        <v>7</v>
      </c>
      <c r="CY31" s="169"/>
      <c r="CZ31" s="54" t="s">
        <v>76</v>
      </c>
      <c r="DA31" s="54"/>
      <c r="DB31" s="781">
        <f>SUM(BF31,BJ31,BN31,BR31,BV31,BZ31,CD31,CH31,CL31,CP31,CT31,CX31)</f>
        <v>71</v>
      </c>
      <c r="DC31" s="165" t="s">
        <v>10</v>
      </c>
      <c r="DD31" s="171" t="s">
        <v>327</v>
      </c>
      <c r="DE31" s="165" t="s">
        <v>328</v>
      </c>
      <c r="DF31" s="227" t="s">
        <v>771</v>
      </c>
      <c r="DG31" s="165" t="s">
        <v>909</v>
      </c>
      <c r="DH31" s="374" t="s">
        <v>483</v>
      </c>
      <c r="DI31" s="184"/>
      <c r="DJ31" s="184"/>
      <c r="DK31" s="184"/>
      <c r="DL31" s="184"/>
      <c r="DM31" s="184"/>
      <c r="DN31" s="271"/>
      <c r="DO31" s="256"/>
    </row>
    <row r="32" spans="1:119" ht="216" customHeight="1">
      <c r="A32" s="319" t="s">
        <v>1225</v>
      </c>
      <c r="B32" s="1003"/>
      <c r="C32" s="363" t="s">
        <v>352</v>
      </c>
      <c r="D32" s="1003"/>
      <c r="E32" s="180" t="s">
        <v>756</v>
      </c>
      <c r="F32" s="180" t="s">
        <v>757</v>
      </c>
      <c r="G32" s="165" t="s">
        <v>1</v>
      </c>
      <c r="H32" s="165" t="s">
        <v>26</v>
      </c>
      <c r="I32" s="907">
        <v>0.03</v>
      </c>
      <c r="J32" s="230">
        <v>2022</v>
      </c>
      <c r="K32" s="231">
        <v>44927</v>
      </c>
      <c r="L32" s="231">
        <v>49309</v>
      </c>
      <c r="M32" s="352">
        <v>0.08</v>
      </c>
      <c r="N32" s="352">
        <v>0.15</v>
      </c>
      <c r="O32" s="352">
        <v>0.21</v>
      </c>
      <c r="P32" s="352">
        <v>0.3</v>
      </c>
      <c r="Q32" s="352">
        <v>0.39</v>
      </c>
      <c r="R32" s="352">
        <v>0.48</v>
      </c>
      <c r="S32" s="352">
        <v>0.54</v>
      </c>
      <c r="T32" s="352">
        <v>0.63</v>
      </c>
      <c r="U32" s="352">
        <v>0.72</v>
      </c>
      <c r="V32" s="352">
        <v>0.81</v>
      </c>
      <c r="W32" s="352">
        <v>0.9</v>
      </c>
      <c r="X32" s="352">
        <v>1</v>
      </c>
      <c r="Y32" s="352">
        <v>1</v>
      </c>
      <c r="Z32" s="268" t="s">
        <v>1038</v>
      </c>
      <c r="AA32" s="856" t="s">
        <v>991</v>
      </c>
      <c r="AB32" s="295" t="s">
        <v>1039</v>
      </c>
      <c r="AC32" s="183" t="s">
        <v>1040</v>
      </c>
      <c r="AD32" s="887" t="s">
        <v>72</v>
      </c>
      <c r="AE32" s="259" t="s">
        <v>1034</v>
      </c>
      <c r="AF32" s="259" t="s">
        <v>11</v>
      </c>
      <c r="AG32" s="190" t="s">
        <v>20</v>
      </c>
      <c r="AH32" s="190" t="s">
        <v>355</v>
      </c>
      <c r="AI32" s="190" t="s">
        <v>356</v>
      </c>
      <c r="AJ32" s="845">
        <v>0</v>
      </c>
      <c r="AK32" s="195">
        <v>2022</v>
      </c>
      <c r="AL32" s="884">
        <v>45292</v>
      </c>
      <c r="AM32" s="884">
        <v>48579</v>
      </c>
      <c r="AN32" s="845">
        <v>0</v>
      </c>
      <c r="AO32" s="845">
        <v>0</v>
      </c>
      <c r="AP32" s="845">
        <v>20</v>
      </c>
      <c r="AQ32" s="845">
        <v>0</v>
      </c>
      <c r="AR32" s="845">
        <v>0</v>
      </c>
      <c r="AS32" s="845">
        <v>0</v>
      </c>
      <c r="AT32" s="845">
        <v>20</v>
      </c>
      <c r="AU32" s="845">
        <v>0</v>
      </c>
      <c r="AV32" s="845">
        <v>0</v>
      </c>
      <c r="AW32" s="845">
        <v>0</v>
      </c>
      <c r="AX32" s="845">
        <v>20</v>
      </c>
      <c r="AY32" s="845"/>
      <c r="AZ32" s="358"/>
      <c r="BA32" s="276">
        <v>60</v>
      </c>
      <c r="BB32" s="358"/>
      <c r="BC32" s="259"/>
      <c r="BD32" s="358"/>
      <c r="BE32" s="358"/>
      <c r="BF32" s="358"/>
      <c r="BG32" s="886"/>
      <c r="BH32" s="358"/>
      <c r="BI32" s="358"/>
      <c r="BJ32" s="358">
        <v>100</v>
      </c>
      <c r="BK32" s="358">
        <v>100</v>
      </c>
      <c r="BL32" s="358" t="s">
        <v>76</v>
      </c>
      <c r="BM32" s="54">
        <v>7801</v>
      </c>
      <c r="BN32" s="358"/>
      <c r="BO32" s="259"/>
      <c r="BP32" s="358"/>
      <c r="BQ32" s="358"/>
      <c r="BR32" s="358"/>
      <c r="BS32" s="259"/>
      <c r="BT32" s="358"/>
      <c r="BU32" s="358"/>
      <c r="BV32" s="358"/>
      <c r="BW32" s="886"/>
      <c r="BX32" s="358"/>
      <c r="BY32" s="358"/>
      <c r="BZ32" s="358">
        <v>150</v>
      </c>
      <c r="CA32" s="358">
        <v>150</v>
      </c>
      <c r="CB32" s="358"/>
      <c r="CC32" s="886"/>
      <c r="CD32" s="358"/>
      <c r="CE32" s="259"/>
      <c r="CF32" s="358"/>
      <c r="CG32" s="358"/>
      <c r="CH32" s="358"/>
      <c r="CI32" s="259"/>
      <c r="CJ32" s="358"/>
      <c r="CK32" s="358"/>
      <c r="CL32" s="358"/>
      <c r="CM32" s="886"/>
      <c r="CN32" s="885"/>
      <c r="CO32" s="846"/>
      <c r="CP32" s="358">
        <v>200</v>
      </c>
      <c r="CQ32" s="358">
        <v>200</v>
      </c>
      <c r="CR32" s="358"/>
      <c r="CS32" s="886"/>
      <c r="CT32" s="885"/>
      <c r="CU32" s="846"/>
      <c r="CV32" s="846"/>
      <c r="CW32" s="846"/>
      <c r="CX32" s="846"/>
      <c r="CY32" s="169"/>
      <c r="CZ32" s="54"/>
      <c r="DA32" s="54"/>
      <c r="DB32" s="781">
        <v>450</v>
      </c>
      <c r="DC32" s="846" t="s">
        <v>10</v>
      </c>
      <c r="DD32" s="846" t="s">
        <v>716</v>
      </c>
      <c r="DE32" s="846" t="s">
        <v>1041</v>
      </c>
      <c r="DF32" s="846" t="s">
        <v>1042</v>
      </c>
      <c r="DG32" s="190" t="s">
        <v>1043</v>
      </c>
      <c r="DH32" s="847" t="s">
        <v>1044</v>
      </c>
      <c r="DI32" s="846" t="s">
        <v>10</v>
      </c>
      <c r="DJ32" s="846" t="s">
        <v>1033</v>
      </c>
      <c r="DK32" s="846" t="s">
        <v>328</v>
      </c>
      <c r="DL32" s="846" t="s">
        <v>1045</v>
      </c>
      <c r="DM32" s="190"/>
      <c r="DN32" s="847"/>
      <c r="DO32" s="256"/>
    </row>
    <row r="33" spans="1:119" ht="129" customHeight="1">
      <c r="A33" s="268" t="s">
        <v>1226</v>
      </c>
      <c r="B33" s="996">
        <v>0.2</v>
      </c>
      <c r="C33" s="165" t="s">
        <v>833</v>
      </c>
      <c r="D33" s="996">
        <v>0.08</v>
      </c>
      <c r="E33" s="165" t="s">
        <v>834</v>
      </c>
      <c r="F33" s="165" t="s">
        <v>835</v>
      </c>
      <c r="G33" s="165" t="s">
        <v>366</v>
      </c>
      <c r="H33" s="165" t="s">
        <v>26</v>
      </c>
      <c r="I33" s="199" t="s">
        <v>324</v>
      </c>
      <c r="J33" s="192">
        <v>2022</v>
      </c>
      <c r="K33" s="181">
        <v>44927</v>
      </c>
      <c r="L33" s="181">
        <v>49309</v>
      </c>
      <c r="M33" s="198">
        <v>0.51</v>
      </c>
      <c r="N33" s="198">
        <v>0.52</v>
      </c>
      <c r="O33" s="198">
        <v>0.53</v>
      </c>
      <c r="P33" s="198">
        <v>0.54</v>
      </c>
      <c r="Q33" s="198">
        <v>0.55000000000000004</v>
      </c>
      <c r="R33" s="198">
        <v>0.56000000000000005</v>
      </c>
      <c r="S33" s="198">
        <v>0.56999999999999995</v>
      </c>
      <c r="T33" s="198">
        <v>0.57999999999999996</v>
      </c>
      <c r="U33" s="198">
        <v>0.59</v>
      </c>
      <c r="V33" s="198">
        <v>0.6</v>
      </c>
      <c r="W33" s="198">
        <v>0.61</v>
      </c>
      <c r="X33" s="198">
        <v>0.62</v>
      </c>
      <c r="Y33" s="198">
        <v>0.62</v>
      </c>
      <c r="Z33" s="329" t="s">
        <v>941</v>
      </c>
      <c r="AA33" s="283">
        <v>0.03</v>
      </c>
      <c r="AB33" s="287" t="s">
        <v>942</v>
      </c>
      <c r="AC33" s="183" t="s">
        <v>943</v>
      </c>
      <c r="AD33" s="147" t="s">
        <v>86</v>
      </c>
      <c r="AE33" s="269" t="s">
        <v>354</v>
      </c>
      <c r="AF33" s="165" t="s">
        <v>1</v>
      </c>
      <c r="AG33" s="165" t="s">
        <v>20</v>
      </c>
      <c r="AH33" s="190" t="s">
        <v>355</v>
      </c>
      <c r="AI33" s="259" t="s">
        <v>356</v>
      </c>
      <c r="AJ33" s="190" t="s">
        <v>324</v>
      </c>
      <c r="AK33" s="190" t="s">
        <v>356</v>
      </c>
      <c r="AL33" s="181">
        <v>44927</v>
      </c>
      <c r="AM33" s="181">
        <v>49309</v>
      </c>
      <c r="AN33" s="218"/>
      <c r="AO33" s="218">
        <v>2</v>
      </c>
      <c r="AP33" s="218">
        <v>1</v>
      </c>
      <c r="AQ33" s="218">
        <v>1</v>
      </c>
      <c r="AR33" s="218">
        <v>1</v>
      </c>
      <c r="AS33" s="218">
        <v>1</v>
      </c>
      <c r="AT33" s="218">
        <v>1</v>
      </c>
      <c r="AU33" s="218">
        <v>1</v>
      </c>
      <c r="AV33" s="218">
        <v>1</v>
      </c>
      <c r="AW33" s="218">
        <v>1</v>
      </c>
      <c r="AX33" s="218">
        <v>1</v>
      </c>
      <c r="AY33" s="218">
        <v>1</v>
      </c>
      <c r="AZ33" s="218">
        <v>1</v>
      </c>
      <c r="BA33" s="218">
        <f>SUM(AN33:AZ33)</f>
        <v>13</v>
      </c>
      <c r="BB33" s="169"/>
      <c r="BC33" s="169"/>
      <c r="BD33" s="54"/>
      <c r="BE33" s="55"/>
      <c r="BF33" s="169">
        <v>35</v>
      </c>
      <c r="BG33" s="169">
        <v>35</v>
      </c>
      <c r="BH33" s="190" t="s">
        <v>76</v>
      </c>
      <c r="BI33" s="55">
        <v>7685</v>
      </c>
      <c r="BJ33" s="169">
        <v>25</v>
      </c>
      <c r="BK33" s="169">
        <v>25</v>
      </c>
      <c r="BL33" s="190" t="s">
        <v>76</v>
      </c>
      <c r="BM33" s="54">
        <v>7685</v>
      </c>
      <c r="BN33" s="169">
        <v>12</v>
      </c>
      <c r="BO33" s="169"/>
      <c r="BP33" s="54" t="s">
        <v>76</v>
      </c>
      <c r="BQ33" s="54"/>
      <c r="BR33" s="169">
        <v>13</v>
      </c>
      <c r="BS33" s="169"/>
      <c r="BT33" s="54" t="s">
        <v>76</v>
      </c>
      <c r="BU33" s="55"/>
      <c r="BV33" s="169">
        <v>13</v>
      </c>
      <c r="BW33" s="169"/>
      <c r="BX33" s="54" t="s">
        <v>76</v>
      </c>
      <c r="BY33" s="55"/>
      <c r="BZ33" s="169">
        <v>14</v>
      </c>
      <c r="CA33" s="169"/>
      <c r="CB33" s="54" t="s">
        <v>76</v>
      </c>
      <c r="CC33" s="55"/>
      <c r="CD33" s="169">
        <v>14</v>
      </c>
      <c r="CE33" s="169"/>
      <c r="CF33" s="54" t="s">
        <v>76</v>
      </c>
      <c r="CG33" s="55"/>
      <c r="CH33" s="169">
        <v>14</v>
      </c>
      <c r="CI33" s="169"/>
      <c r="CJ33" s="54" t="s">
        <v>76</v>
      </c>
      <c r="CK33" s="55"/>
      <c r="CL33" s="169">
        <v>15</v>
      </c>
      <c r="CM33" s="169"/>
      <c r="CN33" s="54" t="s">
        <v>76</v>
      </c>
      <c r="CO33" s="55"/>
      <c r="CP33" s="169">
        <v>15</v>
      </c>
      <c r="CQ33" s="169"/>
      <c r="CR33" s="54" t="s">
        <v>76</v>
      </c>
      <c r="CS33" s="55"/>
      <c r="CT33" s="169">
        <v>16</v>
      </c>
      <c r="CU33" s="169"/>
      <c r="CV33" s="54" t="s">
        <v>76</v>
      </c>
      <c r="CW33" s="55"/>
      <c r="CX33" s="169">
        <v>16</v>
      </c>
      <c r="CY33" s="169"/>
      <c r="CZ33" s="54" t="s">
        <v>76</v>
      </c>
      <c r="DA33" s="54"/>
      <c r="DB33" s="833">
        <f>SUM(BF33,BJ33,BN33,BR33,BV33,BZ33,CD33,CH33,CL33,CP33,CT33,CX33)</f>
        <v>202</v>
      </c>
      <c r="DC33" s="165" t="s">
        <v>10</v>
      </c>
      <c r="DD33" s="171" t="s">
        <v>327</v>
      </c>
      <c r="DE33" s="165" t="s">
        <v>328</v>
      </c>
      <c r="DF33" s="227" t="s">
        <v>771</v>
      </c>
      <c r="DG33" s="165"/>
      <c r="DH33" s="374" t="s">
        <v>483</v>
      </c>
      <c r="DI33" s="227"/>
      <c r="DJ33" s="227"/>
      <c r="DK33" s="227"/>
      <c r="DL33" s="227"/>
      <c r="DM33" s="227"/>
      <c r="DN33" s="270"/>
      <c r="DO33" s="223" t="s">
        <v>367</v>
      </c>
    </row>
    <row r="34" spans="1:119" ht="147.75" customHeight="1">
      <c r="A34" s="268" t="s">
        <v>1226</v>
      </c>
      <c r="B34" s="1004"/>
      <c r="C34" s="165" t="s">
        <v>833</v>
      </c>
      <c r="D34" s="1002"/>
      <c r="E34" s="165" t="s">
        <v>834</v>
      </c>
      <c r="F34" s="165" t="s">
        <v>835</v>
      </c>
      <c r="G34" s="165" t="s">
        <v>366</v>
      </c>
      <c r="H34" s="165" t="s">
        <v>26</v>
      </c>
      <c r="I34" s="199" t="s">
        <v>324</v>
      </c>
      <c r="J34" s="192">
        <v>2022</v>
      </c>
      <c r="K34" s="181">
        <v>44927</v>
      </c>
      <c r="L34" s="181">
        <v>49309</v>
      </c>
      <c r="M34" s="198">
        <v>0.51</v>
      </c>
      <c r="N34" s="198">
        <v>0.52</v>
      </c>
      <c r="O34" s="198">
        <v>0.53</v>
      </c>
      <c r="P34" s="198">
        <v>0.54</v>
      </c>
      <c r="Q34" s="198">
        <v>0.55000000000000004</v>
      </c>
      <c r="R34" s="198">
        <v>0.56000000000000005</v>
      </c>
      <c r="S34" s="198">
        <v>0.56999999999999995</v>
      </c>
      <c r="T34" s="198">
        <v>0.57999999999999996</v>
      </c>
      <c r="U34" s="198">
        <v>0.59</v>
      </c>
      <c r="V34" s="198">
        <v>0.6</v>
      </c>
      <c r="W34" s="198">
        <v>0.61</v>
      </c>
      <c r="X34" s="198">
        <v>0.62</v>
      </c>
      <c r="Y34" s="198">
        <v>0.62</v>
      </c>
      <c r="Z34" s="329" t="s">
        <v>845</v>
      </c>
      <c r="AA34" s="283">
        <v>0.02</v>
      </c>
      <c r="AB34" s="671" t="s">
        <v>813</v>
      </c>
      <c r="AC34" s="183" t="s">
        <v>812</v>
      </c>
      <c r="AD34" s="147" t="s">
        <v>86</v>
      </c>
      <c r="AE34" s="269" t="s">
        <v>354</v>
      </c>
      <c r="AF34" s="165" t="s">
        <v>1</v>
      </c>
      <c r="AG34" s="165" t="s">
        <v>20</v>
      </c>
      <c r="AH34" s="190" t="s">
        <v>355</v>
      </c>
      <c r="AI34" s="259" t="s">
        <v>356</v>
      </c>
      <c r="AJ34" s="320">
        <v>106</v>
      </c>
      <c r="AK34" s="190">
        <v>2022</v>
      </c>
      <c r="AL34" s="181">
        <v>44927</v>
      </c>
      <c r="AM34" s="181">
        <v>49309</v>
      </c>
      <c r="AN34" s="218"/>
      <c r="AO34" s="218">
        <v>132</v>
      </c>
      <c r="AP34" s="218">
        <v>130</v>
      </c>
      <c r="AQ34" s="218">
        <v>70</v>
      </c>
      <c r="AR34" s="218">
        <v>139</v>
      </c>
      <c r="AS34" s="218">
        <v>139</v>
      </c>
      <c r="AT34" s="218">
        <v>139</v>
      </c>
      <c r="AU34" s="218">
        <v>70</v>
      </c>
      <c r="AV34" s="218">
        <v>139</v>
      </c>
      <c r="AW34" s="218">
        <v>139</v>
      </c>
      <c r="AX34" s="218">
        <v>139</v>
      </c>
      <c r="AY34" s="218">
        <v>139</v>
      </c>
      <c r="AZ34" s="218">
        <v>139</v>
      </c>
      <c r="BA34" s="218">
        <f>SUM(AO34:AZ34)</f>
        <v>1514</v>
      </c>
      <c r="BB34" s="169"/>
      <c r="BC34" s="169"/>
      <c r="BD34" s="54"/>
      <c r="BE34" s="55"/>
      <c r="BF34" s="169">
        <v>9</v>
      </c>
      <c r="BG34" s="169">
        <v>9</v>
      </c>
      <c r="BH34" s="190" t="s">
        <v>387</v>
      </c>
      <c r="BI34" s="55">
        <v>7685</v>
      </c>
      <c r="BJ34" s="169">
        <v>10</v>
      </c>
      <c r="BK34" s="169">
        <v>10</v>
      </c>
      <c r="BL34" s="190" t="s">
        <v>387</v>
      </c>
      <c r="BM34" s="55">
        <v>7685</v>
      </c>
      <c r="BN34" s="169">
        <v>10</v>
      </c>
      <c r="BO34" s="169"/>
      <c r="BP34" s="54" t="s">
        <v>76</v>
      </c>
      <c r="BQ34" s="54"/>
      <c r="BR34" s="169">
        <v>10</v>
      </c>
      <c r="BS34" s="169"/>
      <c r="BT34" s="54" t="s">
        <v>76</v>
      </c>
      <c r="BU34" s="55"/>
      <c r="BV34" s="169">
        <v>11</v>
      </c>
      <c r="BW34" s="169"/>
      <c r="BX34" s="54" t="s">
        <v>76</v>
      </c>
      <c r="BY34" s="55"/>
      <c r="BZ34" s="169">
        <v>11</v>
      </c>
      <c r="CA34" s="169"/>
      <c r="CB34" s="54" t="s">
        <v>76</v>
      </c>
      <c r="CC34" s="55"/>
      <c r="CD34" s="169">
        <v>11</v>
      </c>
      <c r="CE34" s="55"/>
      <c r="CF34" s="54" t="s">
        <v>76</v>
      </c>
      <c r="CG34" s="55"/>
      <c r="CH34" s="169">
        <v>12</v>
      </c>
      <c r="CI34" s="55"/>
      <c r="CJ34" s="54" t="s">
        <v>76</v>
      </c>
      <c r="CK34" s="55"/>
      <c r="CL34" s="169">
        <v>12</v>
      </c>
      <c r="CM34" s="55"/>
      <c r="CN34" s="54" t="s">
        <v>76</v>
      </c>
      <c r="CO34" s="55"/>
      <c r="CP34" s="169">
        <v>12</v>
      </c>
      <c r="CQ34" s="55"/>
      <c r="CR34" s="54" t="s">
        <v>76</v>
      </c>
      <c r="CS34" s="55"/>
      <c r="CT34" s="169">
        <v>13</v>
      </c>
      <c r="CU34" s="55"/>
      <c r="CV34" s="54" t="s">
        <v>76</v>
      </c>
      <c r="CW34" s="55"/>
      <c r="CX34" s="169">
        <v>13</v>
      </c>
      <c r="CY34" s="169"/>
      <c r="CZ34" s="54" t="s">
        <v>76</v>
      </c>
      <c r="DA34" s="54"/>
      <c r="DB34" s="833">
        <f>SUM(BF34,BJ34,BN34,BR34,BV34,BZ34,CD34,CH34,CL34,CP34,CT34,CX34)</f>
        <v>134</v>
      </c>
      <c r="DC34" s="165" t="s">
        <v>10</v>
      </c>
      <c r="DD34" s="171" t="s">
        <v>327</v>
      </c>
      <c r="DE34" s="165" t="s">
        <v>328</v>
      </c>
      <c r="DF34" s="227" t="s">
        <v>771</v>
      </c>
      <c r="DG34" s="165" t="s">
        <v>772</v>
      </c>
      <c r="DH34" s="374" t="s">
        <v>483</v>
      </c>
      <c r="DI34" s="227"/>
      <c r="DJ34" s="227"/>
      <c r="DK34" s="227"/>
      <c r="DL34" s="227"/>
      <c r="DM34" s="227"/>
      <c r="DN34" s="270"/>
      <c r="DO34" s="443"/>
    </row>
    <row r="35" spans="1:119" ht="147.75" customHeight="1">
      <c r="A35" s="268" t="s">
        <v>1226</v>
      </c>
      <c r="B35" s="1004"/>
      <c r="C35" s="165" t="s">
        <v>833</v>
      </c>
      <c r="D35" s="1003"/>
      <c r="E35" s="165" t="s">
        <v>834</v>
      </c>
      <c r="F35" s="165" t="s">
        <v>835</v>
      </c>
      <c r="G35" s="165" t="s">
        <v>366</v>
      </c>
      <c r="H35" s="165" t="s">
        <v>26</v>
      </c>
      <c r="I35" s="199" t="s">
        <v>324</v>
      </c>
      <c r="J35" s="192">
        <v>2023</v>
      </c>
      <c r="K35" s="181">
        <v>44927</v>
      </c>
      <c r="L35" s="181">
        <v>49309</v>
      </c>
      <c r="M35" s="198">
        <v>0.51</v>
      </c>
      <c r="N35" s="198">
        <v>0.52</v>
      </c>
      <c r="O35" s="198">
        <v>0.53</v>
      </c>
      <c r="P35" s="198">
        <v>0.54</v>
      </c>
      <c r="Q35" s="198">
        <v>0.55000000000000004</v>
      </c>
      <c r="R35" s="198">
        <v>0.56000000000000005</v>
      </c>
      <c r="S35" s="198">
        <v>0.56999999999999995</v>
      </c>
      <c r="T35" s="198">
        <v>0.57999999999999996</v>
      </c>
      <c r="U35" s="198">
        <v>0.59</v>
      </c>
      <c r="V35" s="198">
        <v>0.6</v>
      </c>
      <c r="W35" s="198">
        <v>0.61</v>
      </c>
      <c r="X35" s="198">
        <v>0.62</v>
      </c>
      <c r="Y35" s="198">
        <v>0.62</v>
      </c>
      <c r="Z35" s="329" t="s">
        <v>898</v>
      </c>
      <c r="AA35" s="283">
        <v>0.03</v>
      </c>
      <c r="AB35" s="671" t="s">
        <v>899</v>
      </c>
      <c r="AC35" s="183" t="s">
        <v>900</v>
      </c>
      <c r="AD35" s="147" t="s">
        <v>86</v>
      </c>
      <c r="AE35" s="269" t="s">
        <v>354</v>
      </c>
      <c r="AF35" s="165" t="s">
        <v>1</v>
      </c>
      <c r="AG35" s="165" t="s">
        <v>20</v>
      </c>
      <c r="AH35" s="190" t="s">
        <v>355</v>
      </c>
      <c r="AI35" s="259" t="s">
        <v>356</v>
      </c>
      <c r="AJ35" s="320" t="s">
        <v>324</v>
      </c>
      <c r="AK35" s="190" t="s">
        <v>356</v>
      </c>
      <c r="AL35" s="181">
        <v>44927</v>
      </c>
      <c r="AM35" s="181">
        <v>49309</v>
      </c>
      <c r="AN35" s="218"/>
      <c r="AO35" s="218">
        <v>20</v>
      </c>
      <c r="AP35" s="218">
        <v>20</v>
      </c>
      <c r="AQ35" s="218">
        <v>20</v>
      </c>
      <c r="AR35" s="218">
        <v>20</v>
      </c>
      <c r="AS35" s="218">
        <v>20</v>
      </c>
      <c r="AT35" s="218">
        <v>20</v>
      </c>
      <c r="AU35" s="218">
        <v>20</v>
      </c>
      <c r="AV35" s="218">
        <v>20</v>
      </c>
      <c r="AW35" s="218">
        <v>20</v>
      </c>
      <c r="AX35" s="218">
        <v>20</v>
      </c>
      <c r="AY35" s="218">
        <v>20</v>
      </c>
      <c r="AZ35" s="218">
        <v>20</v>
      </c>
      <c r="BA35" s="218">
        <f>SUM(AO35:AZ35)</f>
        <v>240</v>
      </c>
      <c r="BB35" s="169"/>
      <c r="BC35" s="169"/>
      <c r="BD35" s="54"/>
      <c r="BE35" s="55"/>
      <c r="BF35" s="169">
        <v>4</v>
      </c>
      <c r="BG35" s="169">
        <v>4</v>
      </c>
      <c r="BH35" s="190" t="s">
        <v>76</v>
      </c>
      <c r="BI35" s="55">
        <v>7685</v>
      </c>
      <c r="BJ35" s="169">
        <v>4</v>
      </c>
      <c r="BK35" s="169">
        <v>4</v>
      </c>
      <c r="BL35" s="190" t="s">
        <v>76</v>
      </c>
      <c r="BM35" s="55">
        <v>7685</v>
      </c>
      <c r="BN35" s="169">
        <v>4</v>
      </c>
      <c r="BO35" s="169"/>
      <c r="BP35" s="54" t="s">
        <v>76</v>
      </c>
      <c r="BQ35" s="54"/>
      <c r="BR35" s="169">
        <v>4</v>
      </c>
      <c r="BS35" s="169"/>
      <c r="BT35" s="54" t="s">
        <v>76</v>
      </c>
      <c r="BU35" s="55"/>
      <c r="BV35" s="169">
        <v>4</v>
      </c>
      <c r="BW35" s="169"/>
      <c r="BX35" s="54" t="s">
        <v>76</v>
      </c>
      <c r="BY35" s="55"/>
      <c r="BZ35" s="169">
        <v>5</v>
      </c>
      <c r="CA35" s="169"/>
      <c r="CB35" s="55" t="s">
        <v>76</v>
      </c>
      <c r="CC35" s="55"/>
      <c r="CD35" s="169">
        <v>5</v>
      </c>
      <c r="CE35" s="55"/>
      <c r="CF35" s="55" t="s">
        <v>76</v>
      </c>
      <c r="CG35" s="55"/>
      <c r="CH35" s="169">
        <v>5</v>
      </c>
      <c r="CI35" s="55"/>
      <c r="CJ35" s="55" t="s">
        <v>76</v>
      </c>
      <c r="CK35" s="55"/>
      <c r="CL35" s="169">
        <v>5</v>
      </c>
      <c r="CM35" s="55"/>
      <c r="CN35" s="55" t="s">
        <v>76</v>
      </c>
      <c r="CO35" s="55"/>
      <c r="CP35" s="169">
        <v>5</v>
      </c>
      <c r="CQ35" s="55"/>
      <c r="CR35" s="55" t="s">
        <v>76</v>
      </c>
      <c r="CS35" s="55"/>
      <c r="CT35" s="169">
        <v>5</v>
      </c>
      <c r="CU35" s="55"/>
      <c r="CV35" s="55" t="s">
        <v>76</v>
      </c>
      <c r="CW35" s="55"/>
      <c r="CX35" s="169">
        <v>6</v>
      </c>
      <c r="CY35" s="169"/>
      <c r="CZ35" s="55" t="s">
        <v>76</v>
      </c>
      <c r="DA35" s="54"/>
      <c r="DB35" s="833">
        <f>SUM(BF35,BJ35,BN35,BR35,BV35,BZ35,CD35,CH35,CL35,CP35,CT35,CX35)</f>
        <v>56</v>
      </c>
      <c r="DC35" s="165" t="s">
        <v>10</v>
      </c>
      <c r="DD35" s="171" t="s">
        <v>327</v>
      </c>
      <c r="DE35" s="165" t="s">
        <v>328</v>
      </c>
      <c r="DF35" s="227" t="s">
        <v>771</v>
      </c>
      <c r="DG35" s="165" t="s">
        <v>876</v>
      </c>
      <c r="DH35" s="374" t="s">
        <v>483</v>
      </c>
      <c r="DI35" s="227" t="s">
        <v>10</v>
      </c>
      <c r="DJ35" s="227" t="s">
        <v>327</v>
      </c>
      <c r="DK35" s="165" t="s">
        <v>904</v>
      </c>
      <c r="DL35" s="227" t="s">
        <v>905</v>
      </c>
      <c r="DM35" s="795">
        <v>2417900</v>
      </c>
      <c r="DN35" s="794" t="s">
        <v>906</v>
      </c>
      <c r="DO35" s="443"/>
    </row>
    <row r="36" spans="1:119" ht="129.75" customHeight="1">
      <c r="A36" s="268" t="s">
        <v>1226</v>
      </c>
      <c r="B36" s="1004"/>
      <c r="C36" s="165" t="s">
        <v>810</v>
      </c>
      <c r="D36" s="283">
        <v>0.06</v>
      </c>
      <c r="E36" s="186" t="s">
        <v>836</v>
      </c>
      <c r="F36" s="165" t="s">
        <v>371</v>
      </c>
      <c r="G36" s="165" t="s">
        <v>366</v>
      </c>
      <c r="H36" s="165" t="s">
        <v>26</v>
      </c>
      <c r="I36" s="284">
        <v>4.5999999999999999E-2</v>
      </c>
      <c r="J36" s="54">
        <v>2020</v>
      </c>
      <c r="K36" s="168">
        <v>44927</v>
      </c>
      <c r="L36" s="181">
        <v>49309</v>
      </c>
      <c r="M36" s="284" t="s">
        <v>372</v>
      </c>
      <c r="N36" s="284" t="s">
        <v>373</v>
      </c>
      <c r="O36" s="353">
        <v>0.05</v>
      </c>
      <c r="P36" s="284" t="s">
        <v>374</v>
      </c>
      <c r="Q36" s="284" t="s">
        <v>375</v>
      </c>
      <c r="R36" s="284" t="s">
        <v>376</v>
      </c>
      <c r="S36" s="284" t="s">
        <v>377</v>
      </c>
      <c r="T36" s="284" t="s">
        <v>378</v>
      </c>
      <c r="U36" s="284" t="s">
        <v>379</v>
      </c>
      <c r="V36" s="284" t="s">
        <v>380</v>
      </c>
      <c r="W36" s="284" t="s">
        <v>381</v>
      </c>
      <c r="X36" s="353">
        <v>0.06</v>
      </c>
      <c r="Y36" s="353">
        <v>0.06</v>
      </c>
      <c r="Z36" s="268" t="s">
        <v>744</v>
      </c>
      <c r="AA36" s="283">
        <v>0.06</v>
      </c>
      <c r="AB36" s="228" t="s">
        <v>382</v>
      </c>
      <c r="AC36" s="165" t="s">
        <v>383</v>
      </c>
      <c r="AD36" s="147" t="s">
        <v>69</v>
      </c>
      <c r="AE36" s="269" t="s">
        <v>339</v>
      </c>
      <c r="AF36" s="165" t="s">
        <v>11</v>
      </c>
      <c r="AG36" s="165" t="s">
        <v>23</v>
      </c>
      <c r="AH36" s="190" t="s">
        <v>330</v>
      </c>
      <c r="AI36" s="259">
        <v>545</v>
      </c>
      <c r="AJ36" s="190" t="s">
        <v>324</v>
      </c>
      <c r="AK36" s="320">
        <v>2021</v>
      </c>
      <c r="AL36" s="322">
        <v>44927</v>
      </c>
      <c r="AM36" s="322">
        <v>48944</v>
      </c>
      <c r="AN36" s="360"/>
      <c r="AO36" s="360">
        <v>1</v>
      </c>
      <c r="AP36" s="360">
        <v>1</v>
      </c>
      <c r="AQ36" s="360">
        <v>1</v>
      </c>
      <c r="AR36" s="360">
        <v>1</v>
      </c>
      <c r="AS36" s="360">
        <v>1</v>
      </c>
      <c r="AT36" s="360">
        <v>1</v>
      </c>
      <c r="AU36" s="360">
        <v>1</v>
      </c>
      <c r="AV36" s="360">
        <v>1</v>
      </c>
      <c r="AW36" s="360">
        <v>1</v>
      </c>
      <c r="AX36" s="360">
        <v>1</v>
      </c>
      <c r="AY36" s="360">
        <v>1</v>
      </c>
      <c r="AZ36" s="360">
        <v>1</v>
      </c>
      <c r="BA36" s="294">
        <v>1</v>
      </c>
      <c r="BB36" s="291"/>
      <c r="BC36" s="291"/>
      <c r="BD36" s="54"/>
      <c r="BE36" s="55"/>
      <c r="BF36" s="169">
        <v>1</v>
      </c>
      <c r="BG36" s="169">
        <v>1</v>
      </c>
      <c r="BH36" s="190" t="s">
        <v>76</v>
      </c>
      <c r="BI36" s="55">
        <v>7685</v>
      </c>
      <c r="BJ36" s="169">
        <v>1</v>
      </c>
      <c r="BK36" s="169">
        <v>1</v>
      </c>
      <c r="BL36" s="190" t="s">
        <v>76</v>
      </c>
      <c r="BM36" s="55">
        <v>7685</v>
      </c>
      <c r="BN36" s="169">
        <v>1</v>
      </c>
      <c r="BO36" s="169">
        <v>1</v>
      </c>
      <c r="BP36" s="190" t="s">
        <v>76</v>
      </c>
      <c r="BQ36" s="55">
        <v>7685</v>
      </c>
      <c r="BR36" s="169">
        <v>1</v>
      </c>
      <c r="BS36" s="169">
        <v>1</v>
      </c>
      <c r="BT36" s="190" t="s">
        <v>76</v>
      </c>
      <c r="BU36" s="55">
        <v>7685</v>
      </c>
      <c r="BV36" s="169">
        <v>1</v>
      </c>
      <c r="BW36" s="169">
        <v>1</v>
      </c>
      <c r="BX36" s="190" t="s">
        <v>76</v>
      </c>
      <c r="BY36" s="55">
        <v>7685</v>
      </c>
      <c r="BZ36" s="169">
        <v>1</v>
      </c>
      <c r="CA36" s="169">
        <v>1</v>
      </c>
      <c r="CB36" s="190" t="s">
        <v>76</v>
      </c>
      <c r="CC36" s="55">
        <v>7685</v>
      </c>
      <c r="CD36" s="169">
        <v>1</v>
      </c>
      <c r="CE36" s="169">
        <v>1</v>
      </c>
      <c r="CF36" s="190" t="s">
        <v>76</v>
      </c>
      <c r="CG36" s="55">
        <v>7685</v>
      </c>
      <c r="CH36" s="169">
        <v>1</v>
      </c>
      <c r="CI36" s="169">
        <v>1</v>
      </c>
      <c r="CJ36" s="190" t="s">
        <v>76</v>
      </c>
      <c r="CK36" s="55">
        <v>7685</v>
      </c>
      <c r="CL36" s="169">
        <v>1</v>
      </c>
      <c r="CM36" s="169">
        <v>1</v>
      </c>
      <c r="CN36" s="190" t="s">
        <v>76</v>
      </c>
      <c r="CO36" s="55">
        <v>7685</v>
      </c>
      <c r="CP36" s="169">
        <v>1</v>
      </c>
      <c r="CQ36" s="169">
        <v>1</v>
      </c>
      <c r="CR36" s="190" t="s">
        <v>76</v>
      </c>
      <c r="CS36" s="55">
        <v>7685</v>
      </c>
      <c r="CT36" s="169">
        <v>1</v>
      </c>
      <c r="CU36" s="169">
        <v>1</v>
      </c>
      <c r="CV36" s="190" t="s">
        <v>76</v>
      </c>
      <c r="CW36" s="55">
        <v>7685</v>
      </c>
      <c r="CX36" s="169">
        <v>1</v>
      </c>
      <c r="CY36" s="169">
        <v>1</v>
      </c>
      <c r="CZ36" s="190" t="s">
        <v>76</v>
      </c>
      <c r="DA36" s="55">
        <v>7685</v>
      </c>
      <c r="DB36" s="838">
        <v>12</v>
      </c>
      <c r="DC36" s="165" t="s">
        <v>10</v>
      </c>
      <c r="DD36" s="171" t="s">
        <v>327</v>
      </c>
      <c r="DE36" s="165" t="s">
        <v>328</v>
      </c>
      <c r="DF36" s="227" t="s">
        <v>771</v>
      </c>
      <c r="DG36" s="165" t="s">
        <v>876</v>
      </c>
      <c r="DH36" s="374" t="s">
        <v>483</v>
      </c>
      <c r="DI36" s="165" t="s">
        <v>768</v>
      </c>
      <c r="DJ36" s="171" t="s">
        <v>769</v>
      </c>
      <c r="DK36" s="165" t="s">
        <v>770</v>
      </c>
      <c r="DL36" s="165" t="s">
        <v>595</v>
      </c>
      <c r="DM36" s="165">
        <v>3138862461</v>
      </c>
      <c r="DN36" s="541" t="s">
        <v>596</v>
      </c>
      <c r="DO36" s="443" t="s">
        <v>816</v>
      </c>
    </row>
    <row r="37" spans="1:119" ht="131.25" customHeight="1">
      <c r="A37" s="268" t="s">
        <v>1226</v>
      </c>
      <c r="B37" s="1004"/>
      <c r="C37" s="165" t="s">
        <v>740</v>
      </c>
      <c r="D37" s="1005">
        <v>0.06</v>
      </c>
      <c r="E37" s="165" t="s">
        <v>750</v>
      </c>
      <c r="F37" s="165" t="s">
        <v>741</v>
      </c>
      <c r="G37" s="165" t="s">
        <v>366</v>
      </c>
      <c r="H37" s="165" t="s">
        <v>26</v>
      </c>
      <c r="I37" s="249" t="s">
        <v>743</v>
      </c>
      <c r="J37" s="54">
        <v>2018</v>
      </c>
      <c r="K37" s="168">
        <v>44927</v>
      </c>
      <c r="L37" s="181">
        <v>49309</v>
      </c>
      <c r="M37" s="462">
        <v>7.0000000000000007E-2</v>
      </c>
      <c r="N37" s="462">
        <v>7.0000000000000007E-2</v>
      </c>
      <c r="O37" s="462">
        <v>7.0000000000000007E-2</v>
      </c>
      <c r="P37" s="462">
        <v>0.08</v>
      </c>
      <c r="Q37" s="353">
        <v>0.08</v>
      </c>
      <c r="R37" s="353">
        <v>0.08</v>
      </c>
      <c r="S37" s="353">
        <v>0.08</v>
      </c>
      <c r="T37" s="353">
        <v>0.09</v>
      </c>
      <c r="U37" s="353">
        <v>0.09</v>
      </c>
      <c r="V37" s="353">
        <v>0.09</v>
      </c>
      <c r="W37" s="353">
        <v>0.09</v>
      </c>
      <c r="X37" s="353">
        <v>0.1</v>
      </c>
      <c r="Y37" s="353">
        <v>0.1</v>
      </c>
      <c r="Z37" s="268" t="s">
        <v>1252</v>
      </c>
      <c r="AA37" s="856" t="s">
        <v>999</v>
      </c>
      <c r="AB37" s="228" t="s">
        <v>384</v>
      </c>
      <c r="AC37" s="165" t="s">
        <v>385</v>
      </c>
      <c r="AD37" s="147" t="s">
        <v>57</v>
      </c>
      <c r="AE37" s="269" t="s">
        <v>386</v>
      </c>
      <c r="AF37" s="165" t="s">
        <v>366</v>
      </c>
      <c r="AG37" s="165" t="s">
        <v>23</v>
      </c>
      <c r="AH37" s="190" t="s">
        <v>330</v>
      </c>
      <c r="AI37" s="259">
        <v>302</v>
      </c>
      <c r="AJ37" s="190" t="s">
        <v>324</v>
      </c>
      <c r="AK37" s="190">
        <v>2021</v>
      </c>
      <c r="AL37" s="181">
        <v>45078</v>
      </c>
      <c r="AM37" s="181">
        <v>48731</v>
      </c>
      <c r="AN37" s="218"/>
      <c r="AO37" s="218">
        <v>2</v>
      </c>
      <c r="AP37" s="218">
        <v>2</v>
      </c>
      <c r="AQ37" s="218">
        <v>2</v>
      </c>
      <c r="AR37" s="218">
        <v>2</v>
      </c>
      <c r="AS37" s="218">
        <v>2</v>
      </c>
      <c r="AT37" s="218">
        <v>2</v>
      </c>
      <c r="AU37" s="218">
        <v>2</v>
      </c>
      <c r="AV37" s="218">
        <v>2</v>
      </c>
      <c r="AW37" s="218">
        <v>2</v>
      </c>
      <c r="AX37" s="218">
        <v>2</v>
      </c>
      <c r="AY37" s="222">
        <v>2</v>
      </c>
      <c r="AZ37" s="222"/>
      <c r="BA37" s="293">
        <f>SUM(AN37:AX37)</f>
        <v>20</v>
      </c>
      <c r="BB37" s="169"/>
      <c r="BC37" s="169"/>
      <c r="BD37" s="54"/>
      <c r="BE37" s="55"/>
      <c r="BF37" s="169">
        <v>4</v>
      </c>
      <c r="BG37" s="169">
        <v>4</v>
      </c>
      <c r="BH37" s="54" t="s">
        <v>387</v>
      </c>
      <c r="BI37" s="55">
        <v>7643</v>
      </c>
      <c r="BJ37" s="169">
        <v>4</v>
      </c>
      <c r="BK37" s="169">
        <v>4</v>
      </c>
      <c r="BL37" s="54" t="s">
        <v>76</v>
      </c>
      <c r="BM37" s="55">
        <v>7643</v>
      </c>
      <c r="BN37" s="169">
        <v>4</v>
      </c>
      <c r="BO37" s="169"/>
      <c r="BP37" s="54" t="s">
        <v>387</v>
      </c>
      <c r="BQ37" s="54"/>
      <c r="BR37" s="169">
        <v>4</v>
      </c>
      <c r="BS37" s="169"/>
      <c r="BT37" s="54"/>
      <c r="BU37" s="54"/>
      <c r="BV37" s="169">
        <v>4</v>
      </c>
      <c r="BW37" s="169"/>
      <c r="BX37" s="54"/>
      <c r="BY37" s="55"/>
      <c r="BZ37" s="169">
        <v>5</v>
      </c>
      <c r="CA37" s="169"/>
      <c r="CB37" s="54"/>
      <c r="CC37" s="55"/>
      <c r="CD37" s="169">
        <v>5</v>
      </c>
      <c r="CE37" s="169"/>
      <c r="CF37" s="54"/>
      <c r="CG37" s="55"/>
      <c r="CH37" s="169">
        <v>5</v>
      </c>
      <c r="CI37" s="169"/>
      <c r="CJ37" s="54"/>
      <c r="CK37" s="55"/>
      <c r="CL37" s="169">
        <v>5</v>
      </c>
      <c r="CM37" s="169"/>
      <c r="CN37" s="54"/>
      <c r="CO37" s="55"/>
      <c r="CP37" s="169">
        <v>5</v>
      </c>
      <c r="CQ37" s="169"/>
      <c r="CR37" s="54"/>
      <c r="CS37" s="55"/>
      <c r="CT37" s="169">
        <v>6</v>
      </c>
      <c r="CU37" s="169"/>
      <c r="CV37" s="54"/>
      <c r="CW37" s="55"/>
      <c r="CX37" s="55"/>
      <c r="CY37" s="55"/>
      <c r="CZ37" s="55"/>
      <c r="DA37" s="55"/>
      <c r="DB37" s="838">
        <f>SUM(BF37,BJ37,BN37,BR37,BV37,BZ37,CD37,CH37,CL37,CP37,CT37)</f>
        <v>51</v>
      </c>
      <c r="DC37" s="165" t="s">
        <v>773</v>
      </c>
      <c r="DD37" s="171" t="s">
        <v>774</v>
      </c>
      <c r="DE37" s="165" t="s">
        <v>611</v>
      </c>
      <c r="DF37" s="165" t="s">
        <v>608</v>
      </c>
      <c r="DG37" s="165" t="s">
        <v>613</v>
      </c>
      <c r="DH37" s="374" t="s">
        <v>612</v>
      </c>
      <c r="DI37" s="165"/>
      <c r="DJ37" s="165"/>
      <c r="DK37" s="165"/>
      <c r="DL37" s="165"/>
      <c r="DM37" s="165"/>
      <c r="DN37" s="272"/>
      <c r="DO37" s="223"/>
    </row>
    <row r="38" spans="1:119" ht="116.25" customHeight="1">
      <c r="A38" s="268" t="s">
        <v>1226</v>
      </c>
      <c r="B38" s="1004"/>
      <c r="C38" s="165" t="s">
        <v>740</v>
      </c>
      <c r="D38" s="1006"/>
      <c r="E38" s="165" t="s">
        <v>750</v>
      </c>
      <c r="F38" s="165" t="s">
        <v>741</v>
      </c>
      <c r="G38" s="165" t="s">
        <v>366</v>
      </c>
      <c r="H38" s="165" t="s">
        <v>26</v>
      </c>
      <c r="I38" s="284">
        <v>4.5999999999999999E-2</v>
      </c>
      <c r="J38" s="54">
        <v>2020</v>
      </c>
      <c r="K38" s="231">
        <v>44927</v>
      </c>
      <c r="L38" s="231">
        <v>49309</v>
      </c>
      <c r="M38" s="462">
        <v>0.06</v>
      </c>
      <c r="N38" s="462">
        <v>0.06</v>
      </c>
      <c r="O38" s="462">
        <v>0.06</v>
      </c>
      <c r="P38" s="462">
        <v>7.0000000000000007E-2</v>
      </c>
      <c r="Q38" s="353">
        <v>7.0000000000000007E-2</v>
      </c>
      <c r="R38" s="353">
        <v>7.0000000000000007E-2</v>
      </c>
      <c r="S38" s="353">
        <v>7.0000000000000007E-2</v>
      </c>
      <c r="T38" s="353">
        <v>0.08</v>
      </c>
      <c r="U38" s="353">
        <v>0.08</v>
      </c>
      <c r="V38" s="353">
        <v>0.08</v>
      </c>
      <c r="W38" s="353">
        <v>0.08</v>
      </c>
      <c r="X38" s="353">
        <v>0.1</v>
      </c>
      <c r="Y38" s="353">
        <v>0.1</v>
      </c>
      <c r="Z38" s="338" t="s">
        <v>847</v>
      </c>
      <c r="AA38" s="856" t="s">
        <v>999</v>
      </c>
      <c r="AB38" s="286" t="s">
        <v>388</v>
      </c>
      <c r="AC38" s="286" t="s">
        <v>389</v>
      </c>
      <c r="AD38" s="328" t="s">
        <v>69</v>
      </c>
      <c r="AE38" s="328" t="s">
        <v>390</v>
      </c>
      <c r="AF38" s="286" t="s">
        <v>5</v>
      </c>
      <c r="AG38" s="286" t="s">
        <v>20</v>
      </c>
      <c r="AH38" s="339" t="s">
        <v>355</v>
      </c>
      <c r="AI38" s="340" t="s">
        <v>356</v>
      </c>
      <c r="AJ38" s="190" t="s">
        <v>324</v>
      </c>
      <c r="AK38" s="190">
        <v>2022</v>
      </c>
      <c r="AL38" s="181">
        <v>44927</v>
      </c>
      <c r="AM38" s="181">
        <v>48579</v>
      </c>
      <c r="AN38" s="218"/>
      <c r="AO38" s="218">
        <v>20</v>
      </c>
      <c r="AP38" s="218">
        <v>20</v>
      </c>
      <c r="AQ38" s="218">
        <v>20</v>
      </c>
      <c r="AR38" s="218">
        <v>20</v>
      </c>
      <c r="AS38" s="218">
        <v>20</v>
      </c>
      <c r="AT38" s="218">
        <v>20</v>
      </c>
      <c r="AU38" s="218">
        <v>20</v>
      </c>
      <c r="AV38" s="218">
        <v>20</v>
      </c>
      <c r="AW38" s="218">
        <v>20</v>
      </c>
      <c r="AX38" s="218">
        <v>20</v>
      </c>
      <c r="AY38" s="218">
        <v>20</v>
      </c>
      <c r="AZ38" s="218">
        <v>20</v>
      </c>
      <c r="BA38" s="218">
        <f>SUM(AO38:AZ38)</f>
        <v>240</v>
      </c>
      <c r="BB38" s="169"/>
      <c r="BC38" s="169"/>
      <c r="BD38" s="54"/>
      <c r="BE38" s="55"/>
      <c r="BF38" s="169">
        <v>70</v>
      </c>
      <c r="BG38" s="169">
        <v>70</v>
      </c>
      <c r="BH38" s="339" t="s">
        <v>76</v>
      </c>
      <c r="BI38" s="55">
        <v>7687</v>
      </c>
      <c r="BJ38" s="169">
        <v>72</v>
      </c>
      <c r="BK38" s="169">
        <f>(BG38*3%)+BG38</f>
        <v>72.099999999999994</v>
      </c>
      <c r="BL38" s="338" t="s">
        <v>76</v>
      </c>
      <c r="BM38" s="54">
        <v>7687</v>
      </c>
      <c r="BN38" s="169">
        <f>(BJ38*3%)+BJ38</f>
        <v>74.16</v>
      </c>
      <c r="BO38" s="169"/>
      <c r="BP38" s="54" t="s">
        <v>76</v>
      </c>
      <c r="BQ38" s="54"/>
      <c r="BR38" s="169">
        <f>(BN38*3%)+BN38</f>
        <v>76.384799999999998</v>
      </c>
      <c r="BS38" s="169"/>
      <c r="BT38" s="54" t="s">
        <v>76</v>
      </c>
      <c r="BU38" s="55"/>
      <c r="BV38" s="169">
        <f>(BR38*3%)+BR38</f>
        <v>78.676344</v>
      </c>
      <c r="BW38" s="169"/>
      <c r="BX38" s="54" t="s">
        <v>76</v>
      </c>
      <c r="BY38" s="55"/>
      <c r="BZ38" s="317">
        <f>(BV38*3%)+BV38</f>
        <v>81.036634320000005</v>
      </c>
      <c r="CA38" s="55"/>
      <c r="CB38" s="54" t="s">
        <v>76</v>
      </c>
      <c r="CC38" s="55"/>
      <c r="CD38" s="317">
        <f>(BZ38*3%)+BZ38</f>
        <v>83.46773334960001</v>
      </c>
      <c r="CE38" s="55"/>
      <c r="CF38" s="54" t="s">
        <v>76</v>
      </c>
      <c r="CG38" s="55"/>
      <c r="CH38" s="317">
        <f>(CD38*3%)+CD38</f>
        <v>85.971765350088006</v>
      </c>
      <c r="CI38" s="55"/>
      <c r="CJ38" s="54" t="s">
        <v>76</v>
      </c>
      <c r="CK38" s="317"/>
      <c r="CL38" s="317">
        <f>(CH38*3%)+CH38</f>
        <v>88.550918310590646</v>
      </c>
      <c r="CM38" s="317"/>
      <c r="CN38" s="54" t="s">
        <v>76</v>
      </c>
      <c r="CO38" s="55"/>
      <c r="CP38" s="317">
        <f>(CL38*3%)+CL38</f>
        <v>91.207445859908361</v>
      </c>
      <c r="CQ38" s="55"/>
      <c r="CR38" s="54" t="s">
        <v>76</v>
      </c>
      <c r="CS38" s="55"/>
      <c r="CT38" s="317">
        <f>CP38*3%+CP38</f>
        <v>93.943669235705613</v>
      </c>
      <c r="CU38" s="55"/>
      <c r="CV38" s="54" t="s">
        <v>76</v>
      </c>
      <c r="CW38" s="55"/>
      <c r="CX38" s="169">
        <f>CT38*3%+CT38</f>
        <v>96.761979312776788</v>
      </c>
      <c r="CY38" s="169"/>
      <c r="CZ38" s="54" t="s">
        <v>76</v>
      </c>
      <c r="DA38" s="54"/>
      <c r="DB38" s="835">
        <f>SUM(BF38,BJ38,BN38,BR38,BV38,BZ38,CD38,CH38,CL38,CP38,CT38,CX38)</f>
        <v>992.16128973866955</v>
      </c>
      <c r="DC38" s="165" t="s">
        <v>10</v>
      </c>
      <c r="DD38" s="171" t="s">
        <v>327</v>
      </c>
      <c r="DE38" s="171" t="s">
        <v>391</v>
      </c>
      <c r="DF38" s="171" t="s">
        <v>392</v>
      </c>
      <c r="DG38" s="171">
        <v>6012417900</v>
      </c>
      <c r="DH38" s="351" t="s">
        <v>393</v>
      </c>
      <c r="DI38" s="165" t="s">
        <v>10</v>
      </c>
      <c r="DJ38" s="165" t="s">
        <v>327</v>
      </c>
      <c r="DK38" s="165" t="s">
        <v>328</v>
      </c>
      <c r="DL38" s="165" t="s">
        <v>344</v>
      </c>
      <c r="DM38" s="165" t="s">
        <v>772</v>
      </c>
      <c r="DN38" s="541" t="s">
        <v>483</v>
      </c>
      <c r="DO38" s="256"/>
    </row>
    <row r="39" spans="1:119" ht="129.75" customHeight="1">
      <c r="A39" s="268" t="s">
        <v>1226</v>
      </c>
      <c r="B39" s="1004"/>
      <c r="C39" s="165" t="s">
        <v>740</v>
      </c>
      <c r="D39" s="1006"/>
      <c r="E39" s="165" t="s">
        <v>742</v>
      </c>
      <c r="F39" s="165" t="s">
        <v>741</v>
      </c>
      <c r="G39" s="165" t="s">
        <v>366</v>
      </c>
      <c r="H39" s="165" t="s">
        <v>26</v>
      </c>
      <c r="I39" s="284">
        <v>4.5999999999999999E-2</v>
      </c>
      <c r="J39" s="54">
        <v>2020</v>
      </c>
      <c r="K39" s="231">
        <v>44927</v>
      </c>
      <c r="L39" s="231">
        <v>49309</v>
      </c>
      <c r="M39" s="462">
        <v>0.06</v>
      </c>
      <c r="N39" s="462">
        <v>0.06</v>
      </c>
      <c r="O39" s="462">
        <v>0.06</v>
      </c>
      <c r="P39" s="462">
        <v>7.0000000000000007E-2</v>
      </c>
      <c r="Q39" s="353">
        <v>7.0000000000000007E-2</v>
      </c>
      <c r="R39" s="353">
        <v>7.0000000000000007E-2</v>
      </c>
      <c r="S39" s="353">
        <v>7.0000000000000007E-2</v>
      </c>
      <c r="T39" s="353">
        <v>0.08</v>
      </c>
      <c r="U39" s="353">
        <v>0.08</v>
      </c>
      <c r="V39" s="353">
        <v>0.08</v>
      </c>
      <c r="W39" s="353">
        <v>0.08</v>
      </c>
      <c r="X39" s="353">
        <v>0.1</v>
      </c>
      <c r="Y39" s="353">
        <v>0.1</v>
      </c>
      <c r="Z39" s="463" t="s">
        <v>814</v>
      </c>
      <c r="AA39" s="856" t="s">
        <v>999</v>
      </c>
      <c r="AB39" s="328" t="s">
        <v>748</v>
      </c>
      <c r="AC39" s="286" t="s">
        <v>747</v>
      </c>
      <c r="AD39" s="328" t="s">
        <v>69</v>
      </c>
      <c r="AE39" s="328" t="s">
        <v>390</v>
      </c>
      <c r="AF39" s="286" t="s">
        <v>5</v>
      </c>
      <c r="AG39" s="286" t="s">
        <v>20</v>
      </c>
      <c r="AH39" s="339" t="s">
        <v>745</v>
      </c>
      <c r="AI39" s="340" t="s">
        <v>356</v>
      </c>
      <c r="AJ39" s="190" t="s">
        <v>324</v>
      </c>
      <c r="AK39" s="190">
        <v>2022</v>
      </c>
      <c r="AL39" s="181">
        <v>44927</v>
      </c>
      <c r="AM39" s="181">
        <v>48579</v>
      </c>
      <c r="AN39" s="218"/>
      <c r="AO39" s="218">
        <v>336</v>
      </c>
      <c r="AP39" s="218">
        <v>336</v>
      </c>
      <c r="AQ39" s="218">
        <v>336</v>
      </c>
      <c r="AR39" s="218">
        <v>336</v>
      </c>
      <c r="AS39" s="218">
        <v>336</v>
      </c>
      <c r="AT39" s="218">
        <v>336</v>
      </c>
      <c r="AU39" s="218">
        <v>336</v>
      </c>
      <c r="AV39" s="218">
        <v>336</v>
      </c>
      <c r="AW39" s="218">
        <v>336</v>
      </c>
      <c r="AX39" s="218">
        <v>336</v>
      </c>
      <c r="AY39" s="218">
        <v>336</v>
      </c>
      <c r="AZ39" s="218">
        <v>336</v>
      </c>
      <c r="BA39" s="218">
        <f>SUM(AO39:AZ39)</f>
        <v>4032</v>
      </c>
      <c r="BB39" s="169"/>
      <c r="BC39" s="169"/>
      <c r="BD39" s="54"/>
      <c r="BE39" s="55"/>
      <c r="BF39" s="169">
        <v>4</v>
      </c>
      <c r="BG39" s="169">
        <v>4</v>
      </c>
      <c r="BH39" s="339" t="s">
        <v>76</v>
      </c>
      <c r="BI39" s="55">
        <v>7685</v>
      </c>
      <c r="BJ39" s="169">
        <v>4</v>
      </c>
      <c r="BK39" s="169">
        <v>4</v>
      </c>
      <c r="BL39" s="339" t="s">
        <v>76</v>
      </c>
      <c r="BM39" s="55">
        <v>7685</v>
      </c>
      <c r="BN39" s="169">
        <v>5</v>
      </c>
      <c r="BO39" s="169"/>
      <c r="BP39" s="339" t="s">
        <v>76</v>
      </c>
      <c r="BQ39" s="54"/>
      <c r="BR39" s="169">
        <v>5</v>
      </c>
      <c r="BS39" s="169"/>
      <c r="BT39" s="339" t="s">
        <v>76</v>
      </c>
      <c r="BU39" s="55"/>
      <c r="BV39" s="169">
        <v>5</v>
      </c>
      <c r="BW39" s="169"/>
      <c r="BX39" s="339" t="s">
        <v>76</v>
      </c>
      <c r="BY39" s="55"/>
      <c r="BZ39" s="317">
        <v>5</v>
      </c>
      <c r="CA39" s="55"/>
      <c r="CB39" s="339" t="s">
        <v>76</v>
      </c>
      <c r="CC39" s="55"/>
      <c r="CD39" s="317">
        <v>5</v>
      </c>
      <c r="CE39" s="55"/>
      <c r="CF39" s="339" t="s">
        <v>76</v>
      </c>
      <c r="CG39" s="55"/>
      <c r="CH39" s="317">
        <v>5</v>
      </c>
      <c r="CI39" s="55"/>
      <c r="CJ39" s="339" t="s">
        <v>76</v>
      </c>
      <c r="CK39" s="317"/>
      <c r="CL39" s="317">
        <v>5</v>
      </c>
      <c r="CM39" s="317"/>
      <c r="CN39" s="339" t="s">
        <v>76</v>
      </c>
      <c r="CO39" s="55"/>
      <c r="CP39" s="317">
        <v>5</v>
      </c>
      <c r="CQ39" s="55"/>
      <c r="CR39" s="339" t="s">
        <v>76</v>
      </c>
      <c r="CS39" s="55"/>
      <c r="CT39" s="317">
        <v>6</v>
      </c>
      <c r="CU39" s="55"/>
      <c r="CV39" s="339" t="s">
        <v>76</v>
      </c>
      <c r="CW39" s="55"/>
      <c r="CX39" s="169">
        <v>6</v>
      </c>
      <c r="CY39" s="169"/>
      <c r="CZ39" s="339" t="s">
        <v>76</v>
      </c>
      <c r="DA39" s="54"/>
      <c r="DB39" s="835">
        <f>SUM(BF39,BJ39,BN39,BR39,BV39,BZ39,CD39,CH39,CL39,CP39,CT39,CX39)</f>
        <v>60</v>
      </c>
      <c r="DC39" s="684" t="s">
        <v>10</v>
      </c>
      <c r="DD39" s="171" t="s">
        <v>327</v>
      </c>
      <c r="DE39" s="171" t="s">
        <v>328</v>
      </c>
      <c r="DF39" s="171" t="s">
        <v>771</v>
      </c>
      <c r="DG39" s="171" t="s">
        <v>772</v>
      </c>
      <c r="DH39" s="685" t="s">
        <v>483</v>
      </c>
      <c r="DI39" s="165"/>
      <c r="DJ39" s="165"/>
      <c r="DK39" s="165"/>
      <c r="DL39" s="165"/>
      <c r="DM39" s="165"/>
      <c r="DN39" s="272"/>
      <c r="DO39" s="256" t="s">
        <v>815</v>
      </c>
    </row>
    <row r="40" spans="1:119" ht="129.75" customHeight="1">
      <c r="A40" s="268" t="s">
        <v>1226</v>
      </c>
      <c r="B40" s="1002"/>
      <c r="C40" s="165" t="s">
        <v>740</v>
      </c>
      <c r="D40" s="1002"/>
      <c r="E40" s="165" t="s">
        <v>742</v>
      </c>
      <c r="F40" s="165" t="s">
        <v>741</v>
      </c>
      <c r="G40" s="165" t="s">
        <v>366</v>
      </c>
      <c r="H40" s="165" t="s">
        <v>26</v>
      </c>
      <c r="I40" s="284">
        <v>4.5999999999999999E-2</v>
      </c>
      <c r="J40" s="54">
        <v>2020</v>
      </c>
      <c r="K40" s="231">
        <v>44927</v>
      </c>
      <c r="L40" s="231">
        <v>49309</v>
      </c>
      <c r="M40" s="462">
        <v>0.06</v>
      </c>
      <c r="N40" s="462">
        <v>0.06</v>
      </c>
      <c r="O40" s="462">
        <v>0.06</v>
      </c>
      <c r="P40" s="462">
        <v>7.0000000000000007E-2</v>
      </c>
      <c r="Q40" s="353">
        <v>7.0000000000000007E-2</v>
      </c>
      <c r="R40" s="353">
        <v>7.0000000000000007E-2</v>
      </c>
      <c r="S40" s="353">
        <v>7.0000000000000007E-2</v>
      </c>
      <c r="T40" s="353">
        <v>0.08</v>
      </c>
      <c r="U40" s="353">
        <v>0.08</v>
      </c>
      <c r="V40" s="353">
        <v>0.08</v>
      </c>
      <c r="W40" s="353">
        <v>0.08</v>
      </c>
      <c r="X40" s="353">
        <v>0.1</v>
      </c>
      <c r="Y40" s="353">
        <v>0.1</v>
      </c>
      <c r="Z40" s="463" t="s">
        <v>948</v>
      </c>
      <c r="AA40" s="856" t="s">
        <v>999</v>
      </c>
      <c r="AB40" s="328" t="s">
        <v>949</v>
      </c>
      <c r="AC40" s="286" t="s">
        <v>950</v>
      </c>
      <c r="AD40" s="328" t="s">
        <v>86</v>
      </c>
      <c r="AE40" s="328" t="s">
        <v>368</v>
      </c>
      <c r="AF40" s="286" t="s">
        <v>5</v>
      </c>
      <c r="AG40" s="286" t="s">
        <v>20</v>
      </c>
      <c r="AH40" s="339" t="s">
        <v>355</v>
      </c>
      <c r="AI40" s="340" t="s">
        <v>356</v>
      </c>
      <c r="AJ40" s="190" t="s">
        <v>324</v>
      </c>
      <c r="AK40" s="190" t="s">
        <v>356</v>
      </c>
      <c r="AL40" s="181">
        <v>44927</v>
      </c>
      <c r="AM40" s="181">
        <v>49309</v>
      </c>
      <c r="AN40" s="218"/>
      <c r="AO40" s="218">
        <v>1</v>
      </c>
      <c r="AP40" s="218">
        <v>1</v>
      </c>
      <c r="AQ40" s="218">
        <v>1</v>
      </c>
      <c r="AR40" s="218">
        <v>1</v>
      </c>
      <c r="AS40" s="218">
        <v>1</v>
      </c>
      <c r="AT40" s="218">
        <v>1</v>
      </c>
      <c r="AU40" s="218">
        <v>1</v>
      </c>
      <c r="AV40" s="218">
        <v>1</v>
      </c>
      <c r="AW40" s="218">
        <v>1</v>
      </c>
      <c r="AX40" s="218">
        <v>1</v>
      </c>
      <c r="AY40" s="218">
        <v>1</v>
      </c>
      <c r="AZ40" s="218">
        <v>1</v>
      </c>
      <c r="BA40" s="218">
        <v>12</v>
      </c>
      <c r="BB40" s="169"/>
      <c r="BC40" s="169"/>
      <c r="BD40" s="54"/>
      <c r="BE40" s="55"/>
      <c r="BF40" s="169">
        <v>5</v>
      </c>
      <c r="BG40" s="169">
        <v>5</v>
      </c>
      <c r="BH40" s="195" t="s">
        <v>76</v>
      </c>
      <c r="BI40" s="55">
        <v>7685</v>
      </c>
      <c r="BJ40" s="169">
        <v>5</v>
      </c>
      <c r="BK40" s="169">
        <v>5</v>
      </c>
      <c r="BL40" s="224" t="s">
        <v>76</v>
      </c>
      <c r="BM40" s="54">
        <v>7685</v>
      </c>
      <c r="BN40" s="169">
        <v>5</v>
      </c>
      <c r="BO40" s="169"/>
      <c r="BP40" s="339" t="s">
        <v>76</v>
      </c>
      <c r="BQ40" s="54"/>
      <c r="BR40" s="169">
        <v>6</v>
      </c>
      <c r="BS40" s="169"/>
      <c r="BT40" s="339" t="s">
        <v>76</v>
      </c>
      <c r="BU40" s="55"/>
      <c r="BV40" s="169">
        <v>6</v>
      </c>
      <c r="BW40" s="169"/>
      <c r="BX40" s="339" t="s">
        <v>76</v>
      </c>
      <c r="BY40" s="55"/>
      <c r="BZ40" s="169">
        <v>6</v>
      </c>
      <c r="CA40" s="55"/>
      <c r="CB40" s="339" t="s">
        <v>76</v>
      </c>
      <c r="CC40" s="55"/>
      <c r="CD40" s="169">
        <v>6</v>
      </c>
      <c r="CE40" s="55"/>
      <c r="CF40" s="339" t="s">
        <v>76</v>
      </c>
      <c r="CG40" s="55"/>
      <c r="CH40" s="169">
        <v>6</v>
      </c>
      <c r="CI40" s="55"/>
      <c r="CJ40" s="339" t="s">
        <v>76</v>
      </c>
      <c r="CK40" s="55"/>
      <c r="CL40" s="169">
        <v>6</v>
      </c>
      <c r="CM40" s="55"/>
      <c r="CN40" s="339" t="s">
        <v>76</v>
      </c>
      <c r="CO40" s="55"/>
      <c r="CP40" s="169">
        <v>6</v>
      </c>
      <c r="CQ40" s="55"/>
      <c r="CR40" s="339" t="s">
        <v>76</v>
      </c>
      <c r="CS40" s="55"/>
      <c r="CT40" s="169">
        <v>7</v>
      </c>
      <c r="CU40" s="55"/>
      <c r="CV40" s="339" t="s">
        <v>76</v>
      </c>
      <c r="CW40" s="55"/>
      <c r="CX40" s="169">
        <v>7</v>
      </c>
      <c r="CY40" s="169"/>
      <c r="CZ40" s="339" t="s">
        <v>76</v>
      </c>
      <c r="DA40" s="54"/>
      <c r="DB40" s="781">
        <f>SUM(BF40,BJ40,BN40,BR40,BV40,BZ40,CD40,CH40,CL40,CP40,CT40,CX40)</f>
        <v>71</v>
      </c>
      <c r="DC40" s="684" t="s">
        <v>10</v>
      </c>
      <c r="DD40" s="171" t="s">
        <v>327</v>
      </c>
      <c r="DE40" s="171" t="s">
        <v>328</v>
      </c>
      <c r="DF40" s="171" t="s">
        <v>771</v>
      </c>
      <c r="DG40" s="171" t="s">
        <v>772</v>
      </c>
      <c r="DH40" s="685" t="s">
        <v>483</v>
      </c>
      <c r="DI40" s="165"/>
      <c r="DJ40" s="165"/>
      <c r="DK40" s="165"/>
      <c r="DL40" s="165"/>
      <c r="DM40" s="165"/>
      <c r="DN40" s="272"/>
      <c r="DO40" s="256"/>
    </row>
    <row r="41" spans="1:119" ht="129.75" customHeight="1">
      <c r="A41" s="268" t="s">
        <v>1226</v>
      </c>
      <c r="B41" s="1003"/>
      <c r="C41" s="165" t="s">
        <v>740</v>
      </c>
      <c r="D41" s="1003"/>
      <c r="E41" s="165" t="s">
        <v>742</v>
      </c>
      <c r="F41" s="165" t="s">
        <v>741</v>
      </c>
      <c r="G41" s="165" t="s">
        <v>366</v>
      </c>
      <c r="H41" s="165" t="s">
        <v>26</v>
      </c>
      <c r="I41" s="284">
        <v>4.5999999999999999E-2</v>
      </c>
      <c r="J41" s="54">
        <v>2020</v>
      </c>
      <c r="K41" s="231">
        <v>44927</v>
      </c>
      <c r="L41" s="231">
        <v>49309</v>
      </c>
      <c r="M41" s="462">
        <v>0.06</v>
      </c>
      <c r="N41" s="462">
        <v>0.06</v>
      </c>
      <c r="O41" s="462">
        <v>0.06</v>
      </c>
      <c r="P41" s="462">
        <v>7.0000000000000007E-2</v>
      </c>
      <c r="Q41" s="353">
        <v>7.0000000000000007E-2</v>
      </c>
      <c r="R41" s="353">
        <v>7.0000000000000007E-2</v>
      </c>
      <c r="S41" s="353">
        <v>7.0000000000000007E-2</v>
      </c>
      <c r="T41" s="353">
        <v>0.08</v>
      </c>
      <c r="U41" s="353">
        <v>0.08</v>
      </c>
      <c r="V41" s="353">
        <v>0.08</v>
      </c>
      <c r="W41" s="353">
        <v>0.08</v>
      </c>
      <c r="X41" s="353">
        <v>0.1</v>
      </c>
      <c r="Y41" s="353">
        <v>0.1</v>
      </c>
      <c r="Z41" s="319" t="s">
        <v>1253</v>
      </c>
      <c r="AA41" s="856" t="s">
        <v>999</v>
      </c>
      <c r="AB41" s="328" t="s">
        <v>1063</v>
      </c>
      <c r="AC41" s="286" t="s">
        <v>1064</v>
      </c>
      <c r="AD41" s="328" t="s">
        <v>69</v>
      </c>
      <c r="AE41" s="328" t="s">
        <v>1065</v>
      </c>
      <c r="AF41" s="286" t="s">
        <v>1066</v>
      </c>
      <c r="AG41" s="286" t="s">
        <v>26</v>
      </c>
      <c r="AH41" s="339" t="s">
        <v>330</v>
      </c>
      <c r="AI41" s="340">
        <v>114</v>
      </c>
      <c r="AJ41" s="190" t="s">
        <v>324</v>
      </c>
      <c r="AK41" s="190" t="s">
        <v>356</v>
      </c>
      <c r="AL41" s="181">
        <v>44927</v>
      </c>
      <c r="AM41" s="181">
        <v>49309</v>
      </c>
      <c r="AN41" s="218"/>
      <c r="AO41" s="218">
        <v>93</v>
      </c>
      <c r="AP41" s="218">
        <v>98</v>
      </c>
      <c r="AQ41" s="218">
        <v>105</v>
      </c>
      <c r="AR41" s="218">
        <v>110</v>
      </c>
      <c r="AS41" s="218">
        <v>120</v>
      </c>
      <c r="AT41" s="218">
        <v>125</v>
      </c>
      <c r="AU41" s="218">
        <v>130</v>
      </c>
      <c r="AV41" s="218">
        <v>135</v>
      </c>
      <c r="AW41" s="218">
        <v>140</v>
      </c>
      <c r="AX41" s="218">
        <v>150</v>
      </c>
      <c r="AY41" s="218">
        <v>160</v>
      </c>
      <c r="AZ41" s="218">
        <v>170</v>
      </c>
      <c r="BA41" s="218">
        <v>170</v>
      </c>
      <c r="BB41" s="929"/>
      <c r="BC41" s="929"/>
      <c r="BD41" s="930"/>
      <c r="BE41" s="931"/>
      <c r="BF41" s="169">
        <v>23.68</v>
      </c>
      <c r="BG41" s="929"/>
      <c r="BH41" s="930"/>
      <c r="BI41" s="931"/>
      <c r="BJ41" s="929">
        <v>24.39</v>
      </c>
      <c r="BK41" s="929"/>
      <c r="BL41" s="930"/>
      <c r="BM41" s="936"/>
      <c r="BN41" s="929">
        <v>25.122</v>
      </c>
      <c r="BO41" s="929"/>
      <c r="BP41" s="930"/>
      <c r="BQ41" s="929"/>
      <c r="BR41" s="929">
        <v>25.876000000000001</v>
      </c>
      <c r="BS41" s="929"/>
      <c r="BT41" s="930"/>
      <c r="BU41" s="932"/>
      <c r="BV41" s="929">
        <v>26.652000000000001</v>
      </c>
      <c r="BW41" s="929"/>
      <c r="BX41" s="930"/>
      <c r="BY41" s="933"/>
      <c r="BZ41" s="929">
        <v>27.451000000000001</v>
      </c>
      <c r="CA41" s="933"/>
      <c r="CB41" s="933"/>
      <c r="CC41" s="933"/>
      <c r="CD41" s="929">
        <v>28.274999999999999</v>
      </c>
      <c r="CE41" s="933"/>
      <c r="CF41" s="933"/>
      <c r="CG41" s="933"/>
      <c r="CH41" s="929">
        <v>29.123000000000001</v>
      </c>
      <c r="CI41" s="933"/>
      <c r="CJ41" s="933"/>
      <c r="CK41" s="933"/>
      <c r="CL41" s="929">
        <v>29.997</v>
      </c>
      <c r="CM41" s="933"/>
      <c r="CN41" s="933"/>
      <c r="CO41" s="933"/>
      <c r="CP41" s="929">
        <v>29.997</v>
      </c>
      <c r="CQ41" s="929"/>
      <c r="CR41" s="930"/>
      <c r="CS41" s="55"/>
      <c r="CT41" s="929">
        <v>31.824000000000002</v>
      </c>
      <c r="CU41" s="929"/>
      <c r="CV41" s="930"/>
      <c r="CW41" s="55"/>
      <c r="CX41" s="929">
        <v>32.777999999999999</v>
      </c>
      <c r="CY41" s="929"/>
      <c r="CZ41" s="930"/>
      <c r="DA41" s="934"/>
      <c r="DB41" s="935">
        <f>BB41+BF41+BJ41+BN41+BR41+BV41+BZ41+CD41+CH41+CL41+CP41+CT41+CX41</f>
        <v>335.16500000000008</v>
      </c>
      <c r="DC41" s="684" t="s">
        <v>1026</v>
      </c>
      <c r="DD41" s="171" t="s">
        <v>56</v>
      </c>
      <c r="DE41" s="171" t="s">
        <v>1067</v>
      </c>
      <c r="DF41" s="171" t="s">
        <v>392</v>
      </c>
      <c r="DG41" s="171" t="s">
        <v>1068</v>
      </c>
      <c r="DH41" s="685" t="s">
        <v>1069</v>
      </c>
      <c r="DI41" s="165"/>
      <c r="DJ41" s="165"/>
      <c r="DK41" s="165"/>
      <c r="DL41" s="165"/>
      <c r="DM41" s="165"/>
      <c r="DN41" s="272"/>
      <c r="DO41" s="256"/>
    </row>
    <row r="42" spans="1:119" ht="132" customHeight="1">
      <c r="A42" s="268" t="s">
        <v>1227</v>
      </c>
      <c r="B42" s="996">
        <v>0.25</v>
      </c>
      <c r="C42" s="364" t="s">
        <v>394</v>
      </c>
      <c r="D42" s="1007">
        <v>0.25</v>
      </c>
      <c r="E42" s="165" t="s">
        <v>667</v>
      </c>
      <c r="F42" s="165" t="s">
        <v>668</v>
      </c>
      <c r="G42" s="165" t="s">
        <v>366</v>
      </c>
      <c r="H42" s="165" t="s">
        <v>26</v>
      </c>
      <c r="I42" s="54" t="s">
        <v>324</v>
      </c>
      <c r="J42" s="54">
        <v>2022</v>
      </c>
      <c r="K42" s="168">
        <v>44927</v>
      </c>
      <c r="L42" s="181">
        <v>49309</v>
      </c>
      <c r="M42" s="365">
        <f>(1683*14%)</f>
        <v>235.62000000000003</v>
      </c>
      <c r="N42" s="366">
        <f>(1683*22%)</f>
        <v>370.26</v>
      </c>
      <c r="O42" s="366">
        <f>(1683*30%)</f>
        <v>504.9</v>
      </c>
      <c r="P42" s="366">
        <f>(1683*38%)</f>
        <v>639.54</v>
      </c>
      <c r="Q42" s="366">
        <f>(1683*45%)</f>
        <v>757.35</v>
      </c>
      <c r="R42" s="366">
        <f>(1683*53%)</f>
        <v>891.99</v>
      </c>
      <c r="S42" s="366">
        <f>(1683*61%)</f>
        <v>1026.6299999999999</v>
      </c>
      <c r="T42" s="366">
        <f>(1683*69%)</f>
        <v>1161.27</v>
      </c>
      <c r="U42" s="366">
        <f>(1683*77%)</f>
        <v>1295.9100000000001</v>
      </c>
      <c r="V42" s="366">
        <f>(1683*84%)</f>
        <v>1413.72</v>
      </c>
      <c r="W42" s="366">
        <f>(1683*92%)</f>
        <v>1548.3600000000001</v>
      </c>
      <c r="X42" s="366">
        <f>(1683*100%)</f>
        <v>1683</v>
      </c>
      <c r="Y42" s="187">
        <v>1683</v>
      </c>
      <c r="Z42" s="268" t="s">
        <v>775</v>
      </c>
      <c r="AA42" s="283">
        <v>0.13</v>
      </c>
      <c r="AB42" s="228" t="s">
        <v>728</v>
      </c>
      <c r="AC42" s="165" t="s">
        <v>729</v>
      </c>
      <c r="AD42" s="147" t="s">
        <v>86</v>
      </c>
      <c r="AE42" s="269" t="s">
        <v>354</v>
      </c>
      <c r="AF42" s="165" t="s">
        <v>1</v>
      </c>
      <c r="AG42" s="165" t="s">
        <v>20</v>
      </c>
      <c r="AH42" s="190" t="s">
        <v>355</v>
      </c>
      <c r="AI42" s="259" t="s">
        <v>356</v>
      </c>
      <c r="AJ42" s="190" t="s">
        <v>324</v>
      </c>
      <c r="AK42" s="190">
        <v>2022</v>
      </c>
      <c r="AL42" s="181">
        <v>44927</v>
      </c>
      <c r="AM42" s="181">
        <v>49279</v>
      </c>
      <c r="AN42" s="266"/>
      <c r="AO42" s="218">
        <v>20</v>
      </c>
      <c r="AP42" s="218">
        <v>20</v>
      </c>
      <c r="AQ42" s="218">
        <v>20</v>
      </c>
      <c r="AR42" s="218">
        <v>20</v>
      </c>
      <c r="AS42" s="218">
        <v>20</v>
      </c>
      <c r="AT42" s="218">
        <v>20</v>
      </c>
      <c r="AU42" s="266">
        <v>20</v>
      </c>
      <c r="AV42" s="266">
        <v>20</v>
      </c>
      <c r="AW42" s="266">
        <v>20</v>
      </c>
      <c r="AX42" s="266">
        <v>20</v>
      </c>
      <c r="AY42" s="266">
        <v>20</v>
      </c>
      <c r="AZ42" s="266">
        <v>20</v>
      </c>
      <c r="BA42" s="266">
        <f>SUM(AO42:AZ42)</f>
        <v>240</v>
      </c>
      <c r="BB42" s="169"/>
      <c r="BC42" s="169"/>
      <c r="BD42" s="54"/>
      <c r="BE42" s="55"/>
      <c r="BF42" s="169">
        <v>22</v>
      </c>
      <c r="BG42" s="169">
        <v>22</v>
      </c>
      <c r="BH42" s="339" t="s">
        <v>76</v>
      </c>
      <c r="BI42" s="55">
        <v>7685</v>
      </c>
      <c r="BJ42" s="169">
        <v>23</v>
      </c>
      <c r="BK42" s="169">
        <v>23</v>
      </c>
      <c r="BL42" s="339" t="s">
        <v>76</v>
      </c>
      <c r="BM42" s="55">
        <v>7685</v>
      </c>
      <c r="BN42" s="169">
        <v>24</v>
      </c>
      <c r="BO42" s="169"/>
      <c r="BP42" s="54" t="s">
        <v>76</v>
      </c>
      <c r="BQ42" s="54"/>
      <c r="BR42" s="169">
        <v>25</v>
      </c>
      <c r="BS42" s="169"/>
      <c r="BT42" s="54" t="s">
        <v>76</v>
      </c>
      <c r="BU42" s="55"/>
      <c r="BV42" s="169">
        <v>25</v>
      </c>
      <c r="BW42" s="169"/>
      <c r="BX42" s="54" t="s">
        <v>76</v>
      </c>
      <c r="BY42" s="55"/>
      <c r="BZ42" s="169">
        <v>26</v>
      </c>
      <c r="CA42" s="55"/>
      <c r="CB42" s="54" t="s">
        <v>76</v>
      </c>
      <c r="CC42" s="55"/>
      <c r="CD42" s="169">
        <v>27</v>
      </c>
      <c r="CE42" s="169"/>
      <c r="CF42" s="54" t="s">
        <v>76</v>
      </c>
      <c r="CG42" s="55"/>
      <c r="CH42" s="169">
        <v>28</v>
      </c>
      <c r="CI42" s="55"/>
      <c r="CJ42" s="54" t="s">
        <v>76</v>
      </c>
      <c r="CK42" s="55"/>
      <c r="CL42" s="169">
        <v>29</v>
      </c>
      <c r="CM42" s="169"/>
      <c r="CN42" s="54" t="s">
        <v>76</v>
      </c>
      <c r="CO42" s="55"/>
      <c r="CP42" s="169">
        <v>29</v>
      </c>
      <c r="CQ42" s="169"/>
      <c r="CR42" s="54" t="s">
        <v>76</v>
      </c>
      <c r="CS42" s="55"/>
      <c r="CT42" s="169">
        <v>30</v>
      </c>
      <c r="CU42" s="55"/>
      <c r="CV42" s="54" t="s">
        <v>76</v>
      </c>
      <c r="CW42" s="55"/>
      <c r="CX42" s="169">
        <v>31</v>
      </c>
      <c r="CY42" s="169"/>
      <c r="CZ42" s="54" t="s">
        <v>76</v>
      </c>
      <c r="DA42" s="54"/>
      <c r="DB42" s="833">
        <f>SUM(BF42,BJ42,BN42,BR42,BV42,BZ42,CD42,CH42,CL42,CP42,CT42,CX42)</f>
        <v>319</v>
      </c>
      <c r="DC42" s="165" t="s">
        <v>10</v>
      </c>
      <c r="DD42" s="171" t="s">
        <v>327</v>
      </c>
      <c r="DE42" s="165" t="s">
        <v>328</v>
      </c>
      <c r="DF42" s="165" t="s">
        <v>771</v>
      </c>
      <c r="DG42" s="165" t="s">
        <v>772</v>
      </c>
      <c r="DH42" s="374" t="s">
        <v>483</v>
      </c>
      <c r="DI42" s="165"/>
      <c r="DJ42" s="165"/>
      <c r="DK42" s="165"/>
      <c r="DL42" s="165"/>
      <c r="DM42" s="165"/>
      <c r="DN42" s="272"/>
      <c r="DO42" s="223" t="s">
        <v>395</v>
      </c>
    </row>
    <row r="43" spans="1:119" ht="133.5" customHeight="1">
      <c r="A43" s="268" t="s">
        <v>1227</v>
      </c>
      <c r="B43" s="997"/>
      <c r="C43" s="364" t="s">
        <v>394</v>
      </c>
      <c r="D43" s="1008"/>
      <c r="E43" s="165" t="s">
        <v>667</v>
      </c>
      <c r="F43" s="165" t="s">
        <v>668</v>
      </c>
      <c r="G43" s="165" t="s">
        <v>366</v>
      </c>
      <c r="H43" s="165" t="s">
        <v>26</v>
      </c>
      <c r="I43" s="54" t="s">
        <v>324</v>
      </c>
      <c r="J43" s="54">
        <v>2022</v>
      </c>
      <c r="K43" s="168">
        <v>44927</v>
      </c>
      <c r="L43" s="181">
        <v>49309</v>
      </c>
      <c r="M43" s="365">
        <f>(1683*14%)</f>
        <v>235.62000000000003</v>
      </c>
      <c r="N43" s="365">
        <f>(1683*22%)</f>
        <v>370.26</v>
      </c>
      <c r="O43" s="365">
        <f>(1683*30%)</f>
        <v>504.9</v>
      </c>
      <c r="P43" s="365">
        <f>(1683*38%)</f>
        <v>639.54</v>
      </c>
      <c r="Q43" s="365">
        <f>(1683*45%)</f>
        <v>757.35</v>
      </c>
      <c r="R43" s="365">
        <f>(1683*53%)</f>
        <v>891.99</v>
      </c>
      <c r="S43" s="365">
        <f>(1683*61%)</f>
        <v>1026.6299999999999</v>
      </c>
      <c r="T43" s="365">
        <f>(1683*69%)</f>
        <v>1161.27</v>
      </c>
      <c r="U43" s="365">
        <f>(1683*77%)</f>
        <v>1295.9100000000001</v>
      </c>
      <c r="V43" s="365">
        <f>(1683*84%)</f>
        <v>1413.72</v>
      </c>
      <c r="W43" s="365">
        <f>(1683*92%)</f>
        <v>1548.3600000000001</v>
      </c>
      <c r="X43" s="365">
        <f>(1683*100%)</f>
        <v>1683</v>
      </c>
      <c r="Y43" s="187">
        <v>1683</v>
      </c>
      <c r="Z43" s="666" t="s">
        <v>840</v>
      </c>
      <c r="AA43" s="283">
        <v>0.12</v>
      </c>
      <c r="AB43" s="364" t="s">
        <v>825</v>
      </c>
      <c r="AC43" s="364" t="s">
        <v>809</v>
      </c>
      <c r="AD43" s="55" t="s">
        <v>86</v>
      </c>
      <c r="AE43" s="269" t="s">
        <v>368</v>
      </c>
      <c r="AF43" s="165" t="s">
        <v>1</v>
      </c>
      <c r="AG43" s="165" t="s">
        <v>20</v>
      </c>
      <c r="AH43" s="190" t="s">
        <v>355</v>
      </c>
      <c r="AI43" s="259" t="s">
        <v>356</v>
      </c>
      <c r="AJ43" s="190" t="s">
        <v>324</v>
      </c>
      <c r="AK43" s="190">
        <v>2022</v>
      </c>
      <c r="AL43" s="181">
        <v>44927</v>
      </c>
      <c r="AM43" s="181">
        <v>49309</v>
      </c>
      <c r="AN43" s="266"/>
      <c r="AO43" s="266">
        <v>20</v>
      </c>
      <c r="AP43" s="266">
        <v>20</v>
      </c>
      <c r="AQ43" s="266">
        <v>20</v>
      </c>
      <c r="AR43" s="266">
        <v>20</v>
      </c>
      <c r="AS43" s="266">
        <v>20</v>
      </c>
      <c r="AT43" s="266">
        <v>20</v>
      </c>
      <c r="AU43" s="266">
        <v>20</v>
      </c>
      <c r="AV43" s="266">
        <v>20</v>
      </c>
      <c r="AW43" s="266">
        <v>20</v>
      </c>
      <c r="AX43" s="266">
        <v>20</v>
      </c>
      <c r="AY43" s="266">
        <v>20</v>
      </c>
      <c r="AZ43" s="266">
        <v>20</v>
      </c>
      <c r="BA43" s="266">
        <f>SUM(AN43:AZ43)</f>
        <v>240</v>
      </c>
      <c r="BB43" s="169"/>
      <c r="BC43" s="169"/>
      <c r="BD43" s="54"/>
      <c r="BE43" s="55"/>
      <c r="BF43" s="169">
        <v>22</v>
      </c>
      <c r="BG43" s="169">
        <v>22</v>
      </c>
      <c r="BH43" s="339" t="s">
        <v>76</v>
      </c>
      <c r="BI43" s="55">
        <v>7685</v>
      </c>
      <c r="BJ43" s="169">
        <v>23</v>
      </c>
      <c r="BK43" s="169">
        <v>23</v>
      </c>
      <c r="BL43" s="339" t="s">
        <v>76</v>
      </c>
      <c r="BM43" s="55">
        <v>7685</v>
      </c>
      <c r="BN43" s="169">
        <v>24</v>
      </c>
      <c r="BO43" s="169"/>
      <c r="BP43" s="54" t="s">
        <v>76</v>
      </c>
      <c r="BQ43" s="54"/>
      <c r="BR43" s="169">
        <v>25</v>
      </c>
      <c r="BS43" s="169"/>
      <c r="BT43" s="54" t="s">
        <v>76</v>
      </c>
      <c r="BU43" s="55"/>
      <c r="BV43" s="169">
        <v>25</v>
      </c>
      <c r="BW43" s="169"/>
      <c r="BX43" s="54" t="s">
        <v>76</v>
      </c>
      <c r="BY43" s="55"/>
      <c r="BZ43" s="169">
        <v>26</v>
      </c>
      <c r="CA43" s="55"/>
      <c r="CB43" s="54" t="s">
        <v>76</v>
      </c>
      <c r="CC43" s="55"/>
      <c r="CD43" s="169">
        <v>27</v>
      </c>
      <c r="CE43" s="169"/>
      <c r="CF43" s="54" t="s">
        <v>76</v>
      </c>
      <c r="CG43" s="55"/>
      <c r="CH43" s="169">
        <v>28</v>
      </c>
      <c r="CI43" s="55"/>
      <c r="CJ43" s="54" t="s">
        <v>76</v>
      </c>
      <c r="CK43" s="55"/>
      <c r="CL43" s="169">
        <v>29</v>
      </c>
      <c r="CM43" s="169"/>
      <c r="CN43" s="54" t="s">
        <v>76</v>
      </c>
      <c r="CO43" s="55"/>
      <c r="CP43" s="169">
        <v>29</v>
      </c>
      <c r="CQ43" s="169"/>
      <c r="CR43" s="54" t="s">
        <v>76</v>
      </c>
      <c r="CS43" s="55"/>
      <c r="CT43" s="169">
        <v>30</v>
      </c>
      <c r="CU43" s="55"/>
      <c r="CV43" s="54" t="s">
        <v>76</v>
      </c>
      <c r="CW43" s="55"/>
      <c r="CX43" s="169">
        <v>31</v>
      </c>
      <c r="CY43" s="169"/>
      <c r="CZ43" s="54" t="s">
        <v>76</v>
      </c>
      <c r="DA43" s="54"/>
      <c r="DB43" s="838">
        <v>319</v>
      </c>
      <c r="DC43" s="165" t="s">
        <v>10</v>
      </c>
      <c r="DD43" s="171" t="s">
        <v>327</v>
      </c>
      <c r="DE43" s="165" t="s">
        <v>328</v>
      </c>
      <c r="DF43" s="165" t="s">
        <v>771</v>
      </c>
      <c r="DG43" s="165" t="s">
        <v>772</v>
      </c>
      <c r="DH43" s="374" t="s">
        <v>483</v>
      </c>
      <c r="DI43" s="234"/>
      <c r="DJ43" s="186"/>
      <c r="DK43" s="186"/>
      <c r="DL43" s="186"/>
      <c r="DM43" s="186"/>
      <c r="DN43" s="273"/>
      <c r="DO43" s="256"/>
    </row>
    <row r="44" spans="1:119" ht="171.75" customHeight="1">
      <c r="A44" s="268" t="s">
        <v>1228</v>
      </c>
      <c r="B44" s="996">
        <v>0.25</v>
      </c>
      <c r="C44" s="165" t="s">
        <v>981</v>
      </c>
      <c r="D44" s="996">
        <v>0.12</v>
      </c>
      <c r="E44" s="165" t="s">
        <v>842</v>
      </c>
      <c r="F44" s="165" t="s">
        <v>843</v>
      </c>
      <c r="G44" s="165" t="s">
        <v>366</v>
      </c>
      <c r="H44" s="165" t="s">
        <v>26</v>
      </c>
      <c r="I44" s="54" t="s">
        <v>324</v>
      </c>
      <c r="J44" s="54">
        <v>2022</v>
      </c>
      <c r="K44" s="168">
        <v>44927</v>
      </c>
      <c r="L44" s="181">
        <v>49309</v>
      </c>
      <c r="M44" s="783">
        <v>168</v>
      </c>
      <c r="N44" s="187">
        <v>302</v>
      </c>
      <c r="O44" s="187">
        <v>420</v>
      </c>
      <c r="P44" s="187">
        <v>589</v>
      </c>
      <c r="Q44" s="187">
        <v>757</v>
      </c>
      <c r="R44" s="187">
        <v>925</v>
      </c>
      <c r="S44" s="187">
        <v>1093</v>
      </c>
      <c r="T44" s="187">
        <v>1262</v>
      </c>
      <c r="U44" s="187">
        <v>1430</v>
      </c>
      <c r="V44" s="187">
        <v>1514</v>
      </c>
      <c r="W44" s="187">
        <v>1598</v>
      </c>
      <c r="X44" s="187">
        <v>1683</v>
      </c>
      <c r="Y44" s="187">
        <v>1683</v>
      </c>
      <c r="Z44" s="285" t="s">
        <v>954</v>
      </c>
      <c r="AA44" s="283">
        <v>0.04</v>
      </c>
      <c r="AB44" s="286" t="s">
        <v>1095</v>
      </c>
      <c r="AC44" s="286" t="s">
        <v>1209</v>
      </c>
      <c r="AD44" s="55" t="s">
        <v>86</v>
      </c>
      <c r="AE44" s="269" t="s">
        <v>399</v>
      </c>
      <c r="AF44" s="190" t="s">
        <v>11</v>
      </c>
      <c r="AG44" s="190" t="s">
        <v>20</v>
      </c>
      <c r="AH44" s="190" t="s">
        <v>355</v>
      </c>
      <c r="AI44" s="259" t="s">
        <v>356</v>
      </c>
      <c r="AJ44" s="190" t="s">
        <v>324</v>
      </c>
      <c r="AK44" s="190">
        <v>2022</v>
      </c>
      <c r="AL44" s="181">
        <v>44927</v>
      </c>
      <c r="AM44" s="181">
        <v>49309</v>
      </c>
      <c r="AN44" s="266"/>
      <c r="AO44" s="266">
        <v>2</v>
      </c>
      <c r="AP44" s="266">
        <v>2</v>
      </c>
      <c r="AQ44" s="266">
        <v>2</v>
      </c>
      <c r="AR44" s="266">
        <v>2</v>
      </c>
      <c r="AS44" s="266">
        <v>2</v>
      </c>
      <c r="AT44" s="266">
        <v>2</v>
      </c>
      <c r="AU44" s="266">
        <v>2</v>
      </c>
      <c r="AV44" s="266">
        <v>2</v>
      </c>
      <c r="AW44" s="266">
        <v>2</v>
      </c>
      <c r="AX44" s="266">
        <v>2</v>
      </c>
      <c r="AY44" s="266">
        <v>2</v>
      </c>
      <c r="AZ44" s="266">
        <v>2</v>
      </c>
      <c r="BA44" s="266">
        <v>24</v>
      </c>
      <c r="BB44" s="169"/>
      <c r="BC44" s="169"/>
      <c r="BD44" s="224"/>
      <c r="BE44" s="55"/>
      <c r="BF44" s="169">
        <v>14</v>
      </c>
      <c r="BG44" s="169">
        <v>14</v>
      </c>
      <c r="BH44" s="224" t="s">
        <v>76</v>
      </c>
      <c r="BI44" s="55">
        <v>7685</v>
      </c>
      <c r="BJ44" s="169">
        <v>8</v>
      </c>
      <c r="BK44" s="169">
        <v>8</v>
      </c>
      <c r="BL44" s="339" t="s">
        <v>76</v>
      </c>
      <c r="BM44" s="54">
        <v>7685</v>
      </c>
      <c r="BN44" s="169">
        <v>8</v>
      </c>
      <c r="BO44" s="169"/>
      <c r="BP44" s="54" t="s">
        <v>76</v>
      </c>
      <c r="BQ44" s="54"/>
      <c r="BR44" s="169">
        <v>9</v>
      </c>
      <c r="BS44" s="169"/>
      <c r="BT44" s="54" t="s">
        <v>76</v>
      </c>
      <c r="BU44" s="55"/>
      <c r="BV44" s="169">
        <v>9</v>
      </c>
      <c r="BW44" s="169"/>
      <c r="BX44" s="54" t="s">
        <v>76</v>
      </c>
      <c r="BY44" s="55"/>
      <c r="BZ44" s="169">
        <v>9</v>
      </c>
      <c r="CA44" s="55"/>
      <c r="CB44" s="54" t="s">
        <v>76</v>
      </c>
      <c r="CC44" s="55"/>
      <c r="CD44" s="169">
        <v>9</v>
      </c>
      <c r="CE44" s="55"/>
      <c r="CF44" s="54" t="s">
        <v>76</v>
      </c>
      <c r="CG44" s="55"/>
      <c r="CH44" s="169">
        <v>10</v>
      </c>
      <c r="CI44" s="55"/>
      <c r="CJ44" s="54" t="s">
        <v>76</v>
      </c>
      <c r="CK44" s="55"/>
      <c r="CL44" s="169">
        <v>10</v>
      </c>
      <c r="CM44" s="55"/>
      <c r="CN44" s="54" t="s">
        <v>76</v>
      </c>
      <c r="CO44" s="55"/>
      <c r="CP44" s="169">
        <v>10</v>
      </c>
      <c r="CQ44" s="55"/>
      <c r="CR44" s="54" t="s">
        <v>76</v>
      </c>
      <c r="CS44" s="55"/>
      <c r="CT44" s="169">
        <v>10</v>
      </c>
      <c r="CU44" s="55"/>
      <c r="CV44" s="54" t="s">
        <v>76</v>
      </c>
      <c r="CW44" s="55"/>
      <c r="CX44" s="169">
        <v>11</v>
      </c>
      <c r="CY44" s="169"/>
      <c r="CZ44" s="54" t="s">
        <v>76</v>
      </c>
      <c r="DA44" s="54"/>
      <c r="DB44" s="781">
        <f>SUM(BF44,BJ44,BN44,BR44,BV44,BZ44,CD44,CH44,CL44,CP44,CT44,CX44)</f>
        <v>117</v>
      </c>
      <c r="DC44" s="165" t="s">
        <v>10</v>
      </c>
      <c r="DD44" s="171" t="s">
        <v>327</v>
      </c>
      <c r="DE44" s="165" t="s">
        <v>328</v>
      </c>
      <c r="DF44" s="184" t="s">
        <v>771</v>
      </c>
      <c r="DG44" s="165" t="s">
        <v>772</v>
      </c>
      <c r="DH44" s="670" t="s">
        <v>483</v>
      </c>
      <c r="DI44" s="184"/>
      <c r="DJ44" s="184"/>
      <c r="DK44" s="184"/>
      <c r="DL44" s="184"/>
      <c r="DM44" s="184"/>
      <c r="DN44" s="271"/>
      <c r="DO44" s="256"/>
    </row>
    <row r="45" spans="1:119" ht="143.25" customHeight="1">
      <c r="A45" s="268" t="s">
        <v>1228</v>
      </c>
      <c r="B45" s="1004"/>
      <c r="C45" s="165" t="s">
        <v>396</v>
      </c>
      <c r="D45" s="1004"/>
      <c r="E45" s="165" t="s">
        <v>842</v>
      </c>
      <c r="F45" s="165" t="s">
        <v>843</v>
      </c>
      <c r="G45" s="165" t="s">
        <v>366</v>
      </c>
      <c r="H45" s="165" t="s">
        <v>26</v>
      </c>
      <c r="I45" s="54" t="s">
        <v>324</v>
      </c>
      <c r="J45" s="54">
        <v>2022</v>
      </c>
      <c r="K45" s="168">
        <v>44927</v>
      </c>
      <c r="L45" s="181">
        <v>49309</v>
      </c>
      <c r="M45" s="784">
        <v>168</v>
      </c>
      <c r="N45" s="187">
        <v>302</v>
      </c>
      <c r="O45" s="187">
        <v>420</v>
      </c>
      <c r="P45" s="187">
        <v>589</v>
      </c>
      <c r="Q45" s="187">
        <v>757</v>
      </c>
      <c r="R45" s="187">
        <v>925</v>
      </c>
      <c r="S45" s="187">
        <v>1093</v>
      </c>
      <c r="T45" s="187">
        <v>1262</v>
      </c>
      <c r="U45" s="187">
        <v>1430</v>
      </c>
      <c r="V45" s="187">
        <v>1514</v>
      </c>
      <c r="W45" s="187">
        <v>1598</v>
      </c>
      <c r="X45" s="187">
        <v>1683</v>
      </c>
      <c r="Y45" s="187">
        <v>1683</v>
      </c>
      <c r="Z45" s="285" t="s">
        <v>1254</v>
      </c>
      <c r="AA45" s="283">
        <v>0.04</v>
      </c>
      <c r="AB45" s="286" t="s">
        <v>400</v>
      </c>
      <c r="AC45" s="286" t="s">
        <v>401</v>
      </c>
      <c r="AD45" s="55" t="s">
        <v>86</v>
      </c>
      <c r="AE45" s="269" t="s">
        <v>399</v>
      </c>
      <c r="AF45" s="320" t="s">
        <v>11</v>
      </c>
      <c r="AG45" s="190" t="s">
        <v>20</v>
      </c>
      <c r="AH45" s="320" t="s">
        <v>355</v>
      </c>
      <c r="AI45" s="321" t="s">
        <v>356</v>
      </c>
      <c r="AJ45" s="190" t="s">
        <v>324</v>
      </c>
      <c r="AK45" s="190">
        <v>2022</v>
      </c>
      <c r="AL45" s="322">
        <v>44927</v>
      </c>
      <c r="AM45" s="322">
        <v>49309</v>
      </c>
      <c r="AN45" s="266"/>
      <c r="AO45" s="266">
        <v>100</v>
      </c>
      <c r="AP45" s="266">
        <v>100</v>
      </c>
      <c r="AQ45" s="266">
        <v>100</v>
      </c>
      <c r="AR45" s="266">
        <v>100</v>
      </c>
      <c r="AS45" s="266">
        <v>100</v>
      </c>
      <c r="AT45" s="266">
        <v>100</v>
      </c>
      <c r="AU45" s="266">
        <v>100</v>
      </c>
      <c r="AV45" s="266">
        <v>100</v>
      </c>
      <c r="AW45" s="266">
        <v>100</v>
      </c>
      <c r="AX45" s="266">
        <v>100</v>
      </c>
      <c r="AY45" s="266">
        <v>100</v>
      </c>
      <c r="AZ45" s="266">
        <v>100</v>
      </c>
      <c r="BA45" s="266">
        <v>1200</v>
      </c>
      <c r="BB45" s="169"/>
      <c r="BC45" s="169"/>
      <c r="BD45" s="55"/>
      <c r="BE45" s="55"/>
      <c r="BF45" s="169">
        <v>23</v>
      </c>
      <c r="BG45" s="169">
        <v>23</v>
      </c>
      <c r="BH45" s="224" t="s">
        <v>76</v>
      </c>
      <c r="BI45" s="222">
        <v>7648</v>
      </c>
      <c r="BJ45" s="169">
        <v>23</v>
      </c>
      <c r="BK45" s="169"/>
      <c r="BL45" s="224" t="s">
        <v>76</v>
      </c>
      <c r="BM45" s="54"/>
      <c r="BN45" s="169">
        <v>23</v>
      </c>
      <c r="BO45" s="169"/>
      <c r="BP45" s="224" t="s">
        <v>76</v>
      </c>
      <c r="BQ45" s="54"/>
      <c r="BR45" s="169">
        <v>23</v>
      </c>
      <c r="BS45" s="169"/>
      <c r="BT45" s="224" t="s">
        <v>76</v>
      </c>
      <c r="BU45" s="55"/>
      <c r="BV45" s="169">
        <v>23</v>
      </c>
      <c r="BW45" s="169"/>
      <c r="BX45" s="224" t="s">
        <v>76</v>
      </c>
      <c r="BY45" s="55"/>
      <c r="BZ45" s="169">
        <v>23</v>
      </c>
      <c r="CA45" s="169"/>
      <c r="CB45" s="224" t="s">
        <v>76</v>
      </c>
      <c r="CC45" s="55"/>
      <c r="CD45" s="169">
        <v>23</v>
      </c>
      <c r="CE45" s="169"/>
      <c r="CF45" s="224" t="s">
        <v>76</v>
      </c>
      <c r="CG45" s="55"/>
      <c r="CH45" s="169">
        <v>23</v>
      </c>
      <c r="CI45" s="169"/>
      <c r="CJ45" s="224" t="s">
        <v>76</v>
      </c>
      <c r="CK45" s="55"/>
      <c r="CL45" s="169">
        <v>23</v>
      </c>
      <c r="CM45" s="169"/>
      <c r="CN45" s="224" t="s">
        <v>76</v>
      </c>
      <c r="CO45" s="55"/>
      <c r="CP45" s="169">
        <v>23</v>
      </c>
      <c r="CQ45" s="169"/>
      <c r="CR45" s="224" t="s">
        <v>76</v>
      </c>
      <c r="CS45" s="55"/>
      <c r="CT45" s="169">
        <v>23</v>
      </c>
      <c r="CU45" s="169"/>
      <c r="CV45" s="224" t="s">
        <v>76</v>
      </c>
      <c r="CW45" s="55"/>
      <c r="CX45" s="169">
        <v>23</v>
      </c>
      <c r="CY45" s="169"/>
      <c r="CZ45" s="224" t="s">
        <v>76</v>
      </c>
      <c r="DA45" s="54"/>
      <c r="DB45" s="838">
        <f>SUM(BF45,BJ45,BN45,BR45,BV45,BZ45,CD45,CH45,CL45,CP45,CT45,CX45)</f>
        <v>276</v>
      </c>
      <c r="DC45" s="551" t="s">
        <v>777</v>
      </c>
      <c r="DD45" s="551" t="s">
        <v>778</v>
      </c>
      <c r="DE45" s="551" t="s">
        <v>779</v>
      </c>
      <c r="DF45" s="551" t="s">
        <v>1257</v>
      </c>
      <c r="DG45" s="552"/>
      <c r="DH45" s="553" t="s">
        <v>1258</v>
      </c>
      <c r="DI45" s="554" t="s">
        <v>10</v>
      </c>
      <c r="DJ45" s="165" t="s">
        <v>327</v>
      </c>
      <c r="DK45" s="165" t="s">
        <v>328</v>
      </c>
      <c r="DL45" s="165" t="s">
        <v>771</v>
      </c>
      <c r="DM45" s="165" t="s">
        <v>780</v>
      </c>
      <c r="DN45" s="165" t="s">
        <v>781</v>
      </c>
      <c r="DO45" s="256"/>
    </row>
    <row r="46" spans="1:119" ht="143.25" customHeight="1">
      <c r="A46" s="268" t="s">
        <v>1228</v>
      </c>
      <c r="B46" s="1004"/>
      <c r="C46" s="165" t="s">
        <v>396</v>
      </c>
      <c r="D46" s="1003"/>
      <c r="E46" s="165" t="s">
        <v>842</v>
      </c>
      <c r="F46" s="165" t="s">
        <v>843</v>
      </c>
      <c r="G46" s="165" t="s">
        <v>366</v>
      </c>
      <c r="H46" s="165" t="s">
        <v>26</v>
      </c>
      <c r="I46" s="54" t="s">
        <v>324</v>
      </c>
      <c r="J46" s="54">
        <v>2022</v>
      </c>
      <c r="K46" s="168">
        <v>44927</v>
      </c>
      <c r="L46" s="181">
        <v>49309</v>
      </c>
      <c r="M46" s="784">
        <v>168</v>
      </c>
      <c r="N46" s="187">
        <v>302</v>
      </c>
      <c r="O46" s="187">
        <v>420</v>
      </c>
      <c r="P46" s="187">
        <v>589</v>
      </c>
      <c r="Q46" s="187">
        <v>757</v>
      </c>
      <c r="R46" s="187">
        <v>925</v>
      </c>
      <c r="S46" s="187">
        <v>1093</v>
      </c>
      <c r="T46" s="187">
        <v>1262</v>
      </c>
      <c r="U46" s="187">
        <v>1430</v>
      </c>
      <c r="V46" s="187">
        <v>1514</v>
      </c>
      <c r="W46" s="187">
        <v>1598</v>
      </c>
      <c r="X46" s="187">
        <v>1683</v>
      </c>
      <c r="Y46" s="187">
        <v>1683</v>
      </c>
      <c r="Z46" s="285" t="s">
        <v>1031</v>
      </c>
      <c r="AA46" s="283">
        <v>0.04</v>
      </c>
      <c r="AB46" s="286" t="s">
        <v>1215</v>
      </c>
      <c r="AC46" s="286" t="s">
        <v>1213</v>
      </c>
      <c r="AD46" s="55" t="s">
        <v>86</v>
      </c>
      <c r="AE46" s="269" t="s">
        <v>399</v>
      </c>
      <c r="AF46" s="320" t="s">
        <v>11</v>
      </c>
      <c r="AG46" s="190" t="s">
        <v>20</v>
      </c>
      <c r="AH46" s="320" t="s">
        <v>355</v>
      </c>
      <c r="AI46" s="321" t="s">
        <v>356</v>
      </c>
      <c r="AJ46" s="190" t="s">
        <v>324</v>
      </c>
      <c r="AK46" s="190" t="s">
        <v>356</v>
      </c>
      <c r="AL46" s="322">
        <v>44927</v>
      </c>
      <c r="AM46" s="322">
        <v>49309</v>
      </c>
      <c r="AN46" s="266"/>
      <c r="AO46" s="266">
        <v>20</v>
      </c>
      <c r="AP46" s="266">
        <v>20</v>
      </c>
      <c r="AQ46" s="266">
        <v>20</v>
      </c>
      <c r="AR46" s="266">
        <v>20</v>
      </c>
      <c r="AS46" s="266">
        <v>20</v>
      </c>
      <c r="AT46" s="266">
        <v>20</v>
      </c>
      <c r="AU46" s="266">
        <v>20</v>
      </c>
      <c r="AV46" s="266">
        <v>20</v>
      </c>
      <c r="AW46" s="266">
        <v>20</v>
      </c>
      <c r="AX46" s="266">
        <v>20</v>
      </c>
      <c r="AY46" s="266">
        <v>20</v>
      </c>
      <c r="AZ46" s="266">
        <v>20</v>
      </c>
      <c r="BA46" s="266">
        <v>240</v>
      </c>
      <c r="BB46" s="169"/>
      <c r="BC46" s="169"/>
      <c r="BD46" s="55"/>
      <c r="BE46" s="55"/>
      <c r="BF46" s="169">
        <v>10</v>
      </c>
      <c r="BG46" s="169">
        <v>11</v>
      </c>
      <c r="BH46" s="224" t="s">
        <v>76</v>
      </c>
      <c r="BI46" s="850">
        <v>7685</v>
      </c>
      <c r="BJ46" s="169">
        <v>10</v>
      </c>
      <c r="BK46" s="169">
        <v>11</v>
      </c>
      <c r="BL46" s="224" t="s">
        <v>76</v>
      </c>
      <c r="BM46" s="850">
        <v>7685</v>
      </c>
      <c r="BN46" s="169">
        <v>11</v>
      </c>
      <c r="BO46" s="169"/>
      <c r="BP46" s="224"/>
      <c r="BQ46" s="54"/>
      <c r="BR46" s="169">
        <v>11</v>
      </c>
      <c r="BS46" s="169"/>
      <c r="BT46" s="224"/>
      <c r="BU46" s="55"/>
      <c r="BV46" s="169">
        <v>11</v>
      </c>
      <c r="BW46" s="169"/>
      <c r="BX46" s="224"/>
      <c r="BY46" s="55"/>
      <c r="BZ46" s="169">
        <v>12</v>
      </c>
      <c r="CA46" s="317"/>
      <c r="CB46" s="224"/>
      <c r="CC46" s="55"/>
      <c r="CD46" s="169">
        <v>12</v>
      </c>
      <c r="CE46" s="317"/>
      <c r="CF46" s="224"/>
      <c r="CG46" s="55"/>
      <c r="CH46" s="169">
        <v>12</v>
      </c>
      <c r="CI46" s="317"/>
      <c r="CJ46" s="224"/>
      <c r="CK46" s="55"/>
      <c r="CL46" s="169">
        <v>13</v>
      </c>
      <c r="CM46" s="317"/>
      <c r="CN46" s="224"/>
      <c r="CO46" s="55"/>
      <c r="CP46" s="169">
        <v>13</v>
      </c>
      <c r="CQ46" s="317"/>
      <c r="CR46" s="224"/>
      <c r="CS46" s="55"/>
      <c r="CT46" s="169">
        <v>13</v>
      </c>
      <c r="CU46" s="317"/>
      <c r="CV46" s="224"/>
      <c r="CW46" s="55"/>
      <c r="CX46" s="169">
        <v>14</v>
      </c>
      <c r="CY46" s="169"/>
      <c r="CZ46" s="224"/>
      <c r="DA46" s="54"/>
      <c r="DB46" s="838">
        <f>BF46+BJ46+BN46+BR46+BV46+BZ46+CD46+CH46+CL46+CP46+CT46+CX46</f>
        <v>142</v>
      </c>
      <c r="DC46" s="165" t="s">
        <v>10</v>
      </c>
      <c r="DD46" s="171" t="s">
        <v>327</v>
      </c>
      <c r="DE46" s="165" t="s">
        <v>328</v>
      </c>
      <c r="DF46" s="165" t="s">
        <v>771</v>
      </c>
      <c r="DG46" s="165" t="s">
        <v>772</v>
      </c>
      <c r="DH46" s="374" t="s">
        <v>483</v>
      </c>
      <c r="DI46" s="846" t="s">
        <v>10</v>
      </c>
      <c r="DJ46" s="846" t="s">
        <v>716</v>
      </c>
      <c r="DK46" s="190" t="s">
        <v>1032</v>
      </c>
      <c r="DL46" s="165"/>
      <c r="DM46" s="165"/>
      <c r="DN46" s="272"/>
      <c r="DO46" s="256"/>
    </row>
    <row r="47" spans="1:119" ht="171.75" customHeight="1">
      <c r="A47" s="268" t="s">
        <v>1228</v>
      </c>
      <c r="B47" s="1004"/>
      <c r="C47" s="165" t="s">
        <v>402</v>
      </c>
      <c r="D47" s="1007">
        <v>0.13</v>
      </c>
      <c r="E47" s="165" t="s">
        <v>403</v>
      </c>
      <c r="F47" s="165" t="s">
        <v>404</v>
      </c>
      <c r="G47" s="165" t="s">
        <v>366</v>
      </c>
      <c r="H47" s="165" t="s">
        <v>26</v>
      </c>
      <c r="I47" s="54" t="s">
        <v>324</v>
      </c>
      <c r="J47" s="54">
        <v>2022</v>
      </c>
      <c r="K47" s="54" t="s">
        <v>405</v>
      </c>
      <c r="L47" s="181">
        <v>49309</v>
      </c>
      <c r="M47" s="353">
        <v>0.05</v>
      </c>
      <c r="N47" s="353">
        <v>0.1</v>
      </c>
      <c r="O47" s="353">
        <v>0.15</v>
      </c>
      <c r="P47" s="353">
        <v>0.2</v>
      </c>
      <c r="Q47" s="353">
        <v>0.25</v>
      </c>
      <c r="R47" s="353">
        <v>0.3</v>
      </c>
      <c r="S47" s="353">
        <v>0.35</v>
      </c>
      <c r="T47" s="353">
        <v>0.4</v>
      </c>
      <c r="U47" s="353">
        <v>0.45</v>
      </c>
      <c r="V47" s="353">
        <v>0.5</v>
      </c>
      <c r="W47" s="353">
        <v>0.55000000000000004</v>
      </c>
      <c r="X47" s="353">
        <v>0.6</v>
      </c>
      <c r="Y47" s="353">
        <v>0.6</v>
      </c>
      <c r="Z47" s="165" t="s">
        <v>802</v>
      </c>
      <c r="AA47" s="283">
        <v>0.02</v>
      </c>
      <c r="AB47" s="165" t="s">
        <v>681</v>
      </c>
      <c r="AC47" s="165" t="s">
        <v>682</v>
      </c>
      <c r="AD47" s="55" t="s">
        <v>406</v>
      </c>
      <c r="AE47" s="269" t="s">
        <v>407</v>
      </c>
      <c r="AF47" s="165" t="s">
        <v>680</v>
      </c>
      <c r="AG47" s="165" t="s">
        <v>20</v>
      </c>
      <c r="AH47" s="190" t="s">
        <v>355</v>
      </c>
      <c r="AI47" s="259" t="s">
        <v>356</v>
      </c>
      <c r="AJ47" s="195" t="s">
        <v>324</v>
      </c>
      <c r="AK47" s="190">
        <v>2022</v>
      </c>
      <c r="AL47" s="181">
        <v>44927</v>
      </c>
      <c r="AM47" s="181">
        <v>49279</v>
      </c>
      <c r="AN47" s="199"/>
      <c r="AO47" s="266">
        <v>20</v>
      </c>
      <c r="AP47" s="266">
        <v>20</v>
      </c>
      <c r="AQ47" s="266">
        <v>20</v>
      </c>
      <c r="AR47" s="266">
        <v>20</v>
      </c>
      <c r="AS47" s="266">
        <v>20</v>
      </c>
      <c r="AT47" s="266">
        <v>20</v>
      </c>
      <c r="AU47" s="266">
        <v>20</v>
      </c>
      <c r="AV47" s="266">
        <v>20</v>
      </c>
      <c r="AW47" s="266">
        <v>20</v>
      </c>
      <c r="AX47" s="266">
        <v>20</v>
      </c>
      <c r="AY47" s="266">
        <v>20</v>
      </c>
      <c r="AZ47" s="266">
        <v>20</v>
      </c>
      <c r="BA47" s="266">
        <f t="shared" ref="BA47:BA48" si="0">SUM(AO47:AZ47)</f>
        <v>240</v>
      </c>
      <c r="BB47" s="169"/>
      <c r="BC47" s="169"/>
      <c r="BD47" s="54"/>
      <c r="BE47" s="55"/>
      <c r="BF47" s="169">
        <v>4</v>
      </c>
      <c r="BG47" s="169">
        <v>4</v>
      </c>
      <c r="BH47" s="224" t="s">
        <v>76</v>
      </c>
      <c r="BI47" s="55">
        <v>7685</v>
      </c>
      <c r="BJ47" s="169">
        <v>4</v>
      </c>
      <c r="BK47" s="169">
        <v>4</v>
      </c>
      <c r="BL47" s="224" t="s">
        <v>76</v>
      </c>
      <c r="BM47" s="54">
        <v>7685</v>
      </c>
      <c r="BN47" s="169">
        <v>4</v>
      </c>
      <c r="BO47" s="169"/>
      <c r="BP47" s="54" t="s">
        <v>76</v>
      </c>
      <c r="BQ47" s="54"/>
      <c r="BR47" s="169">
        <v>4</v>
      </c>
      <c r="BS47" s="169"/>
      <c r="BT47" s="54" t="s">
        <v>76</v>
      </c>
      <c r="BU47" s="55"/>
      <c r="BV47" s="169">
        <v>5</v>
      </c>
      <c r="BW47" s="169"/>
      <c r="BX47" s="54" t="s">
        <v>76</v>
      </c>
      <c r="BY47" s="55"/>
      <c r="BZ47" s="169">
        <v>5</v>
      </c>
      <c r="CA47" s="55"/>
      <c r="CB47" s="54" t="s">
        <v>76</v>
      </c>
      <c r="CC47" s="55"/>
      <c r="CD47" s="169">
        <v>5</v>
      </c>
      <c r="CE47" s="55"/>
      <c r="CF47" s="54" t="s">
        <v>76</v>
      </c>
      <c r="CG47" s="55"/>
      <c r="CH47" s="169">
        <v>5</v>
      </c>
      <c r="CI47" s="55"/>
      <c r="CJ47" s="54" t="s">
        <v>76</v>
      </c>
      <c r="CK47" s="55"/>
      <c r="CL47" s="169">
        <v>5</v>
      </c>
      <c r="CM47" s="55"/>
      <c r="CN47" s="54" t="s">
        <v>76</v>
      </c>
      <c r="CO47" s="55"/>
      <c r="CP47" s="169">
        <v>5</v>
      </c>
      <c r="CQ47" s="55"/>
      <c r="CR47" s="54" t="s">
        <v>76</v>
      </c>
      <c r="CS47" s="55"/>
      <c r="CT47" s="169">
        <v>5</v>
      </c>
      <c r="CU47" s="55"/>
      <c r="CV47" s="54" t="s">
        <v>76</v>
      </c>
      <c r="CW47" s="55"/>
      <c r="CX47" s="169">
        <v>6</v>
      </c>
      <c r="CY47" s="169"/>
      <c r="CZ47" s="54" t="s">
        <v>76</v>
      </c>
      <c r="DA47" s="54"/>
      <c r="DB47" s="833">
        <f>SUM(BF47,BJ47,BN47,BR47,BV47,BZ47,CD47,CH47,CL47,CP47,CT47,CX47)</f>
        <v>57</v>
      </c>
      <c r="DC47" s="165" t="s">
        <v>10</v>
      </c>
      <c r="DD47" s="171" t="s">
        <v>327</v>
      </c>
      <c r="DE47" s="165" t="s">
        <v>328</v>
      </c>
      <c r="DF47" s="165" t="s">
        <v>771</v>
      </c>
      <c r="DG47" s="165" t="s">
        <v>772</v>
      </c>
      <c r="DH47" s="374" t="s">
        <v>483</v>
      </c>
      <c r="DI47" s="165" t="s">
        <v>408</v>
      </c>
      <c r="DJ47" s="165" t="s">
        <v>409</v>
      </c>
      <c r="DK47" s="165" t="s">
        <v>410</v>
      </c>
      <c r="DL47" s="165" t="s">
        <v>411</v>
      </c>
      <c r="DM47" s="165" t="s">
        <v>412</v>
      </c>
      <c r="DN47" s="272" t="s">
        <v>413</v>
      </c>
      <c r="DO47" s="289" t="s">
        <v>823</v>
      </c>
    </row>
    <row r="48" spans="1:119" ht="136.5" customHeight="1">
      <c r="A48" s="268" t="s">
        <v>1228</v>
      </c>
      <c r="B48" s="1004"/>
      <c r="C48" s="165" t="s">
        <v>402</v>
      </c>
      <c r="D48" s="1009"/>
      <c r="E48" s="165" t="s">
        <v>403</v>
      </c>
      <c r="F48" s="165" t="s">
        <v>404</v>
      </c>
      <c r="G48" s="165" t="s">
        <v>366</v>
      </c>
      <c r="H48" s="165" t="s">
        <v>26</v>
      </c>
      <c r="I48" s="54" t="s">
        <v>324</v>
      </c>
      <c r="J48" s="54">
        <v>2022</v>
      </c>
      <c r="K48" s="54" t="s">
        <v>405</v>
      </c>
      <c r="L48" s="181">
        <v>49309</v>
      </c>
      <c r="M48" s="353">
        <v>0.05</v>
      </c>
      <c r="N48" s="353">
        <v>0.1</v>
      </c>
      <c r="O48" s="353">
        <v>0.15</v>
      </c>
      <c r="P48" s="353">
        <v>0.2</v>
      </c>
      <c r="Q48" s="353">
        <v>0.25</v>
      </c>
      <c r="R48" s="353">
        <v>0.3</v>
      </c>
      <c r="S48" s="353">
        <v>0.35</v>
      </c>
      <c r="T48" s="353">
        <v>0.4</v>
      </c>
      <c r="U48" s="353">
        <v>0.45</v>
      </c>
      <c r="V48" s="353">
        <v>0.5</v>
      </c>
      <c r="W48" s="353">
        <v>0.55000000000000004</v>
      </c>
      <c r="X48" s="353">
        <v>0.6</v>
      </c>
      <c r="Y48" s="353">
        <v>0.6</v>
      </c>
      <c r="Z48" s="665" t="s">
        <v>803</v>
      </c>
      <c r="AA48" s="283">
        <v>0.03</v>
      </c>
      <c r="AB48" s="165" t="s">
        <v>414</v>
      </c>
      <c r="AC48" s="165" t="s">
        <v>415</v>
      </c>
      <c r="AD48" s="55" t="s">
        <v>86</v>
      </c>
      <c r="AE48" s="269" t="s">
        <v>368</v>
      </c>
      <c r="AF48" s="165" t="s">
        <v>1</v>
      </c>
      <c r="AG48" s="165" t="s">
        <v>20</v>
      </c>
      <c r="AH48" s="190" t="s">
        <v>355</v>
      </c>
      <c r="AI48" s="259" t="s">
        <v>356</v>
      </c>
      <c r="AJ48" s="190" t="s">
        <v>324</v>
      </c>
      <c r="AK48" s="190">
        <v>2022</v>
      </c>
      <c r="AL48" s="181">
        <v>45658</v>
      </c>
      <c r="AM48" s="181">
        <v>48944</v>
      </c>
      <c r="AN48" s="266"/>
      <c r="AO48" s="266"/>
      <c r="AP48" s="266"/>
      <c r="AQ48" s="266">
        <v>1</v>
      </c>
      <c r="AR48" s="266"/>
      <c r="AS48" s="266"/>
      <c r="AT48" s="266"/>
      <c r="AU48" s="266">
        <v>1</v>
      </c>
      <c r="AV48" s="266"/>
      <c r="AW48" s="266"/>
      <c r="AX48" s="266"/>
      <c r="AY48" s="266">
        <v>1</v>
      </c>
      <c r="AZ48" s="266"/>
      <c r="BA48" s="266">
        <f t="shared" si="0"/>
        <v>3</v>
      </c>
      <c r="BB48" s="169"/>
      <c r="BC48" s="169"/>
      <c r="BD48" s="54"/>
      <c r="BE48" s="55"/>
      <c r="BF48" s="169"/>
      <c r="BG48" s="169"/>
      <c r="BH48" s="224"/>
      <c r="BI48" s="55"/>
      <c r="BJ48" s="169"/>
      <c r="BK48" s="169"/>
      <c r="BL48" s="170"/>
      <c r="BM48" s="54"/>
      <c r="BN48" s="169">
        <v>17</v>
      </c>
      <c r="BO48" s="169"/>
      <c r="BP48" s="54" t="s">
        <v>76</v>
      </c>
      <c r="BQ48" s="54"/>
      <c r="BR48" s="169"/>
      <c r="BS48" s="169"/>
      <c r="BT48" s="170"/>
      <c r="BU48" s="55"/>
      <c r="BV48" s="169"/>
      <c r="BW48" s="169"/>
      <c r="BX48" s="170"/>
      <c r="BY48" s="55"/>
      <c r="BZ48" s="55"/>
      <c r="CA48" s="55"/>
      <c r="CB48" s="55"/>
      <c r="CC48" s="55"/>
      <c r="CD48" s="169">
        <v>20</v>
      </c>
      <c r="CE48" s="55"/>
      <c r="CF48" s="54" t="s">
        <v>76</v>
      </c>
      <c r="CG48" s="55"/>
      <c r="CH48" s="55"/>
      <c r="CI48" s="55"/>
      <c r="CJ48" s="54"/>
      <c r="CK48" s="55"/>
      <c r="CL48" s="55"/>
      <c r="CM48" s="55"/>
      <c r="CN48" s="54"/>
      <c r="CO48" s="55"/>
      <c r="CP48" s="55"/>
      <c r="CQ48" s="55"/>
      <c r="CR48" s="54"/>
      <c r="CS48" s="55"/>
      <c r="CT48" s="169">
        <v>22</v>
      </c>
      <c r="CU48" s="55"/>
      <c r="CV48" s="54" t="s">
        <v>76</v>
      </c>
      <c r="CW48" s="55"/>
      <c r="CX48" s="169"/>
      <c r="CY48" s="169"/>
      <c r="CZ48" s="54"/>
      <c r="DA48" s="54"/>
      <c r="DB48" s="838">
        <v>59</v>
      </c>
      <c r="DC48" s="165" t="s">
        <v>10</v>
      </c>
      <c r="DD48" s="171" t="s">
        <v>327</v>
      </c>
      <c r="DE48" s="165" t="s">
        <v>328</v>
      </c>
      <c r="DF48" s="165"/>
      <c r="DG48" s="165"/>
      <c r="DH48" s="172"/>
      <c r="DI48" s="165"/>
      <c r="DJ48" s="165"/>
      <c r="DK48" s="165"/>
      <c r="DL48" s="165"/>
      <c r="DM48" s="165"/>
      <c r="DN48" s="272"/>
      <c r="DO48" s="289" t="s">
        <v>416</v>
      </c>
    </row>
    <row r="49" spans="1:119" ht="134.25" customHeight="1">
      <c r="A49" s="268" t="s">
        <v>1228</v>
      </c>
      <c r="B49" s="1004"/>
      <c r="C49" s="165" t="s">
        <v>402</v>
      </c>
      <c r="D49" s="1009"/>
      <c r="E49" s="165" t="s">
        <v>403</v>
      </c>
      <c r="F49" s="165" t="s">
        <v>404</v>
      </c>
      <c r="G49" s="165" t="s">
        <v>366</v>
      </c>
      <c r="H49" s="165" t="s">
        <v>26</v>
      </c>
      <c r="I49" s="54" t="s">
        <v>324</v>
      </c>
      <c r="J49" s="54">
        <v>2022</v>
      </c>
      <c r="K49" s="54" t="s">
        <v>405</v>
      </c>
      <c r="L49" s="181">
        <v>49309</v>
      </c>
      <c r="M49" s="353">
        <v>0.05</v>
      </c>
      <c r="N49" s="353">
        <v>0.1</v>
      </c>
      <c r="O49" s="353">
        <v>0.15</v>
      </c>
      <c r="P49" s="353">
        <v>0.2</v>
      </c>
      <c r="Q49" s="353">
        <v>0.25</v>
      </c>
      <c r="R49" s="353">
        <v>0.3</v>
      </c>
      <c r="S49" s="353">
        <v>0.35</v>
      </c>
      <c r="T49" s="353">
        <v>0.4</v>
      </c>
      <c r="U49" s="353">
        <v>0.45</v>
      </c>
      <c r="V49" s="353">
        <v>0.5</v>
      </c>
      <c r="W49" s="353">
        <v>0.55000000000000004</v>
      </c>
      <c r="X49" s="353">
        <v>0.6</v>
      </c>
      <c r="Y49" s="353">
        <v>0.6</v>
      </c>
      <c r="Z49" s="165" t="s">
        <v>955</v>
      </c>
      <c r="AA49" s="283">
        <v>0.02</v>
      </c>
      <c r="AB49" s="165" t="s">
        <v>806</v>
      </c>
      <c r="AC49" s="165" t="s">
        <v>805</v>
      </c>
      <c r="AD49" s="55" t="s">
        <v>72</v>
      </c>
      <c r="AE49" s="269" t="s">
        <v>418</v>
      </c>
      <c r="AF49" s="165" t="s">
        <v>1</v>
      </c>
      <c r="AG49" s="165" t="s">
        <v>26</v>
      </c>
      <c r="AH49" s="190" t="s">
        <v>330</v>
      </c>
      <c r="AI49" s="259">
        <v>503</v>
      </c>
      <c r="AJ49" s="190" t="s">
        <v>324</v>
      </c>
      <c r="AK49" s="190" t="s">
        <v>324</v>
      </c>
      <c r="AL49" s="181">
        <v>44927</v>
      </c>
      <c r="AM49" s="181">
        <v>48579</v>
      </c>
      <c r="AN49" s="266"/>
      <c r="AO49" s="266">
        <v>1</v>
      </c>
      <c r="AP49" s="266">
        <v>1</v>
      </c>
      <c r="AQ49" s="266">
        <v>1</v>
      </c>
      <c r="AR49" s="266">
        <v>1</v>
      </c>
      <c r="AS49" s="266">
        <v>1</v>
      </c>
      <c r="AT49" s="266">
        <v>1</v>
      </c>
      <c r="AU49" s="266">
        <v>1</v>
      </c>
      <c r="AV49" s="266">
        <v>1</v>
      </c>
      <c r="AW49" s="266">
        <v>1</v>
      </c>
      <c r="AX49" s="266">
        <v>1</v>
      </c>
      <c r="AY49" s="221"/>
      <c r="AZ49" s="221"/>
      <c r="BA49" s="266">
        <f>SUM(AO49:AX49)</f>
        <v>10</v>
      </c>
      <c r="BB49" s="169"/>
      <c r="BC49" s="169"/>
      <c r="BD49" s="54"/>
      <c r="BE49" s="55"/>
      <c r="BF49" s="782">
        <v>7</v>
      </c>
      <c r="BG49" s="782">
        <v>7</v>
      </c>
      <c r="BH49" s="224" t="s">
        <v>419</v>
      </c>
      <c r="BI49" s="55"/>
      <c r="BJ49" s="169">
        <v>7</v>
      </c>
      <c r="BK49" s="169">
        <v>7</v>
      </c>
      <c r="BL49" s="224" t="s">
        <v>419</v>
      </c>
      <c r="BM49" s="54"/>
      <c r="BN49" s="169">
        <v>7</v>
      </c>
      <c r="BO49" s="169"/>
      <c r="BP49" s="224"/>
      <c r="BQ49" s="54"/>
      <c r="BR49" s="169">
        <v>7</v>
      </c>
      <c r="BS49" s="169"/>
      <c r="BT49" s="224"/>
      <c r="BU49" s="55"/>
      <c r="BV49" s="169">
        <v>8</v>
      </c>
      <c r="BW49" s="169"/>
      <c r="BX49" s="224"/>
      <c r="BY49" s="55"/>
      <c r="BZ49" s="169">
        <v>8</v>
      </c>
      <c r="CA49" s="55"/>
      <c r="CB49" s="224"/>
      <c r="CC49" s="55"/>
      <c r="CD49" s="169">
        <v>8</v>
      </c>
      <c r="CE49" s="55"/>
      <c r="CF49" s="224"/>
      <c r="CG49" s="55"/>
      <c r="CH49" s="169">
        <v>9</v>
      </c>
      <c r="CI49" s="169"/>
      <c r="CJ49" s="224"/>
      <c r="CK49" s="55"/>
      <c r="CL49" s="169">
        <v>9</v>
      </c>
      <c r="CM49" s="55"/>
      <c r="CN49" s="224"/>
      <c r="CO49" s="55"/>
      <c r="CP49" s="169">
        <v>10</v>
      </c>
      <c r="CQ49" s="55"/>
      <c r="CR49" s="224"/>
      <c r="CS49" s="55"/>
      <c r="CT49" s="55"/>
      <c r="CU49" s="55"/>
      <c r="CV49" s="55"/>
      <c r="CW49" s="55"/>
      <c r="CX49" s="169"/>
      <c r="CY49" s="169"/>
      <c r="CZ49" s="54"/>
      <c r="DA49" s="54"/>
      <c r="DB49" s="839">
        <f>SUM(BF49,BJ49,BN49,BR49,BV49,BZ49,CD49,CH49,CL49,CP49)</f>
        <v>80</v>
      </c>
      <c r="DC49" s="165" t="s">
        <v>326</v>
      </c>
      <c r="DD49" s="171" t="s">
        <v>420</v>
      </c>
      <c r="DE49" s="165" t="s">
        <v>421</v>
      </c>
      <c r="DF49" s="165" t="s">
        <v>422</v>
      </c>
      <c r="DG49" s="165" t="s">
        <v>423</v>
      </c>
      <c r="DH49" s="172" t="s">
        <v>423</v>
      </c>
      <c r="DI49" s="165"/>
      <c r="DJ49" s="165"/>
      <c r="DK49" s="165"/>
      <c r="DL49" s="165"/>
      <c r="DM49" s="165"/>
      <c r="DN49" s="272"/>
      <c r="DO49" s="289" t="s">
        <v>424</v>
      </c>
    </row>
    <row r="50" spans="1:119" ht="134.25" customHeight="1">
      <c r="A50" s="268" t="s">
        <v>1228</v>
      </c>
      <c r="B50" s="1004"/>
      <c r="C50" s="165" t="s">
        <v>402</v>
      </c>
      <c r="D50" s="1009"/>
      <c r="E50" s="165" t="s">
        <v>403</v>
      </c>
      <c r="F50" s="165" t="s">
        <v>404</v>
      </c>
      <c r="G50" s="165" t="s">
        <v>366</v>
      </c>
      <c r="H50" s="165" t="s">
        <v>26</v>
      </c>
      <c r="I50" s="54" t="s">
        <v>324</v>
      </c>
      <c r="J50" s="54">
        <v>2022</v>
      </c>
      <c r="K50" s="54" t="s">
        <v>405</v>
      </c>
      <c r="L50" s="181">
        <v>49309</v>
      </c>
      <c r="M50" s="353">
        <v>0.05</v>
      </c>
      <c r="N50" s="353">
        <v>0.1</v>
      </c>
      <c r="O50" s="353">
        <v>0.15</v>
      </c>
      <c r="P50" s="353">
        <v>0.2</v>
      </c>
      <c r="Q50" s="353">
        <v>0.25</v>
      </c>
      <c r="R50" s="353">
        <v>0.3</v>
      </c>
      <c r="S50" s="353">
        <v>0.35</v>
      </c>
      <c r="T50" s="353">
        <v>0.4</v>
      </c>
      <c r="U50" s="353">
        <v>0.45</v>
      </c>
      <c r="V50" s="353">
        <v>0.5</v>
      </c>
      <c r="W50" s="353">
        <v>0.55000000000000004</v>
      </c>
      <c r="X50" s="353">
        <v>0.6</v>
      </c>
      <c r="Y50" s="353">
        <v>0.6</v>
      </c>
      <c r="Z50" s="165" t="s">
        <v>956</v>
      </c>
      <c r="AA50" s="283">
        <v>0.02</v>
      </c>
      <c r="AB50" s="165" t="s">
        <v>640</v>
      </c>
      <c r="AC50" s="165" t="s">
        <v>641</v>
      </c>
      <c r="AD50" s="55" t="s">
        <v>72</v>
      </c>
      <c r="AE50" s="269" t="s">
        <v>638</v>
      </c>
      <c r="AF50" s="165" t="s">
        <v>639</v>
      </c>
      <c r="AG50" s="165" t="s">
        <v>20</v>
      </c>
      <c r="AH50" s="190" t="s">
        <v>330</v>
      </c>
      <c r="AI50" s="259">
        <v>143</v>
      </c>
      <c r="AJ50" s="190" t="s">
        <v>324</v>
      </c>
      <c r="AK50" s="190">
        <v>2022</v>
      </c>
      <c r="AL50" s="181">
        <v>44927</v>
      </c>
      <c r="AM50" s="181">
        <v>45657</v>
      </c>
      <c r="AN50" s="266"/>
      <c r="AO50" s="863">
        <v>20</v>
      </c>
      <c r="AP50" s="864">
        <v>22</v>
      </c>
      <c r="AQ50" s="863">
        <v>24</v>
      </c>
      <c r="AR50" s="864">
        <v>26</v>
      </c>
      <c r="AS50" s="863">
        <v>28</v>
      </c>
      <c r="AT50" s="864">
        <v>30</v>
      </c>
      <c r="AU50" s="863">
        <v>32</v>
      </c>
      <c r="AV50" s="864">
        <v>34</v>
      </c>
      <c r="AW50" s="863">
        <v>36</v>
      </c>
      <c r="AX50" s="864">
        <v>38</v>
      </c>
      <c r="AY50" s="863">
        <v>40</v>
      </c>
      <c r="AZ50" s="864">
        <v>42</v>
      </c>
      <c r="BA50" s="266">
        <f>SUM(AO50:AZ50)</f>
        <v>372</v>
      </c>
      <c r="BB50" s="169"/>
      <c r="BC50" s="169"/>
      <c r="BD50" s="54"/>
      <c r="BE50" s="55"/>
      <c r="BF50" s="865">
        <v>20</v>
      </c>
      <c r="BG50" s="865">
        <v>20</v>
      </c>
      <c r="BH50" s="866" t="s">
        <v>995</v>
      </c>
      <c r="BI50" s="866">
        <v>7851</v>
      </c>
      <c r="BJ50" s="865">
        <v>21</v>
      </c>
      <c r="BK50" s="865">
        <v>21</v>
      </c>
      <c r="BL50" s="866" t="s">
        <v>995</v>
      </c>
      <c r="BM50" s="866">
        <v>7851</v>
      </c>
      <c r="BN50" s="865">
        <v>21</v>
      </c>
      <c r="BO50" s="865"/>
      <c r="BP50" s="866"/>
      <c r="BQ50" s="866"/>
      <c r="BR50" s="865">
        <v>22</v>
      </c>
      <c r="BS50" s="865"/>
      <c r="BT50" s="866"/>
      <c r="BU50" s="866"/>
      <c r="BV50" s="865">
        <v>23</v>
      </c>
      <c r="BW50" s="865"/>
      <c r="BX50" s="866"/>
      <c r="BY50" s="866"/>
      <c r="BZ50" s="865">
        <v>23</v>
      </c>
      <c r="CA50" s="865"/>
      <c r="CB50" s="866"/>
      <c r="CC50" s="866"/>
      <c r="CD50" s="865">
        <v>24</v>
      </c>
      <c r="CE50" s="865"/>
      <c r="CF50" s="866"/>
      <c r="CG50" s="866"/>
      <c r="CH50" s="865">
        <v>25</v>
      </c>
      <c r="CI50" s="865"/>
      <c r="CJ50" s="866"/>
      <c r="CK50" s="866"/>
      <c r="CL50" s="865">
        <v>25</v>
      </c>
      <c r="CM50" s="865"/>
      <c r="CN50" s="866"/>
      <c r="CO50" s="866"/>
      <c r="CP50" s="865">
        <v>26</v>
      </c>
      <c r="CQ50" s="865"/>
      <c r="CR50" s="866"/>
      <c r="CS50" s="866"/>
      <c r="CT50" s="865">
        <v>27</v>
      </c>
      <c r="CU50" s="865"/>
      <c r="CV50" s="866"/>
      <c r="CW50" s="866"/>
      <c r="CX50" s="865">
        <v>28</v>
      </c>
      <c r="CY50" s="865"/>
      <c r="CZ50" s="866"/>
      <c r="DA50" s="866"/>
      <c r="DB50" s="867">
        <f>BF50+BJ50+BN50+BR50+BV50+BZ50+CD50+CH50+CL50+CP50+CT50+CX50</f>
        <v>285</v>
      </c>
      <c r="DC50" s="165" t="s">
        <v>408</v>
      </c>
      <c r="DD50" s="171" t="s">
        <v>642</v>
      </c>
      <c r="DE50" s="165" t="s">
        <v>646</v>
      </c>
      <c r="DF50" s="165" t="s">
        <v>644</v>
      </c>
      <c r="DG50" s="165">
        <v>6605400</v>
      </c>
      <c r="DH50" s="374" t="s">
        <v>645</v>
      </c>
      <c r="DI50" s="165"/>
      <c r="DJ50" s="165"/>
      <c r="DK50" s="165"/>
      <c r="DL50" s="165"/>
      <c r="DM50" s="165"/>
      <c r="DN50" s="272"/>
      <c r="DO50" s="289"/>
    </row>
    <row r="51" spans="1:119" ht="141" customHeight="1">
      <c r="A51" s="268" t="s">
        <v>1228</v>
      </c>
      <c r="B51" s="997"/>
      <c r="C51" s="165" t="s">
        <v>402</v>
      </c>
      <c r="D51" s="1008"/>
      <c r="E51" s="165" t="s">
        <v>403</v>
      </c>
      <c r="F51" s="165" t="s">
        <v>404</v>
      </c>
      <c r="G51" s="165" t="s">
        <v>366</v>
      </c>
      <c r="H51" s="165" t="s">
        <v>26</v>
      </c>
      <c r="I51" s="54" t="s">
        <v>324</v>
      </c>
      <c r="J51" s="54">
        <v>2022</v>
      </c>
      <c r="K51" s="54" t="s">
        <v>405</v>
      </c>
      <c r="L51" s="181">
        <v>49309</v>
      </c>
      <c r="M51" s="353">
        <v>0.05</v>
      </c>
      <c r="N51" s="353">
        <v>0.1</v>
      </c>
      <c r="O51" s="353">
        <v>0.15</v>
      </c>
      <c r="P51" s="353">
        <v>0.2</v>
      </c>
      <c r="Q51" s="353">
        <v>0.25</v>
      </c>
      <c r="R51" s="353">
        <v>0.3</v>
      </c>
      <c r="S51" s="353">
        <v>0.35</v>
      </c>
      <c r="T51" s="353">
        <v>0.4</v>
      </c>
      <c r="U51" s="353">
        <v>0.45</v>
      </c>
      <c r="V51" s="353">
        <v>0.5</v>
      </c>
      <c r="W51" s="353">
        <v>0.55000000000000004</v>
      </c>
      <c r="X51" s="353">
        <v>0.6</v>
      </c>
      <c r="Y51" s="353">
        <v>0.6</v>
      </c>
      <c r="Z51" s="165" t="s">
        <v>957</v>
      </c>
      <c r="AA51" s="283">
        <v>0.02</v>
      </c>
      <c r="AB51" s="165" t="s">
        <v>683</v>
      </c>
      <c r="AC51" s="165" t="s">
        <v>684</v>
      </c>
      <c r="AD51" s="55" t="s">
        <v>72</v>
      </c>
      <c r="AE51" s="269" t="s">
        <v>638</v>
      </c>
      <c r="AF51" s="165" t="s">
        <v>14</v>
      </c>
      <c r="AG51" s="165" t="s">
        <v>20</v>
      </c>
      <c r="AH51" s="190" t="s">
        <v>95</v>
      </c>
      <c r="AI51" s="259" t="s">
        <v>356</v>
      </c>
      <c r="AJ51" s="190" t="s">
        <v>324</v>
      </c>
      <c r="AK51" s="190">
        <v>2022</v>
      </c>
      <c r="AL51" s="181">
        <v>44927</v>
      </c>
      <c r="AM51" s="181">
        <v>49309</v>
      </c>
      <c r="AN51" s="266"/>
      <c r="AO51" s="266">
        <v>4</v>
      </c>
      <c r="AP51" s="266">
        <v>4</v>
      </c>
      <c r="AQ51" s="266">
        <v>4</v>
      </c>
      <c r="AR51" s="266">
        <v>4</v>
      </c>
      <c r="AS51" s="266">
        <v>4</v>
      </c>
      <c r="AT51" s="266">
        <v>4</v>
      </c>
      <c r="AU51" s="266">
        <v>4</v>
      </c>
      <c r="AV51" s="266">
        <v>4</v>
      </c>
      <c r="AW51" s="266">
        <v>4</v>
      </c>
      <c r="AX51" s="266">
        <v>4</v>
      </c>
      <c r="AY51" s="266">
        <v>4</v>
      </c>
      <c r="AZ51" s="266">
        <v>4</v>
      </c>
      <c r="BA51" s="266">
        <v>48</v>
      </c>
      <c r="BB51" s="266"/>
      <c r="BC51" s="266"/>
      <c r="BD51" s="266"/>
      <c r="BE51" s="266"/>
      <c r="BF51" s="266">
        <v>3</v>
      </c>
      <c r="BG51" s="266">
        <v>3</v>
      </c>
      <c r="BH51" s="266" t="s">
        <v>76</v>
      </c>
      <c r="BI51" s="266">
        <v>7560</v>
      </c>
      <c r="BJ51" s="266">
        <v>3</v>
      </c>
      <c r="BK51" s="266">
        <v>3</v>
      </c>
      <c r="BL51" s="266" t="s">
        <v>76</v>
      </c>
      <c r="BM51" s="266">
        <v>7560</v>
      </c>
      <c r="BN51" s="169">
        <v>3</v>
      </c>
      <c r="BO51" s="169"/>
      <c r="BP51" s="170" t="s">
        <v>76</v>
      </c>
      <c r="BQ51" s="54"/>
      <c r="BR51" s="169">
        <v>3</v>
      </c>
      <c r="BS51" s="169"/>
      <c r="BT51" s="170" t="s">
        <v>76</v>
      </c>
      <c r="BU51" s="55"/>
      <c r="BV51" s="169">
        <v>3</v>
      </c>
      <c r="BW51" s="169"/>
      <c r="BX51" s="170" t="s">
        <v>76</v>
      </c>
      <c r="BY51" s="55"/>
      <c r="BZ51" s="169">
        <v>3</v>
      </c>
      <c r="CA51" s="55"/>
      <c r="CB51" s="55"/>
      <c r="CC51" s="55" t="s">
        <v>76</v>
      </c>
      <c r="CD51" s="169">
        <v>3</v>
      </c>
      <c r="CE51" s="55"/>
      <c r="CF51" s="55" t="s">
        <v>76</v>
      </c>
      <c r="CG51" s="55"/>
      <c r="CH51" s="169">
        <v>3</v>
      </c>
      <c r="CI51" s="55"/>
      <c r="CJ51" s="55" t="s">
        <v>76</v>
      </c>
      <c r="CK51" s="55"/>
      <c r="CL51" s="169">
        <v>3</v>
      </c>
      <c r="CM51" s="55"/>
      <c r="CN51" s="55" t="s">
        <v>387</v>
      </c>
      <c r="CO51" s="55"/>
      <c r="CP51" s="169">
        <v>3</v>
      </c>
      <c r="CQ51" s="55"/>
      <c r="CR51" s="55" t="s">
        <v>76</v>
      </c>
      <c r="CS51" s="55"/>
      <c r="CT51" s="169">
        <v>3</v>
      </c>
      <c r="CU51" s="55"/>
      <c r="CV51" s="55" t="s">
        <v>76</v>
      </c>
      <c r="CW51" s="55"/>
      <c r="CX51" s="169">
        <v>3</v>
      </c>
      <c r="CY51" s="169"/>
      <c r="CZ51" s="169" t="s">
        <v>76</v>
      </c>
      <c r="DA51" s="54"/>
      <c r="DB51" s="840">
        <v>36</v>
      </c>
      <c r="DC51" s="185" t="s">
        <v>37</v>
      </c>
      <c r="DD51" s="185" t="s">
        <v>685</v>
      </c>
      <c r="DE51" s="185" t="s">
        <v>686</v>
      </c>
      <c r="DF51" s="185" t="s">
        <v>687</v>
      </c>
      <c r="DG51" s="227">
        <v>3053985853</v>
      </c>
      <c r="DH51" s="438" t="s">
        <v>688</v>
      </c>
      <c r="DI51" s="227" t="s">
        <v>10</v>
      </c>
      <c r="DJ51" s="171" t="s">
        <v>689</v>
      </c>
      <c r="DK51" s="165" t="s">
        <v>328</v>
      </c>
      <c r="DL51" s="185" t="s">
        <v>771</v>
      </c>
      <c r="DM51" s="185" t="s">
        <v>780</v>
      </c>
      <c r="DN51" s="274" t="s">
        <v>781</v>
      </c>
      <c r="DO51" s="173"/>
    </row>
    <row r="52" spans="1:119" ht="35.25" customHeight="1">
      <c r="A52" s="228"/>
      <c r="B52" s="198"/>
      <c r="C52" s="233"/>
      <c r="D52" s="852"/>
      <c r="E52" s="165"/>
      <c r="F52" s="235"/>
      <c r="G52" s="165"/>
      <c r="H52" s="165"/>
      <c r="I52" s="236"/>
      <c r="J52" s="237"/>
      <c r="K52" s="188"/>
      <c r="L52" s="188"/>
      <c r="M52" s="188"/>
      <c r="N52" s="203"/>
      <c r="O52" s="203"/>
      <c r="P52" s="203"/>
      <c r="Q52" s="187"/>
      <c r="R52" s="187"/>
      <c r="S52" s="187"/>
      <c r="T52" s="187"/>
      <c r="U52" s="187"/>
      <c r="V52" s="187"/>
      <c r="W52" s="187"/>
      <c r="X52" s="187"/>
      <c r="Y52" s="203"/>
      <c r="Z52" s="185"/>
      <c r="AA52" s="204"/>
      <c r="AB52" s="201"/>
      <c r="AC52" s="185"/>
      <c r="AD52" s="147"/>
      <c r="AE52" s="191"/>
      <c r="AF52" s="208"/>
      <c r="AG52" s="165"/>
      <c r="AH52" s="205"/>
      <c r="AI52" s="55"/>
      <c r="AJ52" s="206"/>
      <c r="AK52" s="207"/>
      <c r="AL52" s="188"/>
      <c r="AM52" s="188"/>
      <c r="AN52" s="238"/>
      <c r="AO52" s="238"/>
      <c r="AP52" s="238"/>
      <c r="AQ52" s="238"/>
      <c r="AR52" s="238"/>
      <c r="AS52" s="238"/>
      <c r="AT52" s="238"/>
      <c r="AU52" s="238"/>
      <c r="AV52" s="238"/>
      <c r="AW52" s="238"/>
      <c r="AX52" s="238"/>
      <c r="AY52" s="182"/>
      <c r="AZ52" s="182"/>
      <c r="BA52" s="238"/>
      <c r="BB52" s="169"/>
      <c r="BC52" s="169"/>
      <c r="BD52" s="54"/>
      <c r="BE52" s="55"/>
      <c r="BF52" s="169"/>
      <c r="BG52" s="169"/>
      <c r="BH52" s="169"/>
      <c r="BI52" s="55"/>
      <c r="BJ52" s="169"/>
      <c r="BK52" s="169"/>
      <c r="BL52" s="169"/>
      <c r="BM52" s="54"/>
      <c r="BN52" s="169"/>
      <c r="BO52" s="169"/>
      <c r="BP52" s="170"/>
      <c r="BQ52" s="54"/>
      <c r="BR52" s="169"/>
      <c r="BS52" s="169"/>
      <c r="BT52" s="169"/>
      <c r="BU52" s="55"/>
      <c r="BV52" s="169"/>
      <c r="BW52" s="169"/>
      <c r="BX52" s="370"/>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169"/>
      <c r="CY52" s="169"/>
      <c r="CZ52" s="169"/>
      <c r="DA52" s="54"/>
      <c r="DB52" s="841"/>
      <c r="DC52" s="185"/>
      <c r="DD52" s="185"/>
      <c r="DE52" s="185"/>
      <c r="DF52" s="185"/>
      <c r="DG52" s="165"/>
      <c r="DH52" s="239"/>
      <c r="DI52" s="185"/>
      <c r="DJ52" s="185"/>
      <c r="DK52" s="165"/>
      <c r="DL52" s="185"/>
      <c r="DM52" s="240"/>
      <c r="DN52" s="274"/>
      <c r="DO52" s="173"/>
    </row>
    <row r="53" spans="1:119" ht="35.25" customHeight="1">
      <c r="A53" s="350"/>
      <c r="B53" s="198"/>
      <c r="C53" s="241"/>
      <c r="D53" s="853"/>
      <c r="E53" s="165"/>
      <c r="F53" s="242"/>
      <c r="G53" s="165"/>
      <c r="H53" s="165"/>
      <c r="I53" s="209"/>
      <c r="J53" s="243"/>
      <c r="K53" s="54"/>
      <c r="L53" s="187"/>
      <c r="M53" s="209"/>
      <c r="N53" s="209"/>
      <c r="O53" s="209"/>
      <c r="P53" s="209"/>
      <c r="Q53" s="209"/>
      <c r="R53" s="209"/>
      <c r="S53" s="209"/>
      <c r="T53" s="209"/>
      <c r="U53" s="209"/>
      <c r="V53" s="209"/>
      <c r="W53" s="209"/>
      <c r="X53" s="209"/>
      <c r="Y53" s="209"/>
      <c r="Z53" s="200"/>
      <c r="AA53" s="202"/>
      <c r="AB53" s="201"/>
      <c r="AC53" s="165"/>
      <c r="AD53" s="147"/>
      <c r="AE53" s="191"/>
      <c r="AF53" s="166"/>
      <c r="AG53" s="165"/>
      <c r="AH53" s="189"/>
      <c r="AI53" s="55"/>
      <c r="AJ53" s="198"/>
      <c r="AK53" s="190"/>
      <c r="AL53" s="181"/>
      <c r="AM53" s="181"/>
      <c r="AN53" s="199"/>
      <c r="AO53" s="199"/>
      <c r="AP53" s="199"/>
      <c r="AQ53" s="199"/>
      <c r="AR53" s="199"/>
      <c r="AS53" s="199"/>
      <c r="AT53" s="199"/>
      <c r="AU53" s="199"/>
      <c r="AV53" s="199"/>
      <c r="AW53" s="199"/>
      <c r="AX53" s="199"/>
      <c r="AY53" s="199"/>
      <c r="AZ53" s="199"/>
      <c r="BA53" s="199"/>
      <c r="BB53" s="169"/>
      <c r="BC53" s="169"/>
      <c r="BD53" s="232"/>
      <c r="BE53" s="55"/>
      <c r="BF53" s="169"/>
      <c r="BG53" s="169"/>
      <c r="BH53" s="170"/>
      <c r="BI53" s="55"/>
      <c r="BJ53" s="169"/>
      <c r="BK53" s="169"/>
      <c r="BL53" s="169"/>
      <c r="BM53" s="54"/>
      <c r="BN53" s="169"/>
      <c r="BO53" s="169"/>
      <c r="BP53" s="170"/>
      <c r="BQ53" s="54"/>
      <c r="BR53" s="169"/>
      <c r="BS53" s="169"/>
      <c r="BT53" s="170"/>
      <c r="BU53" s="55"/>
      <c r="BV53" s="169"/>
      <c r="BW53" s="169"/>
      <c r="BX53" s="170"/>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169"/>
      <c r="CY53" s="169"/>
      <c r="CZ53" s="244"/>
      <c r="DA53" s="54"/>
      <c r="DB53" s="842"/>
      <c r="DC53" s="165"/>
      <c r="DD53" s="171"/>
      <c r="DE53" s="165"/>
      <c r="DF53" s="165"/>
      <c r="DG53" s="165"/>
      <c r="DH53" s="172"/>
      <c r="DI53" s="165"/>
      <c r="DJ53" s="165"/>
      <c r="DK53" s="165"/>
      <c r="DL53" s="165"/>
      <c r="DM53" s="165"/>
      <c r="DN53" s="165"/>
    </row>
    <row r="54" spans="1:119" ht="35.25" customHeight="1">
      <c r="A54" s="228"/>
      <c r="B54" s="198"/>
      <c r="C54" s="241"/>
      <c r="D54" s="853"/>
      <c r="E54" s="226"/>
      <c r="F54" s="242"/>
      <c r="G54" s="165"/>
      <c r="H54" s="165"/>
      <c r="I54" s="209"/>
      <c r="J54" s="243"/>
      <c r="K54" s="54"/>
      <c r="L54" s="187"/>
      <c r="M54" s="209"/>
      <c r="N54" s="209"/>
      <c r="O54" s="209"/>
      <c r="P54" s="209"/>
      <c r="Q54" s="209"/>
      <c r="R54" s="209"/>
      <c r="S54" s="209"/>
      <c r="T54" s="209"/>
      <c r="U54" s="209"/>
      <c r="V54" s="209"/>
      <c r="W54" s="209"/>
      <c r="X54" s="209"/>
      <c r="Y54" s="209"/>
      <c r="Z54" s="184"/>
      <c r="AA54" s="210"/>
      <c r="AB54" s="201"/>
      <c r="AC54" s="176"/>
      <c r="AD54" s="147"/>
      <c r="AE54" s="191"/>
      <c r="AF54" s="165"/>
      <c r="AG54" s="165"/>
      <c r="AH54" s="211"/>
      <c r="AI54" s="55"/>
      <c r="AJ54" s="212"/>
      <c r="AK54" s="213"/>
      <c r="AL54" s="214"/>
      <c r="AM54" s="213"/>
      <c r="AN54" s="245"/>
      <c r="AO54" s="245"/>
      <c r="AP54" s="245"/>
      <c r="AQ54" s="245"/>
      <c r="AR54" s="245"/>
      <c r="AS54" s="245"/>
      <c r="AT54" s="245"/>
      <c r="AU54" s="245"/>
      <c r="AV54" s="245"/>
      <c r="AW54" s="245"/>
      <c r="AX54" s="245"/>
      <c r="AY54" s="245"/>
      <c r="AZ54" s="245"/>
      <c r="BA54" s="246"/>
      <c r="BB54" s="169"/>
      <c r="BC54" s="169"/>
      <c r="BD54" s="247"/>
      <c r="BE54" s="55"/>
      <c r="BF54" s="169"/>
      <c r="BG54" s="169"/>
      <c r="BH54" s="225"/>
      <c r="BI54" s="55"/>
      <c r="BJ54" s="169"/>
      <c r="BK54" s="169"/>
      <c r="BL54" s="225"/>
      <c r="BM54" s="54"/>
      <c r="BN54" s="169"/>
      <c r="BO54" s="169"/>
      <c r="BP54" s="225"/>
      <c r="BQ54" s="54"/>
      <c r="BR54" s="169"/>
      <c r="BS54" s="169"/>
      <c r="BT54" s="225"/>
      <c r="BU54" s="55"/>
      <c r="BV54" s="169"/>
      <c r="BW54" s="169"/>
      <c r="BX54" s="22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169"/>
      <c r="CY54" s="169"/>
      <c r="CZ54" s="225"/>
      <c r="DA54" s="54"/>
      <c r="DB54" s="843"/>
      <c r="DC54" s="184"/>
      <c r="DD54" s="186"/>
      <c r="DE54" s="186"/>
      <c r="DF54" s="186"/>
      <c r="DG54" s="165"/>
      <c r="DH54" s="172"/>
      <c r="DI54" s="234"/>
      <c r="DJ54" s="186"/>
      <c r="DK54" s="186"/>
      <c r="DL54" s="186"/>
      <c r="DM54" s="186"/>
      <c r="DN54" s="172"/>
    </row>
    <row r="55" spans="1:119" ht="35.25" customHeight="1">
      <c r="A55" s="228"/>
      <c r="B55" s="198"/>
      <c r="C55" s="241"/>
      <c r="D55" s="853"/>
      <c r="E55" s="226"/>
      <c r="F55" s="242"/>
      <c r="G55" s="165"/>
      <c r="H55" s="165"/>
      <c r="I55" s="209"/>
      <c r="J55" s="243"/>
      <c r="K55" s="54"/>
      <c r="L55" s="187"/>
      <c r="M55" s="209"/>
      <c r="N55" s="209"/>
      <c r="O55" s="209"/>
      <c r="P55" s="209"/>
      <c r="Q55" s="209"/>
      <c r="R55" s="209"/>
      <c r="S55" s="209"/>
      <c r="T55" s="209"/>
      <c r="U55" s="209"/>
      <c r="V55" s="209"/>
      <c r="W55" s="209"/>
      <c r="X55" s="209"/>
      <c r="Y55" s="209"/>
      <c r="AA55" s="210"/>
      <c r="AB55" s="201"/>
      <c r="AC55" s="184"/>
      <c r="AD55" s="147"/>
      <c r="AE55" s="191"/>
      <c r="AF55" s="165"/>
      <c r="AG55" s="165"/>
      <c r="AH55" s="194"/>
      <c r="AI55" s="55"/>
      <c r="AJ55" s="195"/>
      <c r="AK55" s="195"/>
      <c r="AL55" s="197"/>
      <c r="AM55" s="197"/>
      <c r="AN55" s="221"/>
      <c r="AO55" s="221"/>
      <c r="AP55" s="221"/>
      <c r="AQ55" s="221"/>
      <c r="AR55" s="221"/>
      <c r="AS55" s="221"/>
      <c r="AT55" s="221"/>
      <c r="AU55" s="221"/>
      <c r="AV55" s="221"/>
      <c r="AW55" s="221"/>
      <c r="AX55" s="221"/>
      <c r="AY55" s="221"/>
      <c r="AZ55" s="221"/>
      <c r="BA55" s="222"/>
      <c r="BB55" s="169"/>
      <c r="BC55" s="169"/>
      <c r="BD55" s="224"/>
      <c r="BE55" s="55"/>
      <c r="BF55" s="169"/>
      <c r="BG55" s="169"/>
      <c r="BH55" s="224"/>
      <c r="BI55" s="55"/>
      <c r="BJ55" s="169"/>
      <c r="BK55" s="169"/>
      <c r="BL55" s="224"/>
      <c r="BM55" s="54"/>
      <c r="BN55" s="169"/>
      <c r="BO55" s="169"/>
      <c r="BP55" s="224"/>
      <c r="BQ55" s="54"/>
      <c r="BR55" s="169"/>
      <c r="BS55" s="169"/>
      <c r="BT55" s="224"/>
      <c r="BU55" s="55"/>
      <c r="BV55" s="169"/>
      <c r="BW55" s="169"/>
      <c r="BX55" s="224"/>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169"/>
      <c r="CY55" s="169"/>
      <c r="CZ55" s="224"/>
      <c r="DA55" s="54"/>
      <c r="DB55" s="837"/>
      <c r="DC55" s="184"/>
      <c r="DD55" s="184"/>
      <c r="DE55" s="184"/>
      <c r="DF55" s="184"/>
      <c r="DG55" s="165"/>
      <c r="DH55" s="229"/>
      <c r="DI55" s="184"/>
      <c r="DJ55" s="184"/>
      <c r="DK55" s="184"/>
      <c r="DL55" s="184"/>
      <c r="DM55" s="184"/>
      <c r="DN55" s="184"/>
    </row>
    <row r="56" spans="1:119" ht="35.25" customHeight="1">
      <c r="A56" s="228"/>
      <c r="B56" s="198"/>
      <c r="C56" s="243"/>
      <c r="D56" s="853"/>
      <c r="E56" s="226"/>
      <c r="F56" s="242"/>
      <c r="G56" s="165"/>
      <c r="H56" s="165"/>
      <c r="I56" s="209"/>
      <c r="J56" s="243"/>
      <c r="K56" s="54"/>
      <c r="L56" s="187"/>
      <c r="M56" s="209"/>
      <c r="N56" s="209"/>
      <c r="O56" s="209"/>
      <c r="P56" s="209"/>
      <c r="Q56" s="209"/>
      <c r="R56" s="209"/>
      <c r="S56" s="209"/>
      <c r="T56" s="209"/>
      <c r="U56" s="209"/>
      <c r="V56" s="209"/>
      <c r="W56" s="209"/>
      <c r="X56" s="209"/>
      <c r="Y56" s="209"/>
      <c r="Z56" s="165"/>
      <c r="AA56" s="210"/>
      <c r="AB56" s="201"/>
      <c r="AC56" s="165"/>
      <c r="AD56" s="147"/>
      <c r="AE56" s="191"/>
      <c r="AF56" s="176"/>
      <c r="AG56" s="165"/>
      <c r="AH56" s="211"/>
      <c r="AI56" s="55"/>
      <c r="AJ56" s="215"/>
      <c r="AK56" s="213"/>
      <c r="AL56" s="214"/>
      <c r="AM56" s="213"/>
      <c r="AN56" s="248"/>
      <c r="AO56" s="248"/>
      <c r="AP56" s="248"/>
      <c r="AQ56" s="248"/>
      <c r="AR56" s="248"/>
      <c r="AS56" s="248"/>
      <c r="AT56" s="248"/>
      <c r="AU56" s="248"/>
      <c r="AV56" s="248"/>
      <c r="AW56" s="248"/>
      <c r="AX56" s="248"/>
      <c r="AY56" s="248"/>
      <c r="AZ56" s="248"/>
      <c r="BA56" s="246"/>
      <c r="BB56" s="169"/>
      <c r="BC56" s="169"/>
      <c r="BD56" s="247"/>
      <c r="BE56" s="55"/>
      <c r="BF56" s="169"/>
      <c r="BG56" s="169"/>
      <c r="BH56" s="169"/>
      <c r="BI56" s="55"/>
      <c r="BJ56" s="169"/>
      <c r="BK56" s="169"/>
      <c r="BL56" s="169"/>
      <c r="BM56" s="54"/>
      <c r="BN56" s="169"/>
      <c r="BO56" s="169"/>
      <c r="BP56" s="169"/>
      <c r="BQ56" s="54"/>
      <c r="BR56" s="169"/>
      <c r="BS56" s="169"/>
      <c r="BT56" s="169"/>
      <c r="BU56" s="55"/>
      <c r="BV56" s="169"/>
      <c r="BW56" s="169"/>
      <c r="BX56" s="169"/>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169"/>
      <c r="CY56" s="169"/>
      <c r="CZ56" s="169"/>
      <c r="DA56" s="54"/>
      <c r="DB56" s="842"/>
      <c r="DC56" s="184"/>
      <c r="DD56" s="186"/>
      <c r="DE56" s="186"/>
      <c r="DF56" s="186"/>
      <c r="DG56" s="165"/>
      <c r="DH56" s="172"/>
      <c r="DI56" s="234"/>
      <c r="DJ56" s="186"/>
      <c r="DK56" s="186"/>
      <c r="DL56" s="186"/>
      <c r="DM56" s="186"/>
      <c r="DN56" s="172"/>
    </row>
    <row r="57" spans="1:119" ht="35.25" customHeight="1">
      <c r="A57" s="228"/>
      <c r="B57" s="198"/>
      <c r="C57" s="243"/>
      <c r="D57" s="853"/>
      <c r="E57" s="226"/>
      <c r="F57" s="242"/>
      <c r="G57" s="165"/>
      <c r="H57" s="165"/>
      <c r="I57" s="209"/>
      <c r="J57" s="243"/>
      <c r="K57" s="54"/>
      <c r="L57" s="187"/>
      <c r="M57" s="209"/>
      <c r="N57" s="209"/>
      <c r="O57" s="209"/>
      <c r="P57" s="209"/>
      <c r="Q57" s="209"/>
      <c r="R57" s="209"/>
      <c r="S57" s="209"/>
      <c r="T57" s="209"/>
      <c r="U57" s="209"/>
      <c r="V57" s="209"/>
      <c r="W57" s="209"/>
      <c r="X57" s="209"/>
      <c r="Y57" s="209"/>
      <c r="Z57" s="184"/>
      <c r="AA57" s="210"/>
      <c r="AB57" s="201"/>
      <c r="AC57" s="184"/>
      <c r="AD57" s="147"/>
      <c r="AE57" s="191"/>
      <c r="AF57" s="184"/>
      <c r="AG57" s="165"/>
      <c r="AH57" s="194"/>
      <c r="AI57" s="55"/>
      <c r="AJ57" s="195"/>
      <c r="AK57" s="195"/>
      <c r="AL57" s="197"/>
      <c r="AM57" s="197"/>
      <c r="AN57" s="221"/>
      <c r="AO57" s="221"/>
      <c r="AP57" s="221"/>
      <c r="AQ57" s="221"/>
      <c r="AR57" s="221"/>
      <c r="AS57" s="221"/>
      <c r="AT57" s="221"/>
      <c r="AU57" s="221"/>
      <c r="AV57" s="221"/>
      <c r="AW57" s="221"/>
      <c r="AX57" s="221"/>
      <c r="AY57" s="221"/>
      <c r="AZ57" s="221"/>
      <c r="BA57" s="222"/>
      <c r="BB57" s="169"/>
      <c r="BC57" s="169"/>
      <c r="BD57" s="224"/>
      <c r="BE57" s="55"/>
      <c r="BF57" s="169"/>
      <c r="BG57" s="169"/>
      <c r="BH57" s="224"/>
      <c r="BI57" s="55"/>
      <c r="BJ57" s="169"/>
      <c r="BK57" s="169"/>
      <c r="BL57" s="224"/>
      <c r="BM57" s="54"/>
      <c r="BN57" s="169"/>
      <c r="BO57" s="169"/>
      <c r="BP57" s="224"/>
      <c r="BQ57" s="54"/>
      <c r="BR57" s="169"/>
      <c r="BS57" s="169"/>
      <c r="BT57" s="224"/>
      <c r="BU57" s="55"/>
      <c r="BV57" s="169"/>
      <c r="BW57" s="169"/>
      <c r="BX57" s="224"/>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169"/>
      <c r="CY57" s="169"/>
      <c r="CZ57" s="224"/>
      <c r="DA57" s="54"/>
      <c r="DB57" s="837"/>
      <c r="DC57" s="184"/>
      <c r="DD57" s="184"/>
      <c r="DE57" s="184"/>
      <c r="DF57" s="184"/>
      <c r="DG57" s="165"/>
      <c r="DH57" s="229"/>
      <c r="DI57" s="184"/>
      <c r="DJ57" s="184"/>
      <c r="DK57" s="184"/>
      <c r="DL57" s="184"/>
      <c r="DM57" s="184"/>
      <c r="DN57" s="229"/>
    </row>
    <row r="58" spans="1:119" ht="35.25" customHeight="1">
      <c r="A58" s="228"/>
      <c r="B58" s="198"/>
      <c r="C58" s="243"/>
      <c r="D58" s="853"/>
      <c r="E58" s="226"/>
      <c r="F58" s="242"/>
      <c r="G58" s="165"/>
      <c r="H58" s="165"/>
      <c r="I58" s="209"/>
      <c r="J58" s="243"/>
      <c r="K58" s="54"/>
      <c r="L58" s="187"/>
      <c r="M58" s="209"/>
      <c r="N58" s="209"/>
      <c r="O58" s="209"/>
      <c r="P58" s="209"/>
      <c r="Q58" s="209"/>
      <c r="R58" s="209"/>
      <c r="S58" s="209"/>
      <c r="T58" s="209"/>
      <c r="U58" s="209"/>
      <c r="V58" s="209"/>
      <c r="W58" s="209"/>
      <c r="X58" s="209"/>
      <c r="Y58" s="209"/>
      <c r="Z58" s="184"/>
      <c r="AA58" s="210"/>
      <c r="AB58" s="201"/>
      <c r="AC58" s="184"/>
      <c r="AD58" s="147"/>
      <c r="AE58" s="191"/>
      <c r="AF58" s="165"/>
      <c r="AG58" s="165"/>
      <c r="AH58" s="194"/>
      <c r="AI58" s="55"/>
      <c r="AJ58" s="195"/>
      <c r="AK58" s="195"/>
      <c r="AL58" s="197"/>
      <c r="AM58" s="197"/>
      <c r="AN58" s="221"/>
      <c r="AO58" s="221"/>
      <c r="AP58" s="221"/>
      <c r="AQ58" s="221"/>
      <c r="AR58" s="221"/>
      <c r="AS58" s="221"/>
      <c r="AT58" s="221"/>
      <c r="AU58" s="221"/>
      <c r="AV58" s="221"/>
      <c r="AW58" s="221"/>
      <c r="AX58" s="221"/>
      <c r="AY58" s="221"/>
      <c r="AZ58" s="221"/>
      <c r="BA58" s="222"/>
      <c r="BB58" s="169"/>
      <c r="BC58" s="169"/>
      <c r="BD58" s="224"/>
      <c r="BE58" s="55"/>
      <c r="BF58" s="169"/>
      <c r="BG58" s="169"/>
      <c r="BH58" s="224"/>
      <c r="BI58" s="55"/>
      <c r="BJ58" s="169"/>
      <c r="BK58" s="169"/>
      <c r="BL58" s="224"/>
      <c r="BM58" s="54"/>
      <c r="BN58" s="169"/>
      <c r="BO58" s="169"/>
      <c r="BP58" s="224"/>
      <c r="BQ58" s="54"/>
      <c r="BR58" s="169"/>
      <c r="BS58" s="169"/>
      <c r="BT58" s="224"/>
      <c r="BU58" s="55"/>
      <c r="BV58" s="169"/>
      <c r="BW58" s="169"/>
      <c r="BX58" s="224"/>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169"/>
      <c r="CY58" s="169"/>
      <c r="CZ58" s="224"/>
      <c r="DA58" s="54"/>
      <c r="DB58" s="837"/>
      <c r="DC58" s="184"/>
      <c r="DD58" s="184"/>
      <c r="DE58" s="184"/>
      <c r="DF58" s="184"/>
      <c r="DG58" s="165"/>
      <c r="DH58" s="229"/>
      <c r="DI58" s="184"/>
      <c r="DJ58" s="184"/>
      <c r="DK58" s="184"/>
      <c r="DL58" s="184"/>
      <c r="DM58" s="184"/>
      <c r="DN58" s="184"/>
    </row>
    <row r="59" spans="1:119" ht="35.25" customHeight="1">
      <c r="A59" s="228"/>
      <c r="B59" s="198"/>
      <c r="C59" s="243"/>
      <c r="D59" s="853"/>
      <c r="E59" s="226"/>
      <c r="F59" s="242"/>
      <c r="G59" s="165"/>
      <c r="H59" s="165"/>
      <c r="I59" s="209"/>
      <c r="J59" s="243"/>
      <c r="K59" s="54"/>
      <c r="L59" s="187"/>
      <c r="M59" s="209"/>
      <c r="N59" s="209"/>
      <c r="O59" s="209"/>
      <c r="P59" s="209"/>
      <c r="Q59" s="209"/>
      <c r="R59" s="209"/>
      <c r="S59" s="209"/>
      <c r="T59" s="209"/>
      <c r="U59" s="209"/>
      <c r="V59" s="209"/>
      <c r="W59" s="209"/>
      <c r="X59" s="209"/>
      <c r="Y59" s="209"/>
      <c r="Z59" s="184"/>
      <c r="AA59" s="210"/>
      <c r="AB59" s="201"/>
      <c r="AC59" s="184"/>
      <c r="AD59" s="147"/>
      <c r="AE59" s="191"/>
      <c r="AF59" s="165"/>
      <c r="AG59" s="165"/>
      <c r="AH59" s="194"/>
      <c r="AI59" s="175"/>
      <c r="AJ59" s="216"/>
      <c r="AK59" s="216"/>
      <c r="AL59" s="217"/>
      <c r="AM59" s="217"/>
      <c r="AN59" s="222"/>
      <c r="AO59" s="222"/>
      <c r="AP59" s="222"/>
      <c r="AQ59" s="222"/>
      <c r="AR59" s="222"/>
      <c r="AS59" s="222"/>
      <c r="AT59" s="222"/>
      <c r="AU59" s="222"/>
      <c r="AV59" s="222"/>
      <c r="AW59" s="222"/>
      <c r="AX59" s="222"/>
      <c r="AY59" s="222"/>
      <c r="AZ59" s="222"/>
      <c r="BA59" s="222"/>
      <c r="BB59" s="169"/>
      <c r="BC59" s="169"/>
      <c r="BD59" s="224"/>
      <c r="BE59" s="55"/>
      <c r="BF59" s="169"/>
      <c r="BG59" s="169"/>
      <c r="BH59" s="224"/>
      <c r="BI59" s="55"/>
      <c r="BJ59" s="169"/>
      <c r="BK59" s="169"/>
      <c r="BL59" s="224"/>
      <c r="BM59" s="54"/>
      <c r="BN59" s="169"/>
      <c r="BO59" s="169"/>
      <c r="BP59" s="224"/>
      <c r="BQ59" s="54"/>
      <c r="BR59" s="169"/>
      <c r="BS59" s="169"/>
      <c r="BT59" s="224"/>
      <c r="BU59" s="55"/>
      <c r="BV59" s="169"/>
      <c r="BW59" s="169"/>
      <c r="BX59" s="22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169"/>
      <c r="CY59" s="169"/>
      <c r="CZ59" s="224"/>
      <c r="DA59" s="54"/>
      <c r="DB59" s="837"/>
      <c r="DC59" s="184"/>
      <c r="DD59" s="184"/>
      <c r="DE59" s="184"/>
      <c r="DF59" s="184"/>
      <c r="DG59" s="165"/>
      <c r="DH59" s="229"/>
      <c r="DI59" s="184"/>
      <c r="DJ59" s="184"/>
      <c r="DK59" s="184"/>
      <c r="DL59" s="184"/>
      <c r="DM59" s="184"/>
      <c r="DN59" s="184"/>
    </row>
    <row r="60" spans="1:119" ht="35.25" customHeight="1">
      <c r="A60" s="165"/>
      <c r="B60" s="198"/>
      <c r="C60" s="165"/>
      <c r="D60" s="854"/>
      <c r="E60" s="226"/>
      <c r="F60" s="226"/>
      <c r="G60" s="165"/>
      <c r="H60" s="165"/>
      <c r="I60" s="190"/>
      <c r="J60" s="54"/>
      <c r="K60" s="54"/>
      <c r="L60" s="187"/>
      <c r="M60" s="218"/>
      <c r="N60" s="218"/>
      <c r="O60" s="218"/>
      <c r="P60" s="218"/>
      <c r="Q60" s="218"/>
      <c r="R60" s="218"/>
      <c r="S60" s="218"/>
      <c r="T60" s="218"/>
      <c r="U60" s="218"/>
      <c r="V60" s="218"/>
      <c r="W60" s="218"/>
      <c r="X60" s="218"/>
      <c r="Y60" s="218"/>
      <c r="Z60" s="165"/>
      <c r="AA60" s="173"/>
      <c r="AB60" s="219"/>
      <c r="AC60" s="165"/>
      <c r="AD60" s="173"/>
      <c r="AE60" s="173"/>
      <c r="AF60" s="166"/>
      <c r="AG60" s="165"/>
      <c r="AH60" s="174"/>
      <c r="AI60" s="173"/>
      <c r="AJ60" s="167"/>
      <c r="AK60" s="54"/>
      <c r="AL60" s="168"/>
      <c r="AM60" s="168"/>
      <c r="AN60" s="167"/>
      <c r="AO60" s="167"/>
      <c r="AP60" s="167"/>
      <c r="AQ60" s="167"/>
      <c r="AR60" s="167"/>
      <c r="AS60" s="167"/>
      <c r="AT60" s="167"/>
      <c r="AU60" s="167"/>
      <c r="AV60" s="167"/>
      <c r="AW60" s="167"/>
      <c r="AX60" s="167"/>
      <c r="AY60" s="167"/>
      <c r="AZ60" s="167"/>
      <c r="BA60" s="167"/>
      <c r="BB60" s="169"/>
      <c r="BC60" s="169"/>
      <c r="BD60" s="54"/>
      <c r="BE60" s="173"/>
      <c r="BF60" s="169"/>
      <c r="BG60" s="169"/>
      <c r="BH60" s="170"/>
      <c r="BI60" s="173"/>
      <c r="BJ60" s="169"/>
      <c r="BK60" s="169"/>
      <c r="BL60" s="170"/>
      <c r="BM60" s="173"/>
      <c r="BN60" s="169"/>
      <c r="BO60" s="169"/>
      <c r="BP60" s="170"/>
      <c r="BQ60" s="173"/>
      <c r="BR60" s="169"/>
      <c r="BS60" s="169"/>
      <c r="BT60" s="170"/>
      <c r="BU60" s="173"/>
      <c r="BV60" s="169"/>
      <c r="BW60" s="169"/>
      <c r="BX60" s="170"/>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69"/>
      <c r="CY60" s="169"/>
      <c r="CZ60" s="54"/>
      <c r="DA60" s="173"/>
      <c r="DB60" s="842"/>
      <c r="DC60" s="165"/>
      <c r="DD60" s="171"/>
      <c r="DE60" s="165"/>
      <c r="DF60" s="165"/>
      <c r="DG60" s="165"/>
      <c r="DH60" s="172"/>
      <c r="DI60" s="165"/>
      <c r="DJ60" s="165"/>
      <c r="DK60" s="165"/>
      <c r="DL60" s="165"/>
      <c r="DM60" s="165"/>
      <c r="DN60" s="165"/>
    </row>
    <row r="61" spans="1:119" ht="35.25" customHeight="1">
      <c r="A61" s="165"/>
      <c r="B61" s="198"/>
      <c r="C61" s="165"/>
      <c r="D61" s="854"/>
      <c r="E61" s="226"/>
      <c r="F61" s="226"/>
      <c r="G61" s="165"/>
      <c r="H61" s="165"/>
      <c r="I61" s="190"/>
      <c r="J61" s="54"/>
      <c r="K61" s="54"/>
      <c r="L61" s="187"/>
      <c r="M61" s="218"/>
      <c r="N61" s="218"/>
      <c r="O61" s="218"/>
      <c r="P61" s="218"/>
      <c r="Q61" s="218"/>
      <c r="R61" s="218"/>
      <c r="S61" s="218"/>
      <c r="T61" s="218"/>
      <c r="U61" s="218"/>
      <c r="V61" s="218"/>
      <c r="W61" s="218"/>
      <c r="X61" s="218"/>
      <c r="Y61" s="218"/>
      <c r="Z61" s="165"/>
      <c r="AA61" s="173"/>
      <c r="AB61" s="219"/>
      <c r="AC61" s="165"/>
      <c r="AD61" s="173"/>
      <c r="AE61" s="173"/>
      <c r="AF61" s="166"/>
      <c r="AG61" s="165"/>
      <c r="AH61" s="174"/>
      <c r="AI61" s="173"/>
      <c r="AJ61" s="167"/>
      <c r="AK61" s="54"/>
      <c r="AL61" s="168"/>
      <c r="AM61" s="168"/>
      <c r="AN61" s="167"/>
      <c r="AO61" s="167"/>
      <c r="AP61" s="167"/>
      <c r="AQ61" s="167"/>
      <c r="AR61" s="167"/>
      <c r="AS61" s="167"/>
      <c r="AT61" s="167"/>
      <c r="AU61" s="167"/>
      <c r="AV61" s="167"/>
      <c r="AW61" s="167"/>
      <c r="AX61" s="167"/>
      <c r="AY61" s="167"/>
      <c r="AZ61" s="167"/>
      <c r="BA61" s="167"/>
      <c r="BB61" s="169"/>
      <c r="BC61" s="169"/>
      <c r="BD61" s="54"/>
      <c r="BE61" s="173"/>
      <c r="BF61" s="169"/>
      <c r="BG61" s="169"/>
      <c r="BH61" s="170"/>
      <c r="BI61" s="173"/>
      <c r="BJ61" s="169"/>
      <c r="BK61" s="169"/>
      <c r="BL61" s="170"/>
      <c r="BM61" s="173"/>
      <c r="BN61" s="169"/>
      <c r="BO61" s="169"/>
      <c r="BP61" s="170"/>
      <c r="BQ61" s="173"/>
      <c r="BR61" s="169"/>
      <c r="BS61" s="169"/>
      <c r="BT61" s="170"/>
      <c r="BU61" s="173"/>
      <c r="BV61" s="169"/>
      <c r="BW61" s="169"/>
      <c r="BX61" s="170"/>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69"/>
      <c r="CY61" s="169"/>
      <c r="CZ61" s="54"/>
      <c r="DA61" s="173"/>
      <c r="DB61" s="842"/>
      <c r="DC61" s="165"/>
      <c r="DD61" s="171"/>
      <c r="DE61" s="165"/>
      <c r="DF61" s="165"/>
      <c r="DG61" s="165"/>
      <c r="DH61" s="172"/>
      <c r="DI61" s="165"/>
      <c r="DJ61" s="165"/>
      <c r="DK61" s="165"/>
      <c r="DL61" s="165"/>
      <c r="DM61" s="165"/>
      <c r="DN61" s="165"/>
    </row>
    <row r="62" spans="1:119" ht="35.25" customHeight="1">
      <c r="A62" s="165"/>
      <c r="B62" s="198"/>
      <c r="C62" s="165"/>
      <c r="D62" s="854"/>
      <c r="E62" s="226"/>
      <c r="F62" s="226"/>
      <c r="G62" s="165"/>
      <c r="H62" s="165"/>
      <c r="I62" s="190"/>
      <c r="J62" s="54"/>
      <c r="K62" s="54"/>
      <c r="L62" s="187"/>
      <c r="M62" s="218"/>
      <c r="N62" s="218"/>
      <c r="O62" s="218"/>
      <c r="P62" s="218"/>
      <c r="Q62" s="218"/>
      <c r="R62" s="218"/>
      <c r="S62" s="218"/>
      <c r="T62" s="218"/>
      <c r="U62" s="218"/>
      <c r="V62" s="218"/>
      <c r="W62" s="218"/>
      <c r="X62" s="218"/>
      <c r="Y62" s="218"/>
      <c r="Z62" s="165"/>
      <c r="AA62" s="173"/>
      <c r="AB62" s="219"/>
      <c r="AC62" s="165"/>
      <c r="AD62" s="173"/>
      <c r="AE62" s="173"/>
      <c r="AF62" s="166"/>
      <c r="AG62" s="165"/>
      <c r="AH62" s="174"/>
      <c r="AI62" s="173"/>
      <c r="AJ62" s="167"/>
      <c r="AK62" s="54"/>
      <c r="AL62" s="168"/>
      <c r="AM62" s="168"/>
      <c r="AN62" s="167"/>
      <c r="AO62" s="167"/>
      <c r="AP62" s="167"/>
      <c r="AQ62" s="167"/>
      <c r="AR62" s="167"/>
      <c r="AS62" s="167"/>
      <c r="AT62" s="167"/>
      <c r="AU62" s="167"/>
      <c r="AV62" s="167"/>
      <c r="AW62" s="167"/>
      <c r="AX62" s="167"/>
      <c r="AY62" s="167"/>
      <c r="AZ62" s="167"/>
      <c r="BA62" s="167"/>
      <c r="BB62" s="169"/>
      <c r="BC62" s="169"/>
      <c r="BD62" s="54"/>
      <c r="BE62" s="173"/>
      <c r="BF62" s="169"/>
      <c r="BG62" s="169"/>
      <c r="BH62" s="170"/>
      <c r="BI62" s="173"/>
      <c r="BJ62" s="169"/>
      <c r="BK62" s="169"/>
      <c r="BL62" s="170"/>
      <c r="BM62" s="173"/>
      <c r="BN62" s="169"/>
      <c r="BO62" s="169"/>
      <c r="BP62" s="170"/>
      <c r="BQ62" s="173"/>
      <c r="BR62" s="169"/>
      <c r="BS62" s="169"/>
      <c r="BT62" s="170"/>
      <c r="BU62" s="173"/>
      <c r="BV62" s="169"/>
      <c r="BW62" s="169"/>
      <c r="BX62" s="170"/>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69"/>
      <c r="CY62" s="169"/>
      <c r="CZ62" s="54"/>
      <c r="DA62" s="173"/>
      <c r="DB62" s="842"/>
      <c r="DC62" s="165"/>
      <c r="DD62" s="171"/>
      <c r="DE62" s="165"/>
      <c r="DF62" s="165"/>
      <c r="DG62" s="165"/>
      <c r="DH62" s="172"/>
      <c r="DI62" s="165"/>
      <c r="DJ62" s="165"/>
      <c r="DK62" s="165"/>
      <c r="DL62" s="165"/>
      <c r="DM62" s="165"/>
      <c r="DN62" s="165"/>
    </row>
    <row r="63" spans="1:119" ht="35.25" customHeight="1">
      <c r="A63" s="165"/>
      <c r="B63" s="198"/>
      <c r="C63" s="165"/>
      <c r="D63" s="854"/>
      <c r="E63" s="226"/>
      <c r="F63" s="226"/>
      <c r="G63" s="165"/>
      <c r="H63" s="165"/>
      <c r="I63" s="198"/>
      <c r="J63" s="54"/>
      <c r="K63" s="54"/>
      <c r="L63" s="187"/>
      <c r="M63" s="220"/>
      <c r="N63" s="220"/>
      <c r="O63" s="220"/>
      <c r="P63" s="220"/>
      <c r="Q63" s="249"/>
      <c r="R63" s="249"/>
      <c r="S63" s="249"/>
      <c r="T63" s="249"/>
      <c r="U63" s="249"/>
      <c r="V63" s="249"/>
      <c r="W63" s="249"/>
      <c r="X63" s="249"/>
      <c r="Y63" s="220"/>
      <c r="Z63" s="165"/>
      <c r="AA63" s="173"/>
      <c r="AB63" s="219"/>
      <c r="AC63" s="165"/>
      <c r="AD63" s="173"/>
      <c r="AE63" s="173"/>
      <c r="AF63" s="166"/>
      <c r="AG63" s="165"/>
      <c r="AH63" s="174"/>
      <c r="AI63" s="173"/>
      <c r="AJ63" s="167"/>
      <c r="AK63" s="54"/>
      <c r="AL63" s="168"/>
      <c r="AM63" s="168"/>
      <c r="AN63" s="167"/>
      <c r="AO63" s="167"/>
      <c r="AP63" s="167"/>
      <c r="AQ63" s="167"/>
      <c r="AR63" s="167"/>
      <c r="AS63" s="167"/>
      <c r="AT63" s="167"/>
      <c r="AU63" s="167"/>
      <c r="AV63" s="167"/>
      <c r="AW63" s="167"/>
      <c r="AX63" s="167"/>
      <c r="AY63" s="167"/>
      <c r="AZ63" s="167"/>
      <c r="BA63" s="167"/>
      <c r="BB63" s="169"/>
      <c r="BC63" s="169"/>
      <c r="BD63" s="54"/>
      <c r="BE63" s="173"/>
      <c r="BF63" s="169"/>
      <c r="BG63" s="169"/>
      <c r="BH63" s="170"/>
      <c r="BI63" s="173"/>
      <c r="BJ63" s="169"/>
      <c r="BK63" s="169"/>
      <c r="BL63" s="170"/>
      <c r="BM63" s="173"/>
      <c r="BN63" s="169"/>
      <c r="BO63" s="169"/>
      <c r="BP63" s="170"/>
      <c r="BQ63" s="173"/>
      <c r="BR63" s="169"/>
      <c r="BS63" s="169"/>
      <c r="BT63" s="170"/>
      <c r="BU63" s="173"/>
      <c r="BV63" s="169"/>
      <c r="BW63" s="169"/>
      <c r="BX63" s="170"/>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69"/>
      <c r="CY63" s="169"/>
      <c r="CZ63" s="54"/>
      <c r="DA63" s="173"/>
      <c r="DB63" s="842"/>
      <c r="DC63" s="165"/>
      <c r="DD63" s="171"/>
      <c r="DE63" s="165"/>
      <c r="DF63" s="165"/>
      <c r="DG63" s="165"/>
      <c r="DH63" s="172"/>
      <c r="DI63" s="165"/>
      <c r="DJ63" s="165"/>
      <c r="DK63" s="165"/>
      <c r="DL63" s="165"/>
      <c r="DM63" s="165"/>
      <c r="DN63" s="165"/>
    </row>
    <row r="64" spans="1:119" ht="35.25" customHeight="1">
      <c r="A64" s="165"/>
      <c r="B64" s="198"/>
      <c r="C64" s="165"/>
      <c r="D64" s="854"/>
      <c r="E64" s="226"/>
      <c r="F64" s="226"/>
      <c r="G64" s="165"/>
      <c r="H64" s="165"/>
      <c r="I64" s="198"/>
      <c r="J64" s="54"/>
      <c r="K64" s="54"/>
      <c r="L64" s="187"/>
      <c r="M64" s="220"/>
      <c r="N64" s="220"/>
      <c r="O64" s="220"/>
      <c r="P64" s="220"/>
      <c r="Q64" s="249"/>
      <c r="R64" s="249"/>
      <c r="S64" s="249"/>
      <c r="T64" s="249"/>
      <c r="U64" s="249"/>
      <c r="V64" s="249"/>
      <c r="W64" s="249"/>
      <c r="X64" s="249"/>
      <c r="Y64" s="220"/>
      <c r="Z64" s="165"/>
      <c r="AA64" s="173"/>
      <c r="AB64" s="219"/>
      <c r="AC64" s="165"/>
      <c r="AD64" s="173"/>
      <c r="AE64" s="173"/>
      <c r="AF64" s="166"/>
      <c r="AG64" s="165"/>
      <c r="AH64" s="174"/>
      <c r="AI64" s="173"/>
      <c r="AJ64" s="167"/>
      <c r="AK64" s="54"/>
      <c r="AL64" s="168"/>
      <c r="AM64" s="168"/>
      <c r="AN64" s="167"/>
      <c r="AO64" s="167"/>
      <c r="AP64" s="167"/>
      <c r="AQ64" s="167"/>
      <c r="AR64" s="167"/>
      <c r="AS64" s="167"/>
      <c r="AT64" s="167"/>
      <c r="AU64" s="167"/>
      <c r="AV64" s="167"/>
      <c r="AW64" s="167"/>
      <c r="AX64" s="167"/>
      <c r="AY64" s="167"/>
      <c r="AZ64" s="167"/>
      <c r="BA64" s="167"/>
      <c r="BB64" s="169"/>
      <c r="BC64" s="169"/>
      <c r="BD64" s="54"/>
      <c r="BE64" s="173"/>
      <c r="BF64" s="169"/>
      <c r="BG64" s="169"/>
      <c r="BH64" s="170"/>
      <c r="BI64" s="173"/>
      <c r="BJ64" s="169"/>
      <c r="BK64" s="169"/>
      <c r="BL64" s="170"/>
      <c r="BM64" s="173"/>
      <c r="BN64" s="169"/>
      <c r="BO64" s="169"/>
      <c r="BP64" s="170"/>
      <c r="BQ64" s="173"/>
      <c r="BR64" s="169"/>
      <c r="BS64" s="169"/>
      <c r="BT64" s="170"/>
      <c r="BU64" s="173"/>
      <c r="BV64" s="169"/>
      <c r="BW64" s="169"/>
      <c r="BX64" s="170"/>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69"/>
      <c r="CY64" s="169"/>
      <c r="CZ64" s="54"/>
      <c r="DA64" s="173"/>
      <c r="DB64" s="842"/>
      <c r="DC64" s="165"/>
      <c r="DD64" s="171"/>
      <c r="DE64" s="165"/>
      <c r="DF64" s="165"/>
      <c r="DG64" s="165"/>
      <c r="DH64" s="172"/>
      <c r="DI64" s="165"/>
      <c r="DJ64" s="165"/>
      <c r="DK64" s="165"/>
      <c r="DL64" s="165"/>
      <c r="DM64" s="165"/>
      <c r="DN64" s="165"/>
    </row>
    <row r="65" spans="29:39">
      <c r="AC65" s="251"/>
      <c r="AI65" s="173"/>
      <c r="AJ65" s="173"/>
      <c r="AK65" s="173"/>
      <c r="AL65" s="173"/>
      <c r="AM65" s="173"/>
    </row>
  </sheetData>
  <mergeCells count="112">
    <mergeCell ref="B42:B43"/>
    <mergeCell ref="D13:D17"/>
    <mergeCell ref="B13:B32"/>
    <mergeCell ref="D18:D23"/>
    <mergeCell ref="D24:D32"/>
    <mergeCell ref="D37:D41"/>
    <mergeCell ref="B33:B41"/>
    <mergeCell ref="B44:B51"/>
    <mergeCell ref="D42:D43"/>
    <mergeCell ref="D47:D51"/>
    <mergeCell ref="D33:D35"/>
    <mergeCell ref="D44:D46"/>
    <mergeCell ref="A2:DN2"/>
    <mergeCell ref="A1:DN1"/>
    <mergeCell ref="DI11:DI12"/>
    <mergeCell ref="DJ11:DJ12"/>
    <mergeCell ref="DK11:DK12"/>
    <mergeCell ref="DL11:DL12"/>
    <mergeCell ref="A9:DN9"/>
    <mergeCell ref="DN11:DN12"/>
    <mergeCell ref="DG11:DG12"/>
    <mergeCell ref="K11:L11"/>
    <mergeCell ref="DE11:DE12"/>
    <mergeCell ref="DF11:DF12"/>
    <mergeCell ref="DD11:DD12"/>
    <mergeCell ref="BR11:BU11"/>
    <mergeCell ref="BV11:BY11"/>
    <mergeCell ref="BZ11:CC11"/>
    <mergeCell ref="D11:D12"/>
    <mergeCell ref="A3:C3"/>
    <mergeCell ref="D6:DN6"/>
    <mergeCell ref="D5:DN5"/>
    <mergeCell ref="D4:DN4"/>
    <mergeCell ref="D3:DN3"/>
    <mergeCell ref="B8:D8"/>
    <mergeCell ref="J8:L8"/>
    <mergeCell ref="Q8:R8"/>
    <mergeCell ref="M8:O8"/>
    <mergeCell ref="A10:A12"/>
    <mergeCell ref="AB11:AB12"/>
    <mergeCell ref="AC11:AC12"/>
    <mergeCell ref="AF11:AF12"/>
    <mergeCell ref="B10:B12"/>
    <mergeCell ref="AD11:AD12"/>
    <mergeCell ref="H11:H12"/>
    <mergeCell ref="C10:Y10"/>
    <mergeCell ref="I11:J11"/>
    <mergeCell ref="C11:C12"/>
    <mergeCell ref="Z11:Z12"/>
    <mergeCell ref="Z10:AK10"/>
    <mergeCell ref="AA11:AA12"/>
    <mergeCell ref="Y11:Y12"/>
    <mergeCell ref="AE11:AE12"/>
    <mergeCell ref="AJ11:AK11"/>
    <mergeCell ref="E11:E12"/>
    <mergeCell ref="F11:F12"/>
    <mergeCell ref="AG11:AG12"/>
    <mergeCell ref="G11:G12"/>
    <mergeCell ref="M11:X11"/>
    <mergeCell ref="AH11:AH12"/>
    <mergeCell ref="DO11:DO12"/>
    <mergeCell ref="DI10:DO10"/>
    <mergeCell ref="DB11:DB12"/>
    <mergeCell ref="DC10:DH10"/>
    <mergeCell ref="CX11:DA11"/>
    <mergeCell ref="DC11:DC12"/>
    <mergeCell ref="DH11:DH12"/>
    <mergeCell ref="DM11:DM12"/>
    <mergeCell ref="BB10:DB10"/>
    <mergeCell ref="BB11:BE11"/>
    <mergeCell ref="BF11:BI11"/>
    <mergeCell ref="CP11:CS11"/>
    <mergeCell ref="CT11:CW11"/>
    <mergeCell ref="CL11:CO11"/>
    <mergeCell ref="CD11:CG11"/>
    <mergeCell ref="CH11:CK11"/>
    <mergeCell ref="BJ11:BM11"/>
    <mergeCell ref="BN11:BQ11"/>
    <mergeCell ref="BA10:BA12"/>
    <mergeCell ref="AI11:AI12"/>
    <mergeCell ref="AL10:AM11"/>
    <mergeCell ref="AN10:AZ11"/>
    <mergeCell ref="AJ8:AK8"/>
    <mergeCell ref="AL8:AN8"/>
    <mergeCell ref="AO8:AP8"/>
    <mergeCell ref="AQ8:AT8"/>
    <mergeCell ref="S8:U8"/>
    <mergeCell ref="V8:W8"/>
    <mergeCell ref="X8:Y8"/>
    <mergeCell ref="AD8:AE8"/>
    <mergeCell ref="AF8:AH8"/>
    <mergeCell ref="BF8:BH8"/>
    <mergeCell ref="BI8:BJ8"/>
    <mergeCell ref="BK8:BL8"/>
    <mergeCell ref="BM8:BP8"/>
    <mergeCell ref="BQ8:BS8"/>
    <mergeCell ref="AU8:AW8"/>
    <mergeCell ref="AX8:AY8"/>
    <mergeCell ref="AZ8:BA8"/>
    <mergeCell ref="BB8:BE8"/>
    <mergeCell ref="CT8:CW8"/>
    <mergeCell ref="CX8:DN8"/>
    <mergeCell ref="CG8:CH8"/>
    <mergeCell ref="CI8:CL8"/>
    <mergeCell ref="CM8:CO8"/>
    <mergeCell ref="CP8:CQ8"/>
    <mergeCell ref="CR8:CS8"/>
    <mergeCell ref="BT8:BU8"/>
    <mergeCell ref="BV8:BW8"/>
    <mergeCell ref="BX8:CA8"/>
    <mergeCell ref="CB8:CD8"/>
    <mergeCell ref="CE8:CF8"/>
  </mergeCells>
  <phoneticPr fontId="35" type="noConversion"/>
  <dataValidations xWindow="645" yWindow="544" count="58">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A10:A12" xr:uid="{00000000-0002-0000-0000-000000000000}"/>
    <dataValidation allowBlank="1" showInputMessage="1" showErrorMessage="1" prompt="Defina la ponderación de cada objetivo de acuerdo a su nivel de importancia para el cumplimiento del objetivo general._x000a_Esta ponderación debe ser la sumatoria de la importancia relativa de los indicadores de resultado." sqref="B10:B12" xr:uid="{00000000-0002-0000-0000-000001000000}"/>
    <dataValidation allowBlank="1" showInputMessage="1" showErrorMessage="1" prompt="Escriba el nombre del indicador. _x000a_Debe evidenciar con precisión la propiedad a medir, y debe guardar coherencia con la fórmula de cálculo._x000a_Se pueden establecer más de un indicador de resultado." sqref="E11:E12" xr:uid="{00000000-0002-0000-0000-000002000000}"/>
    <dataValidation allowBlank="1" showInputMessage="1" showErrorMessage="1" prompt="Escriba la fórmula de cálculo del indicador. _x000a_Variables usadas para la medición del indicador, debe ser explicita la unidad de medida." sqref="F11:F12 AC11:AC12" xr:uid="{00000000-0002-0000-0000-000003000000}"/>
    <dataValidation allowBlank="1" showInputMessage="1" showErrorMessage="1" prompt="La ponderación de cada indicador estará definida de acuerdo a su nivel de importancia para el cumplimiento del objetivo general y como sumatoria de la ponderación otorgada a los indicadores de producto." sqref="D11:D12" xr:uid="{00000000-0002-0000-0000-000004000000}"/>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AJ11:AK11 I11:J11" xr:uid="{00000000-0002-0000-0000-000005000000}"/>
    <dataValidation allowBlank="1" showInputMessage="1" showErrorMessage="1" prompt="Totalice la meta de resultado a alcanzar al final de la vigencia de la política pública. Tenga en cuenta el Tipo de Anualización determinado." sqref="Y11:Y12" xr:uid="{00000000-0002-0000-0000-000007000000}"/>
    <dataValidation allowBlank="1" showInputMessage="1" showErrorMessage="1" prompt="Escriba el nombre del indicador. _x000a_Debe evidenciar con precisión la propiedad a medir, y debe guardar coherencia con la fórmula._x000a_Solo se puede tener un indicador por producto o acción." sqref="AB11:AB12" xr:uid="{00000000-0002-0000-0000-000008000000}"/>
    <dataValidation allowBlank="1" showInputMessage="1" showErrorMessage="1" prompt="Formato DD/MM/AAAA_x000a_Escriba la fecha de inicio de ejecución del producto._x000a_" sqref="AL12" xr:uid="{00000000-0002-0000-0000-000009000000}"/>
    <dataValidation type="date" allowBlank="1" showInputMessage="1" showErrorMessage="1" sqref="AL60:AM64 AL33:AL51" xr:uid="{00000000-0002-0000-0000-00000A000000}">
      <formula1>36526</formula1>
      <formula2>58806</formula2>
    </dataValidation>
    <dataValidation allowBlank="1" showInputMessage="1" showErrorMessage="1" prompt="Formato DD/MM/AAAA_x000a_Escriba la fecha de finalización de ejecución del producto._x000a__x000a_" sqref="AM12" xr:uid="{00000000-0002-0000-0000-00000B000000}"/>
    <dataValidation allowBlank="1" showInputMessage="1" showErrorMessage="1" prompt="Cifras en millones de pesos.  Corresponde al valor con el que se cuenta y se asigna a la implementación de la acción. _x000a_No necesariamente corresponderá al costo." sqref="BO12 CY12 BS12 BW12 CA12 CI12 CE12 CM12" xr:uid="{00000000-0002-0000-0000-00000C000000}"/>
    <dataValidation allowBlank="1" showInputMessage="1" showErrorMessage="1" prompt="Suma de los costos de cada vigencia durante la ejecución de la política pública." sqref="DB11:DB12" xr:uid="{00000000-0002-0000-0000-00000D000000}"/>
    <dataValidation allowBlank="1" showInputMessage="1" showErrorMessage="1" prompt="Seleccione de la lista desplegable, la entidad responsable de la ejecución del producto o acción." sqref="DC11:DD12" xr:uid="{00000000-0002-0000-0000-00000E000000}"/>
    <dataValidation allowBlank="1" showInputMessage="1" showErrorMessage="1" prompt="Escriba la Dirección, Subdirección, Grupo o Unidad responsable de la ejecución del producto o acción._x000a_Utilice nombres completos." sqref="DE11:DE12" xr:uid="{00000000-0002-0000-0000-00000F000000}"/>
    <dataValidation allowBlank="1" showInputMessage="1" showErrorMessage="1" prompt="Escriba el nombre completo de la persona responsable de la ejecución del producto." sqref="DF11:DG12" xr:uid="{00000000-0002-0000-0000-000010000000}"/>
    <dataValidation allowBlank="1" showInputMessage="1" showErrorMessage="1" prompt="Escriba el numero telefónico, número de extensión, correo electrónico de la persona de contacto relacionada en la columna anterior." sqref="DH11:DH12" xr:uid="{00000000-0002-0000-0000-000011000000}"/>
    <dataValidation type="custom" allowBlank="1" showInputMessage="1" showErrorMessage="1" error="La celda debe contener solo texto" sqref="DE60:DF64 DE53:DF53 DE21:DF21 DJ51 DE37:DF37 DF19:DF20 DF46:DF50 DL36 DF23 DE18:DF18 DF38:DF43 DJ13:DK18 DF30:DF36 DE13:DF16" xr:uid="{00000000-0002-0000-0000-000013000000}">
      <formula1>ISTEXT(DE13)</formula1>
    </dataValidation>
    <dataValidation type="whole" allowBlank="1" showInputMessage="1" showErrorMessage="1" sqref="AK53:AL53 AK52 AK60:AK64 AK34 AK36:AK39 AK42:AK43" xr:uid="{00000000-0002-0000-0000-000014000000}">
      <formula1>2000</formula1>
      <formula2>500000000</formula2>
    </dataValidation>
    <dataValidation allowBlank="1" showInputMessage="1" showErrorMessage="1" prompt="Escriba el nombre de la Política Pública._x000a_Use mayúscula sostenida." sqref="A2" xr:uid="{00000000-0002-0000-0000-000015000000}"/>
    <dataValidation allowBlank="1" showInputMessage="1" showErrorMessage="1" prompt="Formato DD/MM/AAAA._x000a_Si es política pública vigente coloque la fecha de aprobación del acto administrativo._x000a_En caso que sean documentos CONPES D.C., la Secretaría Técnica coloca la fecha de aprobación." sqref="A4" xr:uid="{00000000-0002-0000-0000-000016000000}"/>
    <dataValidation allowBlank="1" showInputMessage="1" showErrorMessage="1" prompt="Formato DD/MM/AAAA._x000a_Esta casilla se utiliza en caso de modificación del plan de acción. Difiere de la casilla Fecha de corte de seguimiento." sqref="A5" xr:uid="{00000000-0002-0000-0000-000017000000}"/>
    <dataValidation allowBlank="1" showInputMessage="1" showErrorMessage="1" prompt="Formato DD/MM/AAAA_x000a_Reportar los avances de las acciones de la política y el cumplimiento de sus objetivos, de acuerdo a los cortes establecidos por el CONPES, diciembre y junio de cada año." sqref="A6" xr:uid="{00000000-0002-0000-0000-000018000000}"/>
    <dataValidation allowBlank="1" showInputMessage="1" showErrorMessage="1" prompt="Seleccione de la lista. Identifique los sectores corresponsables, utilice una columna para cada sector con su respectiva entidad." sqref="A8" xr:uid="{00000000-0002-0000-0000-000019000000}"/>
    <dataValidation allowBlank="1" showInputMessage="1" showErrorMessage="1" prompt="Seleccione de la lista desplegable la entidad al que corresponde el documento CONPES D.C." sqref="E8 AC8:AD8" xr:uid="{00000000-0002-0000-0000-00001A000000}"/>
    <dataValidation allowBlank="1" showInputMessage="1" showErrorMessage="1" prompt="Seleccione de la lista desplegable el sector líder de la política pública._x000a_" sqref="A7" xr:uid="{00000000-0002-0000-0000-00001B000000}"/>
    <dataValidation allowBlank="1" showInputMessage="1" showErrorMessage="1" prompt="Seleccione de la lista desplegable la entidad líder de la política pública." sqref="F7" xr:uid="{00000000-0002-0000-0000-00001C000000}"/>
    <dataValidation type="date" allowBlank="1" showInputMessage="1" showErrorMessage="1" sqref="B4:C6" xr:uid="{00000000-0002-0000-0000-00001D000000}">
      <formula1>36526</formula1>
      <formula2>55153</formula2>
    </dataValidation>
    <dataValidation allowBlank="1" showInputMessage="1" showErrorMessage="1" prompt="Defina el Producto que quiere alcanzar a través de la medición." sqref="Z11:Z12" xr:uid="{00000000-0002-0000-0000-00001E000000}"/>
    <dataValidation allowBlank="1" showInputMessage="1" showErrorMessage="1" prompt="Aplica para documentos de política aprobados por el CONPES D.C." sqref="A3:C3" xr:uid="{00000000-0002-0000-0000-00001F000000}"/>
    <dataValidation allowBlank="1" showInputMessage="1" showErrorMessage="1" prompt="Seleccione de la lista desplegable._x000a_Fórmula a través de la cual se acumulan los avances, de tal forma que sea posible determinar el avance del indicador. _x000a__x000a_" sqref="AG11:AG12 H11:H12" xr:uid="{00000000-0002-0000-0000-000020000000}"/>
    <dataValidation allowBlank="1" showInputMessage="1" showErrorMessage="1" prompt="Cifras en millones de pesos. Corresponde al valor con el que se cuenta y se asigna a la implementación de la acción. _x000a_No necesariamente corresponderá al costo." sqref="BK12 BG12 BC12" xr:uid="{00000000-0002-0000-0000-000021000000}"/>
    <dataValidation allowBlank="1" showInputMessage="1" showErrorMessage="1" prompt="Totalice la meta de producto a alcanzar al final de la vigencia de la política pública. Tenga en cuenta el Tipo de Anualización determinado." sqref="BA10:BA12" xr:uid="{00000000-0002-0000-0000-000022000000}"/>
    <dataValidation allowBlank="1" showInputMessage="1" showErrorMessage="1" prompt="Indique los sectores separados por ; que son corresponsables en el cumplimiento del producto (indicador)" sqref="DI11:DI12" xr:uid="{00000000-0002-0000-0000-000023000000}"/>
    <dataValidation allowBlank="1" showInputMessage="1" showErrorMessage="1" prompt="Indique las entidades que son corresponsables con el cumplimiento del producto (indicador), separándolas con un ;" sqref="DJ11:DJ12" xr:uid="{00000000-0002-0000-0000-000024000000}"/>
    <dataValidation allowBlank="1" showInputMessage="1" showErrorMessage="1" prompt="Escriba la Dirección, Subdirección, Grupo o Unidad corresponsables de la ejecución del producto._x000a_Utilice nombres completos no abreviaciones." sqref="DK11:DK12" xr:uid="{00000000-0002-0000-0000-000025000000}"/>
    <dataValidation allowBlank="1" showInputMessage="1" showErrorMessage="1" prompt="Escriba el nombre completo de la persona corresponsable de la ejecución del producto, separados por ;." sqref="DL11:DL12" xr:uid="{00000000-0002-0000-0000-000026000000}"/>
    <dataValidation allowBlank="1" showInputMessage="1" showErrorMessage="1" prompt="Escriba el teléfono de contacto de las personas responsables de la ejecución del producto, separados por ;." sqref="DM11:DM12" xr:uid="{00000000-0002-0000-0000-000027000000}"/>
    <dataValidation allowBlank="1" showInputMessage="1" showErrorMessage="1" prompt="Escriba los correos electrónicos de las personas corresponsables de contacto relacionadas en la columna anterior." sqref="DN11:DN12" xr:uid="{00000000-0002-0000-0000-000028000000}"/>
    <dataValidation type="custom" allowBlank="1" showInputMessage="1" showErrorMessage="1" prompt="Escriba el Objetivo general de la política pública." sqref="A9" xr:uid="{00000000-0002-0000-0000-000029000000}">
      <formula1>ISTEXT(A9)</formula1>
    </dataValidation>
    <dataValidation allowBlank="1" showInputMessage="1" showErrorMessage="1" prompt="Identifique el ODS a que le apunta el indicador de producto. Seleccione de la lista desplegable." sqref="AD11:AD12" xr:uid="{00000000-0002-0000-0000-00002A000000}"/>
    <dataValidation allowBlank="1" showInputMessage="1" showErrorMessage="1" prompt="Identifique la meta ODS a que le apunta el indicador de producto. " sqref="AE11:AE12" xr:uid="{00000000-0002-0000-0000-00002B000000}"/>
    <dataValidation allowBlank="1" showInputMessage="1" showErrorMessage="1" prompt="Determine si el indicador responde a un enfoque (Derechos Humanos, Género, Poblacional - Diferencial, Ambiental y Territorial). Si responde a más de enfoque separelos por ;" sqref="G11:G12 AF11:AF12" xr:uid="{00000000-0002-0000-0000-00002C000000}"/>
    <dataValidation type="list" allowBlank="1" showInputMessage="1" showErrorMessage="1" sqref="G7" xr:uid="{00000000-0002-0000-0000-00002D000000}">
      <formula1>INDIRECT($B$7)</formula1>
    </dataValidation>
    <dataValidation type="list" allowBlank="1" showInputMessage="1" showErrorMessage="1" sqref="F8" xr:uid="{00000000-0002-0000-0000-00002E000000}">
      <formula1>INDIRECT($B$8)</formula1>
    </dataValidation>
    <dataValidation allowBlank="1" showInputMessage="1" showErrorMessage="1" prompt="Identifique la fuente de financiación (Funcionamiento, Inversión, Cooperaciòn, Crédito, etc. )" sqref="BL12 BP12 CZ12 BD12 BH12 BT12 BX12 CB12 CJ12 CF12 CN12" xr:uid="{00000000-0002-0000-0000-00002F000000}"/>
    <dataValidation allowBlank="1" showInputMessage="1" showErrorMessage="1" prompt="Si la fuente de financiación es inversión, identifique el código del proyecto." sqref="DA12 BI12 BM12 BE12 BQ12 BU12 BY12 CG12 CC12 CK12 CO12:CW12" xr:uid="{00000000-0002-0000-0000-000030000000}"/>
    <dataValidation allowBlank="1" showInputMessage="1" showErrorMessage="1" prompt="Si corresponde a un indicador del PDD, identifique el código de la meta el cual se encuentra en el listado de indicadores del plan que se encuentra en la caja de herramientas._x000a__x000a_" sqref="AI11:AI12" xr:uid="{00000000-0002-0000-0000-000031000000}"/>
    <dataValidation allowBlank="1" showInputMessage="1" showErrorMessage="1" prompt="Período que tomará lograr el resultado o producto." sqref="AL10 K11:L11" xr:uid="{00000000-0002-0000-0000-000032000000}"/>
    <dataValidation allowBlank="1" showInputMessage="1" showErrorMessage="1" prompt="Es la interpretación cuantitativa del objetivo de la intervención pública. _x000a_Escriba el valor de la meta para cada vigencia de forma acumulada._x000a_Elimine o adicione columnas de acuerdo al tiempo de ejecución de la política pública." sqref="M11" xr:uid="{00000000-0002-0000-0000-000033000000}"/>
    <dataValidation type="whole" allowBlank="1" showInputMessage="1" showErrorMessage="1" sqref="AJ60:AJ64 AJ53" xr:uid="{00000000-0002-0000-0000-000034000000}">
      <formula1>1</formula1>
      <formula2>500000000</formula2>
    </dataValidation>
    <dataValidation allowBlank="1" showInputMessage="1" showErrorMessage="1" prompt="Cifras en millones de pesos" sqref="BB10" xr:uid="{00000000-0002-0000-0000-000035000000}"/>
    <dataValidation type="custom" allowBlank="1" showInputMessage="1" showErrorMessage="1" sqref="AB60" xr:uid="{00000000-0002-0000-0000-000037000000}">
      <formula1>ISTEXT(AB60)</formula1>
    </dataValidation>
    <dataValidation allowBlank="1" showInputMessage="1" showErrorMessage="1" prompt="Revisar si este indicador corresponde a un indicador del PDD Vigente. Tomarlo del listado de indicadores del plan que se encuentra en la caja de herramientas._x000a__x000a_" sqref="AH11:AH12" xr:uid="{00000000-0002-0000-0000-000039000000}"/>
    <dataValidation allowBlank="1" showInputMessage="1" showErrorMessage="1" prompt="Cifras en millones de pesos. Corresponde al valor de implementar la acción._x000a_" sqref="CL12 BF12 BJ12 BN12 BR12 BV12 CX12 BZ12 CH12 CD12 BB12" xr:uid="{00000000-0002-0000-0000-00003A000000}"/>
    <dataValidation type="list" allowBlank="1" showInputMessage="1" showErrorMessage="1" sqref="DI13:DI14" xr:uid="{00000000-0002-0000-0000-000036000000}">
      <formula1>INDIRECT($BT$13)</formula1>
    </dataValidation>
    <dataValidation type="custom" allowBlank="1" showInputMessage="1" showErrorMessage="1" error="La celda es de solo texto" sqref="A13:A59" xr:uid="{00000000-0002-0000-0000-000012000000}">
      <formula1>ISTEXT(A13)</formula1>
    </dataValidation>
    <dataValidation type="list" allowBlank="1" showInputMessage="1" showErrorMessage="1" sqref="AG13:AG64 H13:H64" xr:uid="{00000000-0002-0000-0000-000038000000}">
      <formula1>ANUALIZACIÓN</formula1>
    </dataValidation>
  </dataValidations>
  <hyperlinks>
    <hyperlink ref="DF26" r:id="rId1" xr:uid="{8D986B55-EB2B-4B97-9529-2C7EAB30E46F}"/>
    <hyperlink ref="DH19" r:id="rId2" xr:uid="{03119225-120A-41D3-A82B-A09B7200FF97}"/>
    <hyperlink ref="DH38" r:id="rId3" xr:uid="{AFFC4FC6-4D90-4189-B681-9D685867FCC2}"/>
    <hyperlink ref="DH20" r:id="rId4" xr:uid="{AFDE23E3-25D8-41FD-B059-4E142CB9F8D0}"/>
    <hyperlink ref="DN20" r:id="rId5" xr:uid="{C40257DA-DF40-49EB-8B0D-4E1FC84A9B9D}"/>
    <hyperlink ref="DH14" r:id="rId6" xr:uid="{1A2FA320-B788-4456-A88D-E375B71B7A86}"/>
    <hyperlink ref="DH50" r:id="rId7" xr:uid="{6888A2D7-D3CF-46E8-8D4B-B606FC51509E}"/>
    <hyperlink ref="DH51" r:id="rId8" xr:uid="{2EF1ADCF-A82C-444D-9D54-D1FE231F3E32}"/>
    <hyperlink ref="DH21" r:id="rId9" xr:uid="{4B0F45F1-1723-47B9-9CFD-562ECB616408}"/>
    <hyperlink ref="DN21" r:id="rId10" xr:uid="{72E5D985-583D-4CBB-8760-458F7E3F132E}"/>
    <hyperlink ref="DH18" r:id="rId11" xr:uid="{95356BD1-0C42-4A68-AE47-C51AEA8E2829}"/>
    <hyperlink ref="DN18" r:id="rId12" xr:uid="{D49197C3-A924-45BD-9A9E-9284BF4822F3}"/>
    <hyperlink ref="DN13" r:id="rId13" xr:uid="{195A2A42-9A06-441F-84C3-8AEBE3198DF5}"/>
    <hyperlink ref="DN19" r:id="rId14" xr:uid="{59D0DFDC-B191-4436-B18D-97E465F61E65}"/>
    <hyperlink ref="DH37" r:id="rId15" xr:uid="{8470FC0C-9C6C-4E16-A826-EF517D401649}"/>
    <hyperlink ref="DH45" r:id="rId16" xr:uid="{D90AF258-80B8-4134-A7F2-96E424FBB355}"/>
    <hyperlink ref="DN38" r:id="rId17" xr:uid="{FA4EA383-9C91-4A4D-9BE6-26929D148EF6}"/>
    <hyperlink ref="DH24" r:id="rId18" xr:uid="{AD1AC36F-A797-48D5-AEC5-5FA3153C292F}"/>
    <hyperlink ref="DH34" r:id="rId19" xr:uid="{69F6DC2B-E46C-4B1B-8FEB-29A5573DCEA4}"/>
    <hyperlink ref="DH33" r:id="rId20" xr:uid="{ABDA68A3-D274-4A00-B7FD-DFB0480F615F}"/>
    <hyperlink ref="DH39" r:id="rId21" xr:uid="{F0954EDE-B0CD-4139-85EB-B58BDAA7B7AB}"/>
    <hyperlink ref="DH25" r:id="rId22" xr:uid="{79DB8C15-893D-43E5-BCA2-C5B95732987E}"/>
    <hyperlink ref="DH15" r:id="rId23" xr:uid="{0A8144A4-AACB-4DE9-8AD7-240EE820AF07}"/>
    <hyperlink ref="DH42" r:id="rId24" xr:uid="{7C67C66A-2AD0-4497-8841-2E907B9366E2}"/>
    <hyperlink ref="DH43" r:id="rId25" xr:uid="{E93AC1E9-6823-4D4B-BEB4-BDFDA2282E07}"/>
    <hyperlink ref="DH44" r:id="rId26" xr:uid="{367A8798-59C0-4453-9EEB-B9976E1BCDF7}"/>
    <hyperlink ref="DH47" r:id="rId27" xr:uid="{42F54A4F-1A95-4B0E-9E01-46E3720A165D}"/>
    <hyperlink ref="DH16" r:id="rId28" xr:uid="{5D4F89FA-0EE2-48AF-8C14-B60108CD08DE}"/>
    <hyperlink ref="DH27" r:id="rId29" xr:uid="{468E35D7-65A9-44EB-AEC8-798CF64D15CF}"/>
    <hyperlink ref="DH28" r:id="rId30" xr:uid="{A5E12439-B62B-4C8A-92A3-E86EB342AFA5}"/>
    <hyperlink ref="DH29" r:id="rId31" xr:uid="{0CFF72CA-A2AD-48FF-BE67-027C2CF13CE3}"/>
    <hyperlink ref="DH30" r:id="rId32" xr:uid="{FABD6686-27C2-40AB-AA05-FF5C510A8F26}"/>
    <hyperlink ref="DH35" r:id="rId33" xr:uid="{F523C0F8-9C16-4AD1-8B0C-8F81F4E7717D}"/>
    <hyperlink ref="DN35" r:id="rId34" display="omorales@participacionbogota.gov.co" xr:uid="{9BE3E2E4-7F55-4323-8468-CC114824AEA1}"/>
    <hyperlink ref="DH22" r:id="rId35" xr:uid="{B538235C-FC27-42DA-A7D8-A28352EAA7B6}"/>
    <hyperlink ref="DH31" r:id="rId36" xr:uid="{626C154A-E393-44F3-A010-EF72C56781FD}"/>
    <hyperlink ref="DH23" r:id="rId37" xr:uid="{213C09E0-D5FA-4352-8206-7251EF18937C}"/>
    <hyperlink ref="DN23" r:id="rId38" xr:uid="{39096CCA-9E60-406A-8530-003AD3BC33D3}"/>
    <hyperlink ref="DH40" r:id="rId39" xr:uid="{E8D0ABD3-CD66-BA4E-9A3F-70F8800BBDB9}"/>
    <hyperlink ref="DN17" r:id="rId40" xr:uid="{CE90A690-B9A7-4C13-AF6D-837BD84B1138}"/>
    <hyperlink ref="DN36" r:id="rId41" xr:uid="{99626502-D580-4898-B912-469099CA3021}"/>
    <hyperlink ref="DH36" r:id="rId42" xr:uid="{3AB9D2FC-971C-41D3-A822-B2090CB549AD}"/>
    <hyperlink ref="DH17" r:id="rId43" xr:uid="{9C8C9422-1057-4B4C-9EC4-78D5CC8F9E82}"/>
    <hyperlink ref="DH46" r:id="rId44" xr:uid="{A3741D2F-4CF9-4898-BC1B-0803978A4DD8}"/>
    <hyperlink ref="DH41" r:id="rId45" xr:uid="{11B480C7-F60E-469E-B469-C757B490A8D4}"/>
    <hyperlink ref="DN22" r:id="rId46" xr:uid="{8A908DCB-2336-4284-AD81-969DF088EEFF}"/>
    <hyperlink ref="DH13" r:id="rId47" xr:uid="{91F60147-CDF6-4B80-B978-DF2713D2A4F8}"/>
  </hyperlinks>
  <pageMargins left="0.7" right="0.7" top="0.75" bottom="0.75" header="0.3" footer="0.3"/>
  <pageSetup paperSize="9" orientation="portrait" horizontalDpi="1200" verticalDpi="1200" r:id="rId48"/>
  <ignoredErrors>
    <ignoredError sqref="BA33 BA24:BA26 BA39 BA37 BA43 BA16 BA21" formulaRange="1"/>
    <ignoredError sqref="DB18 DB41" formula="1"/>
  </ignoredErrors>
  <extLst>
    <ext xmlns:x14="http://schemas.microsoft.com/office/spreadsheetml/2009/9/main" uri="{CCE6A557-97BC-4b89-ADB6-D9C93CAAB3DF}">
      <x14:dataValidations xmlns:xm="http://schemas.microsoft.com/office/excel/2006/main" xWindow="645" yWindow="544" count="8">
        <x14:dataValidation type="list" allowBlank="1" showInputMessage="1" showErrorMessage="1" xr:uid="{00000000-0002-0000-0000-00003D000000}">
          <x14:formula1>
            <xm:f>Desplegables!$I$4:$I$18</xm:f>
          </x14:formula1>
          <xm:sqref>B8 B7:C7</xm:sqref>
        </x14:dataValidation>
        <x14:dataValidation type="list" allowBlank="1" showInputMessage="1" showErrorMessage="1" xr:uid="{00000000-0002-0000-0000-00003F000000}">
          <x14:formula1>
            <xm:f>'https://scjgovcol-my.sharepoint.com/Users/alejm/OneDrive - Secretaría Distrital de Seguridad, Convivencia y Justicia/MATRICES FELIPE/Agregar otras/[Matriz PA ENTIDADES CORRESPONSABLES PPSCJ - VF IDRD.xlsx]Desplegables'!#REF!</xm:f>
          </x14:formula1>
          <xm:sqref>AF56</xm:sqref>
        </x14:dataValidation>
        <x14:dataValidation type="list" allowBlank="1" showInputMessage="1" showErrorMessage="1" xr:uid="{00000000-0002-0000-0000-000040000000}">
          <x14:formula1>
            <xm:f>'https://scjgovcol-my.sharepoint.com/Users/alejm/OneDrive - Secretaría Distrital de Seguridad, Convivencia y Justicia/MATRICES FELIPE/[Matriz de Plan de Accion SUBSECRETARIA DE SEGURIDAD Y CONVIVENCIA.xlsx]Desplegables'!#REF!</xm:f>
          </x14:formula1>
          <xm:sqref>AH53 AH60:AH64 DC60:DC64 BH60:BH64 BH53 AF53 DC53 AF60:AF64</xm:sqref>
        </x14:dataValidation>
        <x14:dataValidation type="list" allowBlank="1" showInputMessage="1" showErrorMessage="1" xr:uid="{00000000-0002-0000-0000-000041000000}">
          <x14:formula1>
            <xm:f>'https://scjgovcol-my.sharepoint.com/personal/mario_mayorga_scj_gov_co/Documents/MATRICES FELIPE/[Matriz de Plan de Accion 02042019 Subsecretaría Seguridad y Convivencia - V1 RevLC.xlsx]Desplegables'!#REF!</xm:f>
          </x14:formula1>
          <xm:sqref>AH53 BH53 AF53 DC53</xm:sqref>
        </x14:dataValidation>
        <x14:dataValidation type="list" allowBlank="1" showInputMessage="1" showErrorMessage="1" xr:uid="{00000000-0002-0000-0000-000042000000}">
          <x14:formula1>
            <xm:f>'https://scjgovcol-my.sharepoint.com/personal/mario_mayorga_scj_gov_co/Documents/MATRICES FELIPE/[Matriz de Plan de Accion SUBSECRETARIA DE ACCESO A LA JUSTICIA.xlsx]Desplegables'!#REF!</xm:f>
          </x14:formula1>
          <xm:sqref>AH52 AF52</xm:sqref>
        </x14:dataValidation>
        <x14:dataValidation type="list" allowBlank="1" showInputMessage="1" showErrorMessage="1" error="La celda debe contener solo texto" xr:uid="{00000000-0002-0000-0000-000043000000}">
          <x14:formula1>
            <xm:f>'https://scjgovcol-my.sharepoint.com/Users/alejm/OneDrive - Secretaría Distrital de Seguridad, Convivencia y Justicia/MATRICES FELIPE/[Matriz de Plan de Accion SUBSECRETARIA DE SEGURIDAD Y CONVIVENCIA.xlsx]Desplegables'!#REF!</xm:f>
          </x14:formula1>
          <xm:sqref>BL60:BL64 BP60:BP64 BP53 BT60:BT64 BT53 BX60:BX64 BX53 CZ60:CZ64 CZ53 BX48 BT48 BL48 CZ49</xm:sqref>
        </x14:dataValidation>
        <x14:dataValidation type="list" allowBlank="1" showInputMessage="1" showErrorMessage="1" error="La celda debe contener solo texto" xr:uid="{00000000-0002-0000-0000-000044000000}">
          <x14:formula1>
            <xm:f>'https://scjgovcol-my.sharepoint.com/personal/mario_mayorga_scj_gov_co/Documents/MATRICES FELIPE/[Matriz de Plan de Accion 02042019 Subsecretaría Seguridad y Convivencia - V1 RevLC.xlsx]Desplegables'!#REF!</xm:f>
          </x14:formula1>
          <xm:sqref>BP53 BT53 BX53 CZ53 BX48 BT48 BL48 CZ49</xm:sqref>
        </x14:dataValidation>
        <x14:dataValidation type="list" allowBlank="1" showInputMessage="1" showErrorMessage="1" xr:uid="{00000000-0002-0000-0000-00003E000000}">
          <x14:formula1>
            <xm:f>Desplegables!$L$24:$L$39</xm:f>
          </x14:formula1>
          <xm:sqref>AE13 AD19:AD43 AD13:AD17</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E459B-EB3D-45A9-9EB0-DB9326347873}">
  <sheetPr>
    <tabColor rgb="FF0070C0"/>
  </sheetPr>
  <dimension ref="A1:M62"/>
  <sheetViews>
    <sheetView topLeftCell="A6" zoomScaleNormal="100" workbookViewId="0">
      <selection activeCell="C2" sqref="C2:M2"/>
    </sheetView>
  </sheetViews>
  <sheetFormatPr baseColWidth="10" defaultColWidth="11.42578125" defaultRowHeight="15.75"/>
  <cols>
    <col min="1" max="1" width="25.140625" style="12" customWidth="1"/>
    <col min="2" max="2" width="39.140625" style="43" customWidth="1"/>
    <col min="3" max="3" width="11.42578125" style="12"/>
    <col min="4" max="4" width="15" style="12" customWidth="1"/>
    <col min="5" max="16384" width="11.42578125" style="12"/>
  </cols>
  <sheetData>
    <row r="1" spans="1:13" ht="16.5" thickBot="1">
      <c r="A1" s="330"/>
      <c r="B1" s="61" t="s">
        <v>785</v>
      </c>
      <c r="C1" s="62"/>
      <c r="D1" s="62"/>
      <c r="E1" s="62"/>
      <c r="F1" s="62"/>
      <c r="G1" s="62"/>
      <c r="H1" s="62"/>
      <c r="I1" s="62"/>
      <c r="J1" s="62"/>
      <c r="K1" s="62"/>
      <c r="L1" s="62"/>
      <c r="M1" s="63"/>
    </row>
    <row r="2" spans="1:13" ht="51.75" customHeight="1">
      <c r="A2" s="1136" t="s">
        <v>426</v>
      </c>
      <c r="B2" s="150" t="s">
        <v>427</v>
      </c>
      <c r="C2" s="1356" t="s">
        <v>754</v>
      </c>
      <c r="D2" s="1357"/>
      <c r="E2" s="1357"/>
      <c r="F2" s="1357"/>
      <c r="G2" s="1357"/>
      <c r="H2" s="1357"/>
      <c r="I2" s="1357"/>
      <c r="J2" s="1357"/>
      <c r="K2" s="1357"/>
      <c r="L2" s="1357"/>
      <c r="M2" s="1358"/>
    </row>
    <row r="3" spans="1:13" ht="31.5">
      <c r="A3" s="1137"/>
      <c r="B3" s="151" t="s">
        <v>511</v>
      </c>
      <c r="C3" s="1359" t="s">
        <v>746</v>
      </c>
      <c r="D3" s="1360"/>
      <c r="E3" s="1360"/>
      <c r="F3" s="1360"/>
      <c r="G3" s="1360"/>
      <c r="H3" s="1360"/>
      <c r="I3" s="1360"/>
      <c r="J3" s="1360"/>
      <c r="K3" s="1360"/>
      <c r="L3" s="1360"/>
      <c r="M3" s="1361"/>
    </row>
    <row r="4" spans="1:13">
      <c r="A4" s="1137"/>
      <c r="B4" s="153" t="s">
        <v>290</v>
      </c>
      <c r="C4" s="122" t="s">
        <v>355</v>
      </c>
      <c r="F4" s="1045" t="s">
        <v>291</v>
      </c>
      <c r="G4" s="1046"/>
      <c r="H4" s="125" t="s">
        <v>356</v>
      </c>
      <c r="I4" s="1297"/>
      <c r="J4" s="1064"/>
      <c r="K4" s="1064"/>
      <c r="L4" s="1064"/>
      <c r="M4" s="1065"/>
    </row>
    <row r="5" spans="1:13">
      <c r="A5" s="1137"/>
      <c r="B5" s="153" t="s">
        <v>430</v>
      </c>
      <c r="C5" s="1359"/>
      <c r="D5" s="1360"/>
      <c r="E5" s="1360"/>
      <c r="F5" s="1360"/>
      <c r="G5" s="1360"/>
      <c r="H5" s="1360"/>
      <c r="I5" s="1360"/>
      <c r="J5" s="1360"/>
      <c r="K5" s="1360"/>
      <c r="L5" s="1360"/>
      <c r="M5" s="1361"/>
    </row>
    <row r="6" spans="1:13">
      <c r="A6" s="1137"/>
      <c r="B6" s="153" t="s">
        <v>432</v>
      </c>
      <c r="C6" s="122"/>
      <c r="D6" s="126"/>
      <c r="E6" s="126"/>
      <c r="F6" s="126"/>
      <c r="G6" s="126"/>
      <c r="H6" s="126"/>
      <c r="I6" s="126"/>
      <c r="J6" s="126"/>
      <c r="K6" s="126"/>
      <c r="L6" s="126"/>
      <c r="M6" s="127"/>
    </row>
    <row r="7" spans="1:13">
      <c r="A7" s="1137"/>
      <c r="B7" s="162" t="s">
        <v>433</v>
      </c>
      <c r="C7" s="1031" t="s">
        <v>10</v>
      </c>
      <c r="D7" s="1032"/>
      <c r="E7" s="128"/>
      <c r="F7" s="128"/>
      <c r="G7" s="129"/>
      <c r="H7" s="67" t="s">
        <v>294</v>
      </c>
      <c r="I7" s="1033" t="s">
        <v>18</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376" t="s">
        <v>327</v>
      </c>
      <c r="D9" s="1047"/>
      <c r="E9" s="28"/>
      <c r="F9" s="1030"/>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106.5" customHeight="1">
      <c r="A11" s="1137"/>
      <c r="B11" s="162" t="s">
        <v>436</v>
      </c>
      <c r="C11" s="1353" t="s">
        <v>1193</v>
      </c>
      <c r="D11" s="1354"/>
      <c r="E11" s="1354"/>
      <c r="F11" s="1354"/>
      <c r="G11" s="1354"/>
      <c r="H11" s="1354"/>
      <c r="I11" s="1354"/>
      <c r="J11" s="1354"/>
      <c r="K11" s="1354"/>
      <c r="L11" s="1354"/>
      <c r="M11" s="1355"/>
    </row>
    <row r="12" spans="1:13" ht="93" customHeight="1">
      <c r="A12" s="1137"/>
      <c r="B12" s="162" t="s">
        <v>515</v>
      </c>
      <c r="C12" s="1377" t="s">
        <v>1192</v>
      </c>
      <c r="D12" s="1362"/>
      <c r="E12" s="1362"/>
      <c r="F12" s="1362"/>
      <c r="G12" s="1362"/>
      <c r="H12" s="1362"/>
      <c r="I12" s="1362"/>
      <c r="J12" s="1362"/>
      <c r="K12" s="1362"/>
      <c r="L12" s="1362"/>
      <c r="M12" s="1363"/>
    </row>
    <row r="13" spans="1:13" ht="31.5">
      <c r="A13" s="1137"/>
      <c r="B13" s="151" t="s">
        <v>516</v>
      </c>
      <c r="C13" s="1353" t="s">
        <v>740</v>
      </c>
      <c r="D13" s="1354"/>
      <c r="E13" s="1354"/>
      <c r="F13" s="1354"/>
      <c r="G13" s="1354"/>
      <c r="H13" s="1354"/>
      <c r="I13" s="1354"/>
      <c r="J13" s="1354"/>
      <c r="K13" s="1354"/>
      <c r="L13" s="1354"/>
      <c r="M13" s="1355"/>
    </row>
    <row r="14" spans="1:13">
      <c r="A14" s="1137"/>
      <c r="B14" s="1124" t="s">
        <v>517</v>
      </c>
      <c r="C14" s="1058" t="s">
        <v>69</v>
      </c>
      <c r="D14" s="1059"/>
      <c r="E14" s="91" t="s">
        <v>108</v>
      </c>
      <c r="F14" s="1364" t="s">
        <v>615</v>
      </c>
      <c r="G14" s="1354"/>
      <c r="H14" s="1354"/>
      <c r="I14" s="1354"/>
      <c r="J14" s="1354"/>
      <c r="K14" s="1354"/>
      <c r="L14" s="1354"/>
      <c r="M14" s="1355"/>
    </row>
    <row r="15" spans="1:13">
      <c r="A15" s="1137"/>
      <c r="B15" s="1125"/>
      <c r="C15" s="1058"/>
      <c r="D15" s="1059"/>
      <c r="E15" s="1059"/>
      <c r="F15" s="1059"/>
      <c r="G15" s="1059"/>
      <c r="H15" s="1059"/>
      <c r="I15" s="1059"/>
      <c r="J15" s="1059"/>
      <c r="K15" s="1059"/>
      <c r="L15" s="1059"/>
      <c r="M15" s="1130"/>
    </row>
    <row r="16" spans="1:13">
      <c r="A16" s="1165" t="s">
        <v>238</v>
      </c>
      <c r="B16" s="151" t="s">
        <v>280</v>
      </c>
      <c r="C16" s="1058" t="s">
        <v>5</v>
      </c>
      <c r="D16" s="1059"/>
      <c r="E16" s="1059"/>
      <c r="F16" s="1059"/>
      <c r="G16" s="1059"/>
      <c r="H16" s="1059"/>
      <c r="I16" s="1059"/>
      <c r="J16" s="1059"/>
      <c r="K16" s="1059"/>
      <c r="L16" s="1059"/>
      <c r="M16" s="1130"/>
    </row>
    <row r="17" spans="1:13" ht="36.75" customHeight="1">
      <c r="A17" s="1166"/>
      <c r="B17" s="151" t="s">
        <v>519</v>
      </c>
      <c r="C17" s="1013" t="s">
        <v>747</v>
      </c>
      <c r="D17" s="1014"/>
      <c r="E17" s="1014"/>
      <c r="F17" s="1014"/>
      <c r="G17" s="1014"/>
      <c r="H17" s="1014"/>
      <c r="I17" s="1014"/>
      <c r="J17" s="1014"/>
      <c r="K17" s="1014"/>
      <c r="L17" s="1014"/>
      <c r="M17" s="1017"/>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77" t="s">
        <v>438</v>
      </c>
      <c r="D20" s="17"/>
      <c r="E20" s="18" t="s">
        <v>439</v>
      </c>
      <c r="F20" s="17"/>
      <c r="G20" s="18" t="s">
        <v>440</v>
      </c>
      <c r="H20" s="17"/>
      <c r="I20" s="18" t="s">
        <v>441</v>
      </c>
      <c r="J20" s="19" t="s">
        <v>442</v>
      </c>
      <c r="K20" s="18"/>
      <c r="L20" s="18"/>
      <c r="M20" s="66"/>
    </row>
    <row r="21" spans="1:13">
      <c r="A21" s="1166"/>
      <c r="B21" s="1027"/>
      <c r="C21" s="77" t="s">
        <v>443</v>
      </c>
      <c r="D21" s="19"/>
      <c r="E21" s="18" t="s">
        <v>444</v>
      </c>
      <c r="F21" s="20"/>
      <c r="G21" s="18" t="s">
        <v>445</v>
      </c>
      <c r="H21" s="20"/>
      <c r="I21" s="18"/>
      <c r="J21" s="68"/>
      <c r="K21" s="18"/>
      <c r="L21" s="18"/>
      <c r="M21" s="66"/>
    </row>
    <row r="22" spans="1:13">
      <c r="A22" s="1166"/>
      <c r="B22" s="1027"/>
      <c r="C22" s="77" t="s">
        <v>446</v>
      </c>
      <c r="D22" s="19"/>
      <c r="E22" s="18" t="s">
        <v>447</v>
      </c>
      <c r="F22" s="19"/>
      <c r="G22" s="18"/>
      <c r="H22" s="68"/>
      <c r="I22" s="18"/>
      <c r="J22" s="68"/>
      <c r="K22" s="18"/>
      <c r="L22" s="18"/>
      <c r="M22" s="66"/>
    </row>
    <row r="23" spans="1:13">
      <c r="A23" s="1166"/>
      <c r="B23" s="1027"/>
      <c r="C23" s="77" t="s">
        <v>105</v>
      </c>
      <c r="D23" s="19"/>
      <c r="E23" s="18" t="s">
        <v>448</v>
      </c>
      <c r="F23" s="1365"/>
      <c r="G23" s="1365"/>
      <c r="H23" s="331"/>
      <c r="I23" s="331"/>
      <c r="J23" s="331"/>
      <c r="K23" s="331"/>
      <c r="L23" s="331"/>
      <c r="M23" s="332"/>
    </row>
    <row r="24" spans="1:13" ht="9.75" customHeight="1">
      <c r="A24" s="1166"/>
      <c r="B24" s="1028"/>
      <c r="C24" s="78"/>
      <c r="D24" s="21"/>
      <c r="E24" s="21"/>
      <c r="F24" s="21"/>
      <c r="G24" s="21"/>
      <c r="H24" s="21"/>
      <c r="I24" s="21"/>
      <c r="J24" s="21"/>
      <c r="K24" s="21"/>
      <c r="L24" s="21"/>
      <c r="M24" s="22"/>
    </row>
    <row r="25" spans="1:13">
      <c r="A25" s="1166"/>
      <c r="B25" s="1026" t="s">
        <v>449</v>
      </c>
      <c r="C25" s="79"/>
      <c r="D25" s="23"/>
      <c r="E25" s="23"/>
      <c r="F25" s="23"/>
      <c r="G25" s="23"/>
      <c r="H25" s="23"/>
      <c r="I25" s="23"/>
      <c r="J25" s="23"/>
      <c r="K25" s="23"/>
      <c r="L25" s="132"/>
      <c r="M25" s="133"/>
    </row>
    <row r="26" spans="1:13">
      <c r="A26" s="1166"/>
      <c r="B26" s="1027"/>
      <c r="C26" s="77" t="s">
        <v>450</v>
      </c>
      <c r="D26" s="20"/>
      <c r="E26" s="24"/>
      <c r="F26" s="18" t="s">
        <v>451</v>
      </c>
      <c r="G26" s="19"/>
      <c r="H26" s="24"/>
      <c r="I26" s="18" t="s">
        <v>452</v>
      </c>
      <c r="J26" s="19" t="s">
        <v>442</v>
      </c>
      <c r="K26" s="24"/>
      <c r="L26" s="26"/>
      <c r="M26" s="116"/>
    </row>
    <row r="27" spans="1:13">
      <c r="A27" s="1166"/>
      <c r="B27" s="1027"/>
      <c r="C27" s="77" t="s">
        <v>453</v>
      </c>
      <c r="D27" s="25"/>
      <c r="E27" s="26"/>
      <c r="F27" s="18" t="s">
        <v>454</v>
      </c>
      <c r="G27" s="20"/>
      <c r="H27" s="26"/>
      <c r="I27" s="27"/>
      <c r="J27" s="26"/>
      <c r="K27" s="28"/>
      <c r="L27" s="26"/>
      <c r="M27" s="116"/>
    </row>
    <row r="28" spans="1:13">
      <c r="A28" s="1166"/>
      <c r="B28" s="1028"/>
      <c r="C28" s="80"/>
      <c r="D28" s="29"/>
      <c r="E28" s="29"/>
      <c r="F28" s="29"/>
      <c r="G28" s="29"/>
      <c r="H28" s="29"/>
      <c r="I28" s="29"/>
      <c r="J28" s="29"/>
      <c r="K28" s="29"/>
      <c r="L28" s="121"/>
      <c r="M28" s="135"/>
    </row>
    <row r="29" spans="1:13">
      <c r="A29" s="1166"/>
      <c r="B29" s="154" t="s">
        <v>455</v>
      </c>
      <c r="C29" s="81"/>
      <c r="D29" s="59"/>
      <c r="E29" s="59"/>
      <c r="F29" s="59"/>
      <c r="G29" s="59"/>
      <c r="H29" s="59"/>
      <c r="I29" s="59"/>
      <c r="J29" s="59"/>
      <c r="K29" s="59"/>
      <c r="L29" s="59"/>
      <c r="M29" s="82"/>
    </row>
    <row r="30" spans="1:13">
      <c r="A30" s="1166"/>
      <c r="B30" s="154"/>
      <c r="C30" s="83" t="s">
        <v>456</v>
      </c>
      <c r="D30" s="262" t="s">
        <v>324</v>
      </c>
      <c r="E30" s="24"/>
      <c r="F30" s="32" t="s">
        <v>457</v>
      </c>
      <c r="G30" s="20">
        <v>2022</v>
      </c>
      <c r="H30" s="24"/>
      <c r="I30" s="32" t="s">
        <v>458</v>
      </c>
      <c r="J30" s="103"/>
      <c r="K30" s="104"/>
      <c r="L30" s="101"/>
      <c r="M30" s="30"/>
    </row>
    <row r="31" spans="1:13">
      <c r="A31" s="1166"/>
      <c r="B31" s="153"/>
      <c r="C31" s="78"/>
      <c r="D31" s="21"/>
      <c r="E31" s="21"/>
      <c r="F31" s="21"/>
      <c r="G31" s="21"/>
      <c r="H31" s="21"/>
      <c r="I31" s="21"/>
      <c r="J31" s="21"/>
      <c r="K31" s="21"/>
      <c r="L31" s="21"/>
      <c r="M31" s="22"/>
    </row>
    <row r="32" spans="1:13">
      <c r="A32" s="1166"/>
      <c r="B32" s="1026" t="s">
        <v>459</v>
      </c>
      <c r="C32" s="84"/>
      <c r="D32" s="33"/>
      <c r="E32" s="33"/>
      <c r="F32" s="33"/>
      <c r="G32" s="33"/>
      <c r="H32" s="33"/>
      <c r="I32" s="33"/>
      <c r="J32" s="33"/>
      <c r="K32" s="33"/>
      <c r="L32" s="132"/>
      <c r="M32" s="133"/>
    </row>
    <row r="33" spans="1:13">
      <c r="A33" s="1166"/>
      <c r="B33" s="1027"/>
      <c r="C33" s="85" t="s">
        <v>460</v>
      </c>
      <c r="D33" s="279">
        <v>2023</v>
      </c>
      <c r="E33" s="35"/>
      <c r="F33" s="24" t="s">
        <v>461</v>
      </c>
      <c r="G33" s="279">
        <v>2034</v>
      </c>
      <c r="H33" s="35"/>
      <c r="I33" s="32"/>
      <c r="J33" s="35"/>
      <c r="K33" s="35"/>
      <c r="L33" s="26"/>
      <c r="M33" s="116"/>
    </row>
    <row r="34" spans="1:13">
      <c r="A34" s="1166"/>
      <c r="B34" s="1028"/>
      <c r="C34" s="78"/>
      <c r="D34" s="37"/>
      <c r="E34" s="38"/>
      <c r="F34" s="21"/>
      <c r="G34" s="38"/>
      <c r="H34" s="38"/>
      <c r="I34" s="39"/>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6">
        <v>2022</v>
      </c>
      <c r="E36" s="6"/>
      <c r="F36" s="6">
        <v>2023</v>
      </c>
      <c r="G36" s="6"/>
      <c r="H36" s="333">
        <v>2024</v>
      </c>
      <c r="I36" s="333"/>
      <c r="J36" s="333">
        <v>2025</v>
      </c>
      <c r="K36" s="6"/>
      <c r="L36" s="6">
        <v>2026</v>
      </c>
      <c r="M36" s="40"/>
    </row>
    <row r="37" spans="1:13">
      <c r="A37" s="1166"/>
      <c r="B37" s="1027"/>
      <c r="C37" s="88"/>
      <c r="D37" s="315"/>
      <c r="E37" s="9"/>
      <c r="F37" s="315">
        <v>336</v>
      </c>
      <c r="G37" s="9"/>
      <c r="H37" s="315">
        <v>336</v>
      </c>
      <c r="I37" s="9"/>
      <c r="J37" s="315">
        <v>336</v>
      </c>
      <c r="K37" s="9"/>
      <c r="L37" s="315">
        <v>336</v>
      </c>
      <c r="M37" s="100"/>
    </row>
    <row r="38" spans="1:13">
      <c r="A38" s="1166"/>
      <c r="B38" s="1027"/>
      <c r="C38" s="88"/>
      <c r="D38" s="6">
        <v>2027</v>
      </c>
      <c r="E38" s="6"/>
      <c r="F38" s="6">
        <v>2028</v>
      </c>
      <c r="G38" s="6"/>
      <c r="H38" s="333">
        <v>2029</v>
      </c>
      <c r="I38" s="333"/>
      <c r="J38" s="333">
        <v>2030</v>
      </c>
      <c r="K38" s="6"/>
      <c r="L38" s="6">
        <v>2031</v>
      </c>
      <c r="M38" s="16"/>
    </row>
    <row r="39" spans="1:13">
      <c r="A39" s="1166"/>
      <c r="B39" s="1027"/>
      <c r="C39" s="88"/>
      <c r="D39" s="315">
        <v>336</v>
      </c>
      <c r="E39" s="9"/>
      <c r="F39" s="315">
        <v>336</v>
      </c>
      <c r="G39" s="9"/>
      <c r="H39" s="315">
        <v>336</v>
      </c>
      <c r="I39" s="9"/>
      <c r="J39" s="315">
        <v>336</v>
      </c>
      <c r="K39" s="9"/>
      <c r="L39" s="315">
        <v>336</v>
      </c>
      <c r="M39" s="100"/>
    </row>
    <row r="40" spans="1:13">
      <c r="A40" s="1166"/>
      <c r="B40" s="1027"/>
      <c r="C40" s="88"/>
      <c r="D40" s="6">
        <v>2032</v>
      </c>
      <c r="E40" s="6"/>
      <c r="F40" s="6">
        <v>2033</v>
      </c>
      <c r="G40" s="6"/>
      <c r="H40" s="6">
        <v>2034</v>
      </c>
      <c r="I40" s="6"/>
      <c r="J40" s="10" t="s">
        <v>467</v>
      </c>
      <c r="K40" s="6"/>
      <c r="L40" s="6"/>
      <c r="M40" s="16"/>
    </row>
    <row r="41" spans="1:13">
      <c r="A41" s="1166"/>
      <c r="B41" s="1027"/>
      <c r="C41" s="88"/>
      <c r="D41" s="315">
        <v>336</v>
      </c>
      <c r="E41" s="9"/>
      <c r="F41" s="315">
        <v>336</v>
      </c>
      <c r="G41" s="9"/>
      <c r="H41" s="315">
        <v>336</v>
      </c>
      <c r="I41" s="9"/>
      <c r="J41" s="464">
        <v>4032</v>
      </c>
      <c r="K41" s="9"/>
      <c r="L41" s="102"/>
      <c r="M41" s="90"/>
    </row>
    <row r="42" spans="1:13">
      <c r="A42" s="1166"/>
      <c r="B42" s="1027"/>
      <c r="C42" s="88"/>
      <c r="D42" s="102"/>
      <c r="E42" s="102"/>
      <c r="F42" s="102"/>
      <c r="G42" s="102"/>
      <c r="H42" s="102"/>
      <c r="I42" s="102"/>
      <c r="J42" s="102"/>
      <c r="K42" s="6"/>
      <c r="L42" s="102"/>
      <c r="M42" s="90"/>
    </row>
    <row r="43" spans="1:13">
      <c r="A43" s="1166"/>
      <c r="B43" s="1027"/>
      <c r="C43" s="88"/>
      <c r="D43" s="102"/>
      <c r="E43" s="102"/>
      <c r="F43" s="102"/>
      <c r="G43" s="102"/>
      <c r="H43" s="102"/>
      <c r="I43" s="102"/>
      <c r="J43" s="102"/>
      <c r="K43" s="6"/>
      <c r="L43" s="102"/>
      <c r="M43" s="90"/>
    </row>
    <row r="44" spans="1:13">
      <c r="A44" s="1166"/>
      <c r="B44" s="1027"/>
      <c r="C44" s="89"/>
      <c r="D44" s="102"/>
      <c r="E44" s="102"/>
      <c r="F44" s="102"/>
      <c r="G44" s="102"/>
      <c r="H44" s="102"/>
      <c r="I44" s="102"/>
      <c r="J44" s="97"/>
      <c r="K44" s="74"/>
      <c r="L44" s="97"/>
      <c r="M44" s="75"/>
    </row>
    <row r="45" spans="1:13" ht="18" customHeight="1">
      <c r="A45" s="1166"/>
      <c r="B45" s="1026" t="s">
        <v>468</v>
      </c>
      <c r="C45" s="79"/>
      <c r="D45" s="23"/>
      <c r="E45" s="23"/>
      <c r="F45" s="23"/>
      <c r="G45" s="23"/>
      <c r="H45" s="23"/>
      <c r="I45" s="23"/>
      <c r="J45" s="23"/>
      <c r="K45" s="23"/>
      <c r="L45" s="26"/>
      <c r="M45" s="116"/>
    </row>
    <row r="46" spans="1:13">
      <c r="A46" s="1166"/>
      <c r="B46" s="1027"/>
      <c r="C46" s="117"/>
      <c r="D46" s="41" t="s">
        <v>93</v>
      </c>
      <c r="E46" s="42" t="s">
        <v>95</v>
      </c>
      <c r="F46" s="1051" t="s">
        <v>469</v>
      </c>
      <c r="G46" s="1366"/>
      <c r="H46" s="1367"/>
      <c r="I46" s="1367"/>
      <c r="J46" s="1368"/>
      <c r="K46" s="118" t="s">
        <v>470</v>
      </c>
      <c r="L46" s="1018"/>
      <c r="M46" s="1019"/>
    </row>
    <row r="47" spans="1:13">
      <c r="A47" s="1166"/>
      <c r="B47" s="1027"/>
      <c r="C47" s="117"/>
      <c r="D47" s="119"/>
      <c r="E47" s="19" t="s">
        <v>442</v>
      </c>
      <c r="F47" s="1051"/>
      <c r="G47" s="1352"/>
      <c r="H47" s="1369"/>
      <c r="I47" s="1369"/>
      <c r="J47" s="1370"/>
      <c r="K47" s="26"/>
      <c r="L47" s="1020"/>
      <c r="M47" s="1021"/>
    </row>
    <row r="48" spans="1:13">
      <c r="A48" s="1166"/>
      <c r="B48" s="1028"/>
      <c r="C48" s="120"/>
      <c r="D48" s="121"/>
      <c r="E48" s="121"/>
      <c r="F48" s="121"/>
      <c r="G48" s="121"/>
      <c r="H48" s="121"/>
      <c r="I48" s="121"/>
      <c r="J48" s="121"/>
      <c r="K48" s="121"/>
      <c r="L48" s="26"/>
      <c r="M48" s="116"/>
    </row>
    <row r="49" spans="1:13" ht="154.5" customHeight="1">
      <c r="A49" s="1166"/>
      <c r="B49" s="162" t="s">
        <v>471</v>
      </c>
      <c r="C49" s="1013" t="s">
        <v>1194</v>
      </c>
      <c r="D49" s="1014"/>
      <c r="E49" s="1014"/>
      <c r="F49" s="1014"/>
      <c r="G49" s="1014"/>
      <c r="H49" s="1014"/>
      <c r="I49" s="1014"/>
      <c r="J49" s="1014"/>
      <c r="K49" s="1014"/>
      <c r="L49" s="1014"/>
      <c r="M49" s="1017"/>
    </row>
    <row r="50" spans="1:13" ht="18" customHeight="1">
      <c r="A50" s="1166"/>
      <c r="B50" s="151" t="s">
        <v>472</v>
      </c>
      <c r="C50" s="1095" t="s">
        <v>1195</v>
      </c>
      <c r="D50" s="1014"/>
      <c r="E50" s="1014"/>
      <c r="F50" s="1014"/>
      <c r="G50" s="1014"/>
      <c r="H50" s="1014"/>
      <c r="I50" s="1014"/>
      <c r="J50" s="1014"/>
      <c r="K50" s="1014"/>
      <c r="L50" s="1014"/>
      <c r="M50" s="1017"/>
    </row>
    <row r="51" spans="1:13">
      <c r="A51" s="1166"/>
      <c r="B51" s="151" t="s">
        <v>473</v>
      </c>
      <c r="C51" s="142" t="s">
        <v>654</v>
      </c>
      <c r="D51" s="143"/>
      <c r="E51" s="143"/>
      <c r="F51" s="143"/>
      <c r="G51" s="143"/>
      <c r="H51" s="143"/>
      <c r="I51" s="143"/>
      <c r="J51" s="143"/>
      <c r="K51" s="143"/>
      <c r="L51" s="143"/>
      <c r="M51" s="144"/>
    </row>
    <row r="52" spans="1:13">
      <c r="A52" s="1166"/>
      <c r="B52" s="151" t="s">
        <v>474</v>
      </c>
      <c r="C52" s="1371">
        <v>45323</v>
      </c>
      <c r="D52" s="1014"/>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ht="15.6" customHeight="1">
      <c r="A54" s="1061"/>
      <c r="B54" s="155" t="s">
        <v>477</v>
      </c>
      <c r="C54" s="1063" t="s">
        <v>478</v>
      </c>
      <c r="D54" s="1064"/>
      <c r="E54" s="1064"/>
      <c r="F54" s="1064"/>
      <c r="G54" s="1064"/>
      <c r="H54" s="1064"/>
      <c r="I54" s="1064"/>
      <c r="J54" s="1064"/>
      <c r="K54" s="1064"/>
      <c r="L54" s="1064"/>
      <c r="M54" s="1065"/>
    </row>
    <row r="55" spans="1:13" ht="15.6" customHeight="1">
      <c r="A55" s="1061"/>
      <c r="B55" s="155" t="s">
        <v>479</v>
      </c>
      <c r="C55" s="1063" t="s">
        <v>617</v>
      </c>
      <c r="D55" s="1064"/>
      <c r="E55" s="1064"/>
      <c r="F55" s="1064"/>
      <c r="G55" s="1064"/>
      <c r="H55" s="1064"/>
      <c r="I55" s="1064"/>
      <c r="J55" s="1064"/>
      <c r="K55" s="1064"/>
      <c r="L55" s="1064"/>
      <c r="M55" s="1065"/>
    </row>
    <row r="56" spans="1:13" ht="15.75" customHeight="1">
      <c r="A56" s="1061"/>
      <c r="B56" s="156" t="s">
        <v>481</v>
      </c>
      <c r="C56" s="1063" t="s">
        <v>478</v>
      </c>
      <c r="D56" s="1064"/>
      <c r="E56" s="1064"/>
      <c r="F56" s="1064"/>
      <c r="G56" s="1064"/>
      <c r="H56" s="1064"/>
      <c r="I56" s="1064"/>
      <c r="J56" s="1064"/>
      <c r="K56" s="1064"/>
      <c r="L56" s="1064"/>
      <c r="M56" s="1065"/>
    </row>
    <row r="57" spans="1:13" ht="15.75" customHeight="1">
      <c r="A57" s="1061"/>
      <c r="B57" s="155" t="s">
        <v>482</v>
      </c>
      <c r="C57" s="1351" t="s">
        <v>483</v>
      </c>
      <c r="D57" s="1374"/>
      <c r="E57" s="1374"/>
      <c r="F57" s="1374"/>
      <c r="G57" s="1374"/>
      <c r="H57" s="1374"/>
      <c r="I57" s="1374"/>
      <c r="J57" s="1374"/>
      <c r="K57" s="1374"/>
      <c r="L57" s="1374"/>
      <c r="M57" s="1375"/>
    </row>
    <row r="58" spans="1:13" ht="16.5" thickBot="1">
      <c r="A58" s="1062"/>
      <c r="B58" s="155" t="s">
        <v>484</v>
      </c>
      <c r="C58" s="1063">
        <v>6012417900</v>
      </c>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335"/>
      <c r="C62" s="1296"/>
      <c r="D62" s="1372"/>
      <c r="E62" s="1372"/>
      <c r="F62" s="1372"/>
      <c r="G62" s="1372"/>
      <c r="H62" s="1372"/>
      <c r="I62" s="1372"/>
      <c r="J62" s="1372"/>
      <c r="K62" s="1372"/>
      <c r="L62" s="1372"/>
      <c r="M62" s="1373"/>
    </row>
  </sheetData>
  <mergeCells count="49">
    <mergeCell ref="C62:M62"/>
    <mergeCell ref="C57:M57"/>
    <mergeCell ref="C58:M58"/>
    <mergeCell ref="A59:A61"/>
    <mergeCell ref="C59:M59"/>
    <mergeCell ref="C60:M60"/>
    <mergeCell ref="C61:M61"/>
    <mergeCell ref="A53:A58"/>
    <mergeCell ref="C53:M53"/>
    <mergeCell ref="C54:M54"/>
    <mergeCell ref="C55:M55"/>
    <mergeCell ref="C56:M56"/>
    <mergeCell ref="A16:A52"/>
    <mergeCell ref="C16:M16"/>
    <mergeCell ref="C17:M17"/>
    <mergeCell ref="B18:B24"/>
    <mergeCell ref="F23:G23"/>
    <mergeCell ref="B25:B28"/>
    <mergeCell ref="B32:B34"/>
    <mergeCell ref="B35:B44"/>
    <mergeCell ref="B45:B48"/>
    <mergeCell ref="F46:F47"/>
    <mergeCell ref="G46:J47"/>
    <mergeCell ref="L46:M47"/>
    <mergeCell ref="C49:M49"/>
    <mergeCell ref="C50:M50"/>
    <mergeCell ref="C52:D52"/>
    <mergeCell ref="C12:M12"/>
    <mergeCell ref="C13:M13"/>
    <mergeCell ref="B14:B15"/>
    <mergeCell ref="C14:D14"/>
    <mergeCell ref="F14:M14"/>
    <mergeCell ref="C15:M15"/>
    <mergeCell ref="C11:M11"/>
    <mergeCell ref="A2:A15"/>
    <mergeCell ref="C2:M2"/>
    <mergeCell ref="C3:M3"/>
    <mergeCell ref="F4:G4"/>
    <mergeCell ref="I4:M4"/>
    <mergeCell ref="C5:M5"/>
    <mergeCell ref="C7:D7"/>
    <mergeCell ref="I7:M7"/>
    <mergeCell ref="B8:B10"/>
    <mergeCell ref="C9:D9"/>
    <mergeCell ref="F9:G9"/>
    <mergeCell ref="I9:J9"/>
    <mergeCell ref="C10:D10"/>
    <mergeCell ref="F10:G10"/>
    <mergeCell ref="I10:J10"/>
  </mergeCells>
  <dataValidations count="7">
    <dataValidation type="list" allowBlank="1" showInputMessage="1" showErrorMessage="1" sqref="I7:M7" xr:uid="{A2A52671-E166-484A-821E-EB3A9340F663}">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DC5D6DC4-89C8-4238-8ABB-725700D16462}"/>
    <dataValidation allowBlank="1" showInputMessage="1" showErrorMessage="1" prompt="Determine si el indicador responde a un enfoque (Derechos Humanos, Género, Diferencial, Poblacional, Ambiental y Territorial). Si responde a más de enfoque separelos por ;" sqref="B16" xr:uid="{4B0855AA-0638-49A2-831F-4CB61BD6E6E6}"/>
    <dataValidation allowBlank="1" showInputMessage="1" showErrorMessage="1" prompt="Identifique la meta ODS a que le apunta el indicador de producto. Seleccione de la lista desplegable." sqref="E14" xr:uid="{03BA83BD-67EE-43D6-A05E-A645DAEDDD94}"/>
    <dataValidation allowBlank="1" showInputMessage="1" showErrorMessage="1" prompt="Identifique el ODS a que le apunta el indicador de producto. Seleccione de la lista desplegable._x000a_" sqref="B14:B15" xr:uid="{8A9A7772-90FA-4B2E-BBEF-5550852060CE}"/>
    <dataValidation allowBlank="1" showInputMessage="1" showErrorMessage="1" prompt="Incluir una ficha por cada indicador, ya sea de producto o de resultado" sqref="B1" xr:uid="{06638F32-2B10-4A24-9690-296D8D1818D1}"/>
    <dataValidation allowBlank="1" showInputMessage="1" showErrorMessage="1" prompt="Seleccione de la lista desplegable" sqref="B4 B7 H7" xr:uid="{B1E1B935-FE6F-4B7D-AC6B-BBF2FD538755}"/>
  </dataValidations>
  <hyperlinks>
    <hyperlink ref="C57" r:id="rId1" xr:uid="{4574FA39-E7E0-4BB6-B831-55F4AFF0976F}"/>
  </hyperlinks>
  <pageMargins left="0.7" right="0.7" top="0.75" bottom="0.75" header="0.3" footer="0.3"/>
  <pageSetup paperSize="9" orientation="portrait"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264C-1B4C-45F3-ABEC-349794945E17}">
  <sheetPr>
    <tabColor rgb="FF0070C0"/>
  </sheetPr>
  <dimension ref="A1:M62"/>
  <sheetViews>
    <sheetView zoomScaleNormal="100" workbookViewId="0">
      <selection activeCell="C2" sqref="C2:M2"/>
    </sheetView>
  </sheetViews>
  <sheetFormatPr baseColWidth="10" defaultColWidth="11.42578125" defaultRowHeight="15.75"/>
  <cols>
    <col min="1" max="1" width="25.140625" style="12" customWidth="1"/>
    <col min="2" max="2" width="39.140625" style="43" customWidth="1"/>
    <col min="3" max="3" width="11.42578125" style="12" bestFit="1"/>
    <col min="4" max="4" width="15" style="12" customWidth="1"/>
    <col min="5" max="16384" width="11.42578125" style="12"/>
  </cols>
  <sheetData>
    <row r="1" spans="1:13" ht="16.5" thickBot="1">
      <c r="A1" s="330"/>
      <c r="B1" s="61" t="s">
        <v>951</v>
      </c>
      <c r="C1" s="62"/>
      <c r="D1" s="62"/>
      <c r="E1" s="62"/>
      <c r="F1" s="62"/>
      <c r="G1" s="62"/>
      <c r="H1" s="62"/>
      <c r="I1" s="62"/>
      <c r="J1" s="62"/>
      <c r="K1" s="62"/>
      <c r="L1" s="62"/>
      <c r="M1" s="63"/>
    </row>
    <row r="2" spans="1:13" ht="51.75" customHeight="1">
      <c r="A2" s="1136" t="s">
        <v>426</v>
      </c>
      <c r="B2" s="150" t="s">
        <v>427</v>
      </c>
      <c r="C2" s="1391" t="s">
        <v>949</v>
      </c>
      <c r="D2" s="1392"/>
      <c r="E2" s="1392"/>
      <c r="F2" s="1392"/>
      <c r="G2" s="1392"/>
      <c r="H2" s="1392"/>
      <c r="I2" s="1392"/>
      <c r="J2" s="1392"/>
      <c r="K2" s="1392"/>
      <c r="L2" s="1392"/>
      <c r="M2" s="1393"/>
    </row>
    <row r="3" spans="1:13" ht="25.5" customHeight="1">
      <c r="A3" s="1137"/>
      <c r="B3" s="151" t="s">
        <v>511</v>
      </c>
      <c r="C3" s="1359" t="s">
        <v>746</v>
      </c>
      <c r="D3" s="1360"/>
      <c r="E3" s="1360"/>
      <c r="F3" s="1360"/>
      <c r="G3" s="1360"/>
      <c r="H3" s="1360"/>
      <c r="I3" s="1360"/>
      <c r="J3" s="1360"/>
      <c r="K3" s="1360"/>
      <c r="L3" s="1360"/>
      <c r="M3" s="1361"/>
    </row>
    <row r="4" spans="1:13" ht="17.100000000000001" customHeight="1">
      <c r="A4" s="1137"/>
      <c r="B4" s="153" t="s">
        <v>290</v>
      </c>
      <c r="C4" s="122" t="s">
        <v>355</v>
      </c>
      <c r="F4" s="1045" t="s">
        <v>291</v>
      </c>
      <c r="G4" s="1046"/>
      <c r="H4" s="125" t="s">
        <v>356</v>
      </c>
      <c r="I4" s="1297"/>
      <c r="J4" s="1064"/>
      <c r="K4" s="1064"/>
      <c r="L4" s="1064"/>
      <c r="M4" s="1065"/>
    </row>
    <row r="5" spans="1:13" ht="17.100000000000001" customHeight="1">
      <c r="A5" s="1137"/>
      <c r="B5" s="153" t="s">
        <v>430</v>
      </c>
      <c r="C5" s="1359"/>
      <c r="D5" s="1360"/>
      <c r="E5" s="1360"/>
      <c r="F5" s="1360"/>
      <c r="G5" s="1360"/>
      <c r="H5" s="1360"/>
      <c r="I5" s="1360"/>
      <c r="J5" s="1360"/>
      <c r="K5" s="1360"/>
      <c r="L5" s="1360"/>
      <c r="M5" s="1361"/>
    </row>
    <row r="6" spans="1:13" ht="17.100000000000001" customHeight="1">
      <c r="A6" s="1137"/>
      <c r="B6" s="153" t="s">
        <v>432</v>
      </c>
      <c r="C6" s="122"/>
      <c r="D6" s="126"/>
      <c r="E6" s="126"/>
      <c r="F6" s="126"/>
      <c r="G6" s="126"/>
      <c r="H6" s="126"/>
      <c r="I6" s="126"/>
      <c r="J6" s="126"/>
      <c r="K6" s="126"/>
      <c r="L6" s="126"/>
      <c r="M6" s="127"/>
    </row>
    <row r="7" spans="1:13" ht="17.100000000000001" customHeight="1">
      <c r="A7" s="1137"/>
      <c r="B7" s="162" t="s">
        <v>433</v>
      </c>
      <c r="C7" s="1031" t="s">
        <v>10</v>
      </c>
      <c r="D7" s="1032"/>
      <c r="E7" s="128"/>
      <c r="F7" s="128"/>
      <c r="G7" s="129"/>
      <c r="H7" s="67" t="s">
        <v>294</v>
      </c>
      <c r="I7" s="1033" t="s">
        <v>18</v>
      </c>
      <c r="J7" s="1032"/>
      <c r="K7" s="1032"/>
      <c r="L7" s="1032"/>
      <c r="M7" s="1034"/>
    </row>
    <row r="8" spans="1:13" ht="15.95" customHeight="1">
      <c r="A8" s="1137"/>
      <c r="B8" s="1124" t="s">
        <v>434</v>
      </c>
      <c r="C8" s="130"/>
      <c r="D8" s="131"/>
      <c r="E8" s="131"/>
      <c r="F8" s="131"/>
      <c r="G8" s="131"/>
      <c r="H8" s="131"/>
      <c r="I8" s="131"/>
      <c r="J8" s="131"/>
      <c r="K8" s="131"/>
      <c r="L8" s="132"/>
      <c r="M8" s="133"/>
    </row>
    <row r="9" spans="1:13" ht="15.95" customHeight="1">
      <c r="A9" s="1137"/>
      <c r="B9" s="1125"/>
      <c r="C9" s="1376" t="s">
        <v>327</v>
      </c>
      <c r="D9" s="1047"/>
      <c r="E9" s="28"/>
      <c r="F9" s="1030"/>
      <c r="G9" s="1030"/>
      <c r="H9" s="28"/>
      <c r="I9" s="1030"/>
      <c r="J9" s="1030"/>
      <c r="K9" s="28"/>
      <c r="L9" s="26"/>
      <c r="M9" s="116"/>
    </row>
    <row r="10" spans="1:13" ht="15.95" customHeight="1">
      <c r="A10" s="1137"/>
      <c r="B10" s="1126"/>
      <c r="C10" s="1029" t="s">
        <v>435</v>
      </c>
      <c r="D10" s="1030"/>
      <c r="E10" s="134"/>
      <c r="F10" s="1030" t="s">
        <v>435</v>
      </c>
      <c r="G10" s="1030"/>
      <c r="H10" s="134"/>
      <c r="I10" s="1030" t="s">
        <v>435</v>
      </c>
      <c r="J10" s="1030"/>
      <c r="K10" s="134"/>
      <c r="L10" s="121"/>
      <c r="M10" s="135"/>
    </row>
    <row r="11" spans="1:13" ht="71.25" customHeight="1">
      <c r="A11" s="1137"/>
      <c r="B11" s="162" t="s">
        <v>436</v>
      </c>
      <c r="C11" s="1387" t="s">
        <v>1196</v>
      </c>
      <c r="D11" s="1388"/>
      <c r="E11" s="1388"/>
      <c r="F11" s="1388"/>
      <c r="G11" s="1388"/>
      <c r="H11" s="1388"/>
      <c r="I11" s="1388"/>
      <c r="J11" s="1388"/>
      <c r="K11" s="1388"/>
      <c r="L11" s="1388"/>
      <c r="M11" s="1389"/>
    </row>
    <row r="12" spans="1:13" ht="155.1" customHeight="1">
      <c r="A12" s="1137"/>
      <c r="B12" s="162" t="s">
        <v>515</v>
      </c>
      <c r="C12" s="1384" t="s">
        <v>1197</v>
      </c>
      <c r="D12" s="1385"/>
      <c r="E12" s="1385"/>
      <c r="F12" s="1385"/>
      <c r="G12" s="1385"/>
      <c r="H12" s="1385"/>
      <c r="I12" s="1385"/>
      <c r="J12" s="1385"/>
      <c r="K12" s="1385"/>
      <c r="L12" s="1385"/>
      <c r="M12" s="1386"/>
    </row>
    <row r="13" spans="1:13" ht="33.950000000000003" customHeight="1">
      <c r="A13" s="1137"/>
      <c r="B13" s="151" t="s">
        <v>516</v>
      </c>
      <c r="C13" s="1387" t="s">
        <v>740</v>
      </c>
      <c r="D13" s="1388"/>
      <c r="E13" s="1388"/>
      <c r="F13" s="1388"/>
      <c r="G13" s="1388"/>
      <c r="H13" s="1388"/>
      <c r="I13" s="1388"/>
      <c r="J13" s="1388"/>
      <c r="K13" s="1388"/>
      <c r="L13" s="1388"/>
      <c r="M13" s="1389"/>
    </row>
    <row r="14" spans="1:13" ht="17.100000000000001" customHeight="1">
      <c r="A14" s="1137"/>
      <c r="B14" s="1124" t="s">
        <v>517</v>
      </c>
      <c r="C14" s="1333" t="s">
        <v>86</v>
      </c>
      <c r="D14" s="1334"/>
      <c r="E14" s="472" t="s">
        <v>108</v>
      </c>
      <c r="F14" s="1390" t="s">
        <v>368</v>
      </c>
      <c r="G14" s="1388"/>
      <c r="H14" s="1388"/>
      <c r="I14" s="1388"/>
      <c r="J14" s="1388"/>
      <c r="K14" s="1388"/>
      <c r="L14" s="1388"/>
      <c r="M14" s="1389"/>
    </row>
    <row r="15" spans="1:13" ht="15.95" customHeight="1">
      <c r="A15" s="1137"/>
      <c r="B15" s="1125"/>
      <c r="C15" s="1333"/>
      <c r="D15" s="1334"/>
      <c r="E15" s="1334"/>
      <c r="F15" s="1334"/>
      <c r="G15" s="1334"/>
      <c r="H15" s="1334"/>
      <c r="I15" s="1334"/>
      <c r="J15" s="1334"/>
      <c r="K15" s="1334"/>
      <c r="L15" s="1334"/>
      <c r="M15" s="1335"/>
    </row>
    <row r="16" spans="1:13" ht="17.100000000000001" customHeight="1">
      <c r="A16" s="1165" t="s">
        <v>238</v>
      </c>
      <c r="B16" s="151" t="s">
        <v>280</v>
      </c>
      <c r="C16" s="1333" t="s">
        <v>5</v>
      </c>
      <c r="D16" s="1334"/>
      <c r="E16" s="1334"/>
      <c r="F16" s="1334"/>
      <c r="G16" s="1334"/>
      <c r="H16" s="1334"/>
      <c r="I16" s="1334"/>
      <c r="J16" s="1334"/>
      <c r="K16" s="1334"/>
      <c r="L16" s="1334"/>
      <c r="M16" s="1335"/>
    </row>
    <row r="17" spans="1:13" ht="36.75" customHeight="1">
      <c r="A17" s="1166"/>
      <c r="B17" s="151" t="s">
        <v>519</v>
      </c>
      <c r="C17" s="1119" t="s">
        <v>952</v>
      </c>
      <c r="D17" s="1331"/>
      <c r="E17" s="1331"/>
      <c r="F17" s="1331"/>
      <c r="G17" s="1331"/>
      <c r="H17" s="1331"/>
      <c r="I17" s="1331"/>
      <c r="J17" s="1331"/>
      <c r="K17" s="1331"/>
      <c r="L17" s="1331"/>
      <c r="M17" s="1332"/>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ht="17.100000000000001" customHeight="1">
      <c r="A20" s="1166"/>
      <c r="B20" s="1027"/>
      <c r="C20" s="473" t="s">
        <v>438</v>
      </c>
      <c r="D20" s="474"/>
      <c r="E20" s="819" t="s">
        <v>439</v>
      </c>
      <c r="F20" s="474"/>
      <c r="G20" s="819" t="s">
        <v>440</v>
      </c>
      <c r="H20" s="474"/>
      <c r="I20" s="819" t="s">
        <v>441</v>
      </c>
      <c r="J20" s="475" t="s">
        <v>442</v>
      </c>
      <c r="K20" s="819"/>
      <c r="L20" s="819"/>
      <c r="M20" s="476"/>
    </row>
    <row r="21" spans="1:13" ht="17.100000000000001" customHeight="1">
      <c r="A21" s="1166"/>
      <c r="B21" s="1027"/>
      <c r="C21" s="473" t="s">
        <v>443</v>
      </c>
      <c r="D21" s="475"/>
      <c r="E21" s="819" t="s">
        <v>444</v>
      </c>
      <c r="F21" s="477"/>
      <c r="G21" s="819" t="s">
        <v>445</v>
      </c>
      <c r="H21" s="477"/>
      <c r="I21" s="819"/>
      <c r="J21" s="820"/>
      <c r="K21" s="819"/>
      <c r="L21" s="819"/>
      <c r="M21" s="476"/>
    </row>
    <row r="22" spans="1:13" ht="17.100000000000001" customHeight="1">
      <c r="A22" s="1166"/>
      <c r="B22" s="1027"/>
      <c r="C22" s="473" t="s">
        <v>446</v>
      </c>
      <c r="D22" s="475"/>
      <c r="E22" s="819" t="s">
        <v>447</v>
      </c>
      <c r="F22" s="475"/>
      <c r="G22" s="819"/>
      <c r="H22" s="820"/>
      <c r="I22" s="819"/>
      <c r="J22" s="820"/>
      <c r="K22" s="819"/>
      <c r="L22" s="819"/>
      <c r="M22" s="476"/>
    </row>
    <row r="23" spans="1:13" ht="17.100000000000001" customHeight="1">
      <c r="A23" s="1166"/>
      <c r="B23" s="1027"/>
      <c r="C23" s="473" t="s">
        <v>105</v>
      </c>
      <c r="D23" s="475" t="s">
        <v>442</v>
      </c>
      <c r="E23" s="819" t="s">
        <v>448</v>
      </c>
      <c r="F23" s="1365" t="s">
        <v>953</v>
      </c>
      <c r="G23" s="1365"/>
      <c r="H23" s="331"/>
      <c r="I23" s="331"/>
      <c r="J23" s="331"/>
      <c r="K23" s="331"/>
      <c r="L23" s="331"/>
      <c r="M23" s="332"/>
    </row>
    <row r="24" spans="1:13" ht="9.75" customHeight="1">
      <c r="A24" s="1166"/>
      <c r="B24" s="1028"/>
      <c r="C24" s="478"/>
      <c r="D24" s="479"/>
      <c r="E24" s="479"/>
      <c r="F24" s="479"/>
      <c r="G24" s="479"/>
      <c r="H24" s="479"/>
      <c r="I24" s="479"/>
      <c r="J24" s="479"/>
      <c r="K24" s="479"/>
      <c r="L24" s="479"/>
      <c r="M24" s="480"/>
    </row>
    <row r="25" spans="1:13" ht="15.95" customHeight="1">
      <c r="A25" s="1166"/>
      <c r="B25" s="1026" t="s">
        <v>449</v>
      </c>
      <c r="C25" s="481"/>
      <c r="D25" s="482"/>
      <c r="E25" s="482"/>
      <c r="F25" s="482"/>
      <c r="G25" s="482"/>
      <c r="H25" s="482"/>
      <c r="I25" s="482"/>
      <c r="J25" s="482"/>
      <c r="K25" s="482"/>
      <c r="L25" s="132"/>
      <c r="M25" s="133"/>
    </row>
    <row r="26" spans="1:13" ht="17.100000000000001" customHeight="1">
      <c r="A26" s="1166"/>
      <c r="B26" s="1027"/>
      <c r="C26" s="473" t="s">
        <v>450</v>
      </c>
      <c r="D26" s="477"/>
      <c r="E26" s="821"/>
      <c r="F26" s="819" t="s">
        <v>451</v>
      </c>
      <c r="G26" s="475"/>
      <c r="H26" s="821"/>
      <c r="I26" s="819" t="s">
        <v>452</v>
      </c>
      <c r="J26" s="475" t="s">
        <v>442</v>
      </c>
      <c r="K26" s="821"/>
      <c r="L26" s="26"/>
      <c r="M26" s="116"/>
    </row>
    <row r="27" spans="1:13" ht="17.100000000000001" customHeight="1">
      <c r="A27" s="1166"/>
      <c r="B27" s="1027"/>
      <c r="C27" s="473" t="s">
        <v>453</v>
      </c>
      <c r="D27" s="25"/>
      <c r="E27" s="26"/>
      <c r="F27" s="819" t="s">
        <v>454</v>
      </c>
      <c r="G27" s="477"/>
      <c r="H27" s="26"/>
      <c r="I27" s="27"/>
      <c r="J27" s="26"/>
      <c r="K27" s="28"/>
      <c r="L27" s="26"/>
      <c r="M27" s="116"/>
    </row>
    <row r="28" spans="1:13" ht="15.95" customHeight="1">
      <c r="A28" s="1166"/>
      <c r="B28" s="1028"/>
      <c r="C28" s="483"/>
      <c r="D28" s="484"/>
      <c r="E28" s="484"/>
      <c r="F28" s="484"/>
      <c r="G28" s="484"/>
      <c r="H28" s="484"/>
      <c r="I28" s="484"/>
      <c r="J28" s="484"/>
      <c r="K28" s="484"/>
      <c r="L28" s="121"/>
      <c r="M28" s="135"/>
    </row>
    <row r="29" spans="1:13" ht="17.100000000000001" customHeight="1">
      <c r="A29" s="1166"/>
      <c r="B29" s="154" t="s">
        <v>455</v>
      </c>
      <c r="C29" s="485"/>
      <c r="D29" s="486"/>
      <c r="E29" s="486"/>
      <c r="F29" s="486"/>
      <c r="G29" s="486"/>
      <c r="H29" s="486"/>
      <c r="I29" s="486"/>
      <c r="J29" s="486"/>
      <c r="K29" s="486"/>
      <c r="L29" s="486"/>
      <c r="M29" s="487"/>
    </row>
    <row r="30" spans="1:13" ht="17.100000000000001" customHeight="1">
      <c r="A30" s="1166"/>
      <c r="B30" s="154"/>
      <c r="C30" s="488" t="s">
        <v>456</v>
      </c>
      <c r="D30" s="489" t="s">
        <v>324</v>
      </c>
      <c r="E30" s="821"/>
      <c r="F30" s="822" t="s">
        <v>457</v>
      </c>
      <c r="G30" s="477" t="s">
        <v>356</v>
      </c>
      <c r="H30" s="821"/>
      <c r="I30" s="822" t="s">
        <v>458</v>
      </c>
      <c r="J30" s="823" t="s">
        <v>356</v>
      </c>
      <c r="K30" s="555"/>
      <c r="L30" s="491"/>
      <c r="M30" s="492"/>
    </row>
    <row r="31" spans="1:13" ht="15.95" customHeight="1">
      <c r="A31" s="1166"/>
      <c r="B31" s="153"/>
      <c r="C31" s="478"/>
      <c r="D31" s="479"/>
      <c r="E31" s="479"/>
      <c r="F31" s="479"/>
      <c r="G31" s="479"/>
      <c r="H31" s="479"/>
      <c r="I31" s="479"/>
      <c r="J31" s="479"/>
      <c r="K31" s="479"/>
      <c r="L31" s="479"/>
      <c r="M31" s="480"/>
    </row>
    <row r="32" spans="1:13" ht="15.95" customHeight="1">
      <c r="A32" s="1166"/>
      <c r="B32" s="1026" t="s">
        <v>459</v>
      </c>
      <c r="C32" s="84"/>
      <c r="D32" s="33"/>
      <c r="E32" s="33"/>
      <c r="F32" s="33"/>
      <c r="G32" s="33"/>
      <c r="H32" s="33"/>
      <c r="I32" s="33"/>
      <c r="J32" s="33"/>
      <c r="K32" s="33"/>
      <c r="L32" s="132"/>
      <c r="M32" s="133"/>
    </row>
    <row r="33" spans="1:13" ht="17.100000000000001" customHeight="1">
      <c r="A33" s="1166"/>
      <c r="B33" s="1027"/>
      <c r="C33" s="493" t="s">
        <v>460</v>
      </c>
      <c r="D33" s="494">
        <v>2023</v>
      </c>
      <c r="E33" s="35"/>
      <c r="F33" s="821" t="s">
        <v>461</v>
      </c>
      <c r="G33" s="494">
        <v>2034</v>
      </c>
      <c r="H33" s="35"/>
      <c r="I33" s="822"/>
      <c r="J33" s="35"/>
      <c r="K33" s="35"/>
      <c r="L33" s="26"/>
      <c r="M33" s="116"/>
    </row>
    <row r="34" spans="1:13" ht="15.95" customHeight="1">
      <c r="A34" s="1166"/>
      <c r="B34" s="1028"/>
      <c r="C34" s="478"/>
      <c r="D34" s="348"/>
      <c r="E34" s="38"/>
      <c r="F34" s="479"/>
      <c r="G34" s="38"/>
      <c r="H34" s="38"/>
      <c r="I34" s="495"/>
      <c r="J34" s="38"/>
      <c r="K34" s="38"/>
      <c r="L34" s="121"/>
      <c r="M34" s="135"/>
    </row>
    <row r="35" spans="1:13" ht="15.95" customHeight="1">
      <c r="A35" s="1166"/>
      <c r="B35" s="1026" t="s">
        <v>462</v>
      </c>
      <c r="C35" s="86"/>
      <c r="D35" s="73"/>
      <c r="E35" s="73"/>
      <c r="F35" s="73"/>
      <c r="G35" s="73"/>
      <c r="H35" s="73"/>
      <c r="I35" s="73"/>
      <c r="J35" s="73"/>
      <c r="K35" s="73"/>
      <c r="L35" s="73"/>
      <c r="M35" s="87"/>
    </row>
    <row r="36" spans="1:13" ht="15.95" customHeight="1">
      <c r="A36" s="1166"/>
      <c r="B36" s="1027"/>
      <c r="C36" s="88"/>
      <c r="D36" s="6">
        <v>2022</v>
      </c>
      <c r="E36" s="6"/>
      <c r="F36" s="6">
        <v>2023</v>
      </c>
      <c r="G36" s="6"/>
      <c r="H36" s="333">
        <v>2024</v>
      </c>
      <c r="I36" s="333"/>
      <c r="J36" s="333">
        <v>2025</v>
      </c>
      <c r="K36" s="6"/>
      <c r="L36" s="6">
        <v>2026</v>
      </c>
      <c r="M36" s="40"/>
    </row>
    <row r="37" spans="1:13" ht="15.95" customHeight="1">
      <c r="A37" s="1166"/>
      <c r="B37" s="1027"/>
      <c r="C37" s="88"/>
      <c r="D37" s="315">
        <v>1</v>
      </c>
      <c r="E37" s="9"/>
      <c r="F37" s="315">
        <v>1</v>
      </c>
      <c r="G37" s="9"/>
      <c r="H37" s="315">
        <v>1</v>
      </c>
      <c r="I37" s="9"/>
      <c r="J37" s="315">
        <v>1</v>
      </c>
      <c r="K37" s="9"/>
      <c r="L37" s="315">
        <v>1</v>
      </c>
      <c r="M37" s="100"/>
    </row>
    <row r="38" spans="1:13" ht="15.95" customHeight="1">
      <c r="A38" s="1166"/>
      <c r="B38" s="1027"/>
      <c r="C38" s="88"/>
      <c r="D38" s="6">
        <v>2027</v>
      </c>
      <c r="E38" s="6"/>
      <c r="F38" s="6">
        <v>2028</v>
      </c>
      <c r="G38" s="6"/>
      <c r="H38" s="333">
        <v>2029</v>
      </c>
      <c r="I38" s="333"/>
      <c r="J38" s="333">
        <v>2030</v>
      </c>
      <c r="K38" s="6"/>
      <c r="L38" s="6">
        <v>2031</v>
      </c>
      <c r="M38" s="16"/>
    </row>
    <row r="39" spans="1:13" ht="15.95" customHeight="1">
      <c r="A39" s="1166"/>
      <c r="B39" s="1027"/>
      <c r="C39" s="88"/>
      <c r="D39" s="315">
        <v>1</v>
      </c>
      <c r="E39" s="9"/>
      <c r="F39" s="315">
        <v>1</v>
      </c>
      <c r="G39" s="9"/>
      <c r="H39" s="315">
        <v>1</v>
      </c>
      <c r="I39" s="9"/>
      <c r="J39" s="315">
        <v>1</v>
      </c>
      <c r="K39" s="9"/>
      <c r="L39" s="315">
        <v>1</v>
      </c>
      <c r="M39" s="100"/>
    </row>
    <row r="40" spans="1:13" ht="17.100000000000001" customHeight="1">
      <c r="A40" s="1166"/>
      <c r="B40" s="1027"/>
      <c r="C40" s="88"/>
      <c r="D40" s="6">
        <v>2032</v>
      </c>
      <c r="E40" s="6"/>
      <c r="F40" s="6">
        <v>2033</v>
      </c>
      <c r="G40" s="6"/>
      <c r="H40" s="6">
        <v>2034</v>
      </c>
      <c r="I40" s="6"/>
      <c r="J40" s="10" t="s">
        <v>467</v>
      </c>
      <c r="K40" s="6"/>
      <c r="L40" s="6"/>
      <c r="M40" s="16"/>
    </row>
    <row r="41" spans="1:13" ht="15.95" customHeight="1">
      <c r="A41" s="1166"/>
      <c r="B41" s="1027"/>
      <c r="C41" s="88"/>
      <c r="D41" s="315">
        <v>1</v>
      </c>
      <c r="E41" s="9"/>
      <c r="F41" s="315">
        <v>1</v>
      </c>
      <c r="G41" s="9"/>
      <c r="H41" s="315">
        <v>1</v>
      </c>
      <c r="I41" s="9"/>
      <c r="J41" s="315">
        <v>12</v>
      </c>
      <c r="K41" s="9"/>
      <c r="L41" s="102"/>
      <c r="M41" s="90"/>
    </row>
    <row r="42" spans="1:13" ht="15.95" customHeight="1">
      <c r="A42" s="1166"/>
      <c r="B42" s="1027"/>
      <c r="C42" s="88"/>
      <c r="D42" s="102"/>
      <c r="E42" s="102"/>
      <c r="F42" s="102"/>
      <c r="G42" s="102"/>
      <c r="H42" s="102"/>
      <c r="I42" s="102"/>
      <c r="J42" s="102"/>
      <c r="K42" s="6"/>
      <c r="L42" s="102"/>
      <c r="M42" s="90"/>
    </row>
    <row r="43" spans="1:13" ht="15.95" customHeight="1">
      <c r="A43" s="1166"/>
      <c r="B43" s="1027"/>
      <c r="C43" s="88"/>
      <c r="D43" s="102"/>
      <c r="E43" s="102"/>
      <c r="F43" s="102"/>
      <c r="G43" s="102"/>
      <c r="H43" s="102"/>
      <c r="I43" s="102"/>
      <c r="J43" s="102"/>
      <c r="K43" s="6"/>
      <c r="L43" s="102"/>
      <c r="M43" s="90"/>
    </row>
    <row r="44" spans="1:13" ht="15.95" customHeight="1">
      <c r="A44" s="1166"/>
      <c r="B44" s="1027"/>
      <c r="C44" s="89"/>
      <c r="D44" s="102"/>
      <c r="E44" s="102"/>
      <c r="F44" s="102"/>
      <c r="G44" s="102"/>
      <c r="H44" s="102"/>
      <c r="I44" s="102"/>
      <c r="J44" s="97"/>
      <c r="K44" s="74"/>
      <c r="L44" s="97"/>
      <c r="M44" s="75"/>
    </row>
    <row r="45" spans="1:13" ht="18" customHeight="1">
      <c r="A45" s="1166"/>
      <c r="B45" s="1026" t="s">
        <v>468</v>
      </c>
      <c r="C45" s="481"/>
      <c r="D45" s="482"/>
      <c r="E45" s="482"/>
      <c r="F45" s="482"/>
      <c r="G45" s="482"/>
      <c r="H45" s="482"/>
      <c r="I45" s="482"/>
      <c r="J45" s="482"/>
      <c r="K45" s="482"/>
      <c r="L45" s="26"/>
      <c r="M45" s="116"/>
    </row>
    <row r="46" spans="1:13" ht="17.100000000000001" customHeight="1">
      <c r="A46" s="1166"/>
      <c r="B46" s="1027"/>
      <c r="C46" s="117"/>
      <c r="D46" s="41" t="s">
        <v>93</v>
      </c>
      <c r="E46" s="42" t="s">
        <v>95</v>
      </c>
      <c r="F46" s="1336" t="s">
        <v>469</v>
      </c>
      <c r="G46" s="1366" t="s">
        <v>103</v>
      </c>
      <c r="H46" s="1367"/>
      <c r="I46" s="1367"/>
      <c r="J46" s="1368"/>
      <c r="K46" s="824" t="s">
        <v>470</v>
      </c>
      <c r="L46" s="1018"/>
      <c r="M46" s="1019"/>
    </row>
    <row r="47" spans="1:13" ht="17.100000000000001" customHeight="1">
      <c r="A47" s="1166"/>
      <c r="B47" s="1027"/>
      <c r="C47" s="117"/>
      <c r="D47" s="119" t="s">
        <v>442</v>
      </c>
      <c r="E47" s="475"/>
      <c r="F47" s="1336"/>
      <c r="G47" s="1352"/>
      <c r="H47" s="1369"/>
      <c r="I47" s="1369"/>
      <c r="J47" s="1370"/>
      <c r="K47" s="26"/>
      <c r="L47" s="1020"/>
      <c r="M47" s="1021"/>
    </row>
    <row r="48" spans="1:13" ht="15.95" customHeight="1">
      <c r="A48" s="1166"/>
      <c r="B48" s="1028"/>
      <c r="C48" s="120"/>
      <c r="D48" s="121"/>
      <c r="E48" s="121"/>
      <c r="F48" s="121"/>
      <c r="G48" s="121"/>
      <c r="H48" s="121"/>
      <c r="I48" s="121"/>
      <c r="J48" s="121"/>
      <c r="K48" s="121"/>
      <c r="L48" s="26"/>
      <c r="M48" s="116"/>
    </row>
    <row r="49" spans="1:13" ht="71.099999999999994" customHeight="1">
      <c r="A49" s="1166"/>
      <c r="B49" s="162" t="s">
        <v>471</v>
      </c>
      <c r="C49" s="1119" t="s">
        <v>1199</v>
      </c>
      <c r="D49" s="1331"/>
      <c r="E49" s="1331"/>
      <c r="F49" s="1331"/>
      <c r="G49" s="1331"/>
      <c r="H49" s="1331"/>
      <c r="I49" s="1331"/>
      <c r="J49" s="1331"/>
      <c r="K49" s="1331"/>
      <c r="L49" s="1331"/>
      <c r="M49" s="1332"/>
    </row>
    <row r="50" spans="1:13" ht="18" customHeight="1">
      <c r="A50" s="1166"/>
      <c r="B50" s="151" t="s">
        <v>472</v>
      </c>
      <c r="C50" s="1119" t="s">
        <v>1200</v>
      </c>
      <c r="D50" s="1331"/>
      <c r="E50" s="1331"/>
      <c r="F50" s="1331"/>
      <c r="G50" s="1331"/>
      <c r="H50" s="1331"/>
      <c r="I50" s="1331"/>
      <c r="J50" s="1331"/>
      <c r="K50" s="1331"/>
      <c r="L50" s="1331"/>
      <c r="M50" s="1332"/>
    </row>
    <row r="51" spans="1:13" ht="17.100000000000001" customHeight="1">
      <c r="A51" s="1166"/>
      <c r="B51" s="151" t="s">
        <v>473</v>
      </c>
      <c r="C51" s="804" t="s">
        <v>654</v>
      </c>
      <c r="D51" s="805"/>
      <c r="E51" s="805"/>
      <c r="F51" s="805"/>
      <c r="G51" s="805"/>
      <c r="H51" s="805"/>
      <c r="I51" s="805"/>
      <c r="J51" s="805"/>
      <c r="K51" s="805"/>
      <c r="L51" s="805"/>
      <c r="M51" s="806"/>
    </row>
    <row r="52" spans="1:13" ht="17.100000000000001" customHeight="1">
      <c r="A52" s="1166"/>
      <c r="B52" s="151" t="s">
        <v>474</v>
      </c>
      <c r="C52" s="1383">
        <v>45323</v>
      </c>
      <c r="D52" s="1331"/>
      <c r="E52" s="805"/>
      <c r="F52" s="805"/>
      <c r="G52" s="805"/>
      <c r="H52" s="805"/>
      <c r="I52" s="805"/>
      <c r="J52" s="805"/>
      <c r="K52" s="805"/>
      <c r="L52" s="805"/>
      <c r="M52" s="806"/>
    </row>
    <row r="53" spans="1:13" ht="15.75" customHeight="1">
      <c r="A53" s="1060" t="s">
        <v>250</v>
      </c>
      <c r="B53" s="155" t="s">
        <v>475</v>
      </c>
      <c r="C53" s="1063" t="s">
        <v>499</v>
      </c>
      <c r="D53" s="1064"/>
      <c r="E53" s="1064"/>
      <c r="F53" s="1064"/>
      <c r="G53" s="1064"/>
      <c r="H53" s="1064"/>
      <c r="I53" s="1064"/>
      <c r="J53" s="1064"/>
      <c r="K53" s="1064"/>
      <c r="L53" s="1064"/>
      <c r="M53" s="1065"/>
    </row>
    <row r="54" spans="1:13" ht="15.6" customHeight="1">
      <c r="A54" s="1061"/>
      <c r="B54" s="155" t="s">
        <v>477</v>
      </c>
      <c r="C54" s="1063" t="s">
        <v>478</v>
      </c>
      <c r="D54" s="1064"/>
      <c r="E54" s="1064"/>
      <c r="F54" s="1064"/>
      <c r="G54" s="1064"/>
      <c r="H54" s="1064"/>
      <c r="I54" s="1064"/>
      <c r="J54" s="1064"/>
      <c r="K54" s="1064"/>
      <c r="L54" s="1064"/>
      <c r="M54" s="1065"/>
    </row>
    <row r="55" spans="1:13" ht="15.6" customHeight="1">
      <c r="A55" s="1061"/>
      <c r="B55" s="155" t="s">
        <v>479</v>
      </c>
      <c r="C55" s="1063" t="s">
        <v>617</v>
      </c>
      <c r="D55" s="1064"/>
      <c r="E55" s="1064"/>
      <c r="F55" s="1064"/>
      <c r="G55" s="1064"/>
      <c r="H55" s="1064"/>
      <c r="I55" s="1064"/>
      <c r="J55" s="1064"/>
      <c r="K55" s="1064"/>
      <c r="L55" s="1064"/>
      <c r="M55" s="1065"/>
    </row>
    <row r="56" spans="1:13" ht="15.75" customHeight="1">
      <c r="A56" s="1061"/>
      <c r="B56" s="156" t="s">
        <v>481</v>
      </c>
      <c r="C56" s="1063" t="s">
        <v>478</v>
      </c>
      <c r="D56" s="1064"/>
      <c r="E56" s="1064"/>
      <c r="F56" s="1064"/>
      <c r="G56" s="1064"/>
      <c r="H56" s="1064"/>
      <c r="I56" s="1064"/>
      <c r="J56" s="1064"/>
      <c r="K56" s="1064"/>
      <c r="L56" s="1064"/>
      <c r="M56" s="1065"/>
    </row>
    <row r="57" spans="1:13" ht="15.75" customHeight="1">
      <c r="A57" s="1061"/>
      <c r="B57" s="155" t="s">
        <v>482</v>
      </c>
      <c r="C57" s="1066" t="s">
        <v>483</v>
      </c>
      <c r="D57" s="1381"/>
      <c r="E57" s="1381"/>
      <c r="F57" s="1381"/>
      <c r="G57" s="1381"/>
      <c r="H57" s="1381"/>
      <c r="I57" s="1381"/>
      <c r="J57" s="1381"/>
      <c r="K57" s="1381"/>
      <c r="L57" s="1381"/>
      <c r="M57" s="1382"/>
    </row>
    <row r="58" spans="1:13" ht="18" customHeight="1" thickBot="1">
      <c r="A58" s="1062"/>
      <c r="B58" s="155" t="s">
        <v>484</v>
      </c>
      <c r="C58" s="1063">
        <v>6012417900</v>
      </c>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35.1" customHeight="1" thickBot="1">
      <c r="A62" s="149" t="s">
        <v>254</v>
      </c>
      <c r="B62" s="335"/>
      <c r="C62" s="1378" t="s">
        <v>1198</v>
      </c>
      <c r="D62" s="1379"/>
      <c r="E62" s="1379"/>
      <c r="F62" s="1379"/>
      <c r="G62" s="1379"/>
      <c r="H62" s="1379"/>
      <c r="I62" s="1379"/>
      <c r="J62" s="1379"/>
      <c r="K62" s="1379"/>
      <c r="L62" s="1379"/>
      <c r="M62" s="1380"/>
    </row>
  </sheetData>
  <mergeCells count="49">
    <mergeCell ref="C11:M11"/>
    <mergeCell ref="A2:A15"/>
    <mergeCell ref="C2:M2"/>
    <mergeCell ref="C3:M3"/>
    <mergeCell ref="F4:G4"/>
    <mergeCell ref="I4:M4"/>
    <mergeCell ref="C5:M5"/>
    <mergeCell ref="C7:D7"/>
    <mergeCell ref="I7:M7"/>
    <mergeCell ref="B8:B10"/>
    <mergeCell ref="C9:D9"/>
    <mergeCell ref="F9:G9"/>
    <mergeCell ref="I9:J9"/>
    <mergeCell ref="C10:D10"/>
    <mergeCell ref="F10:G10"/>
    <mergeCell ref="I10:J10"/>
    <mergeCell ref="C12:M12"/>
    <mergeCell ref="C13:M13"/>
    <mergeCell ref="B14:B15"/>
    <mergeCell ref="C14:D14"/>
    <mergeCell ref="F14:M14"/>
    <mergeCell ref="C15:M15"/>
    <mergeCell ref="A16:A52"/>
    <mergeCell ref="C16:M16"/>
    <mergeCell ref="C17:M17"/>
    <mergeCell ref="B18:B24"/>
    <mergeCell ref="F23:G23"/>
    <mergeCell ref="B25:B28"/>
    <mergeCell ref="B32:B34"/>
    <mergeCell ref="B35:B44"/>
    <mergeCell ref="B45:B48"/>
    <mergeCell ref="F46:F47"/>
    <mergeCell ref="G46:J47"/>
    <mergeCell ref="L46:M47"/>
    <mergeCell ref="C49:M49"/>
    <mergeCell ref="C50:M50"/>
    <mergeCell ref="C52:D52"/>
    <mergeCell ref="C62:M62"/>
    <mergeCell ref="C57:M57"/>
    <mergeCell ref="C58:M58"/>
    <mergeCell ref="A59:A61"/>
    <mergeCell ref="C59:M59"/>
    <mergeCell ref="C60:M60"/>
    <mergeCell ref="C61:M61"/>
    <mergeCell ref="A53:A58"/>
    <mergeCell ref="C53:M53"/>
    <mergeCell ref="C54:M54"/>
    <mergeCell ref="C55:M55"/>
    <mergeCell ref="C56:M56"/>
  </mergeCells>
  <dataValidations count="7">
    <dataValidation allowBlank="1" showInputMessage="1" showErrorMessage="1" prompt="Seleccione de la lista desplegable" sqref="B4 B7 H7" xr:uid="{B43EE6E8-551D-4EE0-88FF-9C205454B823}"/>
    <dataValidation allowBlank="1" showInputMessage="1" showErrorMessage="1" prompt="Incluir una ficha por cada indicador, ya sea de producto o de resultado" sqref="B1" xr:uid="{ACB041A7-31C7-4B3C-A516-1D8101B17300}"/>
    <dataValidation allowBlank="1" showInputMessage="1" showErrorMessage="1" prompt="Identifique el ODS a que le apunta el indicador de producto. Seleccione de la lista desplegable._x000a_" sqref="B14:B15" xr:uid="{E2B93F27-ABE4-4A23-8574-B1E334A99E9B}"/>
    <dataValidation allowBlank="1" showInputMessage="1" showErrorMessage="1" prompt="Identifique la meta ODS a que le apunta el indicador de producto. Seleccione de la lista desplegable." sqref="E14" xr:uid="{183879BB-FD40-41AD-BD03-35154E5A3ACC}"/>
    <dataValidation allowBlank="1" showInputMessage="1" showErrorMessage="1" prompt="Determine si el indicador responde a un enfoque (Derechos Humanos, Género, Diferencial, Poblacional, Ambiental y Territorial). Si responde a más de enfoque separelos por ;" sqref="B16" xr:uid="{DFB1601C-C5EE-4F3D-80DD-62EDDEA39ACF}"/>
    <dataValidation allowBlank="1" showInputMessage="1" showErrorMessage="1" prompt="Si corresponde a un indicador del PDD, identifique el código de la meta el cual se encuentra en el listado de indicadores del plan que se encuentra en la caja de herramientas._x000a__x000a_" sqref="F4" xr:uid="{3BB72326-53A4-4613-9EE8-63B98E221EEC}"/>
    <dataValidation type="list" allowBlank="1" showInputMessage="1" showErrorMessage="1" sqref="I7:M7" xr:uid="{7998F2D9-FDDB-4521-A343-1BAD1A48D5E6}">
      <formula1>INDIRECT($C$7)</formula1>
    </dataValidation>
  </dataValidations>
  <hyperlinks>
    <hyperlink ref="C57" r:id="rId1" xr:uid="{A5B4E9B3-885E-486A-B6CF-EB664A6A27F5}"/>
  </hyperlinks>
  <pageMargins left="0.7" right="0.7" top="0.75" bottom="0.75" header="0.3" footer="0.3"/>
  <pageSetup paperSize="9" orientation="portrait"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968B9-9590-470C-AF5A-8B389F439AA7}">
  <sheetPr>
    <tabColor rgb="FF0070C0"/>
  </sheetPr>
  <dimension ref="A1:M62"/>
  <sheetViews>
    <sheetView zoomScale="90" zoomScaleNormal="90" workbookViewId="0">
      <selection activeCell="C2" sqref="C2:M2"/>
    </sheetView>
  </sheetViews>
  <sheetFormatPr baseColWidth="10" defaultColWidth="11.42578125" defaultRowHeight="15.75"/>
  <cols>
    <col min="1" max="1" width="25.140625" style="12" customWidth="1"/>
    <col min="2" max="2" width="39.140625" style="43" customWidth="1"/>
    <col min="3" max="3" width="11.42578125" style="12"/>
    <col min="4" max="4" width="15" style="12" customWidth="1"/>
    <col min="5" max="16384" width="11.42578125" style="12"/>
  </cols>
  <sheetData>
    <row r="1" spans="1:13" ht="16.5" thickBot="1">
      <c r="A1" s="330"/>
      <c r="B1" s="61" t="s">
        <v>951</v>
      </c>
      <c r="C1" s="62"/>
      <c r="D1" s="62"/>
      <c r="E1" s="62"/>
      <c r="F1" s="62"/>
      <c r="G1" s="62"/>
      <c r="H1" s="62"/>
      <c r="I1" s="62"/>
      <c r="J1" s="62"/>
      <c r="K1" s="62"/>
      <c r="L1" s="62"/>
      <c r="M1" s="63"/>
    </row>
    <row r="2" spans="1:13" ht="27.75" customHeight="1">
      <c r="A2" s="1136" t="s">
        <v>426</v>
      </c>
      <c r="B2" s="905" t="s">
        <v>427</v>
      </c>
      <c r="C2" s="1138" t="s">
        <v>1063</v>
      </c>
      <c r="D2" s="1139"/>
      <c r="E2" s="1139"/>
      <c r="F2" s="1139"/>
      <c r="G2" s="1139"/>
      <c r="H2" s="1139"/>
      <c r="I2" s="1139"/>
      <c r="J2" s="1139"/>
      <c r="K2" s="1139"/>
      <c r="L2" s="1139"/>
      <c r="M2" s="1140"/>
    </row>
    <row r="3" spans="1:13" ht="25.5" customHeight="1">
      <c r="A3" s="1137"/>
      <c r="B3" s="162" t="s">
        <v>511</v>
      </c>
      <c r="C3" s="1042" t="s">
        <v>746</v>
      </c>
      <c r="D3" s="1043"/>
      <c r="E3" s="1043"/>
      <c r="F3" s="1043"/>
      <c r="G3" s="1043"/>
      <c r="H3" s="1043"/>
      <c r="I3" s="1043"/>
      <c r="J3" s="1043"/>
      <c r="K3" s="1043"/>
      <c r="L3" s="1043"/>
      <c r="M3" s="1044"/>
    </row>
    <row r="4" spans="1:13" ht="17.100000000000001" customHeight="1">
      <c r="A4" s="1137"/>
      <c r="B4" s="153" t="s">
        <v>290</v>
      </c>
      <c r="C4" s="122" t="s">
        <v>330</v>
      </c>
      <c r="D4" s="123"/>
      <c r="E4" s="881"/>
      <c r="F4" s="1399" t="s">
        <v>291</v>
      </c>
      <c r="G4" s="1400"/>
      <c r="H4" s="125">
        <v>114</v>
      </c>
      <c r="I4" s="126"/>
      <c r="J4" s="126"/>
      <c r="K4" s="126"/>
      <c r="L4" s="126"/>
      <c r="M4" s="127"/>
    </row>
    <row r="5" spans="1:13" ht="17.100000000000001" customHeight="1">
      <c r="A5" s="1137"/>
      <c r="B5" s="153" t="s">
        <v>430</v>
      </c>
      <c r="C5" s="1042" t="s">
        <v>1070</v>
      </c>
      <c r="D5" s="1043"/>
      <c r="E5" s="1043"/>
      <c r="F5" s="1043"/>
      <c r="G5" s="1043"/>
      <c r="H5" s="1043"/>
      <c r="I5" s="1043"/>
      <c r="J5" s="1043"/>
      <c r="K5" s="1043"/>
      <c r="L5" s="1043"/>
      <c r="M5" s="1044"/>
    </row>
    <row r="6" spans="1:13" ht="17.100000000000001" customHeight="1">
      <c r="A6" s="1137"/>
      <c r="B6" s="153" t="s">
        <v>432</v>
      </c>
      <c r="C6" s="1042" t="s">
        <v>1071</v>
      </c>
      <c r="D6" s="1043"/>
      <c r="E6" s="1043"/>
      <c r="F6" s="1043"/>
      <c r="G6" s="1043"/>
      <c r="H6" s="1043"/>
      <c r="I6" s="1043"/>
      <c r="J6" s="1043"/>
      <c r="K6" s="1043"/>
      <c r="L6" s="1043"/>
      <c r="M6" s="1044"/>
    </row>
    <row r="7" spans="1:13" ht="17.100000000000001" customHeight="1">
      <c r="A7" s="1137"/>
      <c r="B7" s="162" t="s">
        <v>433</v>
      </c>
      <c r="C7" s="1031" t="s">
        <v>1026</v>
      </c>
      <c r="D7" s="1032"/>
      <c r="E7" s="128"/>
      <c r="F7" s="128"/>
      <c r="G7" s="129"/>
      <c r="H7" s="67" t="s">
        <v>294</v>
      </c>
      <c r="I7" s="1033" t="s">
        <v>56</v>
      </c>
      <c r="J7" s="1032"/>
      <c r="K7" s="1032"/>
      <c r="L7" s="1032"/>
      <c r="M7" s="1034"/>
    </row>
    <row r="8" spans="1:13" ht="15.95" customHeight="1">
      <c r="A8" s="1137"/>
      <c r="B8" s="1124" t="s">
        <v>434</v>
      </c>
      <c r="C8" s="879"/>
      <c r="D8" s="878"/>
      <c r="E8" s="878"/>
      <c r="F8" s="878"/>
      <c r="G8" s="878"/>
      <c r="H8" s="878"/>
      <c r="I8" s="878"/>
      <c r="J8" s="878"/>
      <c r="K8" s="878"/>
      <c r="L8" s="877"/>
      <c r="M8" s="890"/>
    </row>
    <row r="9" spans="1:13" ht="15.95" customHeight="1">
      <c r="A9" s="1137"/>
      <c r="B9" s="1125"/>
      <c r="C9" s="1401"/>
      <c r="D9" s="1402"/>
      <c r="E9" s="891"/>
      <c r="F9" s="1402"/>
      <c r="G9" s="1402"/>
      <c r="H9" s="891"/>
      <c r="I9" s="1402"/>
      <c r="J9" s="1402"/>
      <c r="K9" s="891"/>
      <c r="L9" s="892"/>
      <c r="M9" s="893"/>
    </row>
    <row r="10" spans="1:13" ht="15.95" customHeight="1">
      <c r="A10" s="1137"/>
      <c r="B10" s="1126"/>
      <c r="C10" s="1401" t="s">
        <v>435</v>
      </c>
      <c r="D10" s="1402"/>
      <c r="E10" s="883"/>
      <c r="F10" s="1402" t="s">
        <v>435</v>
      </c>
      <c r="G10" s="1402"/>
      <c r="H10" s="883"/>
      <c r="I10" s="1402" t="s">
        <v>435</v>
      </c>
      <c r="J10" s="1402"/>
      <c r="K10" s="883"/>
      <c r="L10" s="894"/>
      <c r="M10" s="895"/>
    </row>
    <row r="11" spans="1:13" ht="39" customHeight="1">
      <c r="A11" s="1137"/>
      <c r="B11" s="162" t="s">
        <v>436</v>
      </c>
      <c r="C11" s="1153" t="s">
        <v>1072</v>
      </c>
      <c r="D11" s="1154"/>
      <c r="E11" s="1154"/>
      <c r="F11" s="1154"/>
      <c r="G11" s="1154"/>
      <c r="H11" s="1154"/>
      <c r="I11" s="1154"/>
      <c r="J11" s="1154"/>
      <c r="K11" s="1154"/>
      <c r="L11" s="1154"/>
      <c r="M11" s="1156"/>
    </row>
    <row r="12" spans="1:13" ht="73.5" customHeight="1">
      <c r="A12" s="1137"/>
      <c r="B12" s="162" t="s">
        <v>515</v>
      </c>
      <c r="C12" s="1153" t="s">
        <v>1073</v>
      </c>
      <c r="D12" s="1154"/>
      <c r="E12" s="1154"/>
      <c r="F12" s="1154"/>
      <c r="G12" s="1154"/>
      <c r="H12" s="1154"/>
      <c r="I12" s="1154"/>
      <c r="J12" s="1154"/>
      <c r="K12" s="1154"/>
      <c r="L12" s="1154"/>
      <c r="M12" s="1156"/>
    </row>
    <row r="13" spans="1:13" ht="33.950000000000003" customHeight="1">
      <c r="A13" s="1137"/>
      <c r="B13" s="162" t="s">
        <v>516</v>
      </c>
      <c r="C13" s="1153" t="s">
        <v>740</v>
      </c>
      <c r="D13" s="1154"/>
      <c r="E13" s="1154"/>
      <c r="F13" s="1154"/>
      <c r="G13" s="1154"/>
      <c r="H13" s="1154"/>
      <c r="I13" s="1154"/>
      <c r="J13" s="1154"/>
      <c r="K13" s="1154"/>
      <c r="L13" s="1154"/>
      <c r="M13" s="1156"/>
    </row>
    <row r="14" spans="1:13" ht="17.100000000000001" customHeight="1">
      <c r="A14" s="1137"/>
      <c r="B14" s="1124" t="s">
        <v>517</v>
      </c>
      <c r="C14" s="1245" t="s">
        <v>1074</v>
      </c>
      <c r="D14" s="1246"/>
      <c r="E14" s="376" t="s">
        <v>108</v>
      </c>
      <c r="F14" s="1155" t="s">
        <v>1065</v>
      </c>
      <c r="G14" s="1154"/>
      <c r="H14" s="1154"/>
      <c r="I14" s="1154"/>
      <c r="J14" s="1154"/>
      <c r="K14" s="1154"/>
      <c r="L14" s="1154"/>
      <c r="M14" s="1156"/>
    </row>
    <row r="15" spans="1:13" ht="15.95" customHeight="1">
      <c r="A15" s="1137"/>
      <c r="B15" s="1125"/>
      <c r="C15" s="1245"/>
      <c r="D15" s="1246"/>
      <c r="E15" s="1246"/>
      <c r="F15" s="1246"/>
      <c r="G15" s="1246"/>
      <c r="H15" s="1246"/>
      <c r="I15" s="1246"/>
      <c r="J15" s="1246"/>
      <c r="K15" s="1246"/>
      <c r="L15" s="1246"/>
      <c r="M15" s="1247"/>
    </row>
    <row r="16" spans="1:13" ht="17.100000000000001" customHeight="1">
      <c r="A16" s="1165" t="s">
        <v>238</v>
      </c>
      <c r="B16" s="151" t="s">
        <v>280</v>
      </c>
      <c r="C16" s="1153" t="s">
        <v>1075</v>
      </c>
      <c r="D16" s="1154"/>
      <c r="E16" s="1154"/>
      <c r="F16" s="1154"/>
      <c r="G16" s="1154"/>
      <c r="H16" s="1154"/>
      <c r="I16" s="1154"/>
      <c r="J16" s="1154"/>
      <c r="K16" s="1154"/>
      <c r="L16" s="1154"/>
      <c r="M16" s="1156"/>
    </row>
    <row r="17" spans="1:13" ht="36.75" customHeight="1">
      <c r="A17" s="1166"/>
      <c r="B17" s="151" t="s">
        <v>519</v>
      </c>
      <c r="C17" s="1153" t="s">
        <v>1076</v>
      </c>
      <c r="D17" s="1154"/>
      <c r="E17" s="1154"/>
      <c r="F17" s="1154"/>
      <c r="G17" s="1154"/>
      <c r="H17" s="1154"/>
      <c r="I17" s="1154"/>
      <c r="J17" s="1154"/>
      <c r="K17" s="1154"/>
      <c r="L17" s="1154"/>
      <c r="M17" s="1156"/>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ht="17.100000000000001" customHeight="1">
      <c r="A20" s="1166"/>
      <c r="B20" s="1027"/>
      <c r="C20" s="378" t="s">
        <v>438</v>
      </c>
      <c r="D20" s="379"/>
      <c r="E20" s="380" t="s">
        <v>439</v>
      </c>
      <c r="F20" s="379"/>
      <c r="G20" s="380" t="s">
        <v>440</v>
      </c>
      <c r="H20" s="379"/>
      <c r="I20" s="380" t="s">
        <v>441</v>
      </c>
      <c r="J20" s="383" t="s">
        <v>442</v>
      </c>
      <c r="K20" s="380"/>
      <c r="L20" s="380"/>
      <c r="M20" s="382"/>
    </row>
    <row r="21" spans="1:13" ht="17.100000000000001" customHeight="1">
      <c r="A21" s="1166"/>
      <c r="B21" s="1027"/>
      <c r="C21" s="378" t="s">
        <v>443</v>
      </c>
      <c r="D21" s="383"/>
      <c r="E21" s="380" t="s">
        <v>444</v>
      </c>
      <c r="F21" s="384"/>
      <c r="G21" s="380" t="s">
        <v>445</v>
      </c>
      <c r="H21" s="384"/>
      <c r="I21" s="380"/>
      <c r="J21" s="385"/>
      <c r="K21" s="380"/>
      <c r="L21" s="380"/>
      <c r="M21" s="382"/>
    </row>
    <row r="22" spans="1:13" ht="17.100000000000001" customHeight="1">
      <c r="A22" s="1166"/>
      <c r="B22" s="1027"/>
      <c r="C22" s="378" t="s">
        <v>446</v>
      </c>
      <c r="D22" s="383"/>
      <c r="E22" s="380" t="s">
        <v>447</v>
      </c>
      <c r="F22" s="383"/>
      <c r="G22" s="380"/>
      <c r="H22" s="385"/>
      <c r="I22" s="380"/>
      <c r="J22" s="385"/>
      <c r="K22" s="380"/>
      <c r="L22" s="380"/>
      <c r="M22" s="382"/>
    </row>
    <row r="23" spans="1:13" ht="17.100000000000001" customHeight="1">
      <c r="A23" s="1166"/>
      <c r="B23" s="1027"/>
      <c r="C23" s="378" t="s">
        <v>105</v>
      </c>
      <c r="D23" s="383"/>
      <c r="E23" s="380" t="s">
        <v>448</v>
      </c>
      <c r="F23" s="331"/>
      <c r="G23" s="331"/>
      <c r="H23" s="331"/>
      <c r="I23" s="331"/>
      <c r="J23" s="331"/>
      <c r="K23" s="331"/>
      <c r="L23" s="331"/>
      <c r="M23" s="332"/>
    </row>
    <row r="24" spans="1:13" ht="9.75" customHeight="1">
      <c r="A24" s="1166"/>
      <c r="B24" s="1028"/>
      <c r="C24" s="387"/>
      <c r="D24" s="388"/>
      <c r="E24" s="388"/>
      <c r="F24" s="388"/>
      <c r="G24" s="388"/>
      <c r="H24" s="388"/>
      <c r="I24" s="388"/>
      <c r="J24" s="388"/>
      <c r="K24" s="388"/>
      <c r="L24" s="388"/>
      <c r="M24" s="389"/>
    </row>
    <row r="25" spans="1:13" ht="15.95" customHeight="1">
      <c r="A25" s="1166"/>
      <c r="B25" s="1026" t="s">
        <v>449</v>
      </c>
      <c r="C25" s="390"/>
      <c r="D25" s="391"/>
      <c r="E25" s="391"/>
      <c r="F25" s="391"/>
      <c r="G25" s="391"/>
      <c r="H25" s="391"/>
      <c r="I25" s="391"/>
      <c r="J25" s="391"/>
      <c r="K25" s="391"/>
      <c r="L25" s="877"/>
      <c r="M25" s="890"/>
    </row>
    <row r="26" spans="1:13" ht="17.100000000000001" customHeight="1">
      <c r="A26" s="1166"/>
      <c r="B26" s="1027"/>
      <c r="C26" s="378" t="s">
        <v>450</v>
      </c>
      <c r="D26" s="384"/>
      <c r="E26" s="392"/>
      <c r="F26" s="380" t="s">
        <v>451</v>
      </c>
      <c r="G26" s="383"/>
      <c r="H26" s="392"/>
      <c r="I26" s="380" t="s">
        <v>452</v>
      </c>
      <c r="J26" s="383" t="s">
        <v>521</v>
      </c>
      <c r="K26" s="392"/>
      <c r="L26" s="892"/>
      <c r="M26" s="893"/>
    </row>
    <row r="27" spans="1:13" ht="17.100000000000001" customHeight="1">
      <c r="A27" s="1166"/>
      <c r="B27" s="1027"/>
      <c r="C27" s="378" t="s">
        <v>453</v>
      </c>
      <c r="D27" s="896"/>
      <c r="E27" s="892"/>
      <c r="F27" s="380" t="s">
        <v>454</v>
      </c>
      <c r="G27" s="384"/>
      <c r="H27" s="892"/>
      <c r="I27" s="897"/>
      <c r="J27" s="892"/>
      <c r="K27" s="891"/>
      <c r="L27" s="892"/>
      <c r="M27" s="893"/>
    </row>
    <row r="28" spans="1:13" ht="15.95" customHeight="1">
      <c r="A28" s="1166"/>
      <c r="B28" s="1028"/>
      <c r="C28" s="393"/>
      <c r="D28" s="394"/>
      <c r="E28" s="394"/>
      <c r="F28" s="394"/>
      <c r="G28" s="394"/>
      <c r="H28" s="394"/>
      <c r="I28" s="394"/>
      <c r="J28" s="394"/>
      <c r="K28" s="394"/>
      <c r="L28" s="894"/>
      <c r="M28" s="895"/>
    </row>
    <row r="29" spans="1:13" ht="17.100000000000001" customHeight="1">
      <c r="A29" s="1166"/>
      <c r="B29" s="154" t="s">
        <v>455</v>
      </c>
      <c r="C29" s="395"/>
      <c r="D29" s="396"/>
      <c r="E29" s="396"/>
      <c r="F29" s="396"/>
      <c r="G29" s="396"/>
      <c r="H29" s="396"/>
      <c r="I29" s="396"/>
      <c r="J29" s="396"/>
      <c r="K29" s="396"/>
      <c r="L29" s="396"/>
      <c r="M29" s="397"/>
    </row>
    <row r="30" spans="1:13" ht="17.100000000000001" customHeight="1">
      <c r="A30" s="1166"/>
      <c r="B30" s="154"/>
      <c r="C30" s="398" t="s">
        <v>456</v>
      </c>
      <c r="D30" s="383" t="s">
        <v>324</v>
      </c>
      <c r="E30" s="392"/>
      <c r="F30" s="401" t="s">
        <v>457</v>
      </c>
      <c r="G30" s="383" t="s">
        <v>324</v>
      </c>
      <c r="H30" s="392"/>
      <c r="I30" s="401" t="s">
        <v>458</v>
      </c>
      <c r="J30" s="1255" t="s">
        <v>324</v>
      </c>
      <c r="K30" s="1246"/>
      <c r="L30" s="1394"/>
      <c r="M30" s="405"/>
    </row>
    <row r="31" spans="1:13" ht="15.95" customHeight="1">
      <c r="A31" s="1166"/>
      <c r="B31" s="153"/>
      <c r="C31" s="387"/>
      <c r="D31" s="388"/>
      <c r="E31" s="388"/>
      <c r="F31" s="388"/>
      <c r="G31" s="388"/>
      <c r="H31" s="388"/>
      <c r="I31" s="388"/>
      <c r="J31" s="388"/>
      <c r="K31" s="388"/>
      <c r="L31" s="388"/>
      <c r="M31" s="389"/>
    </row>
    <row r="32" spans="1:13" ht="15.95" customHeight="1">
      <c r="A32" s="1166"/>
      <c r="B32" s="1026" t="s">
        <v>459</v>
      </c>
      <c r="C32" s="84"/>
      <c r="D32" s="33"/>
      <c r="E32" s="33"/>
      <c r="F32" s="33"/>
      <c r="G32" s="33"/>
      <c r="H32" s="33"/>
      <c r="I32" s="33"/>
      <c r="J32" s="33"/>
      <c r="K32" s="33"/>
      <c r="L32" s="877"/>
      <c r="M32" s="890"/>
    </row>
    <row r="33" spans="1:13" ht="17.100000000000001" customHeight="1">
      <c r="A33" s="1166"/>
      <c r="B33" s="1027"/>
      <c r="C33" s="407" t="s">
        <v>460</v>
      </c>
      <c r="D33" s="904">
        <v>2023</v>
      </c>
      <c r="E33" s="35"/>
      <c r="F33" s="392" t="s">
        <v>461</v>
      </c>
      <c r="G33" s="876">
        <v>2034</v>
      </c>
      <c r="H33" s="35"/>
      <c r="I33" s="401"/>
      <c r="J33" s="35"/>
      <c r="K33" s="35"/>
      <c r="L33" s="892"/>
      <c r="M33" s="893"/>
    </row>
    <row r="34" spans="1:13" ht="15.95" customHeight="1">
      <c r="A34" s="1166"/>
      <c r="B34" s="1028"/>
      <c r="C34" s="387"/>
      <c r="D34" s="898"/>
      <c r="E34" s="38"/>
      <c r="F34" s="388"/>
      <c r="G34" s="38"/>
      <c r="H34" s="38"/>
      <c r="I34" s="432"/>
      <c r="J34" s="38"/>
      <c r="K34" s="38"/>
      <c r="L34" s="894"/>
      <c r="M34" s="895"/>
    </row>
    <row r="35" spans="1:13" ht="15.95" customHeight="1">
      <c r="A35" s="1166"/>
      <c r="B35" s="1026" t="s">
        <v>462</v>
      </c>
      <c r="C35" s="86"/>
      <c r="D35" s="73"/>
      <c r="E35" s="73"/>
      <c r="F35" s="73"/>
      <c r="G35" s="73"/>
      <c r="H35" s="73"/>
      <c r="I35" s="73"/>
      <c r="J35" s="73"/>
      <c r="K35" s="73"/>
      <c r="L35" s="73"/>
      <c r="M35" s="87"/>
    </row>
    <row r="36" spans="1:13" ht="15.95" customHeight="1">
      <c r="A36" s="1166"/>
      <c r="B36" s="1027"/>
      <c r="C36" s="88"/>
      <c r="D36" s="6">
        <v>2023</v>
      </c>
      <c r="E36" s="6"/>
      <c r="F36" s="6">
        <v>2024</v>
      </c>
      <c r="G36" s="6"/>
      <c r="H36" s="333">
        <v>2025</v>
      </c>
      <c r="I36" s="333"/>
      <c r="J36" s="333">
        <v>2026</v>
      </c>
      <c r="K36" s="6"/>
      <c r="L36" s="6">
        <v>2027</v>
      </c>
      <c r="M36" s="40"/>
    </row>
    <row r="37" spans="1:13" ht="15.95" customHeight="1">
      <c r="A37" s="1166"/>
      <c r="B37" s="1027"/>
      <c r="C37" s="88"/>
      <c r="D37" s="277">
        <v>93</v>
      </c>
      <c r="E37" s="9"/>
      <c r="F37" s="277">
        <v>98</v>
      </c>
      <c r="G37" s="9"/>
      <c r="H37" s="277">
        <v>105</v>
      </c>
      <c r="I37" s="9"/>
      <c r="J37" s="277">
        <v>110</v>
      </c>
      <c r="K37" s="9"/>
      <c r="L37" s="903">
        <v>120</v>
      </c>
      <c r="M37" s="100"/>
    </row>
    <row r="38" spans="1:13" ht="15.95" customHeight="1">
      <c r="A38" s="1166"/>
      <c r="B38" s="1027"/>
      <c r="C38" s="88"/>
      <c r="D38" s="6">
        <v>2028</v>
      </c>
      <c r="E38" s="6"/>
      <c r="F38" s="6">
        <v>2029</v>
      </c>
      <c r="G38" s="6"/>
      <c r="H38" s="333">
        <v>2030</v>
      </c>
      <c r="I38" s="333"/>
      <c r="J38" s="333">
        <v>2031</v>
      </c>
      <c r="K38" s="6"/>
      <c r="L38" s="6">
        <v>2032</v>
      </c>
      <c r="M38" s="16"/>
    </row>
    <row r="39" spans="1:13" ht="15.95" customHeight="1">
      <c r="A39" s="1166"/>
      <c r="B39" s="1027"/>
      <c r="C39" s="88"/>
      <c r="D39" s="277">
        <v>125</v>
      </c>
      <c r="E39" s="9"/>
      <c r="F39" s="9">
        <v>130</v>
      </c>
      <c r="G39" s="9"/>
      <c r="H39" s="277">
        <v>135</v>
      </c>
      <c r="I39" s="9"/>
      <c r="J39" s="277">
        <v>140</v>
      </c>
      <c r="K39" s="9"/>
      <c r="L39" s="277">
        <v>150</v>
      </c>
      <c r="M39" s="100"/>
    </row>
    <row r="40" spans="1:13" ht="17.100000000000001" customHeight="1">
      <c r="A40" s="1166"/>
      <c r="B40" s="1027"/>
      <c r="C40" s="88"/>
      <c r="D40" s="6">
        <v>2033</v>
      </c>
      <c r="E40" s="6"/>
      <c r="F40" s="6">
        <v>2034</v>
      </c>
      <c r="G40" s="6"/>
      <c r="H40" s="333"/>
      <c r="I40" s="333"/>
      <c r="J40" s="333"/>
      <c r="K40" s="6"/>
      <c r="L40" s="6"/>
      <c r="M40" s="16"/>
    </row>
    <row r="41" spans="1:13" ht="15.95" customHeight="1">
      <c r="A41" s="1166"/>
      <c r="B41" s="1027"/>
      <c r="C41" s="88"/>
      <c r="D41" s="277">
        <v>160</v>
      </c>
      <c r="E41" s="9"/>
      <c r="F41" s="277">
        <v>170</v>
      </c>
      <c r="G41" s="9"/>
      <c r="H41" s="277"/>
      <c r="I41" s="9"/>
      <c r="J41" s="98"/>
      <c r="K41" s="9"/>
      <c r="L41" s="98"/>
      <c r="M41" s="100"/>
    </row>
    <row r="42" spans="1:13" ht="15.95" customHeight="1">
      <c r="A42" s="1166"/>
      <c r="B42" s="1027"/>
      <c r="C42" s="88"/>
      <c r="D42" s="899">
        <v>2038</v>
      </c>
      <c r="E42" s="99"/>
      <c r="F42" s="10" t="s">
        <v>467</v>
      </c>
      <c r="G42" s="99"/>
      <c r="H42" s="69"/>
      <c r="I42" s="70"/>
      <c r="J42" s="69"/>
      <c r="K42" s="70"/>
      <c r="L42" s="69"/>
      <c r="M42" s="71"/>
    </row>
    <row r="43" spans="1:13" ht="15.95" customHeight="1">
      <c r="A43" s="1166"/>
      <c r="B43" s="1027"/>
      <c r="C43" s="88"/>
      <c r="D43" s="98"/>
      <c r="E43" s="9"/>
      <c r="F43" s="1297">
        <v>1536</v>
      </c>
      <c r="G43" s="1298"/>
      <c r="H43" s="1135"/>
      <c r="I43" s="1135"/>
      <c r="J43" s="102"/>
      <c r="K43" s="6"/>
      <c r="L43" s="102"/>
      <c r="M43" s="90"/>
    </row>
    <row r="44" spans="1:13" ht="15.95" customHeight="1">
      <c r="A44" s="1166"/>
      <c r="B44" s="1027"/>
      <c r="C44" s="89"/>
      <c r="D44" s="10"/>
      <c r="E44" s="99"/>
      <c r="F44" s="10"/>
      <c r="G44" s="99"/>
      <c r="H44" s="97"/>
      <c r="I44" s="74"/>
      <c r="J44" s="97"/>
      <c r="K44" s="74"/>
      <c r="L44" s="97"/>
      <c r="M44" s="75"/>
    </row>
    <row r="45" spans="1:13" ht="18" customHeight="1">
      <c r="A45" s="1166"/>
      <c r="B45" s="1026" t="s">
        <v>468</v>
      </c>
      <c r="C45" s="390"/>
      <c r="D45" s="391"/>
      <c r="E45" s="391"/>
      <c r="F45" s="391"/>
      <c r="G45" s="391"/>
      <c r="H45" s="391"/>
      <c r="I45" s="391"/>
      <c r="J45" s="391"/>
      <c r="K45" s="391"/>
      <c r="L45" s="892"/>
      <c r="M45" s="893"/>
    </row>
    <row r="46" spans="1:13" ht="17.100000000000001" customHeight="1">
      <c r="A46" s="1166"/>
      <c r="B46" s="1027"/>
      <c r="C46" s="900"/>
      <c r="D46" s="41" t="s">
        <v>93</v>
      </c>
      <c r="E46" s="42" t="s">
        <v>95</v>
      </c>
      <c r="F46" s="1160" t="s">
        <v>469</v>
      </c>
      <c r="G46" s="1052" t="s">
        <v>103</v>
      </c>
      <c r="H46" s="1052"/>
      <c r="I46" s="1052"/>
      <c r="J46" s="1052"/>
      <c r="K46" s="431" t="s">
        <v>470</v>
      </c>
      <c r="L46" s="1395"/>
      <c r="M46" s="1396"/>
    </row>
    <row r="47" spans="1:13" ht="17.100000000000001" customHeight="1">
      <c r="A47" s="1166"/>
      <c r="B47" s="1027"/>
      <c r="C47" s="900"/>
      <c r="D47" s="901" t="s">
        <v>442</v>
      </c>
      <c r="E47" s="383"/>
      <c r="F47" s="1160"/>
      <c r="G47" s="1052"/>
      <c r="H47" s="1052"/>
      <c r="I47" s="1052"/>
      <c r="J47" s="1052"/>
      <c r="K47" s="892"/>
      <c r="L47" s="1397"/>
      <c r="M47" s="1398"/>
    </row>
    <row r="48" spans="1:13" ht="15.95" customHeight="1">
      <c r="A48" s="1166"/>
      <c r="B48" s="1028"/>
      <c r="C48" s="902"/>
      <c r="D48" s="894"/>
      <c r="E48" s="894"/>
      <c r="F48" s="894"/>
      <c r="G48" s="894"/>
      <c r="H48" s="894"/>
      <c r="I48" s="894"/>
      <c r="J48" s="894"/>
      <c r="K48" s="894"/>
      <c r="L48" s="892"/>
      <c r="M48" s="893"/>
    </row>
    <row r="49" spans="1:13" ht="30.75" customHeight="1">
      <c r="A49" s="1166"/>
      <c r="B49" s="162" t="s">
        <v>471</v>
      </c>
      <c r="C49" s="1153" t="s">
        <v>1077</v>
      </c>
      <c r="D49" s="1154"/>
      <c r="E49" s="1154"/>
      <c r="F49" s="1154"/>
      <c r="G49" s="1154"/>
      <c r="H49" s="1154"/>
      <c r="I49" s="1154"/>
      <c r="J49" s="1154"/>
      <c r="K49" s="1154"/>
      <c r="L49" s="1154"/>
      <c r="M49" s="1156"/>
    </row>
    <row r="50" spans="1:13" ht="18" customHeight="1">
      <c r="A50" s="1166"/>
      <c r="B50" s="151" t="s">
        <v>472</v>
      </c>
      <c r="C50" s="1153" t="s">
        <v>1078</v>
      </c>
      <c r="D50" s="1154"/>
      <c r="E50" s="1154"/>
      <c r="F50" s="1154"/>
      <c r="G50" s="1154"/>
      <c r="H50" s="1154"/>
      <c r="I50" s="1154"/>
      <c r="J50" s="1154"/>
      <c r="K50" s="1154"/>
      <c r="L50" s="1154"/>
      <c r="M50" s="1156"/>
    </row>
    <row r="51" spans="1:13" ht="17.100000000000001" customHeight="1">
      <c r="A51" s="1166"/>
      <c r="B51" s="151" t="s">
        <v>473</v>
      </c>
      <c r="C51" s="437" t="s">
        <v>356</v>
      </c>
      <c r="D51" s="375"/>
      <c r="E51" s="375"/>
      <c r="F51" s="375"/>
      <c r="G51" s="375"/>
      <c r="H51" s="375"/>
      <c r="I51" s="375"/>
      <c r="J51" s="375"/>
      <c r="K51" s="375"/>
      <c r="L51" s="375"/>
      <c r="M51" s="377"/>
    </row>
    <row r="52" spans="1:13" ht="17.100000000000001" customHeight="1">
      <c r="A52" s="1166"/>
      <c r="B52" s="151" t="s">
        <v>474</v>
      </c>
      <c r="C52" s="882">
        <v>45291</v>
      </c>
      <c r="D52" s="375"/>
      <c r="E52" s="375"/>
      <c r="F52" s="375"/>
      <c r="G52" s="375"/>
      <c r="H52" s="375"/>
      <c r="I52" s="375"/>
      <c r="J52" s="375"/>
      <c r="K52" s="375"/>
      <c r="L52" s="375"/>
      <c r="M52" s="377"/>
    </row>
    <row r="53" spans="1:13" ht="15.75" customHeight="1">
      <c r="A53" s="1060" t="s">
        <v>250</v>
      </c>
      <c r="B53" s="155" t="s">
        <v>475</v>
      </c>
      <c r="C53" s="1063" t="s">
        <v>392</v>
      </c>
      <c r="D53" s="1064"/>
      <c r="E53" s="1064"/>
      <c r="F53" s="1064"/>
      <c r="G53" s="1064"/>
      <c r="H53" s="1064"/>
      <c r="I53" s="1064"/>
      <c r="J53" s="1064"/>
      <c r="K53" s="1064"/>
      <c r="L53" s="1064"/>
      <c r="M53" s="1065"/>
    </row>
    <row r="54" spans="1:13" ht="15.6" customHeight="1">
      <c r="A54" s="1061"/>
      <c r="B54" s="155" t="s">
        <v>477</v>
      </c>
      <c r="C54" s="1245" t="s">
        <v>1079</v>
      </c>
      <c r="D54" s="1246"/>
      <c r="E54" s="1246"/>
      <c r="F54" s="1246"/>
      <c r="G54" s="1246"/>
      <c r="H54" s="1246"/>
      <c r="I54" s="1246"/>
      <c r="J54" s="1246"/>
      <c r="K54" s="1246"/>
      <c r="L54" s="1246"/>
      <c r="M54" s="1247"/>
    </row>
    <row r="55" spans="1:13" ht="15.6" customHeight="1">
      <c r="A55" s="1061"/>
      <c r="B55" s="155" t="s">
        <v>479</v>
      </c>
      <c r="C55" s="1063" t="s">
        <v>56</v>
      </c>
      <c r="D55" s="1064"/>
      <c r="E55" s="1064"/>
      <c r="F55" s="1064"/>
      <c r="G55" s="1064"/>
      <c r="H55" s="1064"/>
      <c r="I55" s="1064"/>
      <c r="J55" s="1064"/>
      <c r="K55" s="1064"/>
      <c r="L55" s="1064"/>
      <c r="M55" s="1065"/>
    </row>
    <row r="56" spans="1:13" ht="15.75" customHeight="1">
      <c r="A56" s="1061"/>
      <c r="B56" s="156" t="s">
        <v>481</v>
      </c>
      <c r="C56" s="1245" t="s">
        <v>1067</v>
      </c>
      <c r="D56" s="1246"/>
      <c r="E56" s="1246"/>
      <c r="F56" s="1246"/>
      <c r="G56" s="1246"/>
      <c r="H56" s="1246"/>
      <c r="I56" s="1246"/>
      <c r="J56" s="1246"/>
      <c r="K56" s="1246"/>
      <c r="L56" s="1246"/>
      <c r="M56" s="1247"/>
    </row>
    <row r="57" spans="1:13" ht="15.75" customHeight="1">
      <c r="A57" s="1061"/>
      <c r="B57" s="155" t="s">
        <v>482</v>
      </c>
      <c r="C57" s="1251" t="s">
        <v>1069</v>
      </c>
      <c r="D57" s="1064"/>
      <c r="E57" s="1064"/>
      <c r="F57" s="1064"/>
      <c r="G57" s="1064"/>
      <c r="H57" s="1064"/>
      <c r="I57" s="1064"/>
      <c r="J57" s="1064"/>
      <c r="K57" s="1064"/>
      <c r="L57" s="1064"/>
      <c r="M57" s="1065"/>
    </row>
    <row r="58" spans="1:13" ht="18" customHeight="1" thickBot="1">
      <c r="A58" s="1062"/>
      <c r="B58" s="155" t="s">
        <v>484</v>
      </c>
      <c r="C58" s="1063" t="s">
        <v>1068</v>
      </c>
      <c r="D58" s="1064"/>
      <c r="E58" s="1064"/>
      <c r="F58" s="1064"/>
      <c r="G58" s="1064"/>
      <c r="H58" s="1064"/>
      <c r="I58" s="1064"/>
      <c r="J58" s="1064"/>
      <c r="K58" s="1064"/>
      <c r="L58" s="1064"/>
      <c r="M58" s="1065"/>
    </row>
    <row r="59" spans="1:13" ht="15.75" customHeight="1">
      <c r="A59" s="1060" t="s">
        <v>486</v>
      </c>
      <c r="B59" s="157" t="s">
        <v>487</v>
      </c>
      <c r="C59" s="1063" t="s">
        <v>1080</v>
      </c>
      <c r="D59" s="1064"/>
      <c r="E59" s="1064"/>
      <c r="F59" s="1064"/>
      <c r="G59" s="1064"/>
      <c r="H59" s="1064"/>
      <c r="I59" s="1064"/>
      <c r="J59" s="1064"/>
      <c r="K59" s="1064"/>
      <c r="L59" s="1064"/>
      <c r="M59" s="1065"/>
    </row>
    <row r="60" spans="1:13" ht="30" customHeight="1">
      <c r="A60" s="1061"/>
      <c r="B60" s="157" t="s">
        <v>488</v>
      </c>
      <c r="C60" s="1063" t="s">
        <v>1081</v>
      </c>
      <c r="D60" s="1064"/>
      <c r="E60" s="1064"/>
      <c r="F60" s="1064"/>
      <c r="G60" s="1064"/>
      <c r="H60" s="1064"/>
      <c r="I60" s="1064"/>
      <c r="J60" s="1064"/>
      <c r="K60" s="1064"/>
      <c r="L60" s="1064"/>
      <c r="M60" s="1065"/>
    </row>
    <row r="61" spans="1:13" ht="30" customHeight="1" thickBot="1">
      <c r="A61" s="1061"/>
      <c r="B61" s="158" t="s">
        <v>294</v>
      </c>
      <c r="C61" s="1063" t="s">
        <v>56</v>
      </c>
      <c r="D61" s="1064"/>
      <c r="E61" s="1064"/>
      <c r="F61" s="1064"/>
      <c r="G61" s="1064"/>
      <c r="H61" s="1064"/>
      <c r="I61" s="1064"/>
      <c r="J61" s="1064"/>
      <c r="K61" s="1064"/>
      <c r="L61" s="1064"/>
      <c r="M61" s="1065"/>
    </row>
    <row r="62" spans="1:13" ht="18" customHeight="1" thickBot="1">
      <c r="A62" s="149" t="s">
        <v>254</v>
      </c>
      <c r="B62" s="335"/>
      <c r="C62" s="1168"/>
      <c r="D62" s="1070"/>
      <c r="E62" s="1070"/>
      <c r="F62" s="1070"/>
      <c r="G62" s="1070"/>
      <c r="H62" s="1070"/>
      <c r="I62" s="1070"/>
      <c r="J62" s="1070"/>
      <c r="K62" s="1070"/>
      <c r="L62" s="1070"/>
      <c r="M62" s="1071"/>
    </row>
  </sheetData>
  <mergeCells count="50">
    <mergeCell ref="C11:M11"/>
    <mergeCell ref="C13:M13"/>
    <mergeCell ref="B14:B15"/>
    <mergeCell ref="C14:D14"/>
    <mergeCell ref="F14:M14"/>
    <mergeCell ref="C15:M15"/>
    <mergeCell ref="C55:M55"/>
    <mergeCell ref="C56:M56"/>
    <mergeCell ref="A16:A52"/>
    <mergeCell ref="C16:M16"/>
    <mergeCell ref="C17:M17"/>
    <mergeCell ref="B18:B24"/>
    <mergeCell ref="B25:B28"/>
    <mergeCell ref="B32:B34"/>
    <mergeCell ref="B35:B44"/>
    <mergeCell ref="F43:G43"/>
    <mergeCell ref="H43:I43"/>
    <mergeCell ref="B45:B48"/>
    <mergeCell ref="A2:A15"/>
    <mergeCell ref="C2:M2"/>
    <mergeCell ref="C3:M3"/>
    <mergeCell ref="F4:G4"/>
    <mergeCell ref="C5:M5"/>
    <mergeCell ref="C6:M6"/>
    <mergeCell ref="C7:D7"/>
    <mergeCell ref="I7:M7"/>
    <mergeCell ref="B8:B10"/>
    <mergeCell ref="C9:D9"/>
    <mergeCell ref="F9:G9"/>
    <mergeCell ref="I9:J9"/>
    <mergeCell ref="C10:D10"/>
    <mergeCell ref="F10:G10"/>
    <mergeCell ref="C12:M12"/>
    <mergeCell ref="I10:J10"/>
    <mergeCell ref="C62:M62"/>
    <mergeCell ref="J30:L30"/>
    <mergeCell ref="C57:M57"/>
    <mergeCell ref="C58:M58"/>
    <mergeCell ref="A59:A61"/>
    <mergeCell ref="C59:M59"/>
    <mergeCell ref="C60:M60"/>
    <mergeCell ref="C61:M61"/>
    <mergeCell ref="F46:F47"/>
    <mergeCell ref="G46:J47"/>
    <mergeCell ref="L46:M47"/>
    <mergeCell ref="C49:M49"/>
    <mergeCell ref="C50:M50"/>
    <mergeCell ref="A53:A58"/>
    <mergeCell ref="C53:M53"/>
    <mergeCell ref="C54:M54"/>
  </mergeCells>
  <dataValidations count="7">
    <dataValidation type="list" allowBlank="1" showInputMessage="1" showErrorMessage="1" sqref="I7:M7" xr:uid="{EA4003B6-25E6-4754-B146-7EDB9EC5BA44}">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944BC979-B298-482F-942A-C7D25EC7F0E8}"/>
    <dataValidation allowBlank="1" showInputMessage="1" showErrorMessage="1" prompt="Determine si el indicador responde a un enfoque (Derechos Humanos, Género, Diferencial, Poblacional, Ambiental y Territorial). Si responde a más de enfoque separelos por ;" sqref="B16" xr:uid="{BBE32926-8439-44EB-B9D9-C118A5A4D547}"/>
    <dataValidation allowBlank="1" showInputMessage="1" showErrorMessage="1" prompt="Identifique la meta ODS a que le apunta el indicador de producto. Seleccione de la lista desplegable." sqref="E14" xr:uid="{EF66A9C5-7C02-4C7B-A21F-6E0856E49B2E}"/>
    <dataValidation allowBlank="1" showInputMessage="1" showErrorMessage="1" prompt="Identifique el ODS a que le apunta el indicador de producto. Seleccione de la lista desplegable._x000a_" sqref="B14:B15" xr:uid="{57488463-7BF5-4FFD-81E6-B8B48B2E851C}"/>
    <dataValidation allowBlank="1" showInputMessage="1" showErrorMessage="1" prompt="Incluir una ficha por cada indicador, ya sea de producto o de resultado" sqref="B1" xr:uid="{04F4B83E-FF31-48E0-B7D4-7BBF2F92814D}"/>
    <dataValidation allowBlank="1" showInputMessage="1" showErrorMessage="1" prompt="Seleccione de la lista desplegable" sqref="B4 B7 H7" xr:uid="{ED00D72A-4767-495C-9881-52D16E79F415}"/>
  </dataValidations>
  <hyperlinks>
    <hyperlink ref="C57" r:id="rId1" xr:uid="{00000000-0004-0000-0000-000000000000}"/>
  </hyperlinks>
  <pageMargins left="0.7" right="0.7" top="0.75" bottom="0.75" header="0.3" footer="0.3"/>
  <pageSetup paperSize="9" orientation="portrait"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88300-D31B-409E-AED5-8A5F1E52077E}">
  <sheetPr>
    <tabColor rgb="FF0070C0"/>
  </sheetPr>
  <dimension ref="A1:M62"/>
  <sheetViews>
    <sheetView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669</v>
      </c>
      <c r="C1" s="62"/>
      <c r="D1" s="62"/>
      <c r="E1" s="62"/>
      <c r="F1" s="62"/>
      <c r="G1" s="62"/>
      <c r="H1" s="62"/>
      <c r="I1" s="62"/>
      <c r="J1" s="62"/>
      <c r="K1" s="62"/>
      <c r="L1" s="62"/>
      <c r="M1" s="63"/>
    </row>
    <row r="2" spans="1:13">
      <c r="A2" s="1023" t="s">
        <v>426</v>
      </c>
      <c r="B2" s="150" t="s">
        <v>427</v>
      </c>
      <c r="C2" s="260" t="s">
        <v>728</v>
      </c>
      <c r="D2" s="145"/>
      <c r="E2" s="145"/>
      <c r="F2" s="145"/>
      <c r="G2" s="145"/>
      <c r="H2" s="145"/>
      <c r="I2" s="145"/>
      <c r="J2" s="145"/>
      <c r="K2" s="145"/>
      <c r="L2" s="145"/>
      <c r="M2" s="146"/>
    </row>
    <row r="3" spans="1:13" ht="31.5">
      <c r="A3" s="1024"/>
      <c r="B3" s="162" t="s">
        <v>511</v>
      </c>
      <c r="C3" s="1042" t="s">
        <v>667</v>
      </c>
      <c r="D3" s="1043"/>
      <c r="E3" s="1043"/>
      <c r="F3" s="1043"/>
      <c r="G3" s="1043"/>
      <c r="H3" s="1043"/>
      <c r="I3" s="1043"/>
      <c r="J3" s="1043"/>
      <c r="K3" s="1043"/>
      <c r="L3" s="1043"/>
      <c r="M3" s="1044"/>
    </row>
    <row r="4" spans="1:13" ht="69" customHeight="1">
      <c r="A4" s="1024"/>
      <c r="B4" s="153" t="s">
        <v>290</v>
      </c>
      <c r="C4" s="280" t="s">
        <v>95</v>
      </c>
      <c r="D4" s="123"/>
      <c r="E4" s="124"/>
      <c r="F4" s="1045" t="s">
        <v>291</v>
      </c>
      <c r="G4" s="1046"/>
      <c r="H4" s="281"/>
      <c r="I4" s="1120"/>
      <c r="J4" s="1043"/>
      <c r="K4" s="1043"/>
      <c r="L4" s="1043"/>
      <c r="M4" s="1044"/>
    </row>
    <row r="5" spans="1:13" ht="25.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1" customHeight="1">
      <c r="A11" s="1024"/>
      <c r="B11" s="162" t="s">
        <v>436</v>
      </c>
      <c r="C11" s="1013" t="s">
        <v>1201</v>
      </c>
      <c r="D11" s="1014"/>
      <c r="E11" s="1014"/>
      <c r="F11" s="1014"/>
      <c r="G11" s="1014"/>
      <c r="H11" s="1014"/>
      <c r="I11" s="1014"/>
      <c r="J11" s="1014"/>
      <c r="K11" s="1014"/>
      <c r="L11" s="1014"/>
      <c r="M11" s="1017"/>
    </row>
    <row r="12" spans="1:13" ht="126" customHeight="1">
      <c r="A12" s="1024"/>
      <c r="B12" s="162" t="s">
        <v>515</v>
      </c>
      <c r="C12" s="1105" t="s">
        <v>1202</v>
      </c>
      <c r="D12" s="1106"/>
      <c r="E12" s="1106"/>
      <c r="F12" s="1106"/>
      <c r="G12" s="1106"/>
      <c r="H12" s="1106"/>
      <c r="I12" s="1106"/>
      <c r="J12" s="1106"/>
      <c r="K12" s="1106"/>
      <c r="L12" s="1106"/>
      <c r="M12" s="1107"/>
    </row>
    <row r="13" spans="1:13" ht="41.25" customHeight="1">
      <c r="A13" s="1024"/>
      <c r="B13" s="162" t="s">
        <v>516</v>
      </c>
      <c r="C13" s="1105" t="s">
        <v>394</v>
      </c>
      <c r="D13" s="1106"/>
      <c r="E13" s="1106"/>
      <c r="F13" s="1106"/>
      <c r="G13" s="1106"/>
      <c r="H13" s="1106"/>
      <c r="I13" s="1106"/>
      <c r="J13" s="1106"/>
      <c r="K13" s="1106"/>
      <c r="L13" s="1106"/>
      <c r="M13" s="1107"/>
    </row>
    <row r="14" spans="1:13" ht="78.95"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058" t="s">
        <v>729</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241" t="s">
        <v>618</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v>0</v>
      </c>
      <c r="E30" s="24"/>
      <c r="F30" s="32" t="s">
        <v>457</v>
      </c>
      <c r="G30" s="19">
        <v>2022</v>
      </c>
      <c r="H30" s="24"/>
      <c r="I30" s="32" t="s">
        <v>458</v>
      </c>
      <c r="J30" s="263" t="s">
        <v>327</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278">
        <v>2023</v>
      </c>
      <c r="E36" s="6"/>
      <c r="F36" s="6">
        <v>2024</v>
      </c>
      <c r="G36" s="6"/>
      <c r="H36" s="141">
        <v>2025</v>
      </c>
      <c r="I36" s="141"/>
      <c r="J36" s="141">
        <v>2026</v>
      </c>
      <c r="K36" s="6"/>
      <c r="L36" s="6">
        <v>2027</v>
      </c>
      <c r="M36" s="40"/>
    </row>
    <row r="37" spans="1:13">
      <c r="A37" s="1054"/>
      <c r="B37" s="1027"/>
      <c r="C37" s="88"/>
      <c r="D37" s="275">
        <v>20</v>
      </c>
      <c r="E37" s="9"/>
      <c r="F37" s="275">
        <v>20</v>
      </c>
      <c r="G37" s="9"/>
      <c r="H37" s="275">
        <v>20</v>
      </c>
      <c r="I37" s="9"/>
      <c r="J37" s="275">
        <v>20</v>
      </c>
      <c r="K37" s="9"/>
      <c r="L37" s="275">
        <v>20</v>
      </c>
      <c r="M37" s="100"/>
    </row>
    <row r="38" spans="1:13">
      <c r="A38" s="1054"/>
      <c r="B38" s="1027"/>
      <c r="C38" s="88"/>
      <c r="D38" s="6">
        <v>2028</v>
      </c>
      <c r="E38" s="6"/>
      <c r="F38" s="6">
        <v>2029</v>
      </c>
      <c r="G38" s="6"/>
      <c r="H38" s="141">
        <v>2030</v>
      </c>
      <c r="I38" s="141"/>
      <c r="J38" s="141">
        <v>2031</v>
      </c>
      <c r="K38" s="6"/>
      <c r="L38" s="6">
        <v>2032</v>
      </c>
      <c r="M38" s="16"/>
    </row>
    <row r="39" spans="1:13">
      <c r="A39" s="1054"/>
      <c r="B39" s="1027"/>
      <c r="C39" s="88"/>
      <c r="D39" s="275">
        <v>20</v>
      </c>
      <c r="E39" s="9"/>
      <c r="F39" s="275">
        <v>20</v>
      </c>
      <c r="G39" s="9"/>
      <c r="H39" s="275">
        <v>20</v>
      </c>
      <c r="I39" s="9"/>
      <c r="J39" s="275">
        <v>20</v>
      </c>
      <c r="K39" s="9"/>
      <c r="L39" s="275">
        <v>20</v>
      </c>
      <c r="M39" s="100"/>
    </row>
    <row r="40" spans="1:13">
      <c r="A40" s="1054"/>
      <c r="B40" s="1027"/>
      <c r="C40" s="88"/>
      <c r="D40" s="6">
        <v>2033</v>
      </c>
      <c r="E40" s="6"/>
      <c r="F40" s="6">
        <v>2034</v>
      </c>
      <c r="G40" s="6"/>
      <c r="H40" s="141"/>
      <c r="I40" s="141"/>
      <c r="J40" s="141"/>
      <c r="K40" s="6"/>
      <c r="L40" s="6"/>
      <c r="M40" s="16"/>
    </row>
    <row r="41" spans="1:13">
      <c r="A41" s="1054"/>
      <c r="B41" s="1027"/>
      <c r="C41" s="88"/>
      <c r="D41" s="275">
        <v>20</v>
      </c>
      <c r="E41" s="99"/>
      <c r="F41" s="275">
        <v>20</v>
      </c>
      <c r="G41" s="537"/>
      <c r="H41" s="513"/>
      <c r="I41" s="513"/>
      <c r="J41" s="548"/>
      <c r="K41" s="513"/>
      <c r="L41" s="548"/>
      <c r="M41" s="513"/>
    </row>
    <row r="42" spans="1:13">
      <c r="A42" s="1054"/>
      <c r="B42" s="1027"/>
      <c r="C42" s="88"/>
      <c r="D42" s="10"/>
      <c r="E42" s="99"/>
      <c r="F42" s="97" t="s">
        <v>467</v>
      </c>
      <c r="G42" s="74"/>
      <c r="H42" s="548"/>
      <c r="I42" s="513"/>
      <c r="J42" s="548"/>
      <c r="K42" s="513"/>
      <c r="L42" s="548"/>
      <c r="M42" s="549"/>
    </row>
    <row r="43" spans="1:13">
      <c r="A43" s="1054"/>
      <c r="B43" s="1027"/>
      <c r="C43" s="88"/>
      <c r="D43" s="98"/>
      <c r="E43" s="9"/>
      <c r="F43" s="1239">
        <v>240</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c r="H46" s="1052"/>
      <c r="I46" s="1052"/>
      <c r="J46" s="1052"/>
      <c r="K46" s="118" t="s">
        <v>470</v>
      </c>
      <c r="L46" s="1018"/>
      <c r="M46" s="1019"/>
    </row>
    <row r="47" spans="1:13">
      <c r="A47" s="1054"/>
      <c r="B47" s="1027"/>
      <c r="C47" s="117"/>
      <c r="D47" s="119"/>
      <c r="E47" s="19" t="s">
        <v>521</v>
      </c>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90" customHeight="1">
      <c r="A49" s="1054"/>
      <c r="B49" s="162" t="s">
        <v>471</v>
      </c>
      <c r="C49" s="1013" t="s">
        <v>1203</v>
      </c>
      <c r="D49" s="1014"/>
      <c r="E49" s="1014"/>
      <c r="F49" s="1014"/>
      <c r="G49" s="1014"/>
      <c r="H49" s="1014"/>
      <c r="I49" s="1014"/>
      <c r="J49" s="1014"/>
      <c r="K49" s="1014"/>
      <c r="L49" s="1014"/>
      <c r="M49" s="1017"/>
    </row>
    <row r="50" spans="1:13">
      <c r="A50" s="1054"/>
      <c r="B50" s="151" t="s">
        <v>472</v>
      </c>
      <c r="C50" s="261" t="s">
        <v>327</v>
      </c>
      <c r="D50" s="143"/>
      <c r="E50" s="143"/>
      <c r="F50" s="143"/>
      <c r="G50" s="143"/>
      <c r="H50" s="143"/>
      <c r="I50" s="143"/>
      <c r="J50" s="143"/>
      <c r="K50" s="143"/>
      <c r="L50" s="143"/>
      <c r="M50" s="144"/>
    </row>
    <row r="51" spans="1:13">
      <c r="A51" s="1054"/>
      <c r="B51" s="151" t="s">
        <v>473</v>
      </c>
      <c r="C51" s="142">
        <v>60</v>
      </c>
      <c r="D51" s="143"/>
      <c r="E51" s="143"/>
      <c r="F51" s="143"/>
      <c r="G51" s="143"/>
      <c r="H51" s="143"/>
      <c r="I51" s="143"/>
      <c r="J51" s="143"/>
      <c r="K51" s="143"/>
      <c r="L51" s="143"/>
      <c r="M51" s="144"/>
    </row>
    <row r="52" spans="1:13">
      <c r="A52" s="1054"/>
      <c r="B52" s="151" t="s">
        <v>474</v>
      </c>
      <c r="C52" s="1371">
        <v>45323</v>
      </c>
      <c r="D52" s="140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122"/>
      <c r="E62" s="1122"/>
      <c r="F62" s="1122"/>
      <c r="G62" s="1122"/>
      <c r="H62" s="1122"/>
      <c r="I62" s="1122"/>
      <c r="J62" s="1122"/>
      <c r="K62" s="1122"/>
      <c r="L62" s="1122"/>
      <c r="M62" s="1123"/>
    </row>
  </sheetData>
  <mergeCells count="49">
    <mergeCell ref="C3:M3"/>
    <mergeCell ref="C13:M13"/>
    <mergeCell ref="A2:A15"/>
    <mergeCell ref="F4:G4"/>
    <mergeCell ref="I4:M4"/>
    <mergeCell ref="C5:M5"/>
    <mergeCell ref="C7:D7"/>
    <mergeCell ref="I7:M7"/>
    <mergeCell ref="B8:B10"/>
    <mergeCell ref="C9:D9"/>
    <mergeCell ref="F9:G9"/>
    <mergeCell ref="I9:J9"/>
    <mergeCell ref="C10:D10"/>
    <mergeCell ref="F10:G10"/>
    <mergeCell ref="I10:J10"/>
    <mergeCell ref="C11:M11"/>
    <mergeCell ref="C12:M12"/>
    <mergeCell ref="B14:B15"/>
    <mergeCell ref="C14:D14"/>
    <mergeCell ref="F14:M14"/>
    <mergeCell ref="C15:M15"/>
    <mergeCell ref="A16:A52"/>
    <mergeCell ref="C16:M16"/>
    <mergeCell ref="C17:M17"/>
    <mergeCell ref="B18:B24"/>
    <mergeCell ref="F23:H23"/>
    <mergeCell ref="B25:B28"/>
    <mergeCell ref="C52:D52"/>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dataValidations count="7">
    <dataValidation type="list" allowBlank="1" showInputMessage="1" showErrorMessage="1" sqref="I7:M7" xr:uid="{E5AECE35-5390-412B-964B-65F39168ABBE}">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45E05EA6-6602-4887-ACF2-87EBA076BC87}"/>
    <dataValidation allowBlank="1" showInputMessage="1" showErrorMessage="1" prompt="Determine si el indicador responde a un enfoque (Derechos Humanos, Género, Diferencial, Poblacional, Ambiental y Territorial). Si responde a más de enfoque separelos por ;" sqref="B16" xr:uid="{C54829B8-7A37-4156-8C5A-392C4ED6AC63}"/>
    <dataValidation allowBlank="1" showInputMessage="1" showErrorMessage="1" prompt="Identifique la meta ODS a que le apunta el indicador de producto. Seleccione de la lista desplegable." sqref="E14" xr:uid="{78C8ADDE-8BC6-4805-A5FD-E7241DFE44B2}"/>
    <dataValidation allowBlank="1" showInputMessage="1" showErrorMessage="1" prompt="Identifique el ODS a que le apunta el indicador de producto. Seleccione de la lista desplegable._x000a_" sqref="B14:B15" xr:uid="{46B8D88C-3539-488A-84C9-F6CC7C3A4D82}"/>
    <dataValidation allowBlank="1" showInputMessage="1" showErrorMessage="1" prompt="Incluir una ficha por cada indicador, ya sea de producto o de resultado" sqref="B1" xr:uid="{9D7CE513-0C91-4570-900A-E081B6F1BBF9}"/>
    <dataValidation allowBlank="1" showInputMessage="1" showErrorMessage="1" prompt="Seleccione de la lista desplegable" sqref="B4 B7 H7" xr:uid="{8CE72AEC-9751-4994-BE1B-72436EECB3E4}"/>
  </dataValidations>
  <hyperlinks>
    <hyperlink ref="C57" r:id="rId1" xr:uid="{70B1B282-1380-4612-BB22-809F1B34DF3E}"/>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84717963-DA8D-4678-A28E-6DD03E85878E}">
          <x14:formula1>
            <xm:f>Desplegables!$L$24:$L$39</xm:f>
          </x14:formula1>
          <xm:sqref>C14:D14</xm:sqref>
        </x14:dataValidation>
        <x14:dataValidation type="list" allowBlank="1" showInputMessage="1" showErrorMessage="1" xr:uid="{2DCC5215-AF45-4FF4-BE77-822F2BA0FF3C}">
          <x14:formula1>
            <xm:f>Desplegables!$I$4:$I$18</xm:f>
          </x14:formula1>
          <xm:sqref>C7</xm:sqref>
        </x14:dataValidation>
        <x14:dataValidation type="list" allowBlank="1" showInputMessage="1" showErrorMessage="1" xr:uid="{2FB488D0-55C0-47E4-BA17-BA86824AD635}">
          <x14:formula1>
            <xm:f>Desplegables!$B$50:$B$52</xm:f>
          </x14:formula1>
          <xm:sqref>G46:J47</xm:sqref>
        </x14:dataValidation>
        <x14:dataValidation type="list" allowBlank="1" showInputMessage="1" showErrorMessage="1" xr:uid="{609EE4AB-894F-446B-A530-379476909293}">
          <x14:formula1>
            <xm:f>Desplegables!$B$45:$B$46</xm:f>
          </x14:formula1>
          <xm:sqref>C4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72D3D-AE30-4686-A3E9-CA2D40185014}">
  <sheetPr>
    <tabColor rgb="FF0070C0"/>
  </sheetPr>
  <dimension ref="A1:M62"/>
  <sheetViews>
    <sheetView zoomScale="85" zoomScaleNormal="85"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670</v>
      </c>
      <c r="C1" s="62"/>
      <c r="D1" s="62"/>
      <c r="E1" s="62"/>
      <c r="F1" s="62"/>
      <c r="G1" s="62"/>
      <c r="H1" s="62"/>
      <c r="I1" s="62"/>
      <c r="J1" s="62"/>
      <c r="K1" s="62"/>
      <c r="L1" s="62"/>
      <c r="M1" s="63"/>
    </row>
    <row r="2" spans="1:13">
      <c r="A2" s="1023" t="s">
        <v>426</v>
      </c>
      <c r="B2" s="150" t="s">
        <v>427</v>
      </c>
      <c r="C2" s="260" t="s">
        <v>1205</v>
      </c>
      <c r="D2" s="145"/>
      <c r="E2" s="145"/>
      <c r="F2" s="145"/>
      <c r="G2" s="145"/>
      <c r="H2" s="145"/>
      <c r="I2" s="145"/>
      <c r="J2" s="145"/>
      <c r="K2" s="145"/>
      <c r="L2" s="145"/>
      <c r="M2" s="146"/>
    </row>
    <row r="3" spans="1:13" ht="31.5">
      <c r="A3" s="1024"/>
      <c r="B3" s="162" t="s">
        <v>511</v>
      </c>
      <c r="C3" s="1042" t="s">
        <v>667</v>
      </c>
      <c r="D3" s="1043"/>
      <c r="E3" s="1043"/>
      <c r="F3" s="1043"/>
      <c r="G3" s="1043"/>
      <c r="H3" s="1043"/>
      <c r="I3" s="1043"/>
      <c r="J3" s="1043"/>
      <c r="K3" s="1043"/>
      <c r="L3" s="1043"/>
      <c r="M3" s="1044"/>
    </row>
    <row r="4" spans="1:13" ht="36" customHeight="1">
      <c r="A4" s="1024"/>
      <c r="B4" s="153" t="s">
        <v>290</v>
      </c>
      <c r="C4" s="280" t="s">
        <v>95</v>
      </c>
      <c r="D4" s="123"/>
      <c r="E4" s="124"/>
      <c r="F4" s="1045" t="s">
        <v>291</v>
      </c>
      <c r="G4" s="1046"/>
      <c r="H4" s="281"/>
      <c r="I4" s="1120"/>
      <c r="J4" s="1043"/>
      <c r="K4" s="1043"/>
      <c r="L4" s="1043"/>
      <c r="M4" s="1044"/>
    </row>
    <row r="5" spans="1:13" ht="24"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84.75" customHeight="1">
      <c r="A11" s="1024"/>
      <c r="B11" s="162" t="s">
        <v>436</v>
      </c>
      <c r="C11" s="1013" t="s">
        <v>1204</v>
      </c>
      <c r="D11" s="1014"/>
      <c r="E11" s="1014"/>
      <c r="F11" s="1014"/>
      <c r="G11" s="1014"/>
      <c r="H11" s="1014"/>
      <c r="I11" s="1014"/>
      <c r="J11" s="1014"/>
      <c r="K11" s="1014"/>
      <c r="L11" s="1014"/>
      <c r="M11" s="1017"/>
    </row>
    <row r="12" spans="1:13" ht="134.25" customHeight="1">
      <c r="A12" s="1024"/>
      <c r="B12" s="162" t="s">
        <v>515</v>
      </c>
      <c r="C12" s="1105" t="s">
        <v>1206</v>
      </c>
      <c r="D12" s="1106"/>
      <c r="E12" s="1106"/>
      <c r="F12" s="1106"/>
      <c r="G12" s="1106"/>
      <c r="H12" s="1106"/>
      <c r="I12" s="1106"/>
      <c r="J12" s="1106"/>
      <c r="K12" s="1106"/>
      <c r="L12" s="1106"/>
      <c r="M12" s="1107"/>
    </row>
    <row r="13" spans="1:13" ht="51" customHeight="1">
      <c r="A13" s="1024"/>
      <c r="B13" s="162" t="s">
        <v>516</v>
      </c>
      <c r="C13" s="1406" t="s">
        <v>394</v>
      </c>
      <c r="D13" s="1407"/>
      <c r="E13" s="1407"/>
      <c r="F13" s="1407"/>
      <c r="G13" s="1407"/>
      <c r="H13" s="1407"/>
      <c r="I13" s="1407"/>
      <c r="J13" s="1407"/>
      <c r="K13" s="1407"/>
      <c r="L13" s="1407"/>
      <c r="M13" s="1408"/>
    </row>
    <row r="14" spans="1:13" ht="78.95" customHeight="1">
      <c r="A14" s="1024"/>
      <c r="B14" s="1124" t="s">
        <v>517</v>
      </c>
      <c r="C14" s="1058" t="s">
        <v>86</v>
      </c>
      <c r="D14" s="1059"/>
      <c r="E14" s="91" t="s">
        <v>108</v>
      </c>
      <c r="F14" s="1131" t="s">
        <v>354</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058" t="s">
        <v>776</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241" t="s">
        <v>562</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t="s">
        <v>324</v>
      </c>
      <c r="E30" s="24"/>
      <c r="F30" s="32" t="s">
        <v>457</v>
      </c>
      <c r="G30" s="19">
        <v>2022</v>
      </c>
      <c r="H30" s="24"/>
      <c r="I30" s="32" t="s">
        <v>458</v>
      </c>
      <c r="J30" s="466"/>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279">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278"/>
      <c r="E36" s="6"/>
      <c r="F36" s="367" t="s">
        <v>758</v>
      </c>
      <c r="G36" s="6"/>
      <c r="H36" s="516">
        <v>2024</v>
      </c>
      <c r="I36" s="141"/>
      <c r="J36" s="516">
        <v>2025</v>
      </c>
      <c r="K36" s="6"/>
      <c r="L36" s="367">
        <v>2026</v>
      </c>
      <c r="M36" s="40"/>
    </row>
    <row r="37" spans="1:13">
      <c r="A37" s="1054"/>
      <c r="B37" s="1027"/>
      <c r="C37" s="88"/>
      <c r="D37" s="500"/>
      <c r="E37" s="6"/>
      <c r="F37" s="550">
        <v>20</v>
      </c>
      <c r="G37" s="9"/>
      <c r="H37" s="534">
        <v>20</v>
      </c>
      <c r="I37" s="9"/>
      <c r="J37" s="534">
        <v>20</v>
      </c>
      <c r="K37" s="9"/>
      <c r="L37" s="533">
        <v>20</v>
      </c>
      <c r="M37" s="100"/>
    </row>
    <row r="38" spans="1:13">
      <c r="A38" s="1054"/>
      <c r="B38" s="1027"/>
      <c r="C38" s="88"/>
      <c r="D38" s="367">
        <v>2027</v>
      </c>
      <c r="E38" s="6"/>
      <c r="F38" s="367">
        <v>2028</v>
      </c>
      <c r="G38" s="6"/>
      <c r="H38" s="516">
        <v>2029</v>
      </c>
      <c r="I38" s="141"/>
      <c r="J38" s="516">
        <v>2030</v>
      </c>
      <c r="K38" s="6"/>
      <c r="L38" s="6">
        <v>2031</v>
      </c>
      <c r="M38" s="16"/>
    </row>
    <row r="39" spans="1:13">
      <c r="A39" s="1054"/>
      <c r="B39" s="1027"/>
      <c r="C39" s="88"/>
      <c r="D39" s="534">
        <v>20</v>
      </c>
      <c r="E39" s="9"/>
      <c r="F39" s="533">
        <v>20</v>
      </c>
      <c r="G39" s="9"/>
      <c r="H39" s="534">
        <v>20</v>
      </c>
      <c r="I39" s="9"/>
      <c r="J39" s="533">
        <v>20</v>
      </c>
      <c r="K39" s="9"/>
      <c r="L39" s="275">
        <v>20</v>
      </c>
      <c r="M39" s="100"/>
    </row>
    <row r="40" spans="1:13">
      <c r="A40" s="1054"/>
      <c r="B40" s="1027"/>
      <c r="C40" s="88"/>
      <c r="D40" s="367">
        <v>2032</v>
      </c>
      <c r="E40" s="6"/>
      <c r="F40" s="6">
        <v>2033</v>
      </c>
      <c r="G40" s="6"/>
      <c r="H40" s="516">
        <v>2034</v>
      </c>
      <c r="I40" s="141"/>
      <c r="J40" s="141"/>
      <c r="K40" s="6"/>
      <c r="L40" s="6" t="s">
        <v>466</v>
      </c>
      <c r="M40" s="16"/>
    </row>
    <row r="41" spans="1:13">
      <c r="A41" s="1054"/>
      <c r="B41" s="1027"/>
      <c r="C41" s="88"/>
      <c r="D41" s="533">
        <v>20</v>
      </c>
      <c r="E41" s="9"/>
      <c r="F41" s="275">
        <v>20</v>
      </c>
      <c r="G41" s="9"/>
      <c r="H41" s="465">
        <v>20</v>
      </c>
      <c r="I41" s="9"/>
      <c r="J41" s="98"/>
      <c r="K41" s="9"/>
      <c r="L41" s="98"/>
      <c r="M41" s="100"/>
    </row>
    <row r="42" spans="1:13">
      <c r="A42" s="1054"/>
      <c r="B42" s="1027"/>
      <c r="C42" s="88"/>
      <c r="D42" s="10" t="s">
        <v>466</v>
      </c>
      <c r="E42" s="99"/>
      <c r="F42" s="10" t="s">
        <v>467</v>
      </c>
      <c r="G42" s="99"/>
      <c r="H42" s="69"/>
      <c r="I42" s="70"/>
      <c r="J42" s="69"/>
      <c r="K42" s="70"/>
      <c r="L42" s="69"/>
      <c r="M42" s="71"/>
    </row>
    <row r="43" spans="1:13">
      <c r="A43" s="1054"/>
      <c r="B43" s="1027"/>
      <c r="C43" s="88"/>
      <c r="D43" s="98"/>
      <c r="E43" s="9"/>
      <c r="F43" s="1239">
        <v>240</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c r="H46" s="1052"/>
      <c r="I46" s="1052"/>
      <c r="J46" s="1052"/>
      <c r="K46" s="118" t="s">
        <v>470</v>
      </c>
      <c r="L46" s="1018"/>
      <c r="M46" s="1019"/>
    </row>
    <row r="47" spans="1:13">
      <c r="A47" s="1054"/>
      <c r="B47" s="1027"/>
      <c r="C47" s="117"/>
      <c r="D47" s="119"/>
      <c r="E47" s="19" t="s">
        <v>442</v>
      </c>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90" customHeight="1">
      <c r="A49" s="1054"/>
      <c r="B49" s="162" t="s">
        <v>471</v>
      </c>
      <c r="C49" s="1013" t="s">
        <v>1207</v>
      </c>
      <c r="D49" s="1014"/>
      <c r="E49" s="1014"/>
      <c r="F49" s="1014"/>
      <c r="G49" s="1014"/>
      <c r="H49" s="1014"/>
      <c r="I49" s="1014"/>
      <c r="J49" s="1014"/>
      <c r="K49" s="1014"/>
      <c r="L49" s="1014"/>
      <c r="M49" s="1017"/>
    </row>
    <row r="50" spans="1:13">
      <c r="A50" s="1054"/>
      <c r="B50" s="151" t="s">
        <v>472</v>
      </c>
      <c r="C50" s="261" t="s">
        <v>327</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ht="31.5">
      <c r="A52" s="1054"/>
      <c r="B52" s="151" t="s">
        <v>474</v>
      </c>
      <c r="C52" s="265" t="s">
        <v>569</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296"/>
      <c r="D62" s="1404"/>
      <c r="E62" s="1404"/>
      <c r="F62" s="1404"/>
      <c r="G62" s="1404"/>
      <c r="H62" s="1404"/>
      <c r="I62" s="1404"/>
      <c r="J62" s="1404"/>
      <c r="K62" s="1404"/>
      <c r="L62" s="1404"/>
      <c r="M62" s="1405"/>
    </row>
  </sheetData>
  <mergeCells count="48">
    <mergeCell ref="C3:M3"/>
    <mergeCell ref="C13:M13"/>
    <mergeCell ref="A2:A15"/>
    <mergeCell ref="F4:G4"/>
    <mergeCell ref="I4:M4"/>
    <mergeCell ref="C5:M5"/>
    <mergeCell ref="C7:D7"/>
    <mergeCell ref="I7:M7"/>
    <mergeCell ref="B8:B10"/>
    <mergeCell ref="C9:D9"/>
    <mergeCell ref="F9:G9"/>
    <mergeCell ref="I9:J9"/>
    <mergeCell ref="C10:D10"/>
    <mergeCell ref="F10:G10"/>
    <mergeCell ref="I10:J10"/>
    <mergeCell ref="C11:M11"/>
    <mergeCell ref="C12:M12"/>
    <mergeCell ref="B14:B15"/>
    <mergeCell ref="C14:D14"/>
    <mergeCell ref="F14:M14"/>
    <mergeCell ref="C15:M15"/>
    <mergeCell ref="A16:A52"/>
    <mergeCell ref="C16:M16"/>
    <mergeCell ref="C17:M17"/>
    <mergeCell ref="B18:B24"/>
    <mergeCell ref="F23:H23"/>
    <mergeCell ref="B25:B28"/>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dataValidations count="7">
    <dataValidation allowBlank="1" showInputMessage="1" showErrorMessage="1" prompt="Seleccione de la lista desplegable" sqref="B4 B7 H7" xr:uid="{DCD20372-1460-4EB0-BC78-7545F0405E59}"/>
    <dataValidation allowBlank="1" showInputMessage="1" showErrorMessage="1" prompt="Incluir una ficha por cada indicador, ya sea de producto o de resultado" sqref="B1" xr:uid="{98F2E7DE-0DA4-48A4-AC5E-6D297391BE43}"/>
    <dataValidation allowBlank="1" showInputMessage="1" showErrorMessage="1" prompt="Identifique el ODS a que le apunta el indicador de producto. Seleccione de la lista desplegable._x000a_" sqref="B14:B15" xr:uid="{1EBF95F3-D804-4139-B52D-437F3DBCDF9D}"/>
    <dataValidation allowBlank="1" showInputMessage="1" showErrorMessage="1" prompt="Identifique la meta ODS a que le apunta el indicador de producto. Seleccione de la lista desplegable." sqref="E14" xr:uid="{2BAB07C9-28F2-4A02-A6BA-E15B7D009CB1}"/>
    <dataValidation allowBlank="1" showInputMessage="1" showErrorMessage="1" prompt="Determine si el indicador responde a un enfoque (Derechos Humanos, Género, Diferencial, Poblacional, Ambiental y Territorial). Si responde a más de enfoque separelos por ;" sqref="B16" xr:uid="{8BFCEAF0-B316-4FE5-B15B-9A1E517B72C4}"/>
    <dataValidation allowBlank="1" showInputMessage="1" showErrorMessage="1" prompt="Si corresponde a un indicador del PDD, identifique el código de la meta el cual se encuentra en el listado de indicadores del plan que se encuentra en la caja de herramientas._x000a__x000a_" sqref="F4" xr:uid="{5F2A459B-636F-4BE4-9481-FBDD37D71EF1}"/>
    <dataValidation type="list" allowBlank="1" showInputMessage="1" showErrorMessage="1" sqref="I7:M7" xr:uid="{7806BF3D-5EAB-4644-9BC3-425353EC5D6B}">
      <formula1>INDIRECT($C$7)</formula1>
    </dataValidation>
  </dataValidations>
  <hyperlinks>
    <hyperlink ref="C57" r:id="rId1" xr:uid="{29DE52BD-157A-429B-B64C-3F9A98D14019}"/>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E7CB8825-367F-4D01-9E6C-700EC4365E3D}">
          <x14:formula1>
            <xm:f>Desplegables!$B$45:$B$46</xm:f>
          </x14:formula1>
          <xm:sqref>C4</xm:sqref>
        </x14:dataValidation>
        <x14:dataValidation type="list" allowBlank="1" showInputMessage="1" showErrorMessage="1" xr:uid="{48607CF9-A29D-4E48-9AB0-EE87485029F9}">
          <x14:formula1>
            <xm:f>Desplegables!$B$50:$B$52</xm:f>
          </x14:formula1>
          <xm:sqref>G46:J47</xm:sqref>
        </x14:dataValidation>
        <x14:dataValidation type="list" allowBlank="1" showInputMessage="1" showErrorMessage="1" xr:uid="{80F1899B-565B-4BDD-91D2-34F3CA06F2D8}">
          <x14:formula1>
            <xm:f>Desplegables!$I$4:$I$18</xm:f>
          </x14:formula1>
          <xm:sqref>C7</xm:sqref>
        </x14:dataValidation>
        <x14:dataValidation type="list" allowBlank="1" showInputMessage="1" showErrorMessage="1" xr:uid="{69A14DD5-FDA5-40B8-B288-AD30D5B5270A}">
          <x14:formula1>
            <xm:f>Desplegables!$L$24:$L$39</xm:f>
          </x14:formula1>
          <xm:sqref>C14:D14</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81EF-FAC3-44F1-B2AB-B92765397F39}">
  <sheetPr>
    <tabColor rgb="FF0070C0"/>
  </sheetPr>
  <dimension ref="A1:M62"/>
  <sheetViews>
    <sheetView topLeftCell="B1" zoomScaleNormal="100" workbookViewId="0">
      <selection activeCell="C2" sqref="C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671</v>
      </c>
      <c r="C1" s="62"/>
      <c r="D1" s="62"/>
      <c r="E1" s="62"/>
      <c r="F1" s="62"/>
      <c r="G1" s="62"/>
      <c r="H1" s="62"/>
      <c r="I1" s="62"/>
      <c r="J1" s="62"/>
      <c r="K1" s="62"/>
      <c r="L1" s="62"/>
      <c r="M1" s="63"/>
    </row>
    <row r="2" spans="1:13">
      <c r="A2" s="1023" t="s">
        <v>426</v>
      </c>
      <c r="B2" s="150" t="s">
        <v>427</v>
      </c>
      <c r="C2" s="260" t="s">
        <v>1095</v>
      </c>
      <c r="D2" s="145"/>
      <c r="E2" s="145"/>
      <c r="F2" s="145"/>
      <c r="G2" s="145"/>
      <c r="H2" s="145"/>
      <c r="I2" s="145"/>
      <c r="J2" s="145"/>
      <c r="K2" s="145"/>
      <c r="L2" s="145"/>
      <c r="M2" s="146"/>
    </row>
    <row r="3" spans="1:13" ht="33.75" customHeight="1">
      <c r="A3" s="1024"/>
      <c r="B3" s="162" t="s">
        <v>511</v>
      </c>
      <c r="C3" s="1042" t="s">
        <v>842</v>
      </c>
      <c r="D3" s="1043"/>
      <c r="E3" s="1043"/>
      <c r="F3" s="1043"/>
      <c r="G3" s="1043"/>
      <c r="H3" s="1043"/>
      <c r="I3" s="1043"/>
      <c r="J3" s="1043"/>
      <c r="K3" s="1043"/>
      <c r="L3" s="1043"/>
      <c r="M3" s="1044"/>
    </row>
    <row r="4" spans="1:13" ht="30.75" customHeight="1">
      <c r="A4" s="1024"/>
      <c r="B4" s="153" t="s">
        <v>290</v>
      </c>
      <c r="C4" s="280" t="s">
        <v>95</v>
      </c>
      <c r="D4" s="123"/>
      <c r="E4" s="124"/>
      <c r="F4" s="1045" t="s">
        <v>291</v>
      </c>
      <c r="G4" s="1046"/>
      <c r="H4" s="281"/>
      <c r="I4" s="1120"/>
      <c r="J4" s="1043"/>
      <c r="K4" s="1043"/>
      <c r="L4" s="1043"/>
      <c r="M4" s="1044"/>
    </row>
    <row r="5" spans="1:13" ht="28.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121.5" customHeight="1">
      <c r="A11" s="1024"/>
      <c r="B11" s="162" t="s">
        <v>436</v>
      </c>
      <c r="C11" s="1013" t="s">
        <v>1208</v>
      </c>
      <c r="D11" s="1014"/>
      <c r="E11" s="1014"/>
      <c r="F11" s="1014"/>
      <c r="G11" s="1014"/>
      <c r="H11" s="1014"/>
      <c r="I11" s="1014"/>
      <c r="J11" s="1014"/>
      <c r="K11" s="1014"/>
      <c r="L11" s="1014"/>
      <c r="M11" s="1017"/>
    </row>
    <row r="12" spans="1:13" ht="192" customHeight="1">
      <c r="A12" s="1024"/>
      <c r="B12" s="162" t="s">
        <v>515</v>
      </c>
      <c r="C12" s="1075" t="s">
        <v>1210</v>
      </c>
      <c r="D12" s="1073"/>
      <c r="E12" s="1073"/>
      <c r="F12" s="1073"/>
      <c r="G12" s="1073"/>
      <c r="H12" s="1073"/>
      <c r="I12" s="1073"/>
      <c r="J12" s="1073"/>
      <c r="K12" s="1073"/>
      <c r="L12" s="1073"/>
      <c r="M12" s="1074"/>
    </row>
    <row r="13" spans="1:13" ht="41.25" customHeight="1">
      <c r="A13" s="1024"/>
      <c r="B13" s="162" t="s">
        <v>516</v>
      </c>
      <c r="C13" s="1105" t="s">
        <v>396</v>
      </c>
      <c r="D13" s="1106"/>
      <c r="E13" s="1106"/>
      <c r="F13" s="1106"/>
      <c r="G13" s="1106"/>
      <c r="H13" s="1106"/>
      <c r="I13" s="1106"/>
      <c r="J13" s="1106"/>
      <c r="K13" s="1106"/>
      <c r="L13" s="1106"/>
      <c r="M13" s="1107"/>
    </row>
    <row r="14" spans="1:13" ht="42.75" customHeight="1">
      <c r="A14" s="1024"/>
      <c r="B14" s="1124" t="s">
        <v>517</v>
      </c>
      <c r="C14" s="1058" t="s">
        <v>86</v>
      </c>
      <c r="D14" s="1059"/>
      <c r="E14" s="91" t="s">
        <v>108</v>
      </c>
      <c r="F14" s="1131" t="s">
        <v>619</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620</v>
      </c>
      <c r="D16" s="1059"/>
      <c r="E16" s="1059"/>
      <c r="F16" s="1059"/>
      <c r="G16" s="1059"/>
      <c r="H16" s="1059"/>
      <c r="I16" s="1059"/>
      <c r="J16" s="1059"/>
      <c r="K16" s="1059"/>
      <c r="L16" s="1059"/>
      <c r="M16" s="1130"/>
    </row>
    <row r="17" spans="1:13">
      <c r="A17" s="1054"/>
      <c r="B17" s="151" t="s">
        <v>519</v>
      </c>
      <c r="C17" s="1058" t="s">
        <v>398</v>
      </c>
      <c r="D17" s="1059"/>
      <c r="E17" s="1059"/>
      <c r="F17" s="1059"/>
      <c r="G17" s="1059"/>
      <c r="H17" s="1059"/>
      <c r="I17" s="1059"/>
      <c r="J17" s="1059"/>
      <c r="K17" s="1059"/>
      <c r="L17" s="1059"/>
      <c r="M17" s="1130"/>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39" t="s">
        <v>572</v>
      </c>
      <c r="G23" s="139"/>
      <c r="H23" s="139"/>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c r="K26" s="24"/>
      <c r="L26" s="26"/>
      <c r="M26" s="116"/>
    </row>
    <row r="27" spans="1:13">
      <c r="A27" s="1054"/>
      <c r="B27" s="1027"/>
      <c r="C27" s="77" t="s">
        <v>453</v>
      </c>
      <c r="D27" s="25"/>
      <c r="E27" s="26"/>
      <c r="F27" s="18" t="s">
        <v>454</v>
      </c>
      <c r="G27" s="19" t="s">
        <v>442</v>
      </c>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v>0</v>
      </c>
      <c r="E30" s="24"/>
      <c r="F30" s="32" t="s">
        <v>457</v>
      </c>
      <c r="G30" s="19">
        <v>2022</v>
      </c>
      <c r="H30" s="24"/>
      <c r="I30" s="32" t="s">
        <v>458</v>
      </c>
      <c r="J30" s="263" t="s">
        <v>327</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34">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367">
        <v>2022</v>
      </c>
      <c r="E36" s="6"/>
      <c r="F36" s="367">
        <v>2023</v>
      </c>
      <c r="G36" s="6"/>
      <c r="H36" s="516">
        <v>2024</v>
      </c>
      <c r="I36" s="141"/>
      <c r="J36" s="516">
        <v>2025</v>
      </c>
      <c r="K36" s="6"/>
      <c r="L36" s="367">
        <v>2026</v>
      </c>
      <c r="M36" s="40"/>
    </row>
    <row r="37" spans="1:13">
      <c r="A37" s="1054"/>
      <c r="B37" s="1027"/>
      <c r="C37" s="88"/>
      <c r="D37" s="517"/>
      <c r="E37" s="9"/>
      <c r="F37" s="511">
        <v>2</v>
      </c>
      <c r="G37" s="9"/>
      <c r="H37" s="518">
        <v>2</v>
      </c>
      <c r="I37" s="9"/>
      <c r="J37" s="518">
        <v>2</v>
      </c>
      <c r="K37" s="9"/>
      <c r="L37" s="518">
        <v>2</v>
      </c>
      <c r="M37" s="100"/>
    </row>
    <row r="38" spans="1:13">
      <c r="A38" s="1054"/>
      <c r="B38" s="1027"/>
      <c r="C38" s="88"/>
      <c r="D38" s="367">
        <v>2027</v>
      </c>
      <c r="E38" s="6"/>
      <c r="F38" s="6">
        <v>2028</v>
      </c>
      <c r="G38" s="6"/>
      <c r="H38" s="516">
        <v>2029</v>
      </c>
      <c r="I38" s="141"/>
      <c r="J38" s="516">
        <v>2030</v>
      </c>
      <c r="K38" s="6"/>
      <c r="L38" s="367">
        <v>2031</v>
      </c>
      <c r="M38" s="16"/>
    </row>
    <row r="39" spans="1:13">
      <c r="A39" s="1054"/>
      <c r="B39" s="1027"/>
      <c r="C39" s="88"/>
      <c r="D39" s="518">
        <v>2</v>
      </c>
      <c r="E39" s="9"/>
      <c r="F39" s="547">
        <v>2</v>
      </c>
      <c r="G39" s="9"/>
      <c r="H39" s="518">
        <v>2</v>
      </c>
      <c r="I39" s="9"/>
      <c r="J39" s="511">
        <v>2</v>
      </c>
      <c r="K39" s="9"/>
      <c r="L39" s="511">
        <v>2</v>
      </c>
      <c r="M39" s="100"/>
    </row>
    <row r="40" spans="1:13">
      <c r="A40" s="1054"/>
      <c r="B40" s="1027"/>
      <c r="C40" s="88"/>
      <c r="D40" s="367">
        <v>2032</v>
      </c>
      <c r="E40" s="6"/>
      <c r="F40" s="367">
        <v>2033</v>
      </c>
      <c r="G40" s="6"/>
      <c r="H40" s="516">
        <v>2034</v>
      </c>
      <c r="I40" s="141"/>
      <c r="J40" s="141"/>
      <c r="K40" s="6"/>
      <c r="L40" s="6"/>
      <c r="M40" s="16"/>
    </row>
    <row r="41" spans="1:13">
      <c r="A41" s="1054"/>
      <c r="B41" s="1027"/>
      <c r="C41" s="88"/>
      <c r="D41" s="511">
        <v>2</v>
      </c>
      <c r="E41" s="9"/>
      <c r="F41" s="511">
        <v>2</v>
      </c>
      <c r="G41" s="9"/>
      <c r="H41" s="511">
        <v>2</v>
      </c>
      <c r="I41" s="9"/>
      <c r="J41" s="98"/>
      <c r="K41" s="9"/>
      <c r="L41" s="98"/>
      <c r="M41" s="100"/>
    </row>
    <row r="42" spans="1:13">
      <c r="A42" s="1054"/>
      <c r="B42" s="1027"/>
      <c r="C42" s="88"/>
      <c r="D42" s="10"/>
      <c r="E42" s="99"/>
      <c r="F42" s="10" t="s">
        <v>467</v>
      </c>
      <c r="G42" s="99"/>
      <c r="H42" s="69"/>
      <c r="I42" s="70"/>
      <c r="J42" s="69"/>
      <c r="K42" s="70"/>
      <c r="L42" s="69"/>
      <c r="M42" s="71"/>
    </row>
    <row r="43" spans="1:13">
      <c r="A43" s="1054"/>
      <c r="B43" s="1027"/>
      <c r="C43" s="88"/>
      <c r="D43" s="98"/>
      <c r="E43" s="9"/>
      <c r="F43" s="1109">
        <v>24</v>
      </c>
      <c r="G43" s="111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t="s">
        <v>103</v>
      </c>
      <c r="H46" s="1052"/>
      <c r="I46" s="1052"/>
      <c r="J46" s="1052"/>
      <c r="K46" s="118" t="s">
        <v>470</v>
      </c>
      <c r="L46" s="1018"/>
      <c r="M46" s="1019"/>
    </row>
    <row r="47" spans="1:13">
      <c r="A47" s="1054"/>
      <c r="B47" s="1027"/>
      <c r="C47" s="117"/>
      <c r="D47" s="119" t="s">
        <v>442</v>
      </c>
      <c r="E47" s="19"/>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68.25" customHeight="1">
      <c r="A49" s="1054"/>
      <c r="B49" s="162" t="s">
        <v>471</v>
      </c>
      <c r="C49" s="1013" t="s">
        <v>1211</v>
      </c>
      <c r="D49" s="1014"/>
      <c r="E49" s="1014"/>
      <c r="F49" s="1014"/>
      <c r="G49" s="1014"/>
      <c r="H49" s="1014"/>
      <c r="I49" s="1014"/>
      <c r="J49" s="1014"/>
      <c r="K49" s="1014"/>
      <c r="L49" s="1014"/>
      <c r="M49" s="1017"/>
    </row>
    <row r="50" spans="1:13">
      <c r="A50" s="1054"/>
      <c r="B50" s="151" t="s">
        <v>472</v>
      </c>
      <c r="C50" s="261" t="s">
        <v>327</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c r="A52" s="1054"/>
      <c r="B52" s="151" t="s">
        <v>474</v>
      </c>
      <c r="C52" s="498">
        <v>45323</v>
      </c>
      <c r="D52" s="104"/>
      <c r="E52" s="104"/>
      <c r="F52" s="104"/>
      <c r="G52" s="104"/>
      <c r="H52" s="104"/>
      <c r="I52" s="104"/>
      <c r="J52" s="104"/>
      <c r="K52" s="104"/>
      <c r="L52" s="104"/>
      <c r="M52" s="445"/>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621</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236"/>
      <c r="E62" s="1236"/>
      <c r="F62" s="1236"/>
      <c r="G62" s="1236"/>
      <c r="H62" s="1236"/>
      <c r="I62" s="1236"/>
      <c r="J62" s="1236"/>
      <c r="K62" s="1236"/>
      <c r="L62" s="1236"/>
      <c r="M62" s="1237"/>
    </row>
  </sheetData>
  <mergeCells count="47">
    <mergeCell ref="C13:M13"/>
    <mergeCell ref="A59:A61"/>
    <mergeCell ref="C59:M59"/>
    <mergeCell ref="C60:M60"/>
    <mergeCell ref="C61:M61"/>
    <mergeCell ref="B14:B15"/>
    <mergeCell ref="C14:D14"/>
    <mergeCell ref="F14:M14"/>
    <mergeCell ref="C15:M15"/>
    <mergeCell ref="B35:B44"/>
    <mergeCell ref="F43:G43"/>
    <mergeCell ref="H43:I43"/>
    <mergeCell ref="B45:B48"/>
    <mergeCell ref="F46:F47"/>
    <mergeCell ref="G46:J47"/>
    <mergeCell ref="A2:A15"/>
    <mergeCell ref="C62:M62"/>
    <mergeCell ref="L46:M47"/>
    <mergeCell ref="C49:M49"/>
    <mergeCell ref="A53:A58"/>
    <mergeCell ref="C53:M53"/>
    <mergeCell ref="C54:M54"/>
    <mergeCell ref="C55:M55"/>
    <mergeCell ref="C56:M56"/>
    <mergeCell ref="C57:M57"/>
    <mergeCell ref="C58:M58"/>
    <mergeCell ref="A16:A52"/>
    <mergeCell ref="C16:M16"/>
    <mergeCell ref="C17:M17"/>
    <mergeCell ref="B18:B24"/>
    <mergeCell ref="B25:B28"/>
    <mergeCell ref="B32:B34"/>
    <mergeCell ref="C11:M11"/>
    <mergeCell ref="C12:M12"/>
    <mergeCell ref="C3:M3"/>
    <mergeCell ref="B8:B10"/>
    <mergeCell ref="C9:D9"/>
    <mergeCell ref="F9:G9"/>
    <mergeCell ref="I9:J9"/>
    <mergeCell ref="C10:D10"/>
    <mergeCell ref="F10:G10"/>
    <mergeCell ref="I10:J10"/>
    <mergeCell ref="F4:G4"/>
    <mergeCell ref="I4:M4"/>
    <mergeCell ref="C5:M5"/>
    <mergeCell ref="C7:D7"/>
    <mergeCell ref="I7:M7"/>
  </mergeCells>
  <dataValidations count="7">
    <dataValidation type="list" allowBlank="1" showInputMessage="1" showErrorMessage="1" sqref="I7:M7" xr:uid="{BBB5B6F0-463A-407D-9FB5-75E220FDC392}">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889ADEE-3133-444E-A9E6-493D039F4287}"/>
    <dataValidation allowBlank="1" showInputMessage="1" showErrorMessage="1" prompt="Determine si el indicador responde a un enfoque (Derechos Humanos, Género, Diferencial, Poblacional, Ambiental y Territorial). Si responde a más de enfoque separelos por ;" sqref="B16" xr:uid="{3DA859F2-F782-464B-9447-D9897116F66D}"/>
    <dataValidation allowBlank="1" showInputMessage="1" showErrorMessage="1" prompt="Identifique la meta ODS a que le apunta el indicador de producto. Seleccione de la lista desplegable." sqref="E14" xr:uid="{57761F84-03A3-466E-B866-EF13CCB036DC}"/>
    <dataValidation allowBlank="1" showInputMessage="1" showErrorMessage="1" prompt="Identifique el ODS a que le apunta el indicador de producto. Seleccione de la lista desplegable._x000a_" sqref="B14:B15" xr:uid="{2097E648-7728-4B07-9D9D-6F696F05EA65}"/>
    <dataValidation allowBlank="1" showInputMessage="1" showErrorMessage="1" prompt="Incluir una ficha por cada indicador, ya sea de producto o de resultado" sqref="B1" xr:uid="{65BEC1E3-A154-4792-8980-E02E94B3D4BF}"/>
    <dataValidation allowBlank="1" showInputMessage="1" showErrorMessage="1" prompt="Seleccione de la lista desplegable" sqref="B4 B7 H7" xr:uid="{8E4294D2-F998-40C7-9AD0-5C42F79DB719}"/>
  </dataValidations>
  <hyperlinks>
    <hyperlink ref="C57" r:id="rId1" xr:uid="{E30CADCD-7787-4D3F-856C-8C67741C64A9}"/>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A418DEB0-651A-44A7-AA0E-4A8931C3A36F}">
          <x14:formula1>
            <xm:f>Desplegables!$L$24:$L$39</xm:f>
          </x14:formula1>
          <xm:sqref>C14:D14</xm:sqref>
        </x14:dataValidation>
        <x14:dataValidation type="list" allowBlank="1" showInputMessage="1" showErrorMessage="1" xr:uid="{E7721136-E55A-4B8B-9C4F-8828C0A1F6FE}">
          <x14:formula1>
            <xm:f>Desplegables!$I$4:$I$18</xm:f>
          </x14:formula1>
          <xm:sqref>C7</xm:sqref>
        </x14:dataValidation>
        <x14:dataValidation type="list" allowBlank="1" showInputMessage="1" showErrorMessage="1" xr:uid="{B717DE57-392E-4336-B649-DC610402C85D}">
          <x14:formula1>
            <xm:f>Desplegables!$B$50:$B$52</xm:f>
          </x14:formula1>
          <xm:sqref>G46:J47</xm:sqref>
        </x14:dataValidation>
        <x14:dataValidation type="list" allowBlank="1" showInputMessage="1" showErrorMessage="1" xr:uid="{F17360A1-536E-4937-BD48-4C1EB883A1B8}">
          <x14:formula1>
            <xm:f>Desplegables!$B$45:$B$46</xm:f>
          </x14:formula1>
          <xm:sqref>C4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5BE8-F6FB-4693-B49F-5DF82A5F02F3}">
  <sheetPr>
    <tabColor rgb="FF0070C0"/>
  </sheetPr>
  <dimension ref="A1:AMJ60"/>
  <sheetViews>
    <sheetView topLeftCell="A40" zoomScale="85" zoomScaleNormal="85" workbookViewId="0">
      <selection activeCell="C58" sqref="C58:M58"/>
    </sheetView>
  </sheetViews>
  <sheetFormatPr baseColWidth="10" defaultColWidth="11.42578125" defaultRowHeight="15.75"/>
  <cols>
    <col min="1" max="1" width="25.140625" style="561" customWidth="1"/>
    <col min="2" max="2" width="39.140625" style="660" customWidth="1"/>
    <col min="3" max="1024" width="11.42578125" style="561"/>
    <col min="1025" max="16384" width="11.42578125" style="661"/>
  </cols>
  <sheetData>
    <row r="1" spans="1:13" ht="16.5" thickBot="1">
      <c r="A1" s="557"/>
      <c r="B1" s="558" t="s">
        <v>786</v>
      </c>
      <c r="C1" s="559"/>
      <c r="D1" s="559"/>
      <c r="E1" s="559"/>
      <c r="F1" s="559"/>
      <c r="G1" s="559"/>
      <c r="H1" s="559"/>
      <c r="I1" s="559"/>
      <c r="J1" s="559"/>
      <c r="K1" s="559"/>
      <c r="L1" s="559"/>
      <c r="M1" s="560"/>
    </row>
    <row r="2" spans="1:13" ht="52.5" customHeight="1">
      <c r="A2" s="1427" t="s">
        <v>426</v>
      </c>
      <c r="B2" s="562" t="s">
        <v>427</v>
      </c>
      <c r="C2" s="1428" t="s">
        <v>787</v>
      </c>
      <c r="D2" s="1428"/>
      <c r="E2" s="1428"/>
      <c r="F2" s="1428"/>
      <c r="G2" s="1428"/>
      <c r="H2" s="1428"/>
      <c r="I2" s="1428"/>
      <c r="J2" s="1428"/>
      <c r="K2" s="1428"/>
      <c r="L2" s="1428"/>
      <c r="M2" s="1428"/>
    </row>
    <row r="3" spans="1:13" ht="31.5">
      <c r="A3" s="1427"/>
      <c r="B3" s="672" t="s">
        <v>511</v>
      </c>
      <c r="C3" s="1434" t="s">
        <v>397</v>
      </c>
      <c r="D3" s="1435"/>
      <c r="E3" s="1435"/>
      <c r="F3" s="1435"/>
      <c r="G3" s="1435"/>
      <c r="H3" s="1435"/>
      <c r="I3" s="1435"/>
      <c r="J3" s="1435"/>
      <c r="K3" s="1435"/>
      <c r="L3" s="1435"/>
      <c r="M3" s="1436"/>
    </row>
    <row r="4" spans="1:13" ht="33.75" customHeight="1">
      <c r="A4" s="1427"/>
      <c r="B4" s="563" t="s">
        <v>290</v>
      </c>
      <c r="C4" s="673" t="s">
        <v>330</v>
      </c>
      <c r="D4" s="674"/>
      <c r="E4" s="675"/>
      <c r="F4" s="1429" t="s">
        <v>291</v>
      </c>
      <c r="G4" s="1429"/>
      <c r="H4" s="676"/>
      <c r="I4" s="677"/>
      <c r="J4" s="677"/>
      <c r="K4" s="677"/>
      <c r="L4" s="677"/>
      <c r="M4" s="678"/>
    </row>
    <row r="5" spans="1:13">
      <c r="A5" s="1427"/>
      <c r="B5" s="563" t="s">
        <v>430</v>
      </c>
      <c r="C5" s="662" t="s">
        <v>797</v>
      </c>
      <c r="D5" s="564"/>
      <c r="E5" s="564"/>
      <c r="F5" s="564"/>
      <c r="G5" s="564"/>
      <c r="H5" s="564"/>
      <c r="I5" s="564"/>
      <c r="J5" s="564"/>
      <c r="K5" s="564"/>
      <c r="L5" s="564"/>
      <c r="M5" s="565"/>
    </row>
    <row r="6" spans="1:13">
      <c r="A6" s="1427"/>
      <c r="B6" s="563" t="s">
        <v>432</v>
      </c>
      <c r="C6" s="662" t="s">
        <v>798</v>
      </c>
      <c r="D6" s="564"/>
      <c r="E6" s="564"/>
      <c r="F6" s="564"/>
      <c r="G6" s="564"/>
      <c r="H6" s="564"/>
      <c r="I6" s="564"/>
      <c r="J6" s="564"/>
      <c r="K6" s="564"/>
      <c r="L6" s="564"/>
      <c r="M6" s="565"/>
    </row>
    <row r="7" spans="1:13">
      <c r="A7" s="1427"/>
      <c r="B7" s="566" t="s">
        <v>433</v>
      </c>
      <c r="C7" s="1430" t="s">
        <v>35</v>
      </c>
      <c r="D7" s="1430"/>
      <c r="E7" s="567"/>
      <c r="F7" s="567"/>
      <c r="G7" s="568"/>
      <c r="H7" s="569" t="s">
        <v>294</v>
      </c>
      <c r="I7" s="1431" t="s">
        <v>60</v>
      </c>
      <c r="J7" s="1431"/>
      <c r="K7" s="1431"/>
      <c r="L7" s="1431"/>
      <c r="M7" s="1431"/>
    </row>
    <row r="8" spans="1:13" ht="15" customHeight="1">
      <c r="A8" s="1427"/>
      <c r="B8" s="1432" t="s">
        <v>434</v>
      </c>
      <c r="C8" s="570"/>
      <c r="D8" s="571"/>
      <c r="E8" s="571"/>
      <c r="F8" s="571"/>
      <c r="G8" s="571"/>
      <c r="H8" s="571"/>
      <c r="I8" s="571"/>
      <c r="J8" s="571"/>
      <c r="K8" s="571"/>
      <c r="L8" s="572"/>
      <c r="M8" s="573"/>
    </row>
    <row r="9" spans="1:13">
      <c r="A9" s="1427"/>
      <c r="B9" s="1432"/>
      <c r="C9" s="1433" t="s">
        <v>327</v>
      </c>
      <c r="D9" s="1433"/>
      <c r="E9" s="574"/>
      <c r="F9" s="1410" t="s">
        <v>788</v>
      </c>
      <c r="G9" s="1410"/>
      <c r="H9" s="574"/>
      <c r="I9" s="1410"/>
      <c r="J9" s="1410"/>
      <c r="K9" s="574"/>
      <c r="L9" s="575"/>
      <c r="M9" s="576"/>
    </row>
    <row r="10" spans="1:13">
      <c r="A10" s="1427"/>
      <c r="B10" s="1432"/>
      <c r="C10" s="1433" t="s">
        <v>435</v>
      </c>
      <c r="D10" s="1433"/>
      <c r="E10" s="577"/>
      <c r="F10" s="1410" t="s">
        <v>435</v>
      </c>
      <c r="G10" s="1410"/>
      <c r="H10" s="577"/>
      <c r="I10" s="1410" t="s">
        <v>435</v>
      </c>
      <c r="J10" s="1410"/>
      <c r="K10" s="577"/>
      <c r="L10" s="578"/>
      <c r="M10" s="579"/>
    </row>
    <row r="11" spans="1:13" ht="30.75" customHeight="1">
      <c r="A11" s="1427"/>
      <c r="B11" s="566" t="s">
        <v>436</v>
      </c>
      <c r="C11" s="1411" t="s">
        <v>789</v>
      </c>
      <c r="D11" s="1411"/>
      <c r="E11" s="1411"/>
      <c r="F11" s="1411"/>
      <c r="G11" s="1411"/>
      <c r="H11" s="1411"/>
      <c r="I11" s="1411"/>
      <c r="J11" s="1411"/>
      <c r="K11" s="1411"/>
      <c r="L11" s="1411"/>
      <c r="M11" s="1411"/>
    </row>
    <row r="12" spans="1:13" ht="70.5" customHeight="1">
      <c r="A12" s="1427"/>
      <c r="B12" s="566" t="s">
        <v>515</v>
      </c>
      <c r="C12" s="1411" t="s">
        <v>790</v>
      </c>
      <c r="D12" s="1411"/>
      <c r="E12" s="1411"/>
      <c r="F12" s="1411"/>
      <c r="G12" s="1411"/>
      <c r="H12" s="1411"/>
      <c r="I12" s="1411"/>
      <c r="J12" s="1411"/>
      <c r="K12" s="1411"/>
      <c r="L12" s="1411"/>
      <c r="M12" s="1411"/>
    </row>
    <row r="13" spans="1:13" ht="51" customHeight="1">
      <c r="A13" s="1427"/>
      <c r="B13" s="581" t="s">
        <v>516</v>
      </c>
      <c r="C13" s="1437" t="s">
        <v>396</v>
      </c>
      <c r="D13" s="1438"/>
      <c r="E13" s="1438"/>
      <c r="F13" s="1438"/>
      <c r="G13" s="1438"/>
      <c r="H13" s="1438"/>
      <c r="I13" s="1438"/>
      <c r="J13" s="1438"/>
      <c r="K13" s="1438"/>
      <c r="L13" s="1438"/>
      <c r="M13" s="1439"/>
    </row>
    <row r="14" spans="1:13" ht="15" customHeight="1">
      <c r="A14" s="1427"/>
      <c r="B14" s="1424" t="s">
        <v>517</v>
      </c>
      <c r="C14" s="1425" t="s">
        <v>86</v>
      </c>
      <c r="D14" s="1425"/>
      <c r="E14" s="580" t="s">
        <v>108</v>
      </c>
      <c r="F14" s="1426" t="s">
        <v>791</v>
      </c>
      <c r="G14" s="1426"/>
      <c r="H14" s="1426"/>
      <c r="I14" s="1426"/>
      <c r="J14" s="1426"/>
      <c r="K14" s="1426"/>
      <c r="L14" s="1426"/>
      <c r="M14" s="1426"/>
    </row>
    <row r="15" spans="1:13">
      <c r="A15" s="1427"/>
      <c r="B15" s="1424"/>
      <c r="C15" s="1418"/>
      <c r="D15" s="1418"/>
      <c r="E15" s="1418"/>
      <c r="F15" s="1418"/>
      <c r="G15" s="1418"/>
      <c r="H15" s="1418"/>
      <c r="I15" s="1418"/>
      <c r="J15" s="1418"/>
      <c r="K15" s="1418"/>
      <c r="L15" s="1418"/>
      <c r="M15" s="1418"/>
    </row>
    <row r="16" spans="1:13">
      <c r="A16" s="1417" t="s">
        <v>238</v>
      </c>
      <c r="B16" s="581" t="s">
        <v>280</v>
      </c>
      <c r="C16" s="1418" t="s">
        <v>799</v>
      </c>
      <c r="D16" s="1418"/>
      <c r="E16" s="1418"/>
      <c r="F16" s="1418"/>
      <c r="G16" s="1418"/>
      <c r="H16" s="1418"/>
      <c r="I16" s="1418"/>
      <c r="J16" s="1418"/>
      <c r="K16" s="1418"/>
      <c r="L16" s="1418"/>
      <c r="M16" s="1418"/>
    </row>
    <row r="17" spans="1:13" ht="57" customHeight="1">
      <c r="A17" s="1417"/>
      <c r="B17" s="581" t="s">
        <v>519</v>
      </c>
      <c r="C17" s="1418" t="s">
        <v>401</v>
      </c>
      <c r="D17" s="1418"/>
      <c r="E17" s="1418"/>
      <c r="F17" s="1418"/>
      <c r="G17" s="1418"/>
      <c r="H17" s="1418"/>
      <c r="I17" s="1418"/>
      <c r="J17" s="1418"/>
      <c r="K17" s="1418"/>
      <c r="L17" s="1418"/>
      <c r="M17" s="1418"/>
    </row>
    <row r="18" spans="1:13" ht="8.25" customHeight="1">
      <c r="A18" s="1417"/>
      <c r="B18" s="1419" t="s">
        <v>437</v>
      </c>
      <c r="C18" s="582"/>
      <c r="D18" s="583"/>
      <c r="E18" s="583"/>
      <c r="F18" s="583"/>
      <c r="G18" s="583"/>
      <c r="H18" s="583"/>
      <c r="I18" s="583"/>
      <c r="J18" s="583"/>
      <c r="K18" s="583"/>
      <c r="L18" s="583"/>
      <c r="M18" s="584"/>
    </row>
    <row r="19" spans="1:13" ht="9" customHeight="1">
      <c r="A19" s="1417"/>
      <c r="B19" s="1419"/>
      <c r="C19" s="585"/>
      <c r="D19" s="586"/>
      <c r="E19" s="587"/>
      <c r="F19" s="586"/>
      <c r="G19" s="587"/>
      <c r="H19" s="586"/>
      <c r="I19" s="587"/>
      <c r="J19" s="586"/>
      <c r="K19" s="587"/>
      <c r="L19" s="587"/>
      <c r="M19" s="588"/>
    </row>
    <row r="20" spans="1:13">
      <c r="A20" s="1417"/>
      <c r="B20" s="1419"/>
      <c r="C20" s="589" t="s">
        <v>438</v>
      </c>
      <c r="D20" s="590"/>
      <c r="E20" s="591" t="s">
        <v>439</v>
      </c>
      <c r="F20" s="590"/>
      <c r="G20" s="591" t="s">
        <v>440</v>
      </c>
      <c r="H20" s="590"/>
      <c r="I20" s="591" t="s">
        <v>441</v>
      </c>
      <c r="J20" s="592"/>
      <c r="K20" s="591"/>
      <c r="L20" s="591"/>
      <c r="M20" s="593"/>
    </row>
    <row r="21" spans="1:13">
      <c r="A21" s="1417"/>
      <c r="B21" s="1419"/>
      <c r="C21" s="589" t="s">
        <v>443</v>
      </c>
      <c r="D21" s="594"/>
      <c r="E21" s="591" t="s">
        <v>444</v>
      </c>
      <c r="F21" s="595"/>
      <c r="G21" s="591" t="s">
        <v>445</v>
      </c>
      <c r="H21" s="595"/>
      <c r="I21" s="591"/>
      <c r="J21" s="596"/>
      <c r="K21" s="591"/>
      <c r="L21" s="591"/>
      <c r="M21" s="593"/>
    </row>
    <row r="22" spans="1:13">
      <c r="A22" s="1417"/>
      <c r="B22" s="1419"/>
      <c r="C22" s="589" t="s">
        <v>446</v>
      </c>
      <c r="D22" s="594"/>
      <c r="E22" s="591" t="s">
        <v>447</v>
      </c>
      <c r="F22" s="594"/>
      <c r="G22" s="591"/>
      <c r="H22" s="596"/>
      <c r="I22" s="591"/>
      <c r="J22" s="596"/>
      <c r="K22" s="591"/>
      <c r="L22" s="591"/>
      <c r="M22" s="593"/>
    </row>
    <row r="23" spans="1:13">
      <c r="A23" s="1417"/>
      <c r="B23" s="1419"/>
      <c r="C23" s="589" t="s">
        <v>105</v>
      </c>
      <c r="D23" s="595" t="s">
        <v>442</v>
      </c>
      <c r="E23" s="591" t="s">
        <v>448</v>
      </c>
      <c r="F23" s="597" t="s">
        <v>792</v>
      </c>
      <c r="G23" s="577"/>
      <c r="H23" s="577"/>
      <c r="I23" s="577"/>
      <c r="J23" s="577"/>
      <c r="K23" s="577"/>
      <c r="L23" s="577"/>
      <c r="M23" s="598"/>
    </row>
    <row r="24" spans="1:13" ht="9.75" customHeight="1">
      <c r="A24" s="1417"/>
      <c r="B24" s="1419"/>
      <c r="C24" s="599"/>
      <c r="D24" s="600"/>
      <c r="E24" s="600"/>
      <c r="F24" s="600"/>
      <c r="G24" s="600"/>
      <c r="H24" s="600"/>
      <c r="I24" s="600"/>
      <c r="J24" s="600"/>
      <c r="K24" s="600"/>
      <c r="L24" s="600"/>
      <c r="M24" s="601"/>
    </row>
    <row r="25" spans="1:13" ht="15" customHeight="1">
      <c r="A25" s="1417"/>
      <c r="B25" s="1419" t="s">
        <v>449</v>
      </c>
      <c r="C25" s="602"/>
      <c r="D25" s="603"/>
      <c r="E25" s="603"/>
      <c r="F25" s="603"/>
      <c r="G25" s="603"/>
      <c r="H25" s="603"/>
      <c r="I25" s="603"/>
      <c r="J25" s="603"/>
      <c r="K25" s="603"/>
      <c r="L25" s="572"/>
      <c r="M25" s="573"/>
    </row>
    <row r="26" spans="1:13">
      <c r="A26" s="1417"/>
      <c r="B26" s="1419"/>
      <c r="C26" s="589" t="s">
        <v>450</v>
      </c>
      <c r="D26" s="595"/>
      <c r="E26" s="604"/>
      <c r="F26" s="591" t="s">
        <v>451</v>
      </c>
      <c r="G26" s="594"/>
      <c r="H26" s="604"/>
      <c r="I26" s="591" t="s">
        <v>452</v>
      </c>
      <c r="J26" s="594" t="s">
        <v>442</v>
      </c>
      <c r="K26" s="604"/>
      <c r="L26" s="575"/>
      <c r="M26" s="576"/>
    </row>
    <row r="27" spans="1:13">
      <c r="A27" s="1417"/>
      <c r="B27" s="1419"/>
      <c r="C27" s="589" t="s">
        <v>453</v>
      </c>
      <c r="D27" s="605"/>
      <c r="E27" s="575"/>
      <c r="F27" s="591" t="s">
        <v>454</v>
      </c>
      <c r="G27" s="595"/>
      <c r="H27" s="575"/>
      <c r="I27" s="606"/>
      <c r="J27" s="575"/>
      <c r="K27" s="574"/>
      <c r="L27" s="575"/>
      <c r="M27" s="576"/>
    </row>
    <row r="28" spans="1:13">
      <c r="A28" s="1417"/>
      <c r="B28" s="1419"/>
      <c r="C28" s="607"/>
      <c r="D28" s="608"/>
      <c r="E28" s="608"/>
      <c r="F28" s="608"/>
      <c r="G28" s="608"/>
      <c r="H28" s="608"/>
      <c r="I28" s="608"/>
      <c r="J28" s="608"/>
      <c r="K28" s="608"/>
      <c r="L28" s="578"/>
      <c r="M28" s="579"/>
    </row>
    <row r="29" spans="1:13">
      <c r="A29" s="1417"/>
      <c r="B29" s="609" t="s">
        <v>455</v>
      </c>
      <c r="C29" s="610"/>
      <c r="D29" s="611"/>
      <c r="E29" s="611"/>
      <c r="F29" s="611"/>
      <c r="G29" s="611"/>
      <c r="H29" s="611"/>
      <c r="I29" s="611"/>
      <c r="J29" s="611"/>
      <c r="K29" s="611"/>
      <c r="L29" s="611"/>
      <c r="M29" s="612"/>
    </row>
    <row r="30" spans="1:13">
      <c r="A30" s="1417"/>
      <c r="B30" s="609"/>
      <c r="C30" s="613" t="s">
        <v>456</v>
      </c>
      <c r="D30" s="614" t="s">
        <v>324</v>
      </c>
      <c r="E30" s="604"/>
      <c r="F30" s="615" t="s">
        <v>457</v>
      </c>
      <c r="G30" s="595" t="s">
        <v>324</v>
      </c>
      <c r="H30" s="604"/>
      <c r="I30" s="615" t="s">
        <v>458</v>
      </c>
      <c r="J30" s="616" t="s">
        <v>324</v>
      </c>
      <c r="K30" s="617"/>
      <c r="L30" s="618"/>
      <c r="M30" s="619"/>
    </row>
    <row r="31" spans="1:13">
      <c r="A31" s="1417"/>
      <c r="B31" s="563"/>
      <c r="C31" s="599"/>
      <c r="D31" s="600"/>
      <c r="E31" s="600"/>
      <c r="F31" s="600"/>
      <c r="G31" s="600"/>
      <c r="H31" s="600"/>
      <c r="I31" s="600"/>
      <c r="J31" s="600"/>
      <c r="K31" s="600"/>
      <c r="L31" s="600"/>
      <c r="M31" s="601"/>
    </row>
    <row r="32" spans="1:13" ht="15" customHeight="1">
      <c r="A32" s="1417"/>
      <c r="B32" s="1419" t="s">
        <v>459</v>
      </c>
      <c r="C32" s="620"/>
      <c r="D32" s="621"/>
      <c r="E32" s="621"/>
      <c r="F32" s="621"/>
      <c r="G32" s="621"/>
      <c r="H32" s="621"/>
      <c r="I32" s="621"/>
      <c r="J32" s="621"/>
      <c r="K32" s="621"/>
      <c r="L32" s="572"/>
      <c r="M32" s="573"/>
    </row>
    <row r="33" spans="1:13">
      <c r="A33" s="1417"/>
      <c r="B33" s="1419"/>
      <c r="C33" s="622" t="s">
        <v>460</v>
      </c>
      <c r="D33" s="663">
        <v>2023</v>
      </c>
      <c r="E33" s="623"/>
      <c r="F33" s="604" t="s">
        <v>461</v>
      </c>
      <c r="G33" s="664" t="s">
        <v>793</v>
      </c>
      <c r="H33" s="623"/>
      <c r="I33" s="615"/>
      <c r="J33" s="623"/>
      <c r="K33" s="623"/>
      <c r="L33" s="575"/>
      <c r="M33" s="576"/>
    </row>
    <row r="34" spans="1:13">
      <c r="A34" s="1417"/>
      <c r="B34" s="1419"/>
      <c r="C34" s="599"/>
      <c r="D34" s="624"/>
      <c r="E34" s="625"/>
      <c r="F34" s="600"/>
      <c r="G34" s="625"/>
      <c r="H34" s="625"/>
      <c r="I34" s="626"/>
      <c r="J34" s="625"/>
      <c r="K34" s="625"/>
      <c r="L34" s="578"/>
      <c r="M34" s="579"/>
    </row>
    <row r="35" spans="1:13" ht="15" customHeight="1">
      <c r="A35" s="1417"/>
      <c r="B35" s="1420" t="s">
        <v>462</v>
      </c>
      <c r="C35" s="627"/>
      <c r="D35" s="628"/>
      <c r="E35" s="628"/>
      <c r="F35" s="628"/>
      <c r="G35" s="628"/>
      <c r="H35" s="628"/>
      <c r="I35" s="628"/>
      <c r="J35" s="628"/>
      <c r="K35" s="628"/>
      <c r="L35" s="628"/>
      <c r="M35" s="629"/>
    </row>
    <row r="36" spans="1:13">
      <c r="A36" s="1417"/>
      <c r="B36" s="1420"/>
      <c r="C36" s="630"/>
      <c r="D36" s="825">
        <v>2023</v>
      </c>
      <c r="E36" s="631"/>
      <c r="F36" s="825">
        <v>2024</v>
      </c>
      <c r="G36" s="631"/>
      <c r="H36" s="826">
        <v>2025</v>
      </c>
      <c r="I36" s="632"/>
      <c r="J36" s="826">
        <v>2026</v>
      </c>
      <c r="K36" s="631"/>
      <c r="L36" s="825">
        <v>2027</v>
      </c>
      <c r="M36" s="633"/>
    </row>
    <row r="37" spans="1:13">
      <c r="A37" s="1417"/>
      <c r="B37" s="1420"/>
      <c r="C37" s="630"/>
      <c r="D37" s="634">
        <v>100</v>
      </c>
      <c r="E37" s="635"/>
      <c r="F37" s="634">
        <v>100</v>
      </c>
      <c r="G37" s="635"/>
      <c r="H37" s="634">
        <v>100</v>
      </c>
      <c r="I37" s="635"/>
      <c r="J37" s="634">
        <v>100</v>
      </c>
      <c r="K37" s="635"/>
      <c r="L37" s="634">
        <v>100</v>
      </c>
      <c r="M37" s="637"/>
    </row>
    <row r="38" spans="1:13">
      <c r="A38" s="1417"/>
      <c r="B38" s="1420"/>
      <c r="C38" s="630"/>
      <c r="D38" s="825">
        <v>2028</v>
      </c>
      <c r="E38" s="631"/>
      <c r="F38" s="825">
        <v>2029</v>
      </c>
      <c r="G38" s="631"/>
      <c r="H38" s="826">
        <v>2030</v>
      </c>
      <c r="I38" s="632"/>
      <c r="J38" s="826">
        <v>2031</v>
      </c>
      <c r="K38" s="631"/>
      <c r="L38" s="825">
        <v>2032</v>
      </c>
      <c r="M38" s="638"/>
    </row>
    <row r="39" spans="1:13">
      <c r="A39" s="1417"/>
      <c r="B39" s="1420"/>
      <c r="C39" s="630"/>
      <c r="D39" s="634">
        <v>100</v>
      </c>
      <c r="E39" s="635"/>
      <c r="F39" s="634">
        <v>100</v>
      </c>
      <c r="G39" s="635"/>
      <c r="H39" s="634">
        <v>100</v>
      </c>
      <c r="I39" s="635"/>
      <c r="J39" s="634">
        <v>100</v>
      </c>
      <c r="K39" s="635"/>
      <c r="L39" s="634">
        <v>100</v>
      </c>
      <c r="M39" s="637"/>
    </row>
    <row r="40" spans="1:13">
      <c r="A40" s="1417"/>
      <c r="B40" s="1420"/>
      <c r="C40" s="630"/>
      <c r="D40" s="825">
        <v>2034</v>
      </c>
      <c r="E40" s="631"/>
      <c r="F40" s="631"/>
      <c r="G40" s="631"/>
      <c r="H40" s="632"/>
      <c r="I40" s="632"/>
      <c r="J40" s="632"/>
      <c r="K40" s="631"/>
      <c r="L40" s="825" t="s">
        <v>698</v>
      </c>
      <c r="M40" s="638"/>
    </row>
    <row r="41" spans="1:13">
      <c r="A41" s="1417"/>
      <c r="B41" s="1420"/>
      <c r="C41" s="630"/>
      <c r="D41" s="634">
        <v>100</v>
      </c>
      <c r="E41" s="635"/>
      <c r="F41" s="636"/>
      <c r="G41" s="635"/>
      <c r="H41" s="636"/>
      <c r="I41" s="635"/>
      <c r="J41" s="636"/>
      <c r="K41" s="635"/>
      <c r="L41" s="634">
        <v>200</v>
      </c>
      <c r="M41" s="637"/>
    </row>
    <row r="42" spans="1:13">
      <c r="A42" s="1417"/>
      <c r="B42" s="1420"/>
      <c r="C42" s="639"/>
      <c r="D42" s="640"/>
      <c r="E42" s="641"/>
      <c r="F42" s="640"/>
      <c r="G42" s="641"/>
      <c r="H42" s="642"/>
      <c r="I42" s="643"/>
      <c r="J42" s="642"/>
      <c r="K42" s="643"/>
      <c r="L42" s="642"/>
      <c r="M42" s="644"/>
    </row>
    <row r="43" spans="1:13" ht="18" customHeight="1">
      <c r="A43" s="1417"/>
      <c r="B43" s="1419" t="s">
        <v>468</v>
      </c>
      <c r="C43" s="602"/>
      <c r="D43" s="603"/>
      <c r="E43" s="603"/>
      <c r="F43" s="603"/>
      <c r="G43" s="603"/>
      <c r="H43" s="603"/>
      <c r="I43" s="603"/>
      <c r="J43" s="603"/>
      <c r="K43" s="603"/>
      <c r="L43" s="575"/>
      <c r="M43" s="576"/>
    </row>
    <row r="44" spans="1:13" ht="15" customHeight="1">
      <c r="A44" s="1417"/>
      <c r="B44" s="1419"/>
      <c r="C44" s="645"/>
      <c r="D44" s="646" t="s">
        <v>93</v>
      </c>
      <c r="E44" s="647" t="s">
        <v>95</v>
      </c>
      <c r="F44" s="1421" t="s">
        <v>469</v>
      </c>
      <c r="G44" s="1422" t="s">
        <v>103</v>
      </c>
      <c r="H44" s="1422"/>
      <c r="I44" s="1422"/>
      <c r="J44" s="1422"/>
      <c r="K44" s="648" t="s">
        <v>470</v>
      </c>
      <c r="L44" s="1423"/>
      <c r="M44" s="1423"/>
    </row>
    <row r="45" spans="1:13">
      <c r="A45" s="1417"/>
      <c r="B45" s="1419"/>
      <c r="C45" s="645"/>
      <c r="D45" s="649" t="s">
        <v>442</v>
      </c>
      <c r="E45" s="594"/>
      <c r="F45" s="1421"/>
      <c r="G45" s="1422"/>
      <c r="H45" s="1422"/>
      <c r="I45" s="1422"/>
      <c r="J45" s="1422"/>
      <c r="K45" s="575"/>
      <c r="L45" s="1423"/>
      <c r="M45" s="1423"/>
    </row>
    <row r="46" spans="1:13">
      <c r="A46" s="1417"/>
      <c r="B46" s="1419"/>
      <c r="C46" s="650"/>
      <c r="D46" s="578"/>
      <c r="E46" s="578"/>
      <c r="F46" s="578"/>
      <c r="G46" s="578"/>
      <c r="H46" s="578"/>
      <c r="I46" s="578"/>
      <c r="J46" s="578"/>
      <c r="K46" s="578"/>
      <c r="L46" s="575"/>
      <c r="M46" s="576"/>
    </row>
    <row r="47" spans="1:13" ht="63" customHeight="1">
      <c r="A47" s="1417"/>
      <c r="B47" s="566" t="s">
        <v>471</v>
      </c>
      <c r="C47" s="1411" t="s">
        <v>794</v>
      </c>
      <c r="D47" s="1411"/>
      <c r="E47" s="1411"/>
      <c r="F47" s="1411"/>
      <c r="G47" s="1411"/>
      <c r="H47" s="1411"/>
      <c r="I47" s="1411"/>
      <c r="J47" s="1411"/>
      <c r="K47" s="1411"/>
      <c r="L47" s="1411"/>
      <c r="M47" s="1411"/>
    </row>
    <row r="48" spans="1:13" ht="15" customHeight="1">
      <c r="A48" s="1417"/>
      <c r="B48" s="581" t="s">
        <v>472</v>
      </c>
      <c r="C48" s="1411" t="s">
        <v>795</v>
      </c>
      <c r="D48" s="1411"/>
      <c r="E48" s="1411"/>
      <c r="F48" s="1411"/>
      <c r="G48" s="1411"/>
      <c r="H48" s="1411"/>
      <c r="I48" s="1411"/>
      <c r="J48" s="1411"/>
      <c r="K48" s="1411"/>
      <c r="L48" s="1411"/>
      <c r="M48" s="1411"/>
    </row>
    <row r="49" spans="1:13" ht="23.25" customHeight="1">
      <c r="A49" s="1417"/>
      <c r="B49" s="581" t="s">
        <v>473</v>
      </c>
      <c r="C49" s="651" t="s">
        <v>654</v>
      </c>
      <c r="D49" s="652"/>
      <c r="E49" s="652"/>
      <c r="F49" s="652"/>
      <c r="G49" s="652"/>
      <c r="H49" s="652"/>
      <c r="I49" s="652"/>
      <c r="J49" s="652"/>
      <c r="K49" s="652"/>
      <c r="L49" s="652"/>
      <c r="M49" s="653"/>
    </row>
    <row r="50" spans="1:13">
      <c r="A50" s="1417"/>
      <c r="B50" s="581" t="s">
        <v>474</v>
      </c>
      <c r="C50" s="651" t="s">
        <v>528</v>
      </c>
      <c r="D50" s="652"/>
      <c r="E50" s="652"/>
      <c r="F50" s="652"/>
      <c r="G50" s="652"/>
      <c r="H50" s="652"/>
      <c r="I50" s="652"/>
      <c r="J50" s="652"/>
      <c r="K50" s="652"/>
      <c r="L50" s="652"/>
      <c r="M50" s="653"/>
    </row>
    <row r="51" spans="1:13" ht="15.75" customHeight="1" thickBot="1">
      <c r="A51" s="1414" t="s">
        <v>250</v>
      </c>
      <c r="B51" s="654" t="s">
        <v>475</v>
      </c>
      <c r="C51" s="1413" t="s">
        <v>1257</v>
      </c>
      <c r="D51" s="1413"/>
      <c r="E51" s="1413"/>
      <c r="F51" s="1413"/>
      <c r="G51" s="1413"/>
      <c r="H51" s="1413"/>
      <c r="I51" s="1413"/>
      <c r="J51" s="1413"/>
      <c r="K51" s="1413"/>
      <c r="L51" s="1413"/>
      <c r="M51" s="1413"/>
    </row>
    <row r="52" spans="1:13" ht="15" customHeight="1" thickBot="1">
      <c r="A52" s="1414"/>
      <c r="B52" s="654" t="s">
        <v>477</v>
      </c>
      <c r="C52" s="1413" t="s">
        <v>796</v>
      </c>
      <c r="D52" s="1413"/>
      <c r="E52" s="1413"/>
      <c r="F52" s="1413"/>
      <c r="G52" s="1413"/>
      <c r="H52" s="1413"/>
      <c r="I52" s="1413"/>
      <c r="J52" s="1413"/>
      <c r="K52" s="1413"/>
      <c r="L52" s="1413"/>
      <c r="M52" s="1413"/>
    </row>
    <row r="53" spans="1:13" ht="15" customHeight="1" thickBot="1">
      <c r="A53" s="1414"/>
      <c r="B53" s="654" t="s">
        <v>479</v>
      </c>
      <c r="C53" s="1413" t="s">
        <v>778</v>
      </c>
      <c r="D53" s="1413"/>
      <c r="E53" s="1413"/>
      <c r="F53" s="1413"/>
      <c r="G53" s="1413"/>
      <c r="H53" s="1413"/>
      <c r="I53" s="1413"/>
      <c r="J53" s="1413"/>
      <c r="K53" s="1413"/>
      <c r="L53" s="1413"/>
      <c r="M53" s="1413"/>
    </row>
    <row r="54" spans="1:13" ht="15.75" customHeight="1" thickBot="1">
      <c r="A54" s="1414"/>
      <c r="B54" s="655" t="s">
        <v>481</v>
      </c>
      <c r="C54" s="1413" t="s">
        <v>779</v>
      </c>
      <c r="D54" s="1413"/>
      <c r="E54" s="1413"/>
      <c r="F54" s="1413"/>
      <c r="G54" s="1413"/>
      <c r="H54" s="1413"/>
      <c r="I54" s="1413"/>
      <c r="J54" s="1413"/>
      <c r="K54" s="1413"/>
      <c r="L54" s="1413"/>
      <c r="M54" s="1413"/>
    </row>
    <row r="55" spans="1:13" ht="15.75" customHeight="1" thickBot="1">
      <c r="A55" s="1414"/>
      <c r="B55" s="654" t="s">
        <v>482</v>
      </c>
      <c r="C55" s="1415" t="s">
        <v>1259</v>
      </c>
      <c r="D55" s="1416"/>
      <c r="E55" s="1416"/>
      <c r="F55" s="1416"/>
      <c r="G55" s="1416"/>
      <c r="H55" s="1416"/>
      <c r="I55" s="1416"/>
      <c r="J55" s="1416"/>
      <c r="K55" s="1416"/>
      <c r="L55" s="1416"/>
      <c r="M55" s="1416"/>
    </row>
    <row r="56" spans="1:13" ht="16.5" thickBot="1">
      <c r="A56" s="1414"/>
      <c r="B56" s="654" t="s">
        <v>484</v>
      </c>
      <c r="C56" s="1413" t="s">
        <v>1260</v>
      </c>
      <c r="D56" s="1413"/>
      <c r="E56" s="1413"/>
      <c r="F56" s="1413"/>
      <c r="G56" s="1413"/>
      <c r="H56" s="1413"/>
      <c r="I56" s="1413"/>
      <c r="J56" s="1413"/>
      <c r="K56" s="1413"/>
      <c r="L56" s="1413"/>
      <c r="M56" s="1413"/>
    </row>
    <row r="57" spans="1:13" ht="15.75" customHeight="1">
      <c r="A57" s="1412" t="s">
        <v>486</v>
      </c>
      <c r="B57" s="656" t="s">
        <v>487</v>
      </c>
      <c r="C57" s="1413" t="s">
        <v>1256</v>
      </c>
      <c r="D57" s="1413"/>
      <c r="E57" s="1413"/>
      <c r="F57" s="1413"/>
      <c r="G57" s="1413"/>
      <c r="H57" s="1413"/>
      <c r="I57" s="1413"/>
      <c r="J57" s="1413"/>
      <c r="K57" s="1413"/>
      <c r="L57" s="1413"/>
      <c r="M57" s="1413"/>
    </row>
    <row r="58" spans="1:13" ht="30" customHeight="1">
      <c r="A58" s="1412"/>
      <c r="B58" s="656" t="s">
        <v>488</v>
      </c>
      <c r="C58" s="1413" t="s">
        <v>571</v>
      </c>
      <c r="D58" s="1413"/>
      <c r="E58" s="1413"/>
      <c r="F58" s="1413"/>
      <c r="G58" s="1413"/>
      <c r="H58" s="1413"/>
      <c r="I58" s="1413"/>
      <c r="J58" s="1413"/>
      <c r="K58" s="1413"/>
      <c r="L58" s="1413"/>
      <c r="M58" s="1413"/>
    </row>
    <row r="59" spans="1:13" ht="30" customHeight="1" thickBot="1">
      <c r="A59" s="1412"/>
      <c r="B59" s="657" t="s">
        <v>294</v>
      </c>
      <c r="C59" s="1413" t="s">
        <v>759</v>
      </c>
      <c r="D59" s="1413"/>
      <c r="E59" s="1413"/>
      <c r="F59" s="1413"/>
      <c r="G59" s="1413"/>
      <c r="H59" s="1413"/>
      <c r="I59" s="1413"/>
      <c r="J59" s="1413"/>
      <c r="K59" s="1413"/>
      <c r="L59" s="1413"/>
      <c r="M59" s="1413"/>
    </row>
    <row r="60" spans="1:13" ht="16.5" thickBot="1">
      <c r="A60" s="658" t="s">
        <v>254</v>
      </c>
      <c r="B60" s="659"/>
      <c r="C60" s="1409"/>
      <c r="D60" s="1409"/>
      <c r="E60" s="1409"/>
      <c r="F60" s="1409"/>
      <c r="G60" s="1409"/>
      <c r="H60" s="1409"/>
      <c r="I60" s="1409"/>
      <c r="J60" s="1409"/>
      <c r="K60" s="1409"/>
      <c r="L60" s="1409"/>
      <c r="M60" s="1409"/>
    </row>
  </sheetData>
  <mergeCells count="45">
    <mergeCell ref="B14:B15"/>
    <mergeCell ref="C14:D14"/>
    <mergeCell ref="F14:M14"/>
    <mergeCell ref="C15:M15"/>
    <mergeCell ref="A2:A15"/>
    <mergeCell ref="C2:M2"/>
    <mergeCell ref="F4:G4"/>
    <mergeCell ref="C7:D7"/>
    <mergeCell ref="I7:M7"/>
    <mergeCell ref="B8:B10"/>
    <mergeCell ref="C9:D9"/>
    <mergeCell ref="F9:G9"/>
    <mergeCell ref="I9:J9"/>
    <mergeCell ref="C10:D10"/>
    <mergeCell ref="C3:M3"/>
    <mergeCell ref="C13:M13"/>
    <mergeCell ref="A16:A50"/>
    <mergeCell ref="C16:M16"/>
    <mergeCell ref="C17:M17"/>
    <mergeCell ref="B18:B24"/>
    <mergeCell ref="B25:B28"/>
    <mergeCell ref="B32:B34"/>
    <mergeCell ref="B35:B42"/>
    <mergeCell ref="B43:B46"/>
    <mergeCell ref="F44:F45"/>
    <mergeCell ref="G44:J45"/>
    <mergeCell ref="L44:M45"/>
    <mergeCell ref="C47:M47"/>
    <mergeCell ref="C48:M48"/>
    <mergeCell ref="A57:A59"/>
    <mergeCell ref="C57:M57"/>
    <mergeCell ref="C58:M58"/>
    <mergeCell ref="C59:M59"/>
    <mergeCell ref="A51:A56"/>
    <mergeCell ref="C51:M51"/>
    <mergeCell ref="C52:M52"/>
    <mergeCell ref="C53:M53"/>
    <mergeCell ref="C54:M54"/>
    <mergeCell ref="C55:M55"/>
    <mergeCell ref="C56:M56"/>
    <mergeCell ref="C60:M60"/>
    <mergeCell ref="F10:G10"/>
    <mergeCell ref="I10:J10"/>
    <mergeCell ref="C11:M11"/>
    <mergeCell ref="C12:M12"/>
  </mergeCells>
  <dataValidations count="7">
    <dataValidation type="list" allowBlank="1" showInputMessage="1" showErrorMessage="1" sqref="I7:M7" xr:uid="{44148814-0982-41F1-B9CC-BBAB18AD57FB}">
      <formula1>INDIRECT($C$7)</formula1>
      <formula2>0</formula2>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C38463D4-80B4-48E1-B15B-E4F78325A484}">
      <formula1>0</formula1>
      <formula2>0</formula2>
    </dataValidation>
    <dataValidation allowBlank="1" showInputMessage="1" showErrorMessage="1" prompt="Determine si el indicador responde a un enfoque (Derechos Humanos, Género, Diferencial, Poblacional, Ambiental y Territorial). Si responde a más de enfoque separelos por ;" sqref="B16" xr:uid="{05329231-2651-4DA7-B66B-6DD681258C08}">
      <formula1>0</formula1>
      <formula2>0</formula2>
    </dataValidation>
    <dataValidation allowBlank="1" showInputMessage="1" showErrorMessage="1" prompt="Identifique la meta ODS a que le apunta el indicador de producto. Seleccione de la lista desplegable." sqref="E14" xr:uid="{28AE5D35-C03C-4414-BB82-41C88E44090E}">
      <formula1>0</formula1>
      <formula2>0</formula2>
    </dataValidation>
    <dataValidation allowBlank="1" showInputMessage="1" showErrorMessage="1" prompt="Identifique el ODS a que le apunta el indicador de producto. Seleccione de la lista desplegable._x000a_" sqref="B14:B15" xr:uid="{316B35A4-5E0A-4411-9E15-950332F75E64}">
      <formula1>0</formula1>
      <formula2>0</formula2>
    </dataValidation>
    <dataValidation allowBlank="1" showInputMessage="1" showErrorMessage="1" prompt="Incluir una ficha por cada indicador, ya sea de producto o de resultado" sqref="B1" xr:uid="{175DC095-5F45-4380-A828-D24B9A896E88}">
      <formula1>0</formula1>
      <formula2>0</formula2>
    </dataValidation>
    <dataValidation allowBlank="1" showInputMessage="1" showErrorMessage="1" prompt="Seleccione de la lista desplegable" sqref="B4 B7 H7" xr:uid="{4A13323A-8C60-4E55-B924-2B38D2D5E9FA}">
      <formula1>0</formula1>
      <formula2>0</formula2>
    </dataValidation>
  </dataValidations>
  <hyperlinks>
    <hyperlink ref="C55" r:id="rId1" xr:uid="{207D5C74-10B6-4E4B-989A-8B363ADA58B3}"/>
  </hyperlinks>
  <pageMargins left="0.7" right="0.7" top="0.75" bottom="0.75" header="0.511811023622047" footer="0.511811023622047"/>
  <pageSetup paperSize="9" orientation="portrait" horizontalDpi="300" verticalDpi="300" r:id="rId2"/>
  <ignoredErrors>
    <ignoredError sqref="G33"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B6CDE-14F2-4ACF-A645-D723970628B5}">
  <sheetPr>
    <tabColor rgb="FF0070C0"/>
  </sheetPr>
  <dimension ref="A1:AMJ62"/>
  <sheetViews>
    <sheetView zoomScale="85" zoomScaleNormal="85" workbookViewId="0">
      <selection activeCell="C2" sqref="C2:M2"/>
    </sheetView>
  </sheetViews>
  <sheetFormatPr baseColWidth="10" defaultColWidth="11.42578125" defaultRowHeight="15.75"/>
  <cols>
    <col min="1" max="1" width="25.140625" style="561" customWidth="1"/>
    <col min="2" max="2" width="39.140625" style="660" customWidth="1"/>
    <col min="3" max="1024" width="11.42578125" style="561"/>
    <col min="1025" max="16384" width="11.42578125" style="661"/>
  </cols>
  <sheetData>
    <row r="1" spans="1:13" ht="16.5" thickBot="1">
      <c r="A1" s="330"/>
      <c r="B1" s="61" t="s">
        <v>1035</v>
      </c>
      <c r="C1" s="62"/>
      <c r="D1" s="62"/>
      <c r="E1" s="62"/>
      <c r="F1" s="62"/>
      <c r="G1" s="62"/>
      <c r="H1" s="62"/>
      <c r="I1" s="62"/>
      <c r="J1" s="62"/>
      <c r="K1" s="62"/>
      <c r="L1" s="62"/>
      <c r="M1" s="63"/>
    </row>
    <row r="2" spans="1:13" ht="26.25" customHeight="1">
      <c r="A2" s="1136" t="s">
        <v>426</v>
      </c>
      <c r="B2" s="150" t="s">
        <v>427</v>
      </c>
      <c r="C2" s="1443" t="s">
        <v>1212</v>
      </c>
      <c r="D2" s="1444"/>
      <c r="E2" s="1444"/>
      <c r="F2" s="1444"/>
      <c r="G2" s="1444"/>
      <c r="H2" s="1444"/>
      <c r="I2" s="1444"/>
      <c r="J2" s="1444"/>
      <c r="K2" s="1444"/>
      <c r="L2" s="1444"/>
      <c r="M2" s="1445"/>
    </row>
    <row r="3" spans="1:13" ht="31.5" customHeight="1">
      <c r="A3" s="1137"/>
      <c r="B3" s="151" t="s">
        <v>511</v>
      </c>
      <c r="C3" s="255" t="s">
        <v>397</v>
      </c>
      <c r="D3" s="126"/>
      <c r="E3" s="126"/>
      <c r="F3" s="126"/>
      <c r="G3" s="126"/>
      <c r="H3" s="126"/>
      <c r="I3" s="126"/>
      <c r="J3" s="126"/>
      <c r="K3" s="126"/>
      <c r="L3" s="126"/>
      <c r="M3" s="127"/>
    </row>
    <row r="4" spans="1:13" ht="21.75" customHeight="1">
      <c r="A4" s="1137"/>
      <c r="B4" s="153" t="s">
        <v>290</v>
      </c>
      <c r="C4" s="122" t="s">
        <v>95</v>
      </c>
      <c r="D4" s="1297"/>
      <c r="E4" s="1298"/>
      <c r="F4" s="1045" t="s">
        <v>291</v>
      </c>
      <c r="G4" s="1046"/>
      <c r="H4" s="125" t="s">
        <v>356</v>
      </c>
      <c r="I4" s="126"/>
      <c r="J4" s="126"/>
      <c r="K4" s="126"/>
      <c r="L4" s="126"/>
      <c r="M4" s="127"/>
    </row>
    <row r="5" spans="1:13">
      <c r="A5" s="1137"/>
      <c r="B5" s="153" t="s">
        <v>430</v>
      </c>
      <c r="C5" s="1042" t="s">
        <v>431</v>
      </c>
      <c r="D5" s="1043"/>
      <c r="E5" s="1043"/>
      <c r="F5" s="1043"/>
      <c r="G5" s="1043"/>
      <c r="H5" s="1043"/>
      <c r="I5" s="1043"/>
      <c r="J5" s="1043"/>
      <c r="K5" s="1043"/>
      <c r="L5" s="1043"/>
      <c r="M5" s="1044"/>
    </row>
    <row r="6" spans="1:13">
      <c r="A6" s="1137"/>
      <c r="B6" s="153" t="s">
        <v>432</v>
      </c>
      <c r="C6" s="122" t="s">
        <v>431</v>
      </c>
      <c r="D6" s="126"/>
      <c r="E6" s="126"/>
      <c r="F6" s="126"/>
      <c r="G6" s="126"/>
      <c r="H6" s="126"/>
      <c r="I6" s="126"/>
      <c r="J6" s="126"/>
      <c r="K6" s="126"/>
      <c r="L6" s="126"/>
      <c r="M6" s="127"/>
    </row>
    <row r="7" spans="1:13">
      <c r="A7" s="1137"/>
      <c r="B7" s="162" t="s">
        <v>433</v>
      </c>
      <c r="C7" s="1031" t="s">
        <v>10</v>
      </c>
      <c r="D7" s="1032"/>
      <c r="E7" s="128"/>
      <c r="F7" s="128"/>
      <c r="G7" s="129"/>
      <c r="H7" s="67" t="s">
        <v>294</v>
      </c>
      <c r="I7" s="1033" t="s">
        <v>18</v>
      </c>
      <c r="J7" s="1032"/>
      <c r="K7" s="1032"/>
      <c r="L7" s="1032"/>
      <c r="M7" s="1034"/>
    </row>
    <row r="8" spans="1:13" ht="15" customHeight="1">
      <c r="A8" s="1137"/>
      <c r="B8" s="1124" t="s">
        <v>434</v>
      </c>
      <c r="C8" s="1446" t="s">
        <v>1033</v>
      </c>
      <c r="D8" s="1321"/>
      <c r="E8" s="131"/>
      <c r="F8" s="1321" t="s">
        <v>716</v>
      </c>
      <c r="G8" s="1321"/>
      <c r="H8" s="131"/>
      <c r="I8" s="1324"/>
      <c r="J8" s="1324"/>
      <c r="K8" s="131"/>
      <c r="L8" s="132"/>
      <c r="M8" s="133"/>
    </row>
    <row r="9" spans="1:13">
      <c r="A9" s="1137"/>
      <c r="B9" s="1125"/>
      <c r="C9" s="1447"/>
      <c r="D9" s="1322"/>
      <c r="E9" s="28"/>
      <c r="F9" s="1322"/>
      <c r="G9" s="1322"/>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57" customHeight="1">
      <c r="A11" s="1137"/>
      <c r="B11" s="162" t="s">
        <v>436</v>
      </c>
      <c r="C11" s="1153" t="s">
        <v>1214</v>
      </c>
      <c r="D11" s="1154"/>
      <c r="E11" s="1154"/>
      <c r="F11" s="1154"/>
      <c r="G11" s="1154"/>
      <c r="H11" s="1154"/>
      <c r="I11" s="1154"/>
      <c r="J11" s="1154"/>
      <c r="K11" s="1154"/>
      <c r="L11" s="1154"/>
      <c r="M11" s="1156"/>
    </row>
    <row r="12" spans="1:13" ht="120.75" customHeight="1">
      <c r="A12" s="1137"/>
      <c r="B12" s="162" t="s">
        <v>515</v>
      </c>
      <c r="C12" s="1153" t="s">
        <v>1217</v>
      </c>
      <c r="D12" s="1154"/>
      <c r="E12" s="1154"/>
      <c r="F12" s="1154"/>
      <c r="G12" s="1154"/>
      <c r="H12" s="1154"/>
      <c r="I12" s="1154"/>
      <c r="J12" s="1154"/>
      <c r="K12" s="1154"/>
      <c r="L12" s="1154"/>
      <c r="M12" s="1156"/>
    </row>
    <row r="13" spans="1:13" ht="26.25" customHeight="1">
      <c r="A13" s="1137"/>
      <c r="B13" s="151" t="s">
        <v>516</v>
      </c>
      <c r="C13" s="880" t="s">
        <v>396</v>
      </c>
      <c r="D13" s="403"/>
      <c r="E13" s="403"/>
      <c r="F13" s="403"/>
      <c r="G13" s="403"/>
      <c r="H13" s="403"/>
      <c r="I13" s="403"/>
      <c r="J13" s="403"/>
      <c r="K13" s="403"/>
      <c r="L13" s="136"/>
      <c r="M13" s="137"/>
    </row>
    <row r="14" spans="1:13" ht="15" customHeight="1">
      <c r="A14" s="1137"/>
      <c r="B14" s="1124" t="s">
        <v>517</v>
      </c>
      <c r="C14" s="1245" t="s">
        <v>86</v>
      </c>
      <c r="D14" s="1246"/>
      <c r="E14" s="376" t="s">
        <v>108</v>
      </c>
      <c r="F14" s="1255" t="s">
        <v>791</v>
      </c>
      <c r="G14" s="1246"/>
      <c r="H14" s="1246"/>
      <c r="I14" s="1246"/>
      <c r="J14" s="1246"/>
      <c r="K14" s="1246"/>
      <c r="L14" s="1246"/>
      <c r="M14" s="1247"/>
    </row>
    <row r="15" spans="1:13">
      <c r="A15" s="1137"/>
      <c r="B15" s="1125"/>
      <c r="C15" s="1245"/>
      <c r="D15" s="1246"/>
      <c r="E15" s="1246"/>
      <c r="F15" s="1246"/>
      <c r="G15" s="1246"/>
      <c r="H15" s="1246"/>
      <c r="I15" s="1246"/>
      <c r="J15" s="1246"/>
      <c r="K15" s="1246"/>
      <c r="L15" s="1246"/>
      <c r="M15" s="1247"/>
    </row>
    <row r="16" spans="1:13">
      <c r="A16" s="1165" t="s">
        <v>238</v>
      </c>
      <c r="B16" s="151" t="s">
        <v>280</v>
      </c>
      <c r="C16" s="1245" t="s">
        <v>11</v>
      </c>
      <c r="D16" s="1246"/>
      <c r="E16" s="1246"/>
      <c r="F16" s="1246"/>
      <c r="G16" s="1246"/>
      <c r="H16" s="1246"/>
      <c r="I16" s="1246"/>
      <c r="J16" s="1246"/>
      <c r="K16" s="1246"/>
      <c r="L16" s="1246"/>
      <c r="M16" s="1247"/>
    </row>
    <row r="17" spans="1:13" ht="26.25" customHeight="1">
      <c r="A17" s="1166"/>
      <c r="B17" s="151" t="s">
        <v>519</v>
      </c>
      <c r="C17" s="1245" t="s">
        <v>1213</v>
      </c>
      <c r="D17" s="1246"/>
      <c r="E17" s="1246"/>
      <c r="F17" s="1246"/>
      <c r="G17" s="1246"/>
      <c r="H17" s="1246"/>
      <c r="I17" s="1246"/>
      <c r="J17" s="1246"/>
      <c r="K17" s="1246"/>
      <c r="L17" s="1246"/>
      <c r="M17" s="1247"/>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378" t="s">
        <v>438</v>
      </c>
      <c r="D20" s="379"/>
      <c r="E20" s="380" t="s">
        <v>439</v>
      </c>
      <c r="F20" s="379"/>
      <c r="G20" s="380" t="s">
        <v>440</v>
      </c>
      <c r="H20" s="379"/>
      <c r="I20" s="380" t="s">
        <v>441</v>
      </c>
      <c r="J20" s="381"/>
      <c r="K20" s="380"/>
      <c r="L20" s="380"/>
      <c r="M20" s="382"/>
    </row>
    <row r="21" spans="1:13">
      <c r="A21" s="1166"/>
      <c r="B21" s="1027"/>
      <c r="C21" s="378" t="s">
        <v>443</v>
      </c>
      <c r="D21" s="383"/>
      <c r="E21" s="380" t="s">
        <v>444</v>
      </c>
      <c r="F21" s="384"/>
      <c r="G21" s="380" t="s">
        <v>445</v>
      </c>
      <c r="H21" s="384"/>
      <c r="I21" s="380"/>
      <c r="J21" s="385"/>
      <c r="K21" s="380"/>
      <c r="L21" s="380"/>
      <c r="M21" s="382"/>
    </row>
    <row r="22" spans="1:13">
      <c r="A22" s="1166"/>
      <c r="B22" s="1027"/>
      <c r="C22" s="378" t="s">
        <v>446</v>
      </c>
      <c r="D22" s="383"/>
      <c r="E22" s="380" t="s">
        <v>447</v>
      </c>
      <c r="F22" s="383"/>
      <c r="G22" s="380"/>
      <c r="H22" s="385"/>
      <c r="I22" s="380"/>
      <c r="J22" s="385"/>
      <c r="K22" s="380"/>
      <c r="L22" s="380"/>
      <c r="M22" s="382"/>
    </row>
    <row r="23" spans="1:13">
      <c r="A23" s="1166"/>
      <c r="B23" s="1027"/>
      <c r="C23" s="378" t="s">
        <v>105</v>
      </c>
      <c r="D23" s="384" t="s">
        <v>442</v>
      </c>
      <c r="E23" s="380" t="s">
        <v>448</v>
      </c>
      <c r="F23" s="1365" t="s">
        <v>1036</v>
      </c>
      <c r="G23" s="1365"/>
      <c r="H23" s="1365"/>
      <c r="I23" s="1365"/>
      <c r="J23" s="1365"/>
      <c r="K23" s="1365"/>
      <c r="L23" s="1365"/>
      <c r="M23" s="1448"/>
    </row>
    <row r="24" spans="1:13" ht="9.75" customHeight="1">
      <c r="A24" s="1166"/>
      <c r="B24" s="1028"/>
      <c r="C24" s="387"/>
      <c r="D24" s="388"/>
      <c r="E24" s="388"/>
      <c r="F24" s="388"/>
      <c r="G24" s="388"/>
      <c r="H24" s="388"/>
      <c r="I24" s="388"/>
      <c r="J24" s="388"/>
      <c r="K24" s="388"/>
      <c r="L24" s="388"/>
      <c r="M24" s="389"/>
    </row>
    <row r="25" spans="1:13" ht="15" customHeight="1">
      <c r="A25" s="1166"/>
      <c r="B25" s="1026" t="s">
        <v>449</v>
      </c>
      <c r="C25" s="390"/>
      <c r="D25" s="391"/>
      <c r="E25" s="391"/>
      <c r="F25" s="391"/>
      <c r="G25" s="391"/>
      <c r="H25" s="391"/>
      <c r="I25" s="391"/>
      <c r="J25" s="391"/>
      <c r="K25" s="391"/>
      <c r="L25" s="132"/>
      <c r="M25" s="133"/>
    </row>
    <row r="26" spans="1:13">
      <c r="A26" s="1166"/>
      <c r="B26" s="1027"/>
      <c r="C26" s="378" t="s">
        <v>450</v>
      </c>
      <c r="D26" s="384"/>
      <c r="E26" s="392"/>
      <c r="F26" s="380" t="s">
        <v>451</v>
      </c>
      <c r="G26" s="383"/>
      <c r="H26" s="392"/>
      <c r="I26" s="380" t="s">
        <v>452</v>
      </c>
      <c r="J26" s="383" t="s">
        <v>442</v>
      </c>
      <c r="K26" s="392"/>
      <c r="L26" s="26"/>
      <c r="M26" s="116"/>
    </row>
    <row r="27" spans="1:13">
      <c r="A27" s="1166"/>
      <c r="B27" s="1027"/>
      <c r="C27" s="378" t="s">
        <v>453</v>
      </c>
      <c r="D27" s="25"/>
      <c r="E27" s="26"/>
      <c r="F27" s="380" t="s">
        <v>454</v>
      </c>
      <c r="G27" s="384"/>
      <c r="H27" s="26"/>
      <c r="I27" s="27"/>
      <c r="J27" s="26"/>
      <c r="K27" s="28"/>
      <c r="L27" s="26"/>
      <c r="M27" s="116"/>
    </row>
    <row r="28" spans="1:13">
      <c r="A28" s="1166"/>
      <c r="B28" s="1028"/>
      <c r="C28" s="393"/>
      <c r="D28" s="394"/>
      <c r="E28" s="394"/>
      <c r="F28" s="394"/>
      <c r="G28" s="394"/>
      <c r="H28" s="394"/>
      <c r="I28" s="394"/>
      <c r="J28" s="394"/>
      <c r="K28" s="394"/>
      <c r="L28" s="121"/>
      <c r="M28" s="135"/>
    </row>
    <row r="29" spans="1:13">
      <c r="A29" s="1166"/>
      <c r="B29" s="154" t="s">
        <v>455</v>
      </c>
      <c r="C29" s="395"/>
      <c r="D29" s="396"/>
      <c r="E29" s="396"/>
      <c r="F29" s="396"/>
      <c r="G29" s="396"/>
      <c r="H29" s="396"/>
      <c r="I29" s="396"/>
      <c r="J29" s="396"/>
      <c r="K29" s="396"/>
      <c r="L29" s="396"/>
      <c r="M29" s="397"/>
    </row>
    <row r="30" spans="1:13">
      <c r="A30" s="1166"/>
      <c r="B30" s="154"/>
      <c r="C30" s="398" t="s">
        <v>456</v>
      </c>
      <c r="D30" s="440" t="s">
        <v>324</v>
      </c>
      <c r="E30" s="392"/>
      <c r="F30" s="401" t="s">
        <v>457</v>
      </c>
      <c r="G30" s="384" t="s">
        <v>356</v>
      </c>
      <c r="H30" s="392"/>
      <c r="I30" s="401" t="s">
        <v>458</v>
      </c>
      <c r="J30" s="402" t="s">
        <v>356</v>
      </c>
      <c r="K30" s="403"/>
      <c r="L30" s="404"/>
      <c r="M30" s="405"/>
    </row>
    <row r="31" spans="1:13">
      <c r="A31" s="1166"/>
      <c r="B31" s="153"/>
      <c r="C31" s="387"/>
      <c r="D31" s="388"/>
      <c r="E31" s="388"/>
      <c r="F31" s="388"/>
      <c r="G31" s="388"/>
      <c r="H31" s="388"/>
      <c r="I31" s="388"/>
      <c r="J31" s="388"/>
      <c r="K31" s="388"/>
      <c r="L31" s="388"/>
      <c r="M31" s="389"/>
    </row>
    <row r="32" spans="1:13" ht="15" customHeight="1">
      <c r="A32" s="1166"/>
      <c r="B32" s="1026" t="s">
        <v>459</v>
      </c>
      <c r="C32" s="84"/>
      <c r="D32" s="33"/>
      <c r="E32" s="33"/>
      <c r="F32" s="33"/>
      <c r="G32" s="33"/>
      <c r="H32" s="33"/>
      <c r="I32" s="33"/>
      <c r="J32" s="33"/>
      <c r="K32" s="33"/>
      <c r="L32" s="132"/>
      <c r="M32" s="133"/>
    </row>
    <row r="33" spans="1:13">
      <c r="A33" s="1166"/>
      <c r="B33" s="1027"/>
      <c r="C33" s="407" t="s">
        <v>460</v>
      </c>
      <c r="D33" s="34">
        <v>2023</v>
      </c>
      <c r="E33" s="35"/>
      <c r="F33" s="392" t="s">
        <v>461</v>
      </c>
      <c r="G33" s="36" t="s">
        <v>494</v>
      </c>
      <c r="H33" s="35"/>
      <c r="I33" s="401"/>
      <c r="J33" s="35"/>
      <c r="K33" s="35"/>
      <c r="L33" s="26"/>
      <c r="M33" s="116"/>
    </row>
    <row r="34" spans="1:13">
      <c r="A34" s="1166"/>
      <c r="B34" s="1028"/>
      <c r="C34" s="387"/>
      <c r="D34" s="37"/>
      <c r="E34" s="38"/>
      <c r="F34" s="388"/>
      <c r="G34" s="38"/>
      <c r="H34" s="38"/>
      <c r="I34" s="432"/>
      <c r="J34" s="38"/>
      <c r="K34" s="38"/>
      <c r="L34" s="121"/>
      <c r="M34" s="135"/>
    </row>
    <row r="35" spans="1:13" ht="15" customHeight="1">
      <c r="A35" s="1166"/>
      <c r="B35" s="1026" t="s">
        <v>462</v>
      </c>
      <c r="C35" s="86"/>
      <c r="D35" s="73"/>
      <c r="E35" s="73"/>
      <c r="F35" s="73"/>
      <c r="G35" s="73"/>
      <c r="H35" s="73"/>
      <c r="I35" s="73"/>
      <c r="J35" s="73"/>
      <c r="K35" s="73"/>
      <c r="L35" s="73"/>
      <c r="M35" s="87"/>
    </row>
    <row r="36" spans="1:13">
      <c r="A36" s="1166"/>
      <c r="B36" s="1027"/>
      <c r="C36" s="88"/>
      <c r="D36" s="6">
        <v>2023</v>
      </c>
      <c r="E36" s="6"/>
      <c r="F36" s="6">
        <v>2024</v>
      </c>
      <c r="G36" s="6"/>
      <c r="H36" s="333">
        <v>2025</v>
      </c>
      <c r="I36" s="333"/>
      <c r="J36" s="333">
        <v>2026</v>
      </c>
      <c r="K36" s="6"/>
      <c r="L36" s="6">
        <v>2027</v>
      </c>
      <c r="M36" s="40"/>
    </row>
    <row r="37" spans="1:13">
      <c r="A37" s="1166"/>
      <c r="B37" s="1027"/>
      <c r="C37" s="88"/>
      <c r="D37" s="315">
        <v>20</v>
      </c>
      <c r="E37" s="9"/>
      <c r="F37" s="315">
        <v>20</v>
      </c>
      <c r="G37" s="9"/>
      <c r="H37" s="315">
        <v>20</v>
      </c>
      <c r="I37" s="368"/>
      <c r="J37" s="315">
        <v>20</v>
      </c>
      <c r="K37" s="368"/>
      <c r="L37" s="315">
        <v>20</v>
      </c>
      <c r="M37" s="100"/>
    </row>
    <row r="38" spans="1:13">
      <c r="A38" s="1166"/>
      <c r="B38" s="1027"/>
      <c r="C38" s="88"/>
      <c r="D38" s="6">
        <v>2028</v>
      </c>
      <c r="E38" s="6"/>
      <c r="F38" s="6">
        <v>2029</v>
      </c>
      <c r="G38" s="6"/>
      <c r="H38" s="333">
        <v>2030</v>
      </c>
      <c r="I38" s="333"/>
      <c r="J38" s="333">
        <v>2031</v>
      </c>
      <c r="K38" s="6"/>
      <c r="L38" s="6">
        <v>2032</v>
      </c>
      <c r="M38" s="16"/>
    </row>
    <row r="39" spans="1:13">
      <c r="A39" s="1166"/>
      <c r="B39" s="1027"/>
      <c r="C39" s="88"/>
      <c r="D39" s="315">
        <v>20</v>
      </c>
      <c r="E39" s="9"/>
      <c r="F39" s="315">
        <v>20</v>
      </c>
      <c r="G39" s="9"/>
      <c r="H39" s="315">
        <v>20</v>
      </c>
      <c r="I39" s="9"/>
      <c r="J39" s="315">
        <v>20</v>
      </c>
      <c r="K39" s="9"/>
      <c r="L39" s="315">
        <v>20</v>
      </c>
      <c r="M39" s="100"/>
    </row>
    <row r="40" spans="1:13">
      <c r="A40" s="1166"/>
      <c r="B40" s="1027"/>
      <c r="C40" s="88"/>
      <c r="D40" s="6">
        <v>2033</v>
      </c>
      <c r="E40" s="6"/>
      <c r="F40" s="6">
        <v>2034</v>
      </c>
      <c r="G40" s="6"/>
      <c r="H40" s="333"/>
      <c r="I40" s="333"/>
      <c r="J40" s="333"/>
      <c r="K40" s="6"/>
      <c r="L40" s="6" t="s">
        <v>466</v>
      </c>
      <c r="M40" s="16"/>
    </row>
    <row r="41" spans="1:13">
      <c r="A41" s="1166"/>
      <c r="B41" s="1027"/>
      <c r="C41" s="88"/>
      <c r="D41" s="315">
        <v>20</v>
      </c>
      <c r="E41" s="9"/>
      <c r="F41" s="315">
        <v>20</v>
      </c>
      <c r="G41" s="9"/>
      <c r="H41" s="315"/>
      <c r="I41" s="9"/>
      <c r="J41" s="315"/>
      <c r="K41" s="9"/>
      <c r="L41" s="98"/>
      <c r="M41" s="100"/>
    </row>
    <row r="42" spans="1:13">
      <c r="A42" s="1166"/>
      <c r="B42" s="1027"/>
      <c r="C42" s="88"/>
      <c r="D42" s="10" t="s">
        <v>466</v>
      </c>
      <c r="E42" s="99"/>
      <c r="F42" s="10" t="s">
        <v>467</v>
      </c>
      <c r="G42" s="99"/>
      <c r="H42" s="69"/>
      <c r="I42" s="70"/>
      <c r="J42" s="69"/>
      <c r="K42" s="70"/>
      <c r="L42" s="69"/>
      <c r="M42" s="71"/>
    </row>
    <row r="43" spans="1:13" ht="18" customHeight="1">
      <c r="A43" s="1166"/>
      <c r="B43" s="1027"/>
      <c r="C43" s="88"/>
      <c r="D43" s="98"/>
      <c r="E43" s="9"/>
      <c r="F43" s="6">
        <v>240</v>
      </c>
      <c r="G43" s="6"/>
      <c r="H43" s="1135"/>
      <c r="I43" s="1135"/>
      <c r="J43" s="102"/>
      <c r="K43" s="6"/>
      <c r="L43" s="102"/>
      <c r="M43" s="90"/>
    </row>
    <row r="44" spans="1:13" ht="15" customHeight="1">
      <c r="A44" s="1166"/>
      <c r="B44" s="1027"/>
      <c r="C44" s="89"/>
      <c r="D44" s="10"/>
      <c r="E44" s="99"/>
      <c r="F44" s="10"/>
      <c r="G44" s="99"/>
      <c r="H44" s="97"/>
      <c r="I44" s="74"/>
      <c r="J44" s="97"/>
      <c r="K44" s="74"/>
      <c r="L44" s="97"/>
      <c r="M44" s="75"/>
    </row>
    <row r="45" spans="1:13">
      <c r="A45" s="1166"/>
      <c r="B45" s="1026" t="s">
        <v>468</v>
      </c>
      <c r="C45" s="390"/>
      <c r="D45" s="391"/>
      <c r="E45" s="391"/>
      <c r="F45" s="391"/>
      <c r="G45" s="391"/>
      <c r="H45" s="391"/>
      <c r="I45" s="391"/>
      <c r="J45" s="391"/>
      <c r="K45" s="391"/>
      <c r="L45" s="26"/>
      <c r="M45" s="116"/>
    </row>
    <row r="46" spans="1:13">
      <c r="A46" s="1166"/>
      <c r="B46" s="1027"/>
      <c r="C46" s="117"/>
      <c r="D46" s="41" t="s">
        <v>93</v>
      </c>
      <c r="E46" s="42" t="s">
        <v>95</v>
      </c>
      <c r="F46" s="1160" t="s">
        <v>469</v>
      </c>
      <c r="G46" s="1052" t="s">
        <v>103</v>
      </c>
      <c r="H46" s="1052"/>
      <c r="I46" s="1052"/>
      <c r="J46" s="1052"/>
      <c r="K46" s="431" t="s">
        <v>470</v>
      </c>
      <c r="L46" s="1018"/>
      <c r="M46" s="1019"/>
    </row>
    <row r="47" spans="1:13" ht="17.25" customHeight="1">
      <c r="A47" s="1166"/>
      <c r="B47" s="1027"/>
      <c r="C47" s="117"/>
      <c r="D47" s="119" t="s">
        <v>442</v>
      </c>
      <c r="E47" s="383"/>
      <c r="F47" s="1160"/>
      <c r="G47" s="1052"/>
      <c r="H47" s="1052"/>
      <c r="I47" s="1052"/>
      <c r="J47" s="1052"/>
      <c r="K47" s="26"/>
      <c r="L47" s="1020"/>
      <c r="M47" s="1021"/>
    </row>
    <row r="48" spans="1:13" ht="15" customHeight="1">
      <c r="A48" s="1166"/>
      <c r="B48" s="1028"/>
      <c r="C48" s="120"/>
      <c r="D48" s="121"/>
      <c r="E48" s="121"/>
      <c r="F48" s="121"/>
      <c r="G48" s="121"/>
      <c r="H48" s="121"/>
      <c r="I48" s="121"/>
      <c r="J48" s="121"/>
      <c r="K48" s="121"/>
      <c r="L48" s="26"/>
      <c r="M48" s="116"/>
    </row>
    <row r="49" spans="1:13" ht="119.25" customHeight="1">
      <c r="A49" s="1166"/>
      <c r="B49" s="162" t="s">
        <v>471</v>
      </c>
      <c r="C49" s="1153" t="s">
        <v>1216</v>
      </c>
      <c r="D49" s="1154"/>
      <c r="E49" s="1154"/>
      <c r="F49" s="1154"/>
      <c r="G49" s="1154"/>
      <c r="H49" s="1154"/>
      <c r="I49" s="1154"/>
      <c r="J49" s="1154"/>
      <c r="K49" s="1154"/>
      <c r="L49" s="1154"/>
      <c r="M49" s="1156"/>
    </row>
    <row r="50" spans="1:13">
      <c r="A50" s="1166"/>
      <c r="B50" s="151" t="s">
        <v>472</v>
      </c>
      <c r="C50" s="1245" t="s">
        <v>1037</v>
      </c>
      <c r="D50" s="1246"/>
      <c r="E50" s="1246"/>
      <c r="F50" s="1246"/>
      <c r="G50" s="1246"/>
      <c r="H50" s="1246"/>
      <c r="I50" s="1246"/>
      <c r="J50" s="1246"/>
      <c r="K50" s="1246"/>
      <c r="L50" s="1246"/>
      <c r="M50" s="1247"/>
    </row>
    <row r="51" spans="1:13" ht="15.75" customHeight="1">
      <c r="A51" s="1166"/>
      <c r="B51" s="151" t="s">
        <v>473</v>
      </c>
      <c r="C51" s="1245" t="s">
        <v>654</v>
      </c>
      <c r="D51" s="1246"/>
      <c r="E51" s="1246"/>
      <c r="F51" s="1246"/>
      <c r="G51" s="1246"/>
      <c r="H51" s="1246"/>
      <c r="I51" s="1246"/>
      <c r="J51" s="1246"/>
      <c r="K51" s="1246"/>
      <c r="L51" s="1246"/>
      <c r="M51" s="1247"/>
    </row>
    <row r="52" spans="1:13" ht="15" customHeight="1">
      <c r="A52" s="1166"/>
      <c r="B52" s="151" t="s">
        <v>474</v>
      </c>
      <c r="C52" s="1449" t="s">
        <v>1143</v>
      </c>
      <c r="D52" s="1450"/>
      <c r="E52" s="1450"/>
      <c r="F52" s="1450"/>
      <c r="G52" s="1450"/>
      <c r="H52" s="1450"/>
      <c r="I52" s="1450"/>
      <c r="J52" s="1450"/>
      <c r="K52" s="1450"/>
      <c r="L52" s="1450"/>
      <c r="M52" s="1451"/>
    </row>
    <row r="53" spans="1:13" ht="15" customHeight="1">
      <c r="A53" s="1060" t="s">
        <v>250</v>
      </c>
      <c r="B53" s="155" t="s">
        <v>475</v>
      </c>
      <c r="C53" s="1063" t="s">
        <v>499</v>
      </c>
      <c r="D53" s="1064"/>
      <c r="E53" s="1064"/>
      <c r="F53" s="1064"/>
      <c r="G53" s="1064"/>
      <c r="H53" s="1064"/>
      <c r="I53" s="1064"/>
      <c r="J53" s="1064"/>
      <c r="K53" s="1064"/>
      <c r="L53" s="1064"/>
      <c r="M53" s="1065"/>
    </row>
    <row r="54" spans="1:13" ht="15.75" customHeight="1">
      <c r="A54" s="1061"/>
      <c r="B54" s="155" t="s">
        <v>477</v>
      </c>
      <c r="C54" s="1063" t="s">
        <v>478</v>
      </c>
      <c r="D54" s="1064"/>
      <c r="E54" s="1064"/>
      <c r="F54" s="1064"/>
      <c r="G54" s="1064"/>
      <c r="H54" s="1064"/>
      <c r="I54" s="1064"/>
      <c r="J54" s="1064"/>
      <c r="K54" s="1064"/>
      <c r="L54" s="1064"/>
      <c r="M54" s="1065"/>
    </row>
    <row r="55" spans="1:13" ht="15.75" customHeight="1">
      <c r="A55" s="1061"/>
      <c r="B55" s="155" t="s">
        <v>479</v>
      </c>
      <c r="C55" s="1063" t="s">
        <v>327</v>
      </c>
      <c r="D55" s="1064"/>
      <c r="E55" s="1064"/>
      <c r="F55" s="1064"/>
      <c r="G55" s="1064"/>
      <c r="H55" s="1064"/>
      <c r="I55" s="1064"/>
      <c r="J55" s="1064"/>
      <c r="K55" s="1064"/>
      <c r="L55" s="1064"/>
      <c r="M55" s="1065"/>
    </row>
    <row r="56" spans="1:13">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621</v>
      </c>
      <c r="D57" s="1064"/>
      <c r="E57" s="1064"/>
      <c r="F57" s="1064"/>
      <c r="G57" s="1064"/>
      <c r="H57" s="1064"/>
      <c r="I57" s="1064"/>
      <c r="J57" s="1064"/>
      <c r="K57" s="1064"/>
      <c r="L57" s="1064"/>
      <c r="M57" s="1065"/>
    </row>
    <row r="58" spans="1:13" ht="19.5" customHeight="1" thickBot="1">
      <c r="A58" s="1062"/>
      <c r="B58" s="155" t="s">
        <v>484</v>
      </c>
      <c r="C58" s="1063"/>
      <c r="D58" s="1064"/>
      <c r="E58" s="1064"/>
      <c r="F58" s="1064"/>
      <c r="G58" s="1064"/>
      <c r="H58" s="1064"/>
      <c r="I58" s="1064"/>
      <c r="J58" s="1064"/>
      <c r="K58" s="1064"/>
      <c r="L58" s="1064"/>
      <c r="M58" s="1065"/>
    </row>
    <row r="59" spans="1:13" ht="30" customHeight="1">
      <c r="A59" s="1060" t="s">
        <v>486</v>
      </c>
      <c r="B59" s="157" t="s">
        <v>487</v>
      </c>
      <c r="C59" s="1063" t="s">
        <v>570</v>
      </c>
      <c r="D59" s="1064"/>
      <c r="E59" s="1064"/>
      <c r="F59" s="1064"/>
      <c r="G59" s="1064"/>
      <c r="H59" s="1064"/>
      <c r="I59" s="1064"/>
      <c r="J59" s="1064"/>
      <c r="K59" s="1064"/>
      <c r="L59" s="1064"/>
      <c r="M59" s="1065"/>
    </row>
    <row r="60" spans="1:13">
      <c r="A60" s="1061"/>
      <c r="B60" s="157" t="s">
        <v>488</v>
      </c>
      <c r="C60" s="1063" t="s">
        <v>571</v>
      </c>
      <c r="D60" s="1064"/>
      <c r="E60" s="1064"/>
      <c r="F60" s="1064"/>
      <c r="G60" s="1064"/>
      <c r="H60" s="1064"/>
      <c r="I60" s="1064"/>
      <c r="J60" s="1064"/>
      <c r="K60" s="1064"/>
      <c r="L60" s="1064"/>
      <c r="M60" s="1065"/>
    </row>
    <row r="61" spans="1:13" ht="16.5" thickBot="1">
      <c r="A61" s="1061"/>
      <c r="B61" s="158" t="s">
        <v>294</v>
      </c>
      <c r="C61" s="1063" t="s">
        <v>327</v>
      </c>
      <c r="D61" s="1064"/>
      <c r="E61" s="1064"/>
      <c r="F61" s="1064"/>
      <c r="G61" s="1064"/>
      <c r="H61" s="1064"/>
      <c r="I61" s="1064"/>
      <c r="J61" s="1064"/>
      <c r="K61" s="1064"/>
      <c r="L61" s="1064"/>
      <c r="M61" s="1065"/>
    </row>
    <row r="62" spans="1:13" ht="16.5" thickBot="1">
      <c r="A62" s="149" t="s">
        <v>254</v>
      </c>
      <c r="B62" s="335"/>
      <c r="C62" s="1440"/>
      <c r="D62" s="1441"/>
      <c r="E62" s="1441"/>
      <c r="F62" s="1441"/>
      <c r="G62" s="1441"/>
      <c r="H62" s="1441"/>
      <c r="I62" s="1441"/>
      <c r="J62" s="1441"/>
      <c r="K62" s="1441"/>
      <c r="L62" s="1441"/>
      <c r="M62" s="1442"/>
    </row>
  </sheetData>
  <mergeCells count="49">
    <mergeCell ref="A2:A15"/>
    <mergeCell ref="F4:G4"/>
    <mergeCell ref="C7:D7"/>
    <mergeCell ref="C10:D10"/>
    <mergeCell ref="I7:M7"/>
    <mergeCell ref="B8:B10"/>
    <mergeCell ref="C17:M17"/>
    <mergeCell ref="L46:M47"/>
    <mergeCell ref="B14:B15"/>
    <mergeCell ref="C14:D14"/>
    <mergeCell ref="C15:M15"/>
    <mergeCell ref="B25:B28"/>
    <mergeCell ref="B32:B34"/>
    <mergeCell ref="B35:B44"/>
    <mergeCell ref="H43:I43"/>
    <mergeCell ref="B45:B48"/>
    <mergeCell ref="F46:F47"/>
    <mergeCell ref="C50:M50"/>
    <mergeCell ref="G46:J47"/>
    <mergeCell ref="C52:M52"/>
    <mergeCell ref="A59:A61"/>
    <mergeCell ref="C59:M59"/>
    <mergeCell ref="C60:M60"/>
    <mergeCell ref="C61:M61"/>
    <mergeCell ref="C57:M57"/>
    <mergeCell ref="C58:M58"/>
    <mergeCell ref="A53:A58"/>
    <mergeCell ref="C53:M53"/>
    <mergeCell ref="C54:M54"/>
    <mergeCell ref="C55:M55"/>
    <mergeCell ref="C56:M56"/>
    <mergeCell ref="A16:A52"/>
    <mergeCell ref="C16:M16"/>
    <mergeCell ref="C51:M51"/>
    <mergeCell ref="B18:B24"/>
    <mergeCell ref="C62:M62"/>
    <mergeCell ref="C2:M2"/>
    <mergeCell ref="C8:D9"/>
    <mergeCell ref="F8:G9"/>
    <mergeCell ref="I8:J9"/>
    <mergeCell ref="C11:M11"/>
    <mergeCell ref="F10:G10"/>
    <mergeCell ref="I10:J10"/>
    <mergeCell ref="C12:M12"/>
    <mergeCell ref="D4:E4"/>
    <mergeCell ref="C5:M5"/>
    <mergeCell ref="F14:M14"/>
    <mergeCell ref="F23:M23"/>
    <mergeCell ref="C49:M49"/>
  </mergeCells>
  <dataValidations count="7">
    <dataValidation allowBlank="1" showInputMessage="1" showErrorMessage="1" prompt="Seleccione de la lista desplegable" sqref="B4 B7 H7" xr:uid="{EA552D31-963F-4380-AA48-A6DEF9543A2C}">
      <formula1>0</formula1>
      <formula2>0</formula2>
    </dataValidation>
    <dataValidation allowBlank="1" showInputMessage="1" showErrorMessage="1" prompt="Incluir una ficha por cada indicador, ya sea de producto o de resultado" sqref="B1" xr:uid="{E2F99E04-A765-4341-A5A8-29C0A080DDE5}">
      <formula1>0</formula1>
      <formula2>0</formula2>
    </dataValidation>
    <dataValidation allowBlank="1" showInputMessage="1" showErrorMessage="1" prompt="Identifique el ODS a que le apunta el indicador de producto. Seleccione de la lista desplegable._x000a_" sqref="B14:B15" xr:uid="{643A5801-94F0-4665-B034-827729570D85}">
      <formula1>0</formula1>
      <formula2>0</formula2>
    </dataValidation>
    <dataValidation allowBlank="1" showInputMessage="1" showErrorMessage="1" prompt="Identifique la meta ODS a que le apunta el indicador de producto. Seleccione de la lista desplegable." sqref="E14" xr:uid="{3C15B7ED-651A-4E85-BE1F-FCD30CA40561}">
      <formula1>0</formula1>
      <formula2>0</formula2>
    </dataValidation>
    <dataValidation allowBlank="1" showInputMessage="1" showErrorMessage="1" prompt="Determine si el indicador responde a un enfoque (Derechos Humanos, Género, Diferencial, Poblacional, Ambiental y Territorial). Si responde a más de enfoque separelos por ;" sqref="B16" xr:uid="{009FBED9-1F1E-4A46-86B2-1397CFA3F41B}">
      <formula1>0</formula1>
      <formula2>0</formula2>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466F99F8-521F-460B-8482-88C672ED3527}">
      <formula1>0</formula1>
      <formula2>0</formula2>
    </dataValidation>
    <dataValidation type="list" allowBlank="1" showInputMessage="1" showErrorMessage="1" sqref="I7:M7" xr:uid="{3C4C4CA6-9F7F-4066-8604-36BE742057A1}">
      <formula1>INDIRECT($C$7)</formula1>
      <formula2>0</formula2>
    </dataValidation>
  </dataValidations>
  <hyperlinks>
    <hyperlink ref="C57" r:id="rId1" xr:uid="{3B10B16C-C503-4411-81D1-BA11B57252EC}"/>
  </hyperlinks>
  <pageMargins left="0.7" right="0.7" top="0.75" bottom="0.75" header="0.511811023622047" footer="0.511811023622047"/>
  <pageSetup paperSize="9" orientation="portrait" horizontalDpi="300" verticalDpi="300"/>
  <ignoredErrors>
    <ignoredError sqref="G33"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4C5E-9396-476E-8ABF-C91144EC3E52}">
  <sheetPr>
    <tabColor rgb="FF0070C0"/>
  </sheetPr>
  <dimension ref="A1:M62"/>
  <sheetViews>
    <sheetView zoomScale="85" zoomScaleNormal="85" workbookViewId="0">
      <selection activeCell="C12" sqref="C12:M12"/>
    </sheetView>
  </sheetViews>
  <sheetFormatPr baseColWidth="10" defaultColWidth="11.42578125" defaultRowHeight="15.75"/>
  <cols>
    <col min="1" max="1" width="25.140625" style="12" customWidth="1"/>
    <col min="2" max="2" width="39.140625" style="43" customWidth="1"/>
    <col min="3" max="12" width="11.42578125" style="12"/>
    <col min="13" max="13" width="34.42578125" style="12" customWidth="1"/>
    <col min="14" max="16384" width="11.42578125" style="12"/>
  </cols>
  <sheetData>
    <row r="1" spans="1:13" ht="16.5" thickBot="1">
      <c r="A1" s="330"/>
      <c r="B1" s="61" t="s">
        <v>672</v>
      </c>
      <c r="C1" s="62"/>
      <c r="D1" s="62"/>
      <c r="E1" s="62"/>
      <c r="F1" s="62"/>
      <c r="G1" s="62"/>
      <c r="H1" s="62"/>
      <c r="I1" s="62"/>
      <c r="J1" s="62"/>
      <c r="K1" s="62"/>
      <c r="L1" s="62"/>
      <c r="M1" s="63"/>
    </row>
    <row r="2" spans="1:13">
      <c r="A2" s="1136" t="s">
        <v>426</v>
      </c>
      <c r="B2" s="150" t="s">
        <v>427</v>
      </c>
      <c r="C2" s="260" t="s">
        <v>681</v>
      </c>
      <c r="D2" s="145"/>
      <c r="E2" s="145"/>
      <c r="F2" s="145"/>
      <c r="G2" s="145"/>
      <c r="H2" s="145"/>
      <c r="I2" s="145"/>
      <c r="J2" s="145"/>
      <c r="K2" s="145"/>
      <c r="L2" s="145"/>
      <c r="M2" s="146"/>
    </row>
    <row r="3" spans="1:13" ht="31.5">
      <c r="A3" s="1137"/>
      <c r="B3" s="162" t="s">
        <v>511</v>
      </c>
      <c r="C3" s="1042" t="s">
        <v>623</v>
      </c>
      <c r="D3" s="1043"/>
      <c r="E3" s="1043"/>
      <c r="F3" s="1043"/>
      <c r="G3" s="1043"/>
      <c r="H3" s="1043"/>
      <c r="I3" s="1043"/>
      <c r="J3" s="1043"/>
      <c r="K3" s="1043"/>
      <c r="L3" s="1043"/>
      <c r="M3" s="1044"/>
    </row>
    <row r="4" spans="1:13" ht="27.75" customHeight="1">
      <c r="A4" s="1137"/>
      <c r="B4" s="153" t="s">
        <v>290</v>
      </c>
      <c r="C4" s="280" t="s">
        <v>95</v>
      </c>
      <c r="D4" s="123"/>
      <c r="E4" s="124"/>
      <c r="F4" s="1045" t="s">
        <v>291</v>
      </c>
      <c r="G4" s="1046"/>
      <c r="H4" s="281"/>
      <c r="I4" s="1120"/>
      <c r="J4" s="1043"/>
      <c r="K4" s="1043"/>
      <c r="L4" s="1043"/>
      <c r="M4" s="1044"/>
    </row>
    <row r="5" spans="1:13" ht="30.75" customHeight="1">
      <c r="A5" s="1137"/>
      <c r="B5" s="153" t="s">
        <v>430</v>
      </c>
      <c r="C5" s="1242" t="s">
        <v>431</v>
      </c>
      <c r="D5" s="1243"/>
      <c r="E5" s="1243"/>
      <c r="F5" s="1243"/>
      <c r="G5" s="1243"/>
      <c r="H5" s="1243"/>
      <c r="I5" s="1243"/>
      <c r="J5" s="1243"/>
      <c r="K5" s="1243"/>
      <c r="L5" s="1243"/>
      <c r="M5" s="1244"/>
    </row>
    <row r="6" spans="1:13">
      <c r="A6" s="1137"/>
      <c r="B6" s="153" t="s">
        <v>432</v>
      </c>
      <c r="C6" s="282" t="s">
        <v>431</v>
      </c>
      <c r="D6" s="126"/>
      <c r="E6" s="126"/>
      <c r="F6" s="126"/>
      <c r="G6" s="126"/>
      <c r="H6" s="126"/>
      <c r="I6" s="126"/>
      <c r="J6" s="126"/>
      <c r="K6" s="126"/>
      <c r="L6" s="126"/>
      <c r="M6" s="127"/>
    </row>
    <row r="7" spans="1:13">
      <c r="A7" s="1137"/>
      <c r="B7" s="162" t="s">
        <v>433</v>
      </c>
      <c r="C7" s="1031" t="s">
        <v>10</v>
      </c>
      <c r="D7" s="1032"/>
      <c r="E7" s="128"/>
      <c r="F7" s="128"/>
      <c r="G7" s="129"/>
      <c r="H7" s="67" t="s">
        <v>294</v>
      </c>
      <c r="I7" s="1033" t="s">
        <v>18</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327</v>
      </c>
      <c r="D9" s="1030"/>
      <c r="E9" s="28"/>
      <c r="F9" s="1030" t="s">
        <v>409</v>
      </c>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59.25" customHeight="1">
      <c r="A11" s="1137"/>
      <c r="B11" s="162" t="s">
        <v>436</v>
      </c>
      <c r="C11" s="1013" t="s">
        <v>1218</v>
      </c>
      <c r="D11" s="1014"/>
      <c r="E11" s="1014"/>
      <c r="F11" s="1014"/>
      <c r="G11" s="1014"/>
      <c r="H11" s="1014"/>
      <c r="I11" s="1014"/>
      <c r="J11" s="1014"/>
      <c r="K11" s="1014"/>
      <c r="L11" s="1014"/>
      <c r="M11" s="1017"/>
    </row>
    <row r="12" spans="1:13" ht="171.75" customHeight="1">
      <c r="A12" s="1137"/>
      <c r="B12" s="162" t="s">
        <v>515</v>
      </c>
      <c r="C12" s="1105" t="s">
        <v>1219</v>
      </c>
      <c r="D12" s="1106"/>
      <c r="E12" s="1106"/>
      <c r="F12" s="1106"/>
      <c r="G12" s="1106"/>
      <c r="H12" s="1106"/>
      <c r="I12" s="1106"/>
      <c r="J12" s="1106"/>
      <c r="K12" s="1106"/>
      <c r="L12" s="1106"/>
      <c r="M12" s="1107"/>
    </row>
    <row r="13" spans="1:13" ht="51" customHeight="1">
      <c r="A13" s="1137"/>
      <c r="B13" s="162" t="s">
        <v>516</v>
      </c>
      <c r="C13" s="1406" t="s">
        <v>676</v>
      </c>
      <c r="D13" s="1407"/>
      <c r="E13" s="1407"/>
      <c r="F13" s="1407"/>
      <c r="G13" s="1407"/>
      <c r="H13" s="1407"/>
      <c r="I13" s="1407"/>
      <c r="J13" s="1407"/>
      <c r="K13" s="1407"/>
      <c r="L13" s="1407"/>
      <c r="M13" s="1408"/>
    </row>
    <row r="14" spans="1:13" ht="78.95" customHeight="1">
      <c r="A14" s="1137"/>
      <c r="B14" s="1124" t="s">
        <v>517</v>
      </c>
      <c r="C14" s="1058" t="s">
        <v>72</v>
      </c>
      <c r="D14" s="1059"/>
      <c r="E14" s="91" t="s">
        <v>108</v>
      </c>
      <c r="F14" s="1131" t="s">
        <v>407</v>
      </c>
      <c r="G14" s="1014"/>
      <c r="H14" s="1014"/>
      <c r="I14" s="1014"/>
      <c r="J14" s="1014"/>
      <c r="K14" s="1014"/>
      <c r="L14" s="1014"/>
      <c r="M14" s="1017"/>
    </row>
    <row r="15" spans="1:13">
      <c r="A15" s="1137"/>
      <c r="B15" s="1125"/>
      <c r="C15" s="1058"/>
      <c r="D15" s="1059"/>
      <c r="E15" s="1059"/>
      <c r="F15" s="1059"/>
      <c r="G15" s="1059"/>
      <c r="H15" s="1059"/>
      <c r="I15" s="1059"/>
      <c r="J15" s="1059"/>
      <c r="K15" s="1059"/>
      <c r="L15" s="1059"/>
      <c r="M15" s="1130"/>
    </row>
    <row r="16" spans="1:13">
      <c r="A16" s="1165" t="s">
        <v>238</v>
      </c>
      <c r="B16" s="151" t="s">
        <v>280</v>
      </c>
      <c r="C16" s="1058" t="s">
        <v>800</v>
      </c>
      <c r="D16" s="1059"/>
      <c r="E16" s="1059"/>
      <c r="F16" s="1059"/>
      <c r="G16" s="1059"/>
      <c r="H16" s="1059"/>
      <c r="I16" s="1059"/>
      <c r="J16" s="1059"/>
      <c r="K16" s="1059"/>
      <c r="L16" s="1059"/>
      <c r="M16" s="1130"/>
    </row>
    <row r="17" spans="1:13" ht="38.450000000000003" customHeight="1">
      <c r="A17" s="1166"/>
      <c r="B17" s="151" t="s">
        <v>519</v>
      </c>
      <c r="C17" s="1309" t="s">
        <v>682</v>
      </c>
      <c r="D17" s="1310"/>
      <c r="E17" s="1310"/>
      <c r="F17" s="1310"/>
      <c r="G17" s="1310"/>
      <c r="H17" s="1310"/>
      <c r="I17" s="1310"/>
      <c r="J17" s="1310"/>
      <c r="K17" s="1310"/>
      <c r="L17" s="1310"/>
      <c r="M17" s="1311"/>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77" t="s">
        <v>438</v>
      </c>
      <c r="D20" s="17"/>
      <c r="E20" s="18" t="s">
        <v>439</v>
      </c>
      <c r="F20" s="17"/>
      <c r="G20" s="18" t="s">
        <v>440</v>
      </c>
      <c r="H20" s="17"/>
      <c r="I20" s="18" t="s">
        <v>441</v>
      </c>
      <c r="J20" s="19"/>
      <c r="K20" s="18"/>
      <c r="L20" s="18"/>
      <c r="M20" s="66"/>
    </row>
    <row r="21" spans="1:13">
      <c r="A21" s="1166"/>
      <c r="B21" s="1027"/>
      <c r="C21" s="77" t="s">
        <v>443</v>
      </c>
      <c r="D21" s="19"/>
      <c r="E21" s="18" t="s">
        <v>444</v>
      </c>
      <c r="F21" s="20"/>
      <c r="G21" s="18" t="s">
        <v>445</v>
      </c>
      <c r="H21" s="20"/>
      <c r="I21" s="18"/>
      <c r="J21" s="68"/>
      <c r="K21" s="18"/>
      <c r="L21" s="18"/>
      <c r="M21" s="66"/>
    </row>
    <row r="22" spans="1:13">
      <c r="A22" s="1166"/>
      <c r="B22" s="1027"/>
      <c r="C22" s="77" t="s">
        <v>446</v>
      </c>
      <c r="D22" s="19"/>
      <c r="E22" s="18" t="s">
        <v>447</v>
      </c>
      <c r="F22" s="19"/>
      <c r="G22" s="18"/>
      <c r="H22" s="68"/>
      <c r="I22" s="18"/>
      <c r="J22" s="68"/>
      <c r="K22" s="18"/>
      <c r="L22" s="18"/>
      <c r="M22" s="66"/>
    </row>
    <row r="23" spans="1:13">
      <c r="A23" s="1166"/>
      <c r="B23" s="1027"/>
      <c r="C23" s="77" t="s">
        <v>105</v>
      </c>
      <c r="D23" s="20" t="s">
        <v>442</v>
      </c>
      <c r="E23" s="18" t="s">
        <v>448</v>
      </c>
      <c r="F23" s="1365" t="s">
        <v>801</v>
      </c>
      <c r="G23" s="1365"/>
      <c r="H23" s="1365"/>
      <c r="I23" s="331"/>
      <c r="J23" s="331"/>
      <c r="K23" s="331"/>
      <c r="L23" s="331"/>
      <c r="M23" s="332"/>
    </row>
    <row r="24" spans="1:13" ht="9.75" customHeight="1">
      <c r="A24" s="1166"/>
      <c r="B24" s="1028"/>
      <c r="C24" s="78"/>
      <c r="D24" s="21"/>
      <c r="E24" s="21"/>
      <c r="F24" s="21"/>
      <c r="G24" s="21"/>
      <c r="H24" s="21"/>
      <c r="I24" s="21"/>
      <c r="J24" s="21"/>
      <c r="K24" s="21"/>
      <c r="L24" s="21"/>
      <c r="M24" s="22"/>
    </row>
    <row r="25" spans="1:13">
      <c r="A25" s="1166"/>
      <c r="B25" s="1026" t="s">
        <v>449</v>
      </c>
      <c r="C25" s="79"/>
      <c r="D25" s="23"/>
      <c r="E25" s="23"/>
      <c r="F25" s="23"/>
      <c r="G25" s="23"/>
      <c r="H25" s="23"/>
      <c r="I25" s="23"/>
      <c r="J25" s="23"/>
      <c r="K25" s="23"/>
      <c r="L25" s="132"/>
      <c r="M25" s="133"/>
    </row>
    <row r="26" spans="1:13">
      <c r="A26" s="1166"/>
      <c r="B26" s="1027"/>
      <c r="C26" s="77" t="s">
        <v>450</v>
      </c>
      <c r="D26" s="20"/>
      <c r="E26" s="24"/>
      <c r="F26" s="18" t="s">
        <v>451</v>
      </c>
      <c r="G26" s="19"/>
      <c r="H26" s="24"/>
      <c r="I26" s="18" t="s">
        <v>452</v>
      </c>
      <c r="J26" s="19" t="s">
        <v>442</v>
      </c>
      <c r="K26" s="24"/>
      <c r="L26" s="26"/>
      <c r="M26" s="116"/>
    </row>
    <row r="27" spans="1:13">
      <c r="A27" s="1166"/>
      <c r="B27" s="1027"/>
      <c r="C27" s="77" t="s">
        <v>453</v>
      </c>
      <c r="D27" s="25"/>
      <c r="E27" s="26"/>
      <c r="F27" s="18" t="s">
        <v>454</v>
      </c>
      <c r="G27" s="19"/>
      <c r="H27" s="26"/>
      <c r="I27" s="27"/>
      <c r="J27" s="26"/>
      <c r="K27" s="28"/>
      <c r="L27" s="26"/>
      <c r="M27" s="116"/>
    </row>
    <row r="28" spans="1:13">
      <c r="A28" s="1166"/>
      <c r="B28" s="1028"/>
      <c r="C28" s="80"/>
      <c r="D28" s="29"/>
      <c r="E28" s="29"/>
      <c r="F28" s="29"/>
      <c r="G28" s="29"/>
      <c r="H28" s="29"/>
      <c r="I28" s="29"/>
      <c r="J28" s="29"/>
      <c r="K28" s="29"/>
      <c r="L28" s="121"/>
      <c r="M28" s="135"/>
    </row>
    <row r="29" spans="1:13">
      <c r="A29" s="1166"/>
      <c r="B29" s="154" t="s">
        <v>455</v>
      </c>
      <c r="C29" s="81"/>
      <c r="D29" s="59"/>
      <c r="E29" s="59"/>
      <c r="F29" s="59"/>
      <c r="G29" s="59"/>
      <c r="H29" s="59"/>
      <c r="I29" s="59"/>
      <c r="J29" s="59"/>
      <c r="K29" s="59"/>
      <c r="L29" s="59"/>
      <c r="M29" s="82"/>
    </row>
    <row r="30" spans="1:13">
      <c r="A30" s="1166"/>
      <c r="B30" s="154"/>
      <c r="C30" s="83" t="s">
        <v>456</v>
      </c>
      <c r="D30" s="262">
        <v>0</v>
      </c>
      <c r="E30" s="24"/>
      <c r="F30" s="32" t="s">
        <v>457</v>
      </c>
      <c r="G30" s="19">
        <v>2022</v>
      </c>
      <c r="H30" s="24"/>
      <c r="I30" s="32" t="s">
        <v>458</v>
      </c>
      <c r="J30" s="263" t="s">
        <v>327</v>
      </c>
      <c r="K30" s="101"/>
      <c r="L30" s="101"/>
      <c r="M30" s="30"/>
    </row>
    <row r="31" spans="1:13">
      <c r="A31" s="1166"/>
      <c r="B31" s="153"/>
      <c r="C31" s="78"/>
      <c r="D31" s="21"/>
      <c r="E31" s="21"/>
      <c r="F31" s="21"/>
      <c r="G31" s="21"/>
      <c r="H31" s="21"/>
      <c r="I31" s="21"/>
      <c r="J31" s="21"/>
      <c r="K31" s="21"/>
      <c r="L31" s="21"/>
      <c r="M31" s="22"/>
    </row>
    <row r="32" spans="1:13">
      <c r="A32" s="1166"/>
      <c r="B32" s="1026" t="s">
        <v>459</v>
      </c>
      <c r="C32" s="84"/>
      <c r="D32" s="33"/>
      <c r="E32" s="33"/>
      <c r="F32" s="33"/>
      <c r="G32" s="33"/>
      <c r="H32" s="33"/>
      <c r="I32" s="33"/>
      <c r="J32" s="33"/>
      <c r="K32" s="33"/>
      <c r="L32" s="132"/>
      <c r="M32" s="133"/>
    </row>
    <row r="33" spans="1:13">
      <c r="A33" s="1166"/>
      <c r="B33" s="1027"/>
      <c r="C33" s="85" t="s">
        <v>460</v>
      </c>
      <c r="D33" s="34">
        <v>2023</v>
      </c>
      <c r="E33" s="35"/>
      <c r="F33" s="24" t="s">
        <v>461</v>
      </c>
      <c r="G33" s="36" t="s">
        <v>494</v>
      </c>
      <c r="H33" s="35"/>
      <c r="I33" s="32"/>
      <c r="J33" s="35"/>
      <c r="K33" s="35"/>
      <c r="L33" s="26"/>
      <c r="M33" s="116"/>
    </row>
    <row r="34" spans="1:13">
      <c r="A34" s="1166"/>
      <c r="B34" s="1028"/>
      <c r="C34" s="78"/>
      <c r="D34" s="37"/>
      <c r="E34" s="38"/>
      <c r="F34" s="21"/>
      <c r="G34" s="38"/>
      <c r="H34" s="38"/>
      <c r="I34" s="39"/>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278" t="s">
        <v>463</v>
      </c>
      <c r="E36" s="6"/>
      <c r="F36" s="827">
        <v>2023</v>
      </c>
      <c r="G36" s="6"/>
      <c r="H36" s="829">
        <v>2024</v>
      </c>
      <c r="I36" s="333"/>
      <c r="J36" s="333">
        <v>2025</v>
      </c>
      <c r="K36" s="6"/>
      <c r="L36" s="6">
        <v>2026</v>
      </c>
      <c r="M36" s="40"/>
    </row>
    <row r="37" spans="1:13">
      <c r="A37" s="1166"/>
      <c r="B37" s="1027"/>
      <c r="C37" s="88"/>
      <c r="D37" s="275"/>
      <c r="E37" s="9"/>
      <c r="F37" s="275">
        <v>20</v>
      </c>
      <c r="G37" s="9"/>
      <c r="H37" s="275">
        <v>20</v>
      </c>
      <c r="I37" s="9"/>
      <c r="J37" s="275">
        <v>20</v>
      </c>
      <c r="K37" s="9"/>
      <c r="L37" s="275">
        <v>20</v>
      </c>
      <c r="M37" s="100"/>
    </row>
    <row r="38" spans="1:13">
      <c r="A38" s="1166"/>
      <c r="B38" s="1027"/>
      <c r="C38" s="88"/>
      <c r="D38" s="6">
        <v>2027</v>
      </c>
      <c r="E38" s="6"/>
      <c r="F38" s="6">
        <v>2028</v>
      </c>
      <c r="G38" s="6"/>
      <c r="H38" s="333">
        <v>2029</v>
      </c>
      <c r="I38" s="333"/>
      <c r="J38" s="333">
        <v>2030</v>
      </c>
      <c r="K38" s="6"/>
      <c r="L38" s="6">
        <v>2031</v>
      </c>
      <c r="M38" s="16"/>
    </row>
    <row r="39" spans="1:13">
      <c r="A39" s="1166"/>
      <c r="B39" s="1027"/>
      <c r="C39" s="88"/>
      <c r="D39" s="275">
        <v>20</v>
      </c>
      <c r="E39" s="9"/>
      <c r="F39" s="275">
        <v>20</v>
      </c>
      <c r="G39" s="9"/>
      <c r="H39" s="275">
        <v>20</v>
      </c>
      <c r="I39" s="9"/>
      <c r="J39" s="275">
        <v>20</v>
      </c>
      <c r="K39" s="9"/>
      <c r="L39" s="275">
        <v>20</v>
      </c>
      <c r="M39" s="100"/>
    </row>
    <row r="40" spans="1:13">
      <c r="A40" s="1166"/>
      <c r="B40" s="1027"/>
      <c r="C40" s="88"/>
      <c r="D40" s="6">
        <v>2032</v>
      </c>
      <c r="E40" s="6"/>
      <c r="F40" s="6">
        <v>2033</v>
      </c>
      <c r="G40" s="6"/>
      <c r="H40" s="333">
        <v>2034</v>
      </c>
      <c r="I40" s="333"/>
      <c r="J40" s="333"/>
      <c r="K40" s="6"/>
      <c r="L40" s="6"/>
      <c r="M40" s="16"/>
    </row>
    <row r="41" spans="1:13">
      <c r="A41" s="1166"/>
      <c r="B41" s="1027"/>
      <c r="C41" s="88"/>
      <c r="D41" s="275">
        <v>20</v>
      </c>
      <c r="E41" s="9"/>
      <c r="F41" s="275">
        <v>20</v>
      </c>
      <c r="G41" s="9"/>
      <c r="H41" s="277">
        <v>20</v>
      </c>
      <c r="I41" s="9"/>
      <c r="J41" s="98"/>
      <c r="K41" s="9"/>
      <c r="L41" s="98"/>
      <c r="M41" s="100"/>
    </row>
    <row r="42" spans="1:13">
      <c r="A42" s="1166"/>
      <c r="B42" s="1027"/>
      <c r="C42" s="88"/>
      <c r="D42" s="10" t="s">
        <v>466</v>
      </c>
      <c r="E42" s="99"/>
      <c r="F42" s="828" t="s">
        <v>467</v>
      </c>
      <c r="G42" s="99"/>
      <c r="H42" s="69"/>
      <c r="I42" s="70"/>
      <c r="J42" s="69"/>
      <c r="K42" s="70"/>
      <c r="L42" s="69"/>
      <c r="M42" s="71"/>
    </row>
    <row r="43" spans="1:13">
      <c r="A43" s="1166"/>
      <c r="B43" s="1027"/>
      <c r="C43" s="88"/>
      <c r="D43" s="98"/>
      <c r="E43" s="9"/>
      <c r="F43" s="1239">
        <v>240</v>
      </c>
      <c r="G43" s="1240"/>
      <c r="H43" s="1135"/>
      <c r="I43" s="1135"/>
      <c r="J43" s="102"/>
      <c r="K43" s="6"/>
      <c r="L43" s="102"/>
      <c r="M43" s="90"/>
    </row>
    <row r="44" spans="1:13">
      <c r="A44" s="1166"/>
      <c r="B44" s="1027"/>
      <c r="C44" s="89"/>
      <c r="D44" s="10"/>
      <c r="E44" s="99"/>
      <c r="F44" s="10"/>
      <c r="G44" s="99"/>
      <c r="H44" s="97"/>
      <c r="I44" s="74"/>
      <c r="J44" s="97"/>
      <c r="K44" s="74"/>
      <c r="L44" s="97"/>
      <c r="M44" s="75"/>
    </row>
    <row r="45" spans="1:13" ht="18" customHeight="1">
      <c r="A45" s="1166"/>
      <c r="B45" s="1026" t="s">
        <v>468</v>
      </c>
      <c r="C45" s="79"/>
      <c r="D45" s="23"/>
      <c r="E45" s="23"/>
      <c r="F45" s="23"/>
      <c r="G45" s="23"/>
      <c r="H45" s="23"/>
      <c r="I45" s="23"/>
      <c r="J45" s="23"/>
      <c r="K45" s="23"/>
      <c r="L45" s="26"/>
      <c r="M45" s="116"/>
    </row>
    <row r="46" spans="1:13">
      <c r="A46" s="1166"/>
      <c r="B46" s="1027"/>
      <c r="C46" s="117"/>
      <c r="D46" s="41" t="s">
        <v>93</v>
      </c>
      <c r="E46" s="42" t="s">
        <v>95</v>
      </c>
      <c r="F46" s="1051" t="s">
        <v>469</v>
      </c>
      <c r="G46" s="1052" t="s">
        <v>523</v>
      </c>
      <c r="H46" s="1052"/>
      <c r="I46" s="1052"/>
      <c r="J46" s="1052"/>
      <c r="K46" s="118" t="s">
        <v>470</v>
      </c>
      <c r="L46" s="1018"/>
      <c r="M46" s="1019"/>
    </row>
    <row r="47" spans="1:13">
      <c r="A47" s="1166"/>
      <c r="B47" s="1027"/>
      <c r="C47" s="117"/>
      <c r="D47" s="119" t="s">
        <v>442</v>
      </c>
      <c r="E47" s="19"/>
      <c r="F47" s="1051"/>
      <c r="G47" s="1052"/>
      <c r="H47" s="1052"/>
      <c r="I47" s="1052"/>
      <c r="J47" s="1052"/>
      <c r="K47" s="26"/>
      <c r="L47" s="1020"/>
      <c r="M47" s="1021"/>
    </row>
    <row r="48" spans="1:13">
      <c r="A48" s="1166"/>
      <c r="B48" s="1028"/>
      <c r="C48" s="120"/>
      <c r="D48" s="121"/>
      <c r="E48" s="121"/>
      <c r="F48" s="121"/>
      <c r="G48" s="121"/>
      <c r="H48" s="121"/>
      <c r="I48" s="121"/>
      <c r="J48" s="121"/>
      <c r="K48" s="121"/>
      <c r="L48" s="26"/>
      <c r="M48" s="116"/>
    </row>
    <row r="49" spans="1:13" ht="66.75" customHeight="1">
      <c r="A49" s="1166"/>
      <c r="B49" s="162" t="s">
        <v>471</v>
      </c>
      <c r="C49" s="1013" t="s">
        <v>1220</v>
      </c>
      <c r="D49" s="1014"/>
      <c r="E49" s="1014"/>
      <c r="F49" s="1014"/>
      <c r="G49" s="1014"/>
      <c r="H49" s="1014"/>
      <c r="I49" s="1014"/>
      <c r="J49" s="1014"/>
      <c r="K49" s="1014"/>
      <c r="L49" s="1014"/>
      <c r="M49" s="1017"/>
    </row>
    <row r="50" spans="1:13">
      <c r="A50" s="1166"/>
      <c r="B50" s="151" t="s">
        <v>472</v>
      </c>
      <c r="C50" s="261" t="s">
        <v>327</v>
      </c>
      <c r="D50" s="143"/>
      <c r="E50" s="143"/>
      <c r="F50" s="143"/>
      <c r="G50" s="143"/>
      <c r="H50" s="143"/>
      <c r="I50" s="143"/>
      <c r="J50" s="143"/>
      <c r="K50" s="143"/>
      <c r="L50" s="143"/>
      <c r="M50" s="144"/>
    </row>
    <row r="51" spans="1:13">
      <c r="A51" s="1166"/>
      <c r="B51" s="151" t="s">
        <v>473</v>
      </c>
      <c r="C51" s="142">
        <v>30</v>
      </c>
      <c r="D51" s="143"/>
      <c r="E51" s="143"/>
      <c r="F51" s="143"/>
      <c r="G51" s="143"/>
      <c r="H51" s="143"/>
      <c r="I51" s="143"/>
      <c r="J51" s="143"/>
      <c r="K51" s="143"/>
      <c r="L51" s="143"/>
      <c r="M51" s="144"/>
    </row>
    <row r="52" spans="1:13">
      <c r="A52" s="1166"/>
      <c r="B52" s="151" t="s">
        <v>474</v>
      </c>
      <c r="C52" s="265">
        <v>45292</v>
      </c>
      <c r="D52" s="143"/>
      <c r="E52" s="143"/>
      <c r="F52" s="143"/>
      <c r="G52" s="143"/>
      <c r="H52" s="143"/>
      <c r="I52" s="143"/>
      <c r="J52" s="143"/>
      <c r="K52" s="143"/>
      <c r="L52" s="143"/>
      <c r="M52" s="144"/>
    </row>
    <row r="53" spans="1:13" ht="15.75" customHeight="1">
      <c r="A53" s="1060" t="s">
        <v>250</v>
      </c>
      <c r="B53" s="155" t="s">
        <v>475</v>
      </c>
      <c r="C53" s="1452" t="s">
        <v>499</v>
      </c>
      <c r="D53" s="1453"/>
      <c r="E53" s="1453"/>
      <c r="F53" s="1453"/>
      <c r="G53" s="1453"/>
      <c r="H53" s="1453"/>
      <c r="I53" s="1453"/>
      <c r="J53" s="1453"/>
      <c r="K53" s="1453"/>
      <c r="L53" s="1453"/>
      <c r="M53" s="1454"/>
    </row>
    <row r="54" spans="1:13">
      <c r="A54" s="1061"/>
      <c r="B54" s="155" t="s">
        <v>477</v>
      </c>
      <c r="C54" s="1452" t="s">
        <v>478</v>
      </c>
      <c r="D54" s="1453"/>
      <c r="E54" s="1453"/>
      <c r="F54" s="1453"/>
      <c r="G54" s="1453"/>
      <c r="H54" s="1453"/>
      <c r="I54" s="1453"/>
      <c r="J54" s="1453"/>
      <c r="K54" s="1453"/>
      <c r="L54" s="1453"/>
      <c r="M54" s="1454"/>
    </row>
    <row r="55" spans="1:13">
      <c r="A55" s="1061"/>
      <c r="B55" s="155" t="s">
        <v>479</v>
      </c>
      <c r="C55" s="1452" t="s">
        <v>327</v>
      </c>
      <c r="D55" s="1453"/>
      <c r="E55" s="1453"/>
      <c r="F55" s="1453"/>
      <c r="G55" s="1453"/>
      <c r="H55" s="1453"/>
      <c r="I55" s="1453"/>
      <c r="J55" s="1453"/>
      <c r="K55" s="1453"/>
      <c r="L55" s="1453"/>
      <c r="M55" s="1454"/>
    </row>
    <row r="56" spans="1:13" ht="15.75" customHeight="1">
      <c r="A56" s="1061"/>
      <c r="B56" s="156" t="s">
        <v>481</v>
      </c>
      <c r="C56" s="1452" t="s">
        <v>328</v>
      </c>
      <c r="D56" s="1453"/>
      <c r="E56" s="1453"/>
      <c r="F56" s="1453"/>
      <c r="G56" s="1453"/>
      <c r="H56" s="1453"/>
      <c r="I56" s="1453"/>
      <c r="J56" s="1453"/>
      <c r="K56" s="1453"/>
      <c r="L56" s="1453"/>
      <c r="M56" s="1454"/>
    </row>
    <row r="57" spans="1:13" ht="15.75" customHeight="1">
      <c r="A57" s="1061"/>
      <c r="B57" s="155" t="s">
        <v>482</v>
      </c>
      <c r="C57" s="1455" t="s">
        <v>483</v>
      </c>
      <c r="D57" s="1453"/>
      <c r="E57" s="1453"/>
      <c r="F57" s="1453"/>
      <c r="G57" s="1453"/>
      <c r="H57" s="1453"/>
      <c r="I57" s="1453"/>
      <c r="J57" s="1453"/>
      <c r="K57" s="1453"/>
      <c r="L57" s="1453"/>
      <c r="M57" s="1454"/>
    </row>
    <row r="58" spans="1:13" ht="16.5" thickBot="1">
      <c r="A58" s="1062"/>
      <c r="B58" s="155" t="s">
        <v>484</v>
      </c>
      <c r="C58" s="1452"/>
      <c r="D58" s="1453"/>
      <c r="E58" s="1453"/>
      <c r="F58" s="1453"/>
      <c r="G58" s="1453"/>
      <c r="H58" s="1453"/>
      <c r="I58" s="1453"/>
      <c r="J58" s="1453"/>
      <c r="K58" s="1453"/>
      <c r="L58" s="1453"/>
      <c r="M58" s="1454"/>
    </row>
    <row r="59" spans="1:13" ht="15.75" customHeight="1">
      <c r="A59" s="1060" t="s">
        <v>486</v>
      </c>
      <c r="B59" s="157" t="s">
        <v>487</v>
      </c>
      <c r="C59" s="1452" t="s">
        <v>570</v>
      </c>
      <c r="D59" s="1453"/>
      <c r="E59" s="1453"/>
      <c r="F59" s="1453"/>
      <c r="G59" s="1453"/>
      <c r="H59" s="1453"/>
      <c r="I59" s="1453"/>
      <c r="J59" s="1453"/>
      <c r="K59" s="1453"/>
      <c r="L59" s="1453"/>
      <c r="M59" s="1454"/>
    </row>
    <row r="60" spans="1:13" ht="30" customHeight="1">
      <c r="A60" s="1061"/>
      <c r="B60" s="157" t="s">
        <v>488</v>
      </c>
      <c r="C60" s="1452" t="s">
        <v>571</v>
      </c>
      <c r="D60" s="1453"/>
      <c r="E60" s="1453"/>
      <c r="F60" s="1453"/>
      <c r="G60" s="1453"/>
      <c r="H60" s="1453"/>
      <c r="I60" s="1453"/>
      <c r="J60" s="1453"/>
      <c r="K60" s="1453"/>
      <c r="L60" s="1453"/>
      <c r="M60" s="1454"/>
    </row>
    <row r="61" spans="1:13" ht="30" customHeight="1" thickBot="1">
      <c r="A61" s="1061"/>
      <c r="B61" s="158" t="s">
        <v>294</v>
      </c>
      <c r="C61" s="1452" t="s">
        <v>327</v>
      </c>
      <c r="D61" s="1453"/>
      <c r="E61" s="1453"/>
      <c r="F61" s="1453"/>
      <c r="G61" s="1453"/>
      <c r="H61" s="1453"/>
      <c r="I61" s="1453"/>
      <c r="J61" s="1453"/>
      <c r="K61" s="1453"/>
      <c r="L61" s="1453"/>
      <c r="M61" s="1454"/>
    </row>
    <row r="62" spans="1:13" ht="16.5" thickBot="1">
      <c r="A62" s="149" t="s">
        <v>254</v>
      </c>
      <c r="B62" s="335"/>
      <c r="C62" s="1069"/>
      <c r="D62" s="1070"/>
      <c r="E62" s="1070"/>
      <c r="F62" s="1070"/>
      <c r="G62" s="1070"/>
      <c r="H62" s="1070"/>
      <c r="I62" s="1070"/>
      <c r="J62" s="1070"/>
      <c r="K62" s="1070"/>
      <c r="L62" s="1070"/>
      <c r="M62" s="1071"/>
    </row>
  </sheetData>
  <mergeCells count="48">
    <mergeCell ref="A2:A15"/>
    <mergeCell ref="C3:M3"/>
    <mergeCell ref="F4:G4"/>
    <mergeCell ref="I4:M4"/>
    <mergeCell ref="C5:M5"/>
    <mergeCell ref="C7:D7"/>
    <mergeCell ref="I7:M7"/>
    <mergeCell ref="B8:B10"/>
    <mergeCell ref="C9:D9"/>
    <mergeCell ref="F9:G9"/>
    <mergeCell ref="B14:B15"/>
    <mergeCell ref="F23:H23"/>
    <mergeCell ref="I9:J9"/>
    <mergeCell ref="C10:D10"/>
    <mergeCell ref="F10:G10"/>
    <mergeCell ref="I10:J10"/>
    <mergeCell ref="C11:M11"/>
    <mergeCell ref="C12:M12"/>
    <mergeCell ref="C13:M13"/>
    <mergeCell ref="C14:D14"/>
    <mergeCell ref="F14:M14"/>
    <mergeCell ref="C15:M15"/>
    <mergeCell ref="B25:B28"/>
    <mergeCell ref="B32:B34"/>
    <mergeCell ref="B35:B44"/>
    <mergeCell ref="F43:G43"/>
    <mergeCell ref="H43:I43"/>
    <mergeCell ref="L46:M47"/>
    <mergeCell ref="C49:M49"/>
    <mergeCell ref="A53:A58"/>
    <mergeCell ref="C53:M53"/>
    <mergeCell ref="C54:M54"/>
    <mergeCell ref="C55:M55"/>
    <mergeCell ref="C56:M56"/>
    <mergeCell ref="C57:M57"/>
    <mergeCell ref="C58:M58"/>
    <mergeCell ref="B45:B48"/>
    <mergeCell ref="F46:F47"/>
    <mergeCell ref="G46:J47"/>
    <mergeCell ref="A16:A52"/>
    <mergeCell ref="C16:M16"/>
    <mergeCell ref="C17:M17"/>
    <mergeCell ref="B18:B24"/>
    <mergeCell ref="A59:A61"/>
    <mergeCell ref="C59:M59"/>
    <mergeCell ref="C60:M60"/>
    <mergeCell ref="C61:M61"/>
    <mergeCell ref="C62:M62"/>
  </mergeCells>
  <dataValidations count="7">
    <dataValidation type="list" allowBlank="1" showInputMessage="1" showErrorMessage="1" sqref="I7:M7" xr:uid="{77290C14-F0D7-4137-944B-E71D5085DDE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AA1697BC-559E-432C-810E-6869042EF75F}"/>
    <dataValidation allowBlank="1" showInputMessage="1" showErrorMessage="1" prompt="Determine si el indicador responde a un enfoque (Derechos Humanos, Género, Diferencial, Poblacional, Ambiental y Territorial). Si responde a más de enfoque separelos por ;" sqref="B16" xr:uid="{15312D0E-6C15-4A93-810D-90B7018AA988}"/>
    <dataValidation allowBlank="1" showInputMessage="1" showErrorMessage="1" prompt="Identifique la meta ODS a que le apunta el indicador de producto. Seleccione de la lista desplegable." sqref="E14" xr:uid="{ED0AAA33-D3B3-41BF-9289-ACE6BAC0EF15}"/>
    <dataValidation allowBlank="1" showInputMessage="1" showErrorMessage="1" prompt="Identifique el ODS a que le apunta el indicador de producto. Seleccione de la lista desplegable._x000a_" sqref="B14:B15" xr:uid="{B3AF1D40-9D44-4934-86F1-E06866F092E0}"/>
    <dataValidation allowBlank="1" showInputMessage="1" showErrorMessage="1" prompt="Incluir una ficha por cada indicador, ya sea de producto o de resultado" sqref="B1" xr:uid="{90234002-1E43-4110-9FE0-67D5EC9561F9}"/>
    <dataValidation allowBlank="1" showInputMessage="1" showErrorMessage="1" prompt="Seleccione de la lista desplegable" sqref="B4 B7 H7" xr:uid="{6500FA27-0770-40D5-A45F-B0BA485E24D8}"/>
  </dataValidations>
  <hyperlinks>
    <hyperlink ref="C57" r:id="rId1" xr:uid="{8396BBEF-DE33-4781-94B3-842128448391}"/>
  </hyperlinks>
  <pageMargins left="0.7" right="0.7" top="0.75" bottom="0.75" header="0.3" footer="0.3"/>
  <pageSetup paperSize="9" orientation="portrait"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9DD6-1B97-4665-B525-624002CBD57D}">
  <sheetPr>
    <tabColor rgb="FF0070C0"/>
  </sheetPr>
  <dimension ref="A1:M62"/>
  <sheetViews>
    <sheetView topLeftCell="B1" zoomScale="90" zoomScaleNormal="90" workbookViewId="0">
      <selection activeCell="C2" sqref="C2"/>
    </sheetView>
  </sheetViews>
  <sheetFormatPr baseColWidth="10" defaultColWidth="11.42578125" defaultRowHeight="15.75"/>
  <cols>
    <col min="1" max="1" width="25.140625" style="12" customWidth="1"/>
    <col min="2" max="2" width="39.140625" style="43" customWidth="1"/>
    <col min="3" max="12" width="11.42578125" style="12"/>
    <col min="13" max="13" width="34.42578125" style="12" customWidth="1"/>
    <col min="14" max="16384" width="11.42578125" style="12"/>
  </cols>
  <sheetData>
    <row r="1" spans="1:13" ht="16.5" thickBot="1">
      <c r="A1" s="60"/>
      <c r="B1" s="61" t="s">
        <v>673</v>
      </c>
      <c r="C1" s="62"/>
      <c r="D1" s="62"/>
      <c r="E1" s="62"/>
      <c r="F1" s="62"/>
      <c r="G1" s="62"/>
      <c r="H1" s="62"/>
      <c r="I1" s="62"/>
      <c r="J1" s="62"/>
      <c r="K1" s="62"/>
      <c r="L1" s="62"/>
      <c r="M1" s="63"/>
    </row>
    <row r="2" spans="1:13" ht="22.5" customHeight="1">
      <c r="A2" s="1023" t="s">
        <v>426</v>
      </c>
      <c r="B2" s="150" t="s">
        <v>427</v>
      </c>
      <c r="C2" s="260" t="s">
        <v>804</v>
      </c>
      <c r="D2" s="145"/>
      <c r="E2" s="145"/>
      <c r="F2" s="145"/>
      <c r="G2" s="145"/>
      <c r="H2" s="145"/>
      <c r="I2" s="145"/>
      <c r="J2" s="145"/>
      <c r="K2" s="145"/>
      <c r="L2" s="145"/>
      <c r="M2" s="146"/>
    </row>
    <row r="3" spans="1:13" ht="31.5">
      <c r="A3" s="1024"/>
      <c r="B3" s="162" t="s">
        <v>511</v>
      </c>
      <c r="C3" s="1042" t="s">
        <v>623</v>
      </c>
      <c r="D3" s="1043"/>
      <c r="E3" s="1043"/>
      <c r="F3" s="1043"/>
      <c r="G3" s="1043"/>
      <c r="H3" s="1043"/>
      <c r="I3" s="1043"/>
      <c r="J3" s="1043"/>
      <c r="K3" s="1043"/>
      <c r="L3" s="1043"/>
      <c r="M3" s="1044"/>
    </row>
    <row r="4" spans="1:13" ht="39" customHeight="1">
      <c r="A4" s="1024"/>
      <c r="B4" s="153" t="s">
        <v>290</v>
      </c>
      <c r="C4" s="280" t="s">
        <v>95</v>
      </c>
      <c r="D4" s="123"/>
      <c r="E4" s="124"/>
      <c r="F4" s="1045" t="s">
        <v>291</v>
      </c>
      <c r="G4" s="1046"/>
      <c r="H4" s="281"/>
      <c r="I4" s="1120"/>
      <c r="J4" s="1043"/>
      <c r="K4" s="1043"/>
      <c r="L4" s="1043"/>
      <c r="M4" s="1044"/>
    </row>
    <row r="5" spans="1:13" ht="28.5" customHeight="1">
      <c r="A5" s="1024"/>
      <c r="B5" s="153" t="s">
        <v>430</v>
      </c>
      <c r="C5" s="1242" t="s">
        <v>431</v>
      </c>
      <c r="D5" s="1243"/>
      <c r="E5" s="1243"/>
      <c r="F5" s="1243"/>
      <c r="G5" s="1243"/>
      <c r="H5" s="1243"/>
      <c r="I5" s="1243"/>
      <c r="J5" s="1243"/>
      <c r="K5" s="1243"/>
      <c r="L5" s="1243"/>
      <c r="M5" s="1244"/>
    </row>
    <row r="6" spans="1:13">
      <c r="A6" s="1024"/>
      <c r="B6" s="153" t="s">
        <v>432</v>
      </c>
      <c r="C6" s="282" t="s">
        <v>431</v>
      </c>
      <c r="D6" s="126"/>
      <c r="E6" s="126"/>
      <c r="F6" s="126"/>
      <c r="G6" s="126"/>
      <c r="H6" s="126"/>
      <c r="I6" s="126"/>
      <c r="J6" s="126"/>
      <c r="K6" s="126"/>
      <c r="L6" s="126"/>
      <c r="M6" s="127"/>
    </row>
    <row r="7" spans="1:13">
      <c r="A7" s="1024"/>
      <c r="B7" s="162" t="s">
        <v>433</v>
      </c>
      <c r="C7" s="1031" t="s">
        <v>10</v>
      </c>
      <c r="D7" s="1032"/>
      <c r="E7" s="128"/>
      <c r="F7" s="128"/>
      <c r="G7" s="129"/>
      <c r="H7" s="67" t="s">
        <v>294</v>
      </c>
      <c r="I7" s="1033" t="s">
        <v>18</v>
      </c>
      <c r="J7" s="1032"/>
      <c r="K7" s="1032"/>
      <c r="L7" s="1032"/>
      <c r="M7" s="1034"/>
    </row>
    <row r="8" spans="1:13">
      <c r="A8" s="1024"/>
      <c r="B8" s="1124" t="s">
        <v>434</v>
      </c>
      <c r="C8" s="130"/>
      <c r="D8" s="131"/>
      <c r="E8" s="131"/>
      <c r="F8" s="131"/>
      <c r="G8" s="131"/>
      <c r="H8" s="131"/>
      <c r="I8" s="131"/>
      <c r="J8" s="131"/>
      <c r="K8" s="131"/>
      <c r="L8" s="132"/>
      <c r="M8" s="133"/>
    </row>
    <row r="9" spans="1:13">
      <c r="A9" s="1024"/>
      <c r="B9" s="1125"/>
      <c r="C9" s="1029" t="s">
        <v>327</v>
      </c>
      <c r="D9" s="1030"/>
      <c r="E9" s="28"/>
      <c r="F9" s="1030"/>
      <c r="G9" s="1030"/>
      <c r="H9" s="28"/>
      <c r="I9" s="1030"/>
      <c r="J9" s="1030"/>
      <c r="K9" s="28"/>
      <c r="L9" s="26"/>
      <c r="M9" s="116"/>
    </row>
    <row r="10" spans="1:13">
      <c r="A10" s="1024"/>
      <c r="B10" s="1126"/>
      <c r="C10" s="1029" t="s">
        <v>435</v>
      </c>
      <c r="D10" s="1030"/>
      <c r="E10" s="134"/>
      <c r="F10" s="1030" t="s">
        <v>435</v>
      </c>
      <c r="G10" s="1030"/>
      <c r="H10" s="134"/>
      <c r="I10" s="1030" t="s">
        <v>435</v>
      </c>
      <c r="J10" s="1030"/>
      <c r="K10" s="134"/>
      <c r="L10" s="121"/>
      <c r="M10" s="135"/>
    </row>
    <row r="11" spans="1:13" ht="79.5" customHeight="1">
      <c r="A11" s="1024"/>
      <c r="B11" s="162" t="s">
        <v>436</v>
      </c>
      <c r="C11" s="1013" t="s">
        <v>1221</v>
      </c>
      <c r="D11" s="1014"/>
      <c r="E11" s="1014"/>
      <c r="F11" s="1014"/>
      <c r="G11" s="1014"/>
      <c r="H11" s="1014"/>
      <c r="I11" s="1014"/>
      <c r="J11" s="1014"/>
      <c r="K11" s="1014"/>
      <c r="L11" s="1014"/>
      <c r="M11" s="1017"/>
    </row>
    <row r="12" spans="1:13" ht="107.25" customHeight="1">
      <c r="A12" s="1024"/>
      <c r="B12" s="162" t="s">
        <v>515</v>
      </c>
      <c r="C12" s="1105" t="s">
        <v>1222</v>
      </c>
      <c r="D12" s="1106"/>
      <c r="E12" s="1106"/>
      <c r="F12" s="1106"/>
      <c r="G12" s="1106"/>
      <c r="H12" s="1106"/>
      <c r="I12" s="1106"/>
      <c r="J12" s="1106"/>
      <c r="K12" s="1106"/>
      <c r="L12" s="1106"/>
      <c r="M12" s="1107"/>
    </row>
    <row r="13" spans="1:13" ht="51" customHeight="1">
      <c r="A13" s="1024"/>
      <c r="B13" s="162" t="s">
        <v>516</v>
      </c>
      <c r="C13" s="1406" t="s">
        <v>676</v>
      </c>
      <c r="D13" s="1407"/>
      <c r="E13" s="1407"/>
      <c r="F13" s="1407"/>
      <c r="G13" s="1407"/>
      <c r="H13" s="1407"/>
      <c r="I13" s="1407"/>
      <c r="J13" s="1407"/>
      <c r="K13" s="1407"/>
      <c r="L13" s="1407"/>
      <c r="M13" s="1408"/>
    </row>
    <row r="14" spans="1:13" ht="78.95" customHeight="1">
      <c r="A14" s="1024"/>
      <c r="B14" s="1124" t="s">
        <v>517</v>
      </c>
      <c r="C14" s="1058" t="s">
        <v>86</v>
      </c>
      <c r="D14" s="1059"/>
      <c r="E14" s="91" t="s">
        <v>108</v>
      </c>
      <c r="F14" s="1131" t="s">
        <v>368</v>
      </c>
      <c r="G14" s="1014"/>
      <c r="H14" s="1014"/>
      <c r="I14" s="1014"/>
      <c r="J14" s="1014"/>
      <c r="K14" s="1014"/>
      <c r="L14" s="1014"/>
      <c r="M14" s="1017"/>
    </row>
    <row r="15" spans="1:13">
      <c r="A15" s="1024"/>
      <c r="B15" s="1125"/>
      <c r="C15" s="1058"/>
      <c r="D15" s="1059"/>
      <c r="E15" s="1059"/>
      <c r="F15" s="1059"/>
      <c r="G15" s="1059"/>
      <c r="H15" s="1059"/>
      <c r="I15" s="1059"/>
      <c r="J15" s="1059"/>
      <c r="K15" s="1059"/>
      <c r="L15" s="1059"/>
      <c r="M15" s="1130"/>
    </row>
    <row r="16" spans="1:13">
      <c r="A16" s="1053" t="s">
        <v>238</v>
      </c>
      <c r="B16" s="151" t="s">
        <v>280</v>
      </c>
      <c r="C16" s="1058" t="s">
        <v>1</v>
      </c>
      <c r="D16" s="1059"/>
      <c r="E16" s="1059"/>
      <c r="F16" s="1059"/>
      <c r="G16" s="1059"/>
      <c r="H16" s="1059"/>
      <c r="I16" s="1059"/>
      <c r="J16" s="1059"/>
      <c r="K16" s="1059"/>
      <c r="L16" s="1059"/>
      <c r="M16" s="1130"/>
    </row>
    <row r="17" spans="1:13" ht="38.450000000000003" customHeight="1">
      <c r="A17" s="1054"/>
      <c r="B17" s="151" t="s">
        <v>519</v>
      </c>
      <c r="C17" s="1309" t="s">
        <v>415</v>
      </c>
      <c r="D17" s="1310"/>
      <c r="E17" s="1310"/>
      <c r="F17" s="1310"/>
      <c r="G17" s="1310"/>
      <c r="H17" s="1310"/>
      <c r="I17" s="1310"/>
      <c r="J17" s="1310"/>
      <c r="K17" s="1310"/>
      <c r="L17" s="1310"/>
      <c r="M17" s="1311"/>
    </row>
    <row r="18" spans="1:13" ht="8.25" customHeight="1">
      <c r="A18" s="1054"/>
      <c r="B18" s="1026" t="s">
        <v>437</v>
      </c>
      <c r="C18" s="138"/>
      <c r="D18" s="13"/>
      <c r="E18" s="13"/>
      <c r="F18" s="13"/>
      <c r="G18" s="13"/>
      <c r="H18" s="13"/>
      <c r="I18" s="13"/>
      <c r="J18" s="13"/>
      <c r="K18" s="13"/>
      <c r="L18" s="13"/>
      <c r="M18" s="14"/>
    </row>
    <row r="19" spans="1:13" ht="9" customHeight="1">
      <c r="A19" s="1054"/>
      <c r="B19" s="1027"/>
      <c r="C19" s="76"/>
      <c r="D19" s="15"/>
      <c r="E19" s="5"/>
      <c r="F19" s="15"/>
      <c r="G19" s="5"/>
      <c r="H19" s="15"/>
      <c r="I19" s="5"/>
      <c r="J19" s="15"/>
      <c r="K19" s="5"/>
      <c r="L19" s="5"/>
      <c r="M19" s="16"/>
    </row>
    <row r="20" spans="1:13">
      <c r="A20" s="1054"/>
      <c r="B20" s="1027"/>
      <c r="C20" s="77" t="s">
        <v>438</v>
      </c>
      <c r="D20" s="17"/>
      <c r="E20" s="18" t="s">
        <v>439</v>
      </c>
      <c r="F20" s="17"/>
      <c r="G20" s="18" t="s">
        <v>440</v>
      </c>
      <c r="H20" s="17"/>
      <c r="I20" s="18" t="s">
        <v>441</v>
      </c>
      <c r="J20" s="19"/>
      <c r="K20" s="18"/>
      <c r="L20" s="18"/>
      <c r="M20" s="66"/>
    </row>
    <row r="21" spans="1:13">
      <c r="A21" s="1054"/>
      <c r="B21" s="1027"/>
      <c r="C21" s="77" t="s">
        <v>443</v>
      </c>
      <c r="D21" s="19"/>
      <c r="E21" s="18" t="s">
        <v>444</v>
      </c>
      <c r="F21" s="20"/>
      <c r="G21" s="18" t="s">
        <v>445</v>
      </c>
      <c r="H21" s="20"/>
      <c r="I21" s="18"/>
      <c r="J21" s="68"/>
      <c r="K21" s="18"/>
      <c r="L21" s="18"/>
      <c r="M21" s="66"/>
    </row>
    <row r="22" spans="1:13">
      <c r="A22" s="1054"/>
      <c r="B22" s="1027"/>
      <c r="C22" s="77" t="s">
        <v>446</v>
      </c>
      <c r="D22" s="19"/>
      <c r="E22" s="18" t="s">
        <v>447</v>
      </c>
      <c r="F22" s="19"/>
      <c r="G22" s="18"/>
      <c r="H22" s="68"/>
      <c r="I22" s="18"/>
      <c r="J22" s="68"/>
      <c r="K22" s="18"/>
      <c r="L22" s="18"/>
      <c r="M22" s="66"/>
    </row>
    <row r="23" spans="1:13">
      <c r="A23" s="1054"/>
      <c r="B23" s="1027"/>
      <c r="C23" s="77" t="s">
        <v>105</v>
      </c>
      <c r="D23" s="20" t="s">
        <v>442</v>
      </c>
      <c r="E23" s="18" t="s">
        <v>448</v>
      </c>
      <c r="F23" s="1241" t="s">
        <v>622</v>
      </c>
      <c r="G23" s="1241"/>
      <c r="H23" s="1241"/>
      <c r="I23" s="139"/>
      <c r="J23" s="139"/>
      <c r="K23" s="139"/>
      <c r="L23" s="139"/>
      <c r="M23" s="140"/>
    </row>
    <row r="24" spans="1:13" ht="9.75" customHeight="1">
      <c r="A24" s="1054"/>
      <c r="B24" s="1028"/>
      <c r="C24" s="78"/>
      <c r="D24" s="21"/>
      <c r="E24" s="21"/>
      <c r="F24" s="21"/>
      <c r="G24" s="21"/>
      <c r="H24" s="21"/>
      <c r="I24" s="21"/>
      <c r="J24" s="21"/>
      <c r="K24" s="21"/>
      <c r="L24" s="21"/>
      <c r="M24" s="22"/>
    </row>
    <row r="25" spans="1:13">
      <c r="A25" s="1054"/>
      <c r="B25" s="1026" t="s">
        <v>449</v>
      </c>
      <c r="C25" s="79"/>
      <c r="D25" s="23"/>
      <c r="E25" s="23"/>
      <c r="F25" s="23"/>
      <c r="G25" s="23"/>
      <c r="H25" s="23"/>
      <c r="I25" s="23"/>
      <c r="J25" s="23"/>
      <c r="K25" s="23"/>
      <c r="L25" s="132"/>
      <c r="M25" s="133"/>
    </row>
    <row r="26" spans="1:13">
      <c r="A26" s="1054"/>
      <c r="B26" s="1027"/>
      <c r="C26" s="77" t="s">
        <v>450</v>
      </c>
      <c r="D26" s="20"/>
      <c r="E26" s="24"/>
      <c r="F26" s="18" t="s">
        <v>451</v>
      </c>
      <c r="G26" s="19"/>
      <c r="H26" s="24"/>
      <c r="I26" s="18" t="s">
        <v>452</v>
      </c>
      <c r="J26" s="19" t="s">
        <v>442</v>
      </c>
      <c r="K26" s="24"/>
      <c r="L26" s="26"/>
      <c r="M26" s="116"/>
    </row>
    <row r="27" spans="1:13">
      <c r="A27" s="1054"/>
      <c r="B27" s="1027"/>
      <c r="C27" s="77" t="s">
        <v>453</v>
      </c>
      <c r="D27" s="25"/>
      <c r="E27" s="26"/>
      <c r="F27" s="18" t="s">
        <v>454</v>
      </c>
      <c r="G27" s="19"/>
      <c r="H27" s="26"/>
      <c r="I27" s="27"/>
      <c r="J27" s="26"/>
      <c r="K27" s="28"/>
      <c r="L27" s="26"/>
      <c r="M27" s="116"/>
    </row>
    <row r="28" spans="1:13">
      <c r="A28" s="1054"/>
      <c r="B28" s="1028"/>
      <c r="C28" s="80"/>
      <c r="D28" s="29"/>
      <c r="E28" s="29"/>
      <c r="F28" s="29"/>
      <c r="G28" s="29"/>
      <c r="H28" s="29"/>
      <c r="I28" s="29"/>
      <c r="J28" s="29"/>
      <c r="K28" s="29"/>
      <c r="L28" s="121"/>
      <c r="M28" s="135"/>
    </row>
    <row r="29" spans="1:13">
      <c r="A29" s="1054"/>
      <c r="B29" s="154" t="s">
        <v>455</v>
      </c>
      <c r="C29" s="81"/>
      <c r="D29" s="59"/>
      <c r="E29" s="59"/>
      <c r="F29" s="59"/>
      <c r="G29" s="59"/>
      <c r="H29" s="59"/>
      <c r="I29" s="59"/>
      <c r="J29" s="59"/>
      <c r="K29" s="59"/>
      <c r="L29" s="59"/>
      <c r="M29" s="82"/>
    </row>
    <row r="30" spans="1:13">
      <c r="A30" s="1054"/>
      <c r="B30" s="154"/>
      <c r="C30" s="83" t="s">
        <v>456</v>
      </c>
      <c r="D30" s="262">
        <v>0</v>
      </c>
      <c r="E30" s="24"/>
      <c r="F30" s="32" t="s">
        <v>457</v>
      </c>
      <c r="G30" s="19">
        <v>2022</v>
      </c>
      <c r="H30" s="24"/>
      <c r="I30" s="32" t="s">
        <v>458</v>
      </c>
      <c r="J30" s="263" t="s">
        <v>327</v>
      </c>
      <c r="K30" s="101"/>
      <c r="L30" s="101"/>
      <c r="M30" s="30"/>
    </row>
    <row r="31" spans="1:13">
      <c r="A31" s="1054"/>
      <c r="B31" s="153"/>
      <c r="C31" s="78"/>
      <c r="D31" s="21"/>
      <c r="E31" s="21"/>
      <c r="F31" s="21"/>
      <c r="G31" s="21"/>
      <c r="H31" s="21"/>
      <c r="I31" s="21"/>
      <c r="J31" s="21"/>
      <c r="K31" s="21"/>
      <c r="L31" s="21"/>
      <c r="M31" s="22"/>
    </row>
    <row r="32" spans="1:13">
      <c r="A32" s="1054"/>
      <c r="B32" s="1026" t="s">
        <v>459</v>
      </c>
      <c r="C32" s="84"/>
      <c r="D32" s="33"/>
      <c r="E32" s="33"/>
      <c r="F32" s="33"/>
      <c r="G32" s="33"/>
      <c r="H32" s="33"/>
      <c r="I32" s="33"/>
      <c r="J32" s="33"/>
      <c r="K32" s="33"/>
      <c r="L32" s="132"/>
      <c r="M32" s="133"/>
    </row>
    <row r="33" spans="1:13">
      <c r="A33" s="1054"/>
      <c r="B33" s="1027"/>
      <c r="C33" s="85" t="s">
        <v>460</v>
      </c>
      <c r="D33" s="34">
        <v>2023</v>
      </c>
      <c r="E33" s="35"/>
      <c r="F33" s="24" t="s">
        <v>461</v>
      </c>
      <c r="G33" s="36" t="s">
        <v>494</v>
      </c>
      <c r="H33" s="35"/>
      <c r="I33" s="32"/>
      <c r="J33" s="35"/>
      <c r="K33" s="35"/>
      <c r="L33" s="26"/>
      <c r="M33" s="116"/>
    </row>
    <row r="34" spans="1:13">
      <c r="A34" s="1054"/>
      <c r="B34" s="1028"/>
      <c r="C34" s="78"/>
      <c r="D34" s="37"/>
      <c r="E34" s="38"/>
      <c r="F34" s="21"/>
      <c r="G34" s="38"/>
      <c r="H34" s="38"/>
      <c r="I34" s="39"/>
      <c r="J34" s="38"/>
      <c r="K34" s="38"/>
      <c r="L34" s="121"/>
      <c r="M34" s="135"/>
    </row>
    <row r="35" spans="1:13">
      <c r="A35" s="1054"/>
      <c r="B35" s="1026" t="s">
        <v>462</v>
      </c>
      <c r="C35" s="86"/>
      <c r="D35" s="73"/>
      <c r="E35" s="73"/>
      <c r="F35" s="73"/>
      <c r="G35" s="73"/>
      <c r="H35" s="73"/>
      <c r="I35" s="73"/>
      <c r="J35" s="73"/>
      <c r="K35" s="73"/>
      <c r="L35" s="73"/>
      <c r="M35" s="87"/>
    </row>
    <row r="36" spans="1:13">
      <c r="A36" s="1054"/>
      <c r="B36" s="1027"/>
      <c r="C36" s="88"/>
      <c r="D36" s="434">
        <v>2022</v>
      </c>
      <c r="E36" s="6"/>
      <c r="F36" s="367">
        <v>2023</v>
      </c>
      <c r="G36" s="6"/>
      <c r="H36" s="516">
        <v>2024</v>
      </c>
      <c r="I36" s="141"/>
      <c r="J36" s="816">
        <v>2025</v>
      </c>
      <c r="K36" s="6"/>
      <c r="L36" s="367">
        <v>2026</v>
      </c>
      <c r="M36" s="40"/>
    </row>
    <row r="37" spans="1:13">
      <c r="A37" s="1054"/>
      <c r="B37" s="1027"/>
      <c r="C37" s="88"/>
      <c r="D37" s="275"/>
      <c r="E37" s="9"/>
      <c r="F37" s="533"/>
      <c r="G37" s="9"/>
      <c r="H37" s="533"/>
      <c r="I37" s="9"/>
      <c r="J37" s="533">
        <v>1</v>
      </c>
      <c r="K37" s="9"/>
      <c r="L37" s="533"/>
      <c r="M37" s="100"/>
    </row>
    <row r="38" spans="1:13">
      <c r="A38" s="1054"/>
      <c r="B38" s="1027"/>
      <c r="C38" s="88"/>
      <c r="D38" s="6">
        <v>2027</v>
      </c>
      <c r="E38" s="6"/>
      <c r="F38" s="6">
        <v>2028</v>
      </c>
      <c r="G38" s="6"/>
      <c r="H38" s="830">
        <v>2029</v>
      </c>
      <c r="I38" s="141"/>
      <c r="J38" s="141">
        <v>2030</v>
      </c>
      <c r="K38" s="6"/>
      <c r="L38" s="6">
        <v>2031</v>
      </c>
      <c r="M38" s="16"/>
    </row>
    <row r="39" spans="1:13">
      <c r="A39" s="1054"/>
      <c r="B39" s="1027"/>
      <c r="C39" s="88"/>
      <c r="D39" s="550"/>
      <c r="E39" s="9"/>
      <c r="F39" s="550"/>
      <c r="G39" s="9"/>
      <c r="H39" s="550">
        <v>1</v>
      </c>
      <c r="I39" s="9"/>
      <c r="J39" s="275"/>
      <c r="K39" s="9"/>
      <c r="L39" s="275"/>
      <c r="M39" s="100"/>
    </row>
    <row r="40" spans="1:13">
      <c r="A40" s="1054"/>
      <c r="B40" s="1027"/>
      <c r="C40" s="88"/>
      <c r="D40" s="367">
        <v>2032</v>
      </c>
      <c r="E40" s="6"/>
      <c r="F40" s="815">
        <v>2033</v>
      </c>
      <c r="G40" s="6"/>
      <c r="H40" s="516">
        <v>2034</v>
      </c>
      <c r="I40" s="141"/>
      <c r="J40" s="141"/>
      <c r="K40" s="6"/>
      <c r="L40" s="6"/>
      <c r="M40" s="16"/>
    </row>
    <row r="41" spans="1:13">
      <c r="A41" s="1054"/>
      <c r="B41" s="1027"/>
      <c r="C41" s="88"/>
      <c r="D41" s="533"/>
      <c r="E41" s="9"/>
      <c r="F41" s="533">
        <v>1</v>
      </c>
      <c r="G41" s="99"/>
      <c r="H41" s="465"/>
      <c r="I41" s="9"/>
      <c r="J41" s="102"/>
      <c r="K41" s="6"/>
      <c r="L41" s="102"/>
      <c r="M41" s="6"/>
    </row>
    <row r="42" spans="1:13">
      <c r="A42" s="1054"/>
      <c r="B42" s="1027"/>
      <c r="C42" s="88"/>
      <c r="D42" s="10" t="s">
        <v>466</v>
      </c>
      <c r="E42" s="99"/>
      <c r="F42" s="10" t="s">
        <v>467</v>
      </c>
      <c r="G42" s="99"/>
      <c r="H42" s="102"/>
      <c r="I42" s="6"/>
      <c r="J42" s="102"/>
      <c r="K42" s="6"/>
      <c r="L42" s="102"/>
      <c r="M42" s="90"/>
    </row>
    <row r="43" spans="1:13">
      <c r="A43" s="1054"/>
      <c r="B43" s="1027"/>
      <c r="C43" s="88"/>
      <c r="D43" s="98"/>
      <c r="E43" s="9"/>
      <c r="F43" s="1239">
        <v>3</v>
      </c>
      <c r="G43" s="1240"/>
      <c r="H43" s="1135"/>
      <c r="I43" s="1135"/>
      <c r="J43" s="102"/>
      <c r="K43" s="6"/>
      <c r="L43" s="102"/>
      <c r="M43" s="90"/>
    </row>
    <row r="44" spans="1:13">
      <c r="A44" s="1054"/>
      <c r="B44" s="1027"/>
      <c r="C44" s="89"/>
      <c r="D44" s="10"/>
      <c r="E44" s="99"/>
      <c r="F44" s="10"/>
      <c r="G44" s="99"/>
      <c r="H44" s="97"/>
      <c r="I44" s="74"/>
      <c r="J44" s="97"/>
      <c r="K44" s="74"/>
      <c r="L44" s="97"/>
      <c r="M44" s="75"/>
    </row>
    <row r="45" spans="1:13" ht="18" customHeight="1">
      <c r="A45" s="1054"/>
      <c r="B45" s="1026" t="s">
        <v>468</v>
      </c>
      <c r="C45" s="79"/>
      <c r="D45" s="23"/>
      <c r="E45" s="23"/>
      <c r="F45" s="23"/>
      <c r="G45" s="23"/>
      <c r="H45" s="23"/>
      <c r="I45" s="23"/>
      <c r="J45" s="23"/>
      <c r="K45" s="23"/>
      <c r="L45" s="26"/>
      <c r="M45" s="116"/>
    </row>
    <row r="46" spans="1:13">
      <c r="A46" s="1054"/>
      <c r="B46" s="1027"/>
      <c r="C46" s="117"/>
      <c r="D46" s="41" t="s">
        <v>93</v>
      </c>
      <c r="E46" s="42" t="s">
        <v>95</v>
      </c>
      <c r="F46" s="1051" t="s">
        <v>469</v>
      </c>
      <c r="G46" s="1052"/>
      <c r="H46" s="1052"/>
      <c r="I46" s="1052"/>
      <c r="J46" s="1052"/>
      <c r="K46" s="118" t="s">
        <v>470</v>
      </c>
      <c r="L46" s="1018"/>
      <c r="M46" s="1019"/>
    </row>
    <row r="47" spans="1:13">
      <c r="A47" s="1054"/>
      <c r="B47" s="1027"/>
      <c r="C47" s="117"/>
      <c r="D47" s="119"/>
      <c r="E47" s="19" t="s">
        <v>521</v>
      </c>
      <c r="F47" s="1051"/>
      <c r="G47" s="1052"/>
      <c r="H47" s="1052"/>
      <c r="I47" s="1052"/>
      <c r="J47" s="1052"/>
      <c r="K47" s="26"/>
      <c r="L47" s="1020"/>
      <c r="M47" s="1021"/>
    </row>
    <row r="48" spans="1:13">
      <c r="A48" s="1054"/>
      <c r="B48" s="1028"/>
      <c r="C48" s="120"/>
      <c r="D48" s="121"/>
      <c r="E48" s="121"/>
      <c r="F48" s="121"/>
      <c r="G48" s="121"/>
      <c r="H48" s="121"/>
      <c r="I48" s="121"/>
      <c r="J48" s="121"/>
      <c r="K48" s="121"/>
      <c r="L48" s="26"/>
      <c r="M48" s="116"/>
    </row>
    <row r="49" spans="1:13" ht="60.95" customHeight="1">
      <c r="A49" s="1054"/>
      <c r="B49" s="162" t="s">
        <v>471</v>
      </c>
      <c r="C49" s="1013" t="s">
        <v>1224</v>
      </c>
      <c r="D49" s="1014"/>
      <c r="E49" s="1014"/>
      <c r="F49" s="1014"/>
      <c r="G49" s="1014"/>
      <c r="H49" s="1014"/>
      <c r="I49" s="1014"/>
      <c r="J49" s="1014"/>
      <c r="K49" s="1014"/>
      <c r="L49" s="1014"/>
      <c r="M49" s="1017"/>
    </row>
    <row r="50" spans="1:13">
      <c r="A50" s="1054"/>
      <c r="B50" s="151" t="s">
        <v>472</v>
      </c>
      <c r="C50" s="916" t="s">
        <v>1223</v>
      </c>
      <c r="D50" s="143"/>
      <c r="E50" s="143"/>
      <c r="F50" s="143"/>
      <c r="G50" s="143"/>
      <c r="H50" s="143"/>
      <c r="I50" s="143"/>
      <c r="J50" s="143"/>
      <c r="K50" s="143"/>
      <c r="L50" s="143"/>
      <c r="M50" s="144"/>
    </row>
    <row r="51" spans="1:13">
      <c r="A51" s="1054"/>
      <c r="B51" s="151" t="s">
        <v>473</v>
      </c>
      <c r="C51" s="142">
        <v>30</v>
      </c>
      <c r="D51" s="143"/>
      <c r="E51" s="143"/>
      <c r="F51" s="143"/>
      <c r="G51" s="143"/>
      <c r="H51" s="143"/>
      <c r="I51" s="143"/>
      <c r="J51" s="143"/>
      <c r="K51" s="143"/>
      <c r="L51" s="143"/>
      <c r="M51" s="144"/>
    </row>
    <row r="52" spans="1:13" ht="31.5">
      <c r="A52" s="1054"/>
      <c r="B52" s="151" t="s">
        <v>474</v>
      </c>
      <c r="C52" s="265" t="s">
        <v>569</v>
      </c>
      <c r="D52" s="143"/>
      <c r="E52" s="143"/>
      <c r="F52" s="143"/>
      <c r="G52" s="143"/>
      <c r="H52" s="143"/>
      <c r="I52" s="143"/>
      <c r="J52" s="143"/>
      <c r="K52" s="143"/>
      <c r="L52" s="143"/>
      <c r="M52" s="144"/>
    </row>
    <row r="53" spans="1:13" ht="15.75" customHeight="1">
      <c r="A53" s="1060" t="s">
        <v>250</v>
      </c>
      <c r="B53" s="155" t="s">
        <v>475</v>
      </c>
      <c r="C53" s="1063" t="s">
        <v>499</v>
      </c>
      <c r="D53" s="1064"/>
      <c r="E53" s="1064"/>
      <c r="F53" s="1064"/>
      <c r="G53" s="1064"/>
      <c r="H53" s="1064"/>
      <c r="I53" s="1064"/>
      <c r="J53" s="1064"/>
      <c r="K53" s="1064"/>
      <c r="L53" s="1064"/>
      <c r="M53" s="1065"/>
    </row>
    <row r="54" spans="1:13">
      <c r="A54" s="1061"/>
      <c r="B54" s="155" t="s">
        <v>477</v>
      </c>
      <c r="C54" s="1063" t="s">
        <v>478</v>
      </c>
      <c r="D54" s="1064"/>
      <c r="E54" s="1064"/>
      <c r="F54" s="1064"/>
      <c r="G54" s="1064"/>
      <c r="H54" s="1064"/>
      <c r="I54" s="1064"/>
      <c r="J54" s="1064"/>
      <c r="K54" s="1064"/>
      <c r="L54" s="1064"/>
      <c r="M54" s="1065"/>
    </row>
    <row r="55" spans="1:13">
      <c r="A55" s="1061"/>
      <c r="B55" s="155" t="s">
        <v>479</v>
      </c>
      <c r="C55" s="1063" t="s">
        <v>327</v>
      </c>
      <c r="D55" s="1064"/>
      <c r="E55" s="1064"/>
      <c r="F55" s="1064"/>
      <c r="G55" s="1064"/>
      <c r="H55" s="1064"/>
      <c r="I55" s="1064"/>
      <c r="J55" s="1064"/>
      <c r="K55" s="1064"/>
      <c r="L55" s="1064"/>
      <c r="M55" s="1065"/>
    </row>
    <row r="56" spans="1:13" ht="15.75" customHeight="1">
      <c r="A56" s="1061"/>
      <c r="B56" s="156" t="s">
        <v>481</v>
      </c>
      <c r="C56" s="1063" t="s">
        <v>328</v>
      </c>
      <c r="D56" s="1064"/>
      <c r="E56" s="1064"/>
      <c r="F56" s="1064"/>
      <c r="G56" s="1064"/>
      <c r="H56" s="1064"/>
      <c r="I56" s="1064"/>
      <c r="J56" s="1064"/>
      <c r="K56" s="1064"/>
      <c r="L56" s="1064"/>
      <c r="M56" s="1065"/>
    </row>
    <row r="57" spans="1:13" ht="15.75" customHeight="1">
      <c r="A57" s="1061"/>
      <c r="B57" s="155" t="s">
        <v>482</v>
      </c>
      <c r="C57" s="1238" t="s">
        <v>483</v>
      </c>
      <c r="D57" s="1064"/>
      <c r="E57" s="1064"/>
      <c r="F57" s="1064"/>
      <c r="G57" s="1064"/>
      <c r="H57" s="1064"/>
      <c r="I57" s="1064"/>
      <c r="J57" s="1064"/>
      <c r="K57" s="1064"/>
      <c r="L57" s="1064"/>
      <c r="M57" s="1065"/>
    </row>
    <row r="58" spans="1:13" ht="16.5" thickBot="1">
      <c r="A58" s="1062"/>
      <c r="B58" s="155" t="s">
        <v>484</v>
      </c>
      <c r="C58" s="1063"/>
      <c r="D58" s="1064"/>
      <c r="E58" s="1064"/>
      <c r="F58" s="1064"/>
      <c r="G58" s="1064"/>
      <c r="H58" s="1064"/>
      <c r="I58" s="1064"/>
      <c r="J58" s="1064"/>
      <c r="K58" s="1064"/>
      <c r="L58" s="1064"/>
      <c r="M58" s="1065"/>
    </row>
    <row r="59" spans="1:13" ht="15.75" customHeight="1">
      <c r="A59" s="1060" t="s">
        <v>486</v>
      </c>
      <c r="B59" s="157" t="s">
        <v>487</v>
      </c>
      <c r="C59" s="1063" t="s">
        <v>570</v>
      </c>
      <c r="D59" s="1064"/>
      <c r="E59" s="1064"/>
      <c r="F59" s="1064"/>
      <c r="G59" s="1064"/>
      <c r="H59" s="1064"/>
      <c r="I59" s="1064"/>
      <c r="J59" s="1064"/>
      <c r="K59" s="1064"/>
      <c r="L59" s="1064"/>
      <c r="M59" s="1065"/>
    </row>
    <row r="60" spans="1:13" ht="30" customHeight="1">
      <c r="A60" s="1061"/>
      <c r="B60" s="157" t="s">
        <v>488</v>
      </c>
      <c r="C60" s="1063" t="s">
        <v>571</v>
      </c>
      <c r="D60" s="1064"/>
      <c r="E60" s="1064"/>
      <c r="F60" s="1064"/>
      <c r="G60" s="1064"/>
      <c r="H60" s="1064"/>
      <c r="I60" s="1064"/>
      <c r="J60" s="1064"/>
      <c r="K60" s="1064"/>
      <c r="L60" s="1064"/>
      <c r="M60" s="1065"/>
    </row>
    <row r="61" spans="1:13" ht="30" customHeight="1" thickBot="1">
      <c r="A61" s="1061"/>
      <c r="B61" s="158" t="s">
        <v>294</v>
      </c>
      <c r="C61" s="1063" t="s">
        <v>327</v>
      </c>
      <c r="D61" s="1064"/>
      <c r="E61" s="1064"/>
      <c r="F61" s="1064"/>
      <c r="G61" s="1064"/>
      <c r="H61" s="1064"/>
      <c r="I61" s="1064"/>
      <c r="J61" s="1064"/>
      <c r="K61" s="1064"/>
      <c r="L61" s="1064"/>
      <c r="M61" s="1065"/>
    </row>
    <row r="62" spans="1:13" ht="16.5" thickBot="1">
      <c r="A62" s="149" t="s">
        <v>254</v>
      </c>
      <c r="B62" s="159"/>
      <c r="C62" s="1069"/>
      <c r="D62" s="1122"/>
      <c r="E62" s="1122"/>
      <c r="F62" s="1122"/>
      <c r="G62" s="1122"/>
      <c r="H62" s="1122"/>
      <c r="I62" s="1122"/>
      <c r="J62" s="1122"/>
      <c r="K62" s="1122"/>
      <c r="L62" s="1122"/>
      <c r="M62" s="1123"/>
    </row>
  </sheetData>
  <mergeCells count="48">
    <mergeCell ref="C3:M3"/>
    <mergeCell ref="C13:M13"/>
    <mergeCell ref="A2:A15"/>
    <mergeCell ref="F4:G4"/>
    <mergeCell ref="I4:M4"/>
    <mergeCell ref="C5:M5"/>
    <mergeCell ref="C7:D7"/>
    <mergeCell ref="I7:M7"/>
    <mergeCell ref="B8:B10"/>
    <mergeCell ref="C9:D9"/>
    <mergeCell ref="F9:G9"/>
    <mergeCell ref="I9:J9"/>
    <mergeCell ref="C10:D10"/>
    <mergeCell ref="F10:G10"/>
    <mergeCell ref="I10:J10"/>
    <mergeCell ref="C11:M11"/>
    <mergeCell ref="C12:M12"/>
    <mergeCell ref="B14:B15"/>
    <mergeCell ref="C14:D14"/>
    <mergeCell ref="F14:M14"/>
    <mergeCell ref="C15:M15"/>
    <mergeCell ref="A16:A52"/>
    <mergeCell ref="C16:M16"/>
    <mergeCell ref="C17:M17"/>
    <mergeCell ref="B18:B24"/>
    <mergeCell ref="F23:H23"/>
    <mergeCell ref="B25:B28"/>
    <mergeCell ref="B32:B34"/>
    <mergeCell ref="B35:B44"/>
    <mergeCell ref="F43:G43"/>
    <mergeCell ref="H43:I43"/>
    <mergeCell ref="B45:B48"/>
    <mergeCell ref="F46:F47"/>
    <mergeCell ref="G46:J47"/>
    <mergeCell ref="L46:M47"/>
    <mergeCell ref="C49:M49"/>
    <mergeCell ref="A53:A58"/>
    <mergeCell ref="C53:M53"/>
    <mergeCell ref="C54:M54"/>
    <mergeCell ref="C55:M55"/>
    <mergeCell ref="C56:M56"/>
    <mergeCell ref="C57:M57"/>
    <mergeCell ref="C58:M58"/>
    <mergeCell ref="A59:A61"/>
    <mergeCell ref="C59:M59"/>
    <mergeCell ref="C60:M60"/>
    <mergeCell ref="C61:M61"/>
    <mergeCell ref="C62:M62"/>
  </mergeCells>
  <dataValidations count="7">
    <dataValidation type="list" allowBlank="1" showInputMessage="1" showErrorMessage="1" sqref="I7:M7" xr:uid="{87498B6B-50C1-4FEB-AA78-1C7F2FEA68B1}">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9850C689-4D1F-489C-BA6E-46FE70489CD7}"/>
    <dataValidation allowBlank="1" showInputMessage="1" showErrorMessage="1" prompt="Determine si el indicador responde a un enfoque (Derechos Humanos, Género, Diferencial, Poblacional, Ambiental y Territorial). Si responde a más de enfoque separelos por ;" sqref="B16" xr:uid="{DB155C11-39C5-4CD6-AA93-5E16314CA066}"/>
    <dataValidation allowBlank="1" showInputMessage="1" showErrorMessage="1" prompt="Identifique la meta ODS a que le apunta el indicador de producto. Seleccione de la lista desplegable." sqref="E14" xr:uid="{8118F0B1-0DB2-4B90-B2BA-182F2A1BC7DD}"/>
    <dataValidation allowBlank="1" showInputMessage="1" showErrorMessage="1" prompt="Identifique el ODS a que le apunta el indicador de producto. Seleccione de la lista desplegable._x000a_" sqref="B14:B15" xr:uid="{EF71066D-74BA-4118-9651-306006142CF0}"/>
    <dataValidation allowBlank="1" showInputMessage="1" showErrorMessage="1" prompt="Incluir una ficha por cada indicador, ya sea de producto o de resultado" sqref="B1" xr:uid="{A168E111-1924-4736-9935-381A7FFAD722}"/>
    <dataValidation allowBlank="1" showInputMessage="1" showErrorMessage="1" prompt="Seleccione de la lista desplegable" sqref="B4 B7 H7" xr:uid="{A3409D50-4771-4E62-8164-6722D1639106}"/>
  </dataValidations>
  <hyperlinks>
    <hyperlink ref="C57" r:id="rId1" xr:uid="{680966F2-1D30-4DC5-967B-C9D99FEF4FB3}"/>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A67CB352-EBFF-43E6-8F3E-540BA237EF90}">
          <x14:formula1>
            <xm:f>Desplegables!$L$24:$L$39</xm:f>
          </x14:formula1>
          <xm:sqref>C14:D14</xm:sqref>
        </x14:dataValidation>
        <x14:dataValidation type="list" allowBlank="1" showInputMessage="1" showErrorMessage="1" xr:uid="{62210449-AB96-424B-AE43-0A754AADCC45}">
          <x14:formula1>
            <xm:f>Desplegables!$I$4:$I$18</xm:f>
          </x14:formula1>
          <xm:sqref>C7</xm:sqref>
        </x14:dataValidation>
        <x14:dataValidation type="list" allowBlank="1" showInputMessage="1" showErrorMessage="1" xr:uid="{4AF4F320-0356-4389-9BEE-AEEBBC7EA025}">
          <x14:formula1>
            <xm:f>Desplegables!$B$50:$B$52</xm:f>
          </x14:formula1>
          <xm:sqref>G46:J47</xm:sqref>
        </x14:dataValidation>
        <x14:dataValidation type="list" allowBlank="1" showInputMessage="1" showErrorMessage="1" xr:uid="{4C6FF694-AF32-4DE8-84B1-EDDE25FDF0B1}">
          <x14:formula1>
            <xm:f>Desplegables!$B$45:$B$46</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M57"/>
  <sheetViews>
    <sheetView topLeftCell="A9" zoomScale="85" zoomScaleNormal="85" workbookViewId="0">
      <selection activeCell="C11" sqref="C11:M11"/>
    </sheetView>
  </sheetViews>
  <sheetFormatPr baseColWidth="10" defaultColWidth="11.42578125" defaultRowHeight="15.75"/>
  <cols>
    <col min="1" max="1" width="25.140625" style="12" customWidth="1"/>
    <col min="2" max="2" width="39.140625" style="43" customWidth="1"/>
    <col min="3" max="4" width="11.42578125" style="12"/>
    <col min="5" max="5" width="16.42578125" style="12" customWidth="1"/>
    <col min="6" max="6" width="12.7109375" style="12" customWidth="1"/>
    <col min="7" max="12" width="11.42578125" style="12"/>
    <col min="13" max="13" width="18.28515625" style="12" customWidth="1"/>
    <col min="14" max="16384" width="11.42578125" style="12"/>
  </cols>
  <sheetData>
    <row r="1" spans="1:13">
      <c r="A1" s="60"/>
      <c r="B1" s="61" t="s">
        <v>425</v>
      </c>
      <c r="C1" s="62"/>
      <c r="D1" s="62"/>
      <c r="E1" s="62"/>
      <c r="F1" s="62"/>
      <c r="G1" s="62"/>
      <c r="H1" s="62"/>
      <c r="I1" s="62"/>
      <c r="J1" s="62"/>
      <c r="K1" s="62"/>
      <c r="L1" s="62"/>
      <c r="M1" s="63"/>
    </row>
    <row r="2" spans="1:13" ht="23.25" customHeight="1">
      <c r="A2" s="1023" t="s">
        <v>426</v>
      </c>
      <c r="B2" s="150" t="s">
        <v>427</v>
      </c>
      <c r="C2" s="1035" t="s">
        <v>428</v>
      </c>
      <c r="D2" s="1036"/>
      <c r="E2" s="1036"/>
      <c r="F2" s="1036"/>
      <c r="G2" s="1036"/>
      <c r="H2" s="1036"/>
      <c r="I2" s="1036"/>
      <c r="J2" s="1036"/>
      <c r="K2" s="1036"/>
      <c r="L2" s="1036"/>
      <c r="M2" s="1037"/>
    </row>
    <row r="3" spans="1:13" ht="120" customHeight="1">
      <c r="A3" s="1024"/>
      <c r="B3" s="162" t="s">
        <v>429</v>
      </c>
      <c r="C3" s="1038" t="s">
        <v>982</v>
      </c>
      <c r="D3" s="1039"/>
      <c r="E3" s="1039"/>
      <c r="F3" s="1040"/>
      <c r="G3" s="1040"/>
      <c r="H3" s="1040"/>
      <c r="I3" s="1040"/>
      <c r="J3" s="1040"/>
      <c r="K3" s="1040"/>
      <c r="L3" s="1040"/>
      <c r="M3" s="1041"/>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42" t="s">
        <v>431</v>
      </c>
      <c r="D5" s="1043"/>
      <c r="E5" s="1043"/>
      <c r="F5" s="1043"/>
      <c r="G5" s="1043"/>
      <c r="H5" s="1043"/>
      <c r="I5" s="1043"/>
      <c r="J5" s="1043"/>
      <c r="K5" s="1043"/>
      <c r="L5" s="1043"/>
      <c r="M5" s="1044"/>
    </row>
    <row r="6" spans="1:13">
      <c r="A6" s="1024"/>
      <c r="B6" s="152" t="s">
        <v>432</v>
      </c>
      <c r="C6" s="1010" t="s">
        <v>431</v>
      </c>
      <c r="D6" s="1011"/>
      <c r="E6" s="1011"/>
      <c r="F6" s="1011"/>
      <c r="G6" s="1011"/>
      <c r="H6" s="1011"/>
      <c r="I6" s="1011"/>
      <c r="J6" s="1011"/>
      <c r="K6" s="1011"/>
      <c r="L6" s="1011"/>
      <c r="M6" s="1012"/>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30"/>
      <c r="G9" s="1030"/>
      <c r="H9" s="28"/>
      <c r="I9" s="1030"/>
      <c r="J9" s="1030"/>
      <c r="K9" s="28"/>
      <c r="L9" s="1047"/>
      <c r="M9" s="1048"/>
    </row>
    <row r="10" spans="1:13">
      <c r="A10" s="1024"/>
      <c r="B10" s="1028"/>
      <c r="C10" s="1029" t="s">
        <v>435</v>
      </c>
      <c r="D10" s="1030"/>
      <c r="E10" s="134"/>
      <c r="F10" s="1030" t="s">
        <v>435</v>
      </c>
      <c r="G10" s="1030"/>
      <c r="H10" s="134"/>
      <c r="I10" s="1030" t="s">
        <v>435</v>
      </c>
      <c r="J10" s="1030"/>
      <c r="K10" s="134"/>
      <c r="L10" s="1049" t="s">
        <v>294</v>
      </c>
      <c r="M10" s="1050"/>
    </row>
    <row r="11" spans="1:13" ht="175.5" customHeight="1">
      <c r="A11" s="1025"/>
      <c r="B11" s="162" t="s">
        <v>436</v>
      </c>
      <c r="C11" s="1013" t="s">
        <v>1104</v>
      </c>
      <c r="D11" s="1014"/>
      <c r="E11" s="1015"/>
      <c r="F11" s="1014"/>
      <c r="G11" s="1014"/>
      <c r="H11" s="1014"/>
      <c r="I11" s="1014"/>
      <c r="J11" s="1014"/>
      <c r="K11" s="1014"/>
      <c r="L11" s="1014"/>
      <c r="M11" s="1016"/>
    </row>
    <row r="12" spans="1:13" ht="15.75" customHeight="1">
      <c r="A12" s="1053" t="s">
        <v>238</v>
      </c>
      <c r="B12" s="151" t="s">
        <v>280</v>
      </c>
      <c r="C12" s="1058" t="s">
        <v>1</v>
      </c>
      <c r="D12" s="1059"/>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56" t="s">
        <v>828</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910">
        <v>0.6</v>
      </c>
      <c r="E25" s="24"/>
      <c r="F25" s="32" t="s">
        <v>457</v>
      </c>
      <c r="G25" s="19">
        <v>2021</v>
      </c>
      <c r="H25" s="24"/>
      <c r="I25" s="32" t="s">
        <v>458</v>
      </c>
      <c r="J25" s="906" t="s">
        <v>1084</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54">
        <v>44927</v>
      </c>
      <c r="E28" s="35"/>
      <c r="F28" s="24" t="s">
        <v>461</v>
      </c>
      <c r="G28" s="354">
        <v>49309</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c r="E31" s="6"/>
      <c r="F31" s="6">
        <v>2023</v>
      </c>
      <c r="G31" s="6"/>
      <c r="H31" s="141">
        <v>2024</v>
      </c>
      <c r="I31" s="141"/>
      <c r="J31" s="141">
        <v>2025</v>
      </c>
      <c r="K31" s="6"/>
      <c r="L31" s="6">
        <v>2026</v>
      </c>
      <c r="M31" s="40"/>
    </row>
    <row r="32" spans="1:13">
      <c r="A32" s="1054"/>
      <c r="B32" s="154"/>
      <c r="C32" s="88"/>
      <c r="D32" s="98"/>
      <c r="E32" s="9"/>
      <c r="F32" s="98" t="s">
        <v>1096</v>
      </c>
      <c r="G32" s="9"/>
      <c r="H32" s="98" t="s">
        <v>1098</v>
      </c>
      <c r="I32" s="9"/>
      <c r="J32" s="98" t="s">
        <v>1097</v>
      </c>
      <c r="K32" s="9"/>
      <c r="L32" s="98" t="s">
        <v>1099</v>
      </c>
      <c r="M32" s="100"/>
    </row>
    <row r="33" spans="1:13">
      <c r="A33" s="1054"/>
      <c r="B33" s="154"/>
      <c r="C33" s="88"/>
      <c r="D33" s="6">
        <v>2027</v>
      </c>
      <c r="E33" s="6"/>
      <c r="F33" s="6">
        <v>2028</v>
      </c>
      <c r="G33" s="6"/>
      <c r="H33" s="141">
        <v>2029</v>
      </c>
      <c r="I33" s="141"/>
      <c r="J33" s="141">
        <v>2030</v>
      </c>
      <c r="K33" s="6"/>
      <c r="L33" s="6">
        <v>2031</v>
      </c>
      <c r="M33" s="16"/>
    </row>
    <row r="34" spans="1:13">
      <c r="A34" s="1054"/>
      <c r="B34" s="154"/>
      <c r="C34" s="88"/>
      <c r="D34" s="913">
        <v>0.68500000000000005</v>
      </c>
      <c r="E34" s="9"/>
      <c r="F34" s="913">
        <v>0.70199999999999996</v>
      </c>
      <c r="G34" s="9"/>
      <c r="H34" s="913">
        <v>0.71899999999999997</v>
      </c>
      <c r="I34" s="9"/>
      <c r="J34" s="913">
        <v>0.73599999999999999</v>
      </c>
      <c r="K34" s="9"/>
      <c r="L34" s="913" t="s">
        <v>1100</v>
      </c>
      <c r="M34" s="100"/>
    </row>
    <row r="35" spans="1:13">
      <c r="A35" s="1054"/>
      <c r="B35" s="154"/>
      <c r="C35" s="88"/>
      <c r="D35" s="6">
        <v>2032</v>
      </c>
      <c r="E35" s="6"/>
      <c r="F35" s="6">
        <v>2033</v>
      </c>
      <c r="G35" s="6"/>
      <c r="H35" s="141">
        <v>2034</v>
      </c>
      <c r="I35" s="141"/>
      <c r="J35" s="141" t="s">
        <v>465</v>
      </c>
      <c r="K35" s="6"/>
      <c r="L35" s="6" t="s">
        <v>466</v>
      </c>
      <c r="M35" s="16"/>
    </row>
    <row r="36" spans="1:13">
      <c r="A36" s="1054"/>
      <c r="B36" s="154"/>
      <c r="C36" s="88"/>
      <c r="D36" s="915">
        <v>0.77</v>
      </c>
      <c r="E36" s="9"/>
      <c r="F36" s="913" t="s">
        <v>1101</v>
      </c>
      <c r="G36" s="9"/>
      <c r="H36" s="913">
        <v>0.80400000000000005</v>
      </c>
      <c r="I36" s="9"/>
      <c r="J36" s="98"/>
      <c r="K36" s="9"/>
      <c r="L36" s="98"/>
      <c r="M36" s="100"/>
    </row>
    <row r="37" spans="1:13">
      <c r="A37" s="1054"/>
      <c r="B37" s="154"/>
      <c r="C37" s="88"/>
      <c r="D37" s="914" t="s">
        <v>466</v>
      </c>
      <c r="E37" s="99"/>
      <c r="F37" s="10" t="s">
        <v>467</v>
      </c>
      <c r="G37" s="99"/>
      <c r="H37" s="69"/>
      <c r="I37" s="70"/>
      <c r="J37" s="69"/>
      <c r="K37" s="70"/>
      <c r="L37" s="69"/>
      <c r="M37" s="71"/>
    </row>
    <row r="38" spans="1:13">
      <c r="A38" s="1054"/>
      <c r="B38" s="154"/>
      <c r="C38" s="88"/>
      <c r="D38" s="98"/>
      <c r="E38" s="9"/>
      <c r="F38" s="1056">
        <v>0.80400000000000005</v>
      </c>
      <c r="G38" s="105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153.75" customHeight="1">
      <c r="A44" s="1054"/>
      <c r="B44" s="151" t="s">
        <v>471</v>
      </c>
      <c r="C44" s="1013" t="s">
        <v>1103</v>
      </c>
      <c r="D44" s="1014"/>
      <c r="E44" s="1014"/>
      <c r="F44" s="1014"/>
      <c r="G44" s="1014"/>
      <c r="H44" s="1014"/>
      <c r="I44" s="1014"/>
      <c r="J44" s="1014"/>
      <c r="K44" s="1014"/>
      <c r="L44" s="1014"/>
      <c r="M44" s="1017"/>
    </row>
    <row r="45" spans="1:13" ht="19.5" customHeight="1">
      <c r="A45" s="1054"/>
      <c r="B45" s="151" t="s">
        <v>472</v>
      </c>
      <c r="C45" s="1013" t="s">
        <v>1102</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498">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c r="A49" s="1061"/>
      <c r="B49" s="155" t="s">
        <v>477</v>
      </c>
      <c r="C49" s="1063" t="s">
        <v>478</v>
      </c>
      <c r="D49" s="1064"/>
      <c r="E49" s="1064"/>
      <c r="F49" s="1064"/>
      <c r="G49" s="1064"/>
      <c r="H49" s="1064"/>
      <c r="I49" s="1064"/>
      <c r="J49" s="1064"/>
      <c r="K49" s="1064"/>
      <c r="L49" s="1064"/>
      <c r="M49" s="1065"/>
    </row>
    <row r="50" spans="1:13">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ht="16.5" thickBot="1">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3">
    <mergeCell ref="A54:A56"/>
    <mergeCell ref="C54:M54"/>
    <mergeCell ref="C55:M55"/>
    <mergeCell ref="C56:M56"/>
    <mergeCell ref="C57:M57"/>
    <mergeCell ref="A48:A53"/>
    <mergeCell ref="C48:M48"/>
    <mergeCell ref="C49:M49"/>
    <mergeCell ref="C50:M50"/>
    <mergeCell ref="C51:M51"/>
    <mergeCell ref="C52:M52"/>
    <mergeCell ref="C53:M53"/>
    <mergeCell ref="B40:B43"/>
    <mergeCell ref="F41:F42"/>
    <mergeCell ref="G41:J42"/>
    <mergeCell ref="A12:A47"/>
    <mergeCell ref="B13:B19"/>
    <mergeCell ref="B20:B23"/>
    <mergeCell ref="B27:B29"/>
    <mergeCell ref="F38:G38"/>
    <mergeCell ref="C12:D12"/>
    <mergeCell ref="A2:A11"/>
    <mergeCell ref="B8:B10"/>
    <mergeCell ref="C9:D9"/>
    <mergeCell ref="F9:G9"/>
    <mergeCell ref="I9:J9"/>
    <mergeCell ref="C10:D10"/>
    <mergeCell ref="F10:G10"/>
    <mergeCell ref="I10:J10"/>
    <mergeCell ref="C7:D7"/>
    <mergeCell ref="I7:M7"/>
    <mergeCell ref="C2:M2"/>
    <mergeCell ref="C3:M3"/>
    <mergeCell ref="C5:M5"/>
    <mergeCell ref="F4:G4"/>
    <mergeCell ref="L9:M9"/>
    <mergeCell ref="L10:M10"/>
    <mergeCell ref="C6:M6"/>
    <mergeCell ref="C11:M11"/>
    <mergeCell ref="C44:M44"/>
    <mergeCell ref="C45:M45"/>
    <mergeCell ref="L41:M42"/>
    <mergeCell ref="H39:I39"/>
  </mergeCells>
  <dataValidations count="5">
    <dataValidation allowBlank="1" showInputMessage="1" showErrorMessage="1" prompt="Incluir una ficha por cada indicador, ya sea de producto o de resultado" sqref="B1" xr:uid="{00000000-0002-0000-0300-000000000000}"/>
    <dataValidation allowBlank="1" showInputMessage="1" showErrorMessage="1" prompt="Seleccione de la lista desplegable" sqref="B4 B7 H7" xr:uid="{00000000-0002-0000-0300-000001000000}"/>
    <dataValidation allowBlank="1" showInputMessage="1" showErrorMessage="1" prompt="Determine si el indicador responde a un enfoque (Derechos Humanos, Género, Diferencial, Poblacional, Ambiental y Territorial). Si responde a más de enfoque separelos por ;" sqref="B12" xr:uid="{00000000-0002-0000-0300-000002000000}"/>
    <dataValidation type="list" allowBlank="1" showInputMessage="1" showErrorMessage="1" sqref="I7:M7" xr:uid="{00000000-0002-0000-0300-000003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300-000004000000}"/>
  </dataValidations>
  <hyperlinks>
    <hyperlink ref="C52" r:id="rId1" xr:uid="{017DE793-2952-4882-8D6D-4BE69B73528B}"/>
    <hyperlink ref="C52:M52" r:id="rId2" display="emartinez@participacionbogota.gov.co" xr:uid="{81FB889A-8018-4E50-8D2A-64BAFEE2BE37}"/>
  </hyperlinks>
  <pageMargins left="0.7" right="0.7" top="0.75" bottom="0.75" header="0.3" footer="0.3"/>
  <pageSetup paperSize="9" orientation="portrait" horizontalDpi="1200" verticalDpi="1200"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5000000}">
          <x14:formula1>
            <xm:f>Desplegables!$B$50:$B$52</xm:f>
          </x14:formula1>
          <xm:sqref>G41:J42</xm:sqref>
        </x14:dataValidation>
        <x14:dataValidation type="list" allowBlank="1" showInputMessage="1" showErrorMessage="1" xr:uid="{00000000-0002-0000-0300-000006000000}">
          <x14:formula1>
            <xm:f>Desplegables!$B$45:$B$46</xm:f>
          </x14:formula1>
          <xm:sqref>C4</xm:sqref>
        </x14:dataValidation>
        <x14:dataValidation type="list" allowBlank="1" showInputMessage="1" showErrorMessage="1" xr:uid="{00000000-0002-0000-0300-000007000000}">
          <x14:formula1>
            <xm:f>Desplegables!$I$4:$I$18</xm:f>
          </x14:formula1>
          <xm:sqref>C7</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DF35-E72A-4118-BFB7-6029E1291EC8}">
  <sheetPr>
    <tabColor theme="4" tint="-0.249977111117893"/>
  </sheetPr>
  <dimension ref="A1:M62"/>
  <sheetViews>
    <sheetView topLeftCell="B2" zoomScaleNormal="100" workbookViewId="0">
      <selection activeCell="C52" sqref="C52:H52"/>
    </sheetView>
  </sheetViews>
  <sheetFormatPr baseColWidth="10" defaultColWidth="11.42578125" defaultRowHeight="49.5" customHeight="1"/>
  <cols>
    <col min="1" max="1" width="25.140625" style="12" customWidth="1"/>
    <col min="2" max="2" width="39.140625" style="43" customWidth="1"/>
    <col min="3" max="16384" width="11.42578125" style="12"/>
  </cols>
  <sheetData>
    <row r="1" spans="1:13" ht="15.75" customHeight="1" thickBot="1">
      <c r="A1" s="60" t="s">
        <v>525</v>
      </c>
      <c r="B1" s="1258" t="s">
        <v>674</v>
      </c>
      <c r="C1" s="1259"/>
      <c r="D1" s="1259"/>
      <c r="E1" s="62" t="s">
        <v>525</v>
      </c>
      <c r="F1" s="62" t="s">
        <v>525</v>
      </c>
      <c r="G1" s="62" t="s">
        <v>525</v>
      </c>
      <c r="H1" s="62" t="s">
        <v>525</v>
      </c>
      <c r="I1" s="62" t="s">
        <v>525</v>
      </c>
      <c r="J1" s="62" t="s">
        <v>525</v>
      </c>
      <c r="K1" s="62" t="s">
        <v>525</v>
      </c>
      <c r="L1" s="62" t="s">
        <v>525</v>
      </c>
      <c r="M1" s="63" t="s">
        <v>525</v>
      </c>
    </row>
    <row r="2" spans="1:13" ht="49.5" customHeight="1">
      <c r="A2" s="1023" t="s">
        <v>426</v>
      </c>
      <c r="B2" s="435" t="s">
        <v>427</v>
      </c>
      <c r="C2" s="1035" t="s">
        <v>806</v>
      </c>
      <c r="D2" s="1036"/>
      <c r="E2" s="1036"/>
      <c r="F2" s="1036"/>
      <c r="G2" s="1036"/>
      <c r="H2" s="1036"/>
      <c r="I2" s="1036"/>
      <c r="J2" s="1036"/>
      <c r="K2" s="1036"/>
      <c r="L2" s="1036"/>
      <c r="M2" s="1037"/>
    </row>
    <row r="3" spans="1:13" ht="49.5" customHeight="1">
      <c r="A3" s="1024"/>
      <c r="B3" s="153" t="s">
        <v>511</v>
      </c>
      <c r="C3" s="1063" t="s">
        <v>623</v>
      </c>
      <c r="D3" s="1064"/>
      <c r="E3" s="1064"/>
      <c r="F3" s="1064"/>
      <c r="G3" s="1064"/>
      <c r="H3" s="1064"/>
      <c r="I3" s="1064"/>
      <c r="J3" s="1064"/>
      <c r="K3" s="1064"/>
      <c r="L3" s="1064"/>
      <c r="M3" s="1065"/>
    </row>
    <row r="4" spans="1:13" ht="88.5" customHeight="1">
      <c r="A4" s="1024"/>
      <c r="B4" s="153" t="s">
        <v>290</v>
      </c>
      <c r="C4" s="122" t="s">
        <v>93</v>
      </c>
      <c r="D4" s="123" t="s">
        <v>624</v>
      </c>
      <c r="E4" s="124"/>
      <c r="F4" s="1045" t="s">
        <v>291</v>
      </c>
      <c r="G4" s="1046"/>
      <c r="H4" s="125">
        <v>503</v>
      </c>
      <c r="I4" s="126" t="s">
        <v>625</v>
      </c>
      <c r="J4" s="126"/>
      <c r="K4" s="126"/>
      <c r="L4" s="126"/>
      <c r="M4" s="127"/>
    </row>
    <row r="5" spans="1:13" ht="33" customHeight="1">
      <c r="A5" s="1024"/>
      <c r="B5" s="153" t="s">
        <v>430</v>
      </c>
      <c r="C5" s="1042" t="s">
        <v>626</v>
      </c>
      <c r="D5" s="1043"/>
      <c r="E5" s="1043"/>
      <c r="F5" s="1043"/>
      <c r="G5" s="1043"/>
      <c r="H5" s="1043"/>
      <c r="I5" s="1043"/>
      <c r="J5" s="1043"/>
      <c r="K5" s="1043"/>
      <c r="L5" s="1043"/>
      <c r="M5" s="1044"/>
    </row>
    <row r="6" spans="1:13" ht="18.75" customHeight="1">
      <c r="A6" s="1024"/>
      <c r="B6" s="153" t="s">
        <v>432</v>
      </c>
      <c r="C6" s="1063">
        <v>56</v>
      </c>
      <c r="D6" s="1064" t="s">
        <v>627</v>
      </c>
      <c r="E6" s="1064"/>
      <c r="F6" s="1064"/>
      <c r="G6" s="1064"/>
      <c r="H6" s="1064"/>
      <c r="I6" s="1064"/>
      <c r="J6" s="1064"/>
      <c r="K6" s="1064"/>
      <c r="L6" s="1064"/>
      <c r="M6" s="1065"/>
    </row>
    <row r="7" spans="1:13" ht="21.75" customHeight="1">
      <c r="A7" s="1024"/>
      <c r="B7" s="153" t="s">
        <v>432</v>
      </c>
      <c r="C7" s="1031" t="s">
        <v>6</v>
      </c>
      <c r="D7" s="1032"/>
      <c r="E7" s="128" t="s">
        <v>525</v>
      </c>
      <c r="F7" s="128" t="s">
        <v>525</v>
      </c>
      <c r="G7" s="129" t="s">
        <v>525</v>
      </c>
      <c r="H7" s="67" t="s">
        <v>294</v>
      </c>
      <c r="I7" s="1033" t="s">
        <v>7</v>
      </c>
      <c r="J7" s="1032"/>
      <c r="K7" s="1032"/>
      <c r="L7" s="1032"/>
      <c r="M7" s="1034"/>
    </row>
    <row r="8" spans="1:13" ht="39" customHeight="1">
      <c r="A8" s="1024"/>
      <c r="B8" s="1124" t="s">
        <v>434</v>
      </c>
      <c r="C8" s="130" t="s">
        <v>525</v>
      </c>
      <c r="D8" s="131" t="s">
        <v>525</v>
      </c>
      <c r="E8" s="131" t="s">
        <v>525</v>
      </c>
      <c r="F8" s="131" t="s">
        <v>525</v>
      </c>
      <c r="G8" s="131" t="s">
        <v>525</v>
      </c>
      <c r="H8" s="131" t="s">
        <v>525</v>
      </c>
      <c r="I8" s="131" t="s">
        <v>525</v>
      </c>
      <c r="J8" s="131" t="s">
        <v>525</v>
      </c>
      <c r="K8" s="131" t="s">
        <v>525</v>
      </c>
      <c r="L8" s="132" t="s">
        <v>525</v>
      </c>
      <c r="M8" s="133" t="s">
        <v>525</v>
      </c>
    </row>
    <row r="9" spans="1:13" ht="24" customHeight="1">
      <c r="A9" s="1024"/>
      <c r="B9" s="1125"/>
      <c r="C9" s="1029" t="s">
        <v>420</v>
      </c>
      <c r="D9" s="1030"/>
      <c r="E9" s="28" t="s">
        <v>525</v>
      </c>
      <c r="F9" s="1030" t="s">
        <v>525</v>
      </c>
      <c r="G9" s="1030"/>
      <c r="H9" s="28" t="s">
        <v>525</v>
      </c>
      <c r="I9" s="1030" t="s">
        <v>525</v>
      </c>
      <c r="J9" s="1030"/>
      <c r="K9" s="28" t="s">
        <v>525</v>
      </c>
      <c r="L9" s="26" t="s">
        <v>525</v>
      </c>
      <c r="M9" s="116" t="s">
        <v>525</v>
      </c>
    </row>
    <row r="10" spans="1:13" ht="18.75" customHeight="1">
      <c r="A10" s="1024"/>
      <c r="B10" s="1126"/>
      <c r="C10" s="1029" t="s">
        <v>435</v>
      </c>
      <c r="D10" s="1030"/>
      <c r="E10" s="134" t="s">
        <v>525</v>
      </c>
      <c r="F10" s="1030" t="s">
        <v>435</v>
      </c>
      <c r="G10" s="1030"/>
      <c r="H10" s="134" t="s">
        <v>525</v>
      </c>
      <c r="I10" s="1030" t="s">
        <v>435</v>
      </c>
      <c r="J10" s="1030"/>
      <c r="K10" s="134" t="s">
        <v>525</v>
      </c>
      <c r="L10" s="121" t="s">
        <v>525</v>
      </c>
      <c r="M10" s="135" t="s">
        <v>525</v>
      </c>
    </row>
    <row r="11" spans="1:13" ht="49.5" customHeight="1">
      <c r="A11" s="1024"/>
      <c r="B11" s="162" t="s">
        <v>436</v>
      </c>
      <c r="C11" s="1013" t="s">
        <v>805</v>
      </c>
      <c r="D11" s="1014"/>
      <c r="E11" s="1014"/>
      <c r="F11" s="1014"/>
      <c r="G11" s="1014"/>
      <c r="H11" s="1014"/>
      <c r="I11" s="1014"/>
      <c r="J11" s="1014"/>
      <c r="K11" s="1014"/>
      <c r="L11" s="1014"/>
      <c r="M11" s="1017"/>
    </row>
    <row r="12" spans="1:13" ht="49.5" customHeight="1">
      <c r="A12" s="1024"/>
      <c r="B12" s="162" t="s">
        <v>515</v>
      </c>
      <c r="C12" s="1075" t="s">
        <v>628</v>
      </c>
      <c r="D12" s="1073"/>
      <c r="E12" s="1073"/>
      <c r="F12" s="1073"/>
      <c r="G12" s="1073"/>
      <c r="H12" s="1073"/>
      <c r="I12" s="1073"/>
      <c r="J12" s="1073"/>
      <c r="K12" s="1073"/>
      <c r="L12" s="1073"/>
      <c r="M12" s="1074"/>
    </row>
    <row r="13" spans="1:13" ht="49.5" customHeight="1">
      <c r="A13" s="1024"/>
      <c r="B13" s="162" t="s">
        <v>516</v>
      </c>
      <c r="C13" s="1013" t="s">
        <v>677</v>
      </c>
      <c r="D13" s="1014"/>
      <c r="E13" s="1014"/>
      <c r="F13" s="1014"/>
      <c r="G13" s="1014"/>
      <c r="H13" s="1014"/>
      <c r="I13" s="1014"/>
      <c r="J13" s="1014"/>
      <c r="K13" s="1014"/>
      <c r="L13" s="1014"/>
      <c r="M13" s="1017"/>
    </row>
    <row r="14" spans="1:13" ht="49.5" customHeight="1">
      <c r="A14" s="1024"/>
      <c r="B14" s="1124" t="s">
        <v>517</v>
      </c>
      <c r="C14" s="1058" t="s">
        <v>72</v>
      </c>
      <c r="D14" s="1059"/>
      <c r="E14" s="91" t="s">
        <v>108</v>
      </c>
      <c r="F14" s="1131" t="s">
        <v>629</v>
      </c>
      <c r="G14" s="1014"/>
      <c r="H14" s="1014"/>
      <c r="I14" s="1014"/>
      <c r="J14" s="1014"/>
      <c r="K14" s="1014"/>
      <c r="L14" s="1014"/>
      <c r="M14" s="1017"/>
    </row>
    <row r="15" spans="1:13" ht="49.5" customHeight="1">
      <c r="A15" s="1024"/>
      <c r="B15" s="1125"/>
      <c r="C15" s="1058" t="s">
        <v>525</v>
      </c>
      <c r="D15" s="1059"/>
      <c r="E15" s="1059"/>
      <c r="F15" s="1059"/>
      <c r="G15" s="1059"/>
      <c r="H15" s="1059"/>
      <c r="I15" s="1059"/>
      <c r="J15" s="1059"/>
      <c r="K15" s="1059"/>
      <c r="L15" s="1059"/>
      <c r="M15" s="1130"/>
    </row>
    <row r="16" spans="1:13" ht="24.75" customHeight="1">
      <c r="A16" s="1053" t="s">
        <v>238</v>
      </c>
      <c r="B16" s="151" t="s">
        <v>280</v>
      </c>
      <c r="C16" s="1058" t="s">
        <v>679</v>
      </c>
      <c r="D16" s="1059"/>
      <c r="E16" s="1059"/>
      <c r="F16" s="1059"/>
      <c r="G16" s="1059"/>
      <c r="H16" s="1059"/>
      <c r="I16" s="1059"/>
      <c r="J16" s="1059"/>
      <c r="K16" s="1059"/>
      <c r="L16" s="1059"/>
      <c r="M16" s="1130"/>
    </row>
    <row r="17" spans="1:13" ht="49.5" customHeight="1">
      <c r="A17" s="1054"/>
      <c r="B17" s="151" t="s">
        <v>519</v>
      </c>
      <c r="C17" s="1013" t="s">
        <v>417</v>
      </c>
      <c r="D17" s="1014"/>
      <c r="E17" s="1014"/>
      <c r="F17" s="1014"/>
      <c r="G17" s="1014"/>
      <c r="H17" s="1014"/>
      <c r="I17" s="1014"/>
      <c r="J17" s="1014"/>
      <c r="K17" s="1014"/>
      <c r="L17" s="1014"/>
      <c r="M17" s="1017"/>
    </row>
    <row r="18" spans="1:13" ht="26.25" customHeight="1">
      <c r="A18" s="1054"/>
      <c r="B18" s="1026" t="s">
        <v>437</v>
      </c>
      <c r="C18" s="138" t="s">
        <v>525</v>
      </c>
      <c r="D18" s="13" t="s">
        <v>525</v>
      </c>
      <c r="E18" s="13" t="s">
        <v>525</v>
      </c>
      <c r="F18" s="13" t="s">
        <v>525</v>
      </c>
      <c r="G18" s="13" t="s">
        <v>525</v>
      </c>
      <c r="H18" s="13" t="s">
        <v>525</v>
      </c>
      <c r="I18" s="13" t="s">
        <v>525</v>
      </c>
      <c r="J18" s="13" t="s">
        <v>525</v>
      </c>
      <c r="K18" s="13" t="s">
        <v>525</v>
      </c>
      <c r="L18" s="13" t="s">
        <v>525</v>
      </c>
      <c r="M18" s="14" t="s">
        <v>525</v>
      </c>
    </row>
    <row r="19" spans="1:13" ht="9" customHeight="1">
      <c r="A19" s="1054"/>
      <c r="B19" s="1027"/>
      <c r="C19" s="76" t="s">
        <v>525</v>
      </c>
      <c r="D19" s="15" t="s">
        <v>525</v>
      </c>
      <c r="E19" s="5" t="s">
        <v>525</v>
      </c>
      <c r="F19" s="15" t="s">
        <v>525</v>
      </c>
      <c r="G19" s="5" t="s">
        <v>525</v>
      </c>
      <c r="H19" s="15" t="s">
        <v>525</v>
      </c>
      <c r="I19" s="5" t="s">
        <v>525</v>
      </c>
      <c r="J19" s="15" t="s">
        <v>525</v>
      </c>
      <c r="K19" s="5" t="s">
        <v>525</v>
      </c>
      <c r="L19" s="5" t="s">
        <v>525</v>
      </c>
      <c r="M19" s="16" t="s">
        <v>525</v>
      </c>
    </row>
    <row r="20" spans="1:13" ht="15" customHeight="1">
      <c r="A20" s="1054"/>
      <c r="B20" s="1027"/>
      <c r="C20" s="77" t="s">
        <v>438</v>
      </c>
      <c r="D20" s="17" t="s">
        <v>525</v>
      </c>
      <c r="E20" s="18" t="s">
        <v>439</v>
      </c>
      <c r="F20" s="17" t="s">
        <v>525</v>
      </c>
      <c r="G20" s="18" t="s">
        <v>440</v>
      </c>
      <c r="H20" s="17" t="s">
        <v>525</v>
      </c>
      <c r="I20" s="18" t="s">
        <v>441</v>
      </c>
      <c r="J20" s="148" t="s">
        <v>525</v>
      </c>
      <c r="K20" s="18" t="s">
        <v>525</v>
      </c>
      <c r="L20" s="18" t="s">
        <v>525</v>
      </c>
      <c r="M20" s="66" t="s">
        <v>525</v>
      </c>
    </row>
    <row r="21" spans="1:13" ht="17.25" customHeight="1">
      <c r="A21" s="1054"/>
      <c r="B21" s="1027"/>
      <c r="C21" s="77" t="s">
        <v>443</v>
      </c>
      <c r="D21" s="19" t="s">
        <v>525</v>
      </c>
      <c r="E21" s="18" t="s">
        <v>444</v>
      </c>
      <c r="F21" s="20" t="s">
        <v>525</v>
      </c>
      <c r="G21" s="18" t="s">
        <v>445</v>
      </c>
      <c r="H21" s="20" t="s">
        <v>525</v>
      </c>
      <c r="I21" s="18" t="s">
        <v>525</v>
      </c>
      <c r="J21" s="68" t="s">
        <v>525</v>
      </c>
      <c r="K21" s="18" t="s">
        <v>525</v>
      </c>
      <c r="L21" s="18" t="s">
        <v>525</v>
      </c>
      <c r="M21" s="66" t="s">
        <v>525</v>
      </c>
    </row>
    <row r="22" spans="1:13" ht="15" customHeight="1">
      <c r="A22" s="1054"/>
      <c r="B22" s="1027"/>
      <c r="C22" s="77" t="s">
        <v>446</v>
      </c>
      <c r="D22" s="19" t="s">
        <v>525</v>
      </c>
      <c r="E22" s="18" t="s">
        <v>447</v>
      </c>
      <c r="F22" s="19" t="s">
        <v>525</v>
      </c>
      <c r="G22" s="18" t="s">
        <v>525</v>
      </c>
      <c r="H22" s="68" t="s">
        <v>525</v>
      </c>
      <c r="I22" s="18" t="s">
        <v>525</v>
      </c>
      <c r="J22" s="68" t="s">
        <v>525</v>
      </c>
      <c r="K22" s="18" t="s">
        <v>525</v>
      </c>
      <c r="L22" s="18" t="s">
        <v>525</v>
      </c>
      <c r="M22" s="66" t="s">
        <v>525</v>
      </c>
    </row>
    <row r="23" spans="1:13" ht="15" customHeight="1">
      <c r="A23" s="1054"/>
      <c r="B23" s="1027"/>
      <c r="C23" s="77" t="s">
        <v>105</v>
      </c>
      <c r="D23" s="20" t="s">
        <v>442</v>
      </c>
      <c r="E23" s="18" t="s">
        <v>448</v>
      </c>
      <c r="F23" s="1457" t="s">
        <v>630</v>
      </c>
      <c r="G23" s="1457"/>
      <c r="H23" s="1457"/>
      <c r="I23" s="1457"/>
      <c r="J23" s="1457"/>
      <c r="K23" s="1457"/>
      <c r="L23" s="1457"/>
      <c r="M23" s="1458"/>
    </row>
    <row r="24" spans="1:13" ht="18.75" customHeight="1">
      <c r="A24" s="1054"/>
      <c r="B24" s="1028"/>
      <c r="C24" s="78" t="s">
        <v>525</v>
      </c>
      <c r="D24" s="21" t="s">
        <v>525</v>
      </c>
      <c r="E24" s="21" t="s">
        <v>525</v>
      </c>
      <c r="F24" s="21" t="s">
        <v>525</v>
      </c>
      <c r="G24" s="21" t="s">
        <v>525</v>
      </c>
      <c r="H24" s="21" t="s">
        <v>525</v>
      </c>
      <c r="I24" s="21" t="s">
        <v>525</v>
      </c>
      <c r="J24" s="21" t="s">
        <v>525</v>
      </c>
      <c r="K24" s="21" t="s">
        <v>525</v>
      </c>
      <c r="L24" s="21" t="s">
        <v>525</v>
      </c>
      <c r="M24" s="22" t="s">
        <v>525</v>
      </c>
    </row>
    <row r="25" spans="1:13" ht="19.5" customHeight="1">
      <c r="A25" s="1054"/>
      <c r="B25" s="1026" t="s">
        <v>449</v>
      </c>
      <c r="C25" s="79" t="s">
        <v>525</v>
      </c>
      <c r="D25" s="23" t="s">
        <v>525</v>
      </c>
      <c r="E25" s="23" t="s">
        <v>525</v>
      </c>
      <c r="F25" s="23" t="s">
        <v>525</v>
      </c>
      <c r="G25" s="23" t="s">
        <v>525</v>
      </c>
      <c r="H25" s="23" t="s">
        <v>525</v>
      </c>
      <c r="I25" s="23" t="s">
        <v>525</v>
      </c>
      <c r="J25" s="23" t="s">
        <v>525</v>
      </c>
      <c r="K25" s="23" t="s">
        <v>525</v>
      </c>
      <c r="L25" s="132" t="s">
        <v>525</v>
      </c>
      <c r="M25" s="133" t="s">
        <v>525</v>
      </c>
    </row>
    <row r="26" spans="1:13" ht="16.5" customHeight="1">
      <c r="A26" s="1054"/>
      <c r="B26" s="1027"/>
      <c r="C26" s="77" t="s">
        <v>450</v>
      </c>
      <c r="D26" s="20" t="s">
        <v>525</v>
      </c>
      <c r="E26" s="24" t="s">
        <v>525</v>
      </c>
      <c r="F26" s="18" t="s">
        <v>451</v>
      </c>
      <c r="G26" s="19" t="s">
        <v>525</v>
      </c>
      <c r="H26" s="24" t="s">
        <v>525</v>
      </c>
      <c r="I26" s="18" t="s">
        <v>452</v>
      </c>
      <c r="J26" s="19" t="s">
        <v>442</v>
      </c>
      <c r="K26" s="24" t="s">
        <v>525</v>
      </c>
      <c r="L26" s="26" t="s">
        <v>525</v>
      </c>
      <c r="M26" s="116" t="s">
        <v>525</v>
      </c>
    </row>
    <row r="27" spans="1:13" ht="19.5" customHeight="1">
      <c r="A27" s="1054"/>
      <c r="B27" s="1027"/>
      <c r="C27" s="77" t="s">
        <v>453</v>
      </c>
      <c r="D27" s="25" t="s">
        <v>525</v>
      </c>
      <c r="E27" s="26" t="s">
        <v>525</v>
      </c>
      <c r="F27" s="18" t="s">
        <v>454</v>
      </c>
      <c r="G27" s="20" t="s">
        <v>525</v>
      </c>
      <c r="H27" s="26" t="s">
        <v>525</v>
      </c>
      <c r="I27" s="27" t="s">
        <v>525</v>
      </c>
      <c r="J27" s="26" t="s">
        <v>525</v>
      </c>
      <c r="K27" s="28" t="s">
        <v>525</v>
      </c>
      <c r="L27" s="26" t="s">
        <v>525</v>
      </c>
      <c r="M27" s="116" t="s">
        <v>525</v>
      </c>
    </row>
    <row r="28" spans="1:13" ht="14.25" customHeight="1">
      <c r="A28" s="1054"/>
      <c r="B28" s="1028"/>
      <c r="C28" s="80" t="s">
        <v>525</v>
      </c>
      <c r="D28" s="29" t="s">
        <v>525</v>
      </c>
      <c r="E28" s="29" t="s">
        <v>525</v>
      </c>
      <c r="F28" s="29" t="s">
        <v>525</v>
      </c>
      <c r="G28" s="29" t="s">
        <v>525</v>
      </c>
      <c r="H28" s="29" t="s">
        <v>525</v>
      </c>
      <c r="I28" s="29" t="s">
        <v>525</v>
      </c>
      <c r="J28" s="29" t="s">
        <v>525</v>
      </c>
      <c r="K28" s="29" t="s">
        <v>525</v>
      </c>
      <c r="L28" s="121" t="s">
        <v>525</v>
      </c>
      <c r="M28" s="135" t="s">
        <v>525</v>
      </c>
    </row>
    <row r="29" spans="1:13" ht="17.25" customHeight="1">
      <c r="A29" s="1054"/>
      <c r="B29" s="154" t="s">
        <v>455</v>
      </c>
      <c r="C29" s="81" t="s">
        <v>525</v>
      </c>
      <c r="D29" s="59" t="s">
        <v>525</v>
      </c>
      <c r="E29" s="59" t="s">
        <v>525</v>
      </c>
      <c r="F29" s="59" t="s">
        <v>525</v>
      </c>
      <c r="G29" s="59" t="s">
        <v>525</v>
      </c>
      <c r="H29" s="59" t="s">
        <v>525</v>
      </c>
      <c r="I29" s="59" t="s">
        <v>525</v>
      </c>
      <c r="J29" s="59" t="s">
        <v>525</v>
      </c>
      <c r="K29" s="59" t="s">
        <v>525</v>
      </c>
      <c r="L29" s="59" t="s">
        <v>525</v>
      </c>
      <c r="M29" s="82" t="s">
        <v>525</v>
      </c>
    </row>
    <row r="30" spans="1:13" ht="17.25" customHeight="1">
      <c r="A30" s="1054"/>
      <c r="B30" s="154" t="s">
        <v>525</v>
      </c>
      <c r="C30" s="83" t="s">
        <v>456</v>
      </c>
      <c r="D30" s="31" t="s">
        <v>324</v>
      </c>
      <c r="E30" s="24" t="s">
        <v>525</v>
      </c>
      <c r="F30" s="32" t="s">
        <v>457</v>
      </c>
      <c r="G30" s="20" t="s">
        <v>324</v>
      </c>
      <c r="H30" s="24" t="s">
        <v>525</v>
      </c>
      <c r="I30" s="32" t="s">
        <v>458</v>
      </c>
      <c r="J30" s="103" t="s">
        <v>324</v>
      </c>
      <c r="K30" s="104"/>
      <c r="L30" s="101"/>
      <c r="M30" s="30" t="s">
        <v>525</v>
      </c>
    </row>
    <row r="31" spans="1:13" ht="12.75" customHeight="1">
      <c r="A31" s="1054"/>
      <c r="B31" s="153" t="s">
        <v>525</v>
      </c>
      <c r="C31" s="78" t="s">
        <v>525</v>
      </c>
      <c r="D31" s="21" t="s">
        <v>525</v>
      </c>
      <c r="E31" s="21" t="s">
        <v>525</v>
      </c>
      <c r="F31" s="21" t="s">
        <v>525</v>
      </c>
      <c r="G31" s="21" t="s">
        <v>525</v>
      </c>
      <c r="H31" s="21" t="s">
        <v>525</v>
      </c>
      <c r="I31" s="21" t="s">
        <v>525</v>
      </c>
      <c r="J31" s="21" t="s">
        <v>525</v>
      </c>
      <c r="K31" s="21" t="s">
        <v>525</v>
      </c>
      <c r="L31" s="21" t="s">
        <v>525</v>
      </c>
      <c r="M31" s="22" t="s">
        <v>525</v>
      </c>
    </row>
    <row r="32" spans="1:13" ht="19.5" customHeight="1">
      <c r="A32" s="1054"/>
      <c r="B32" s="1026" t="s">
        <v>459</v>
      </c>
      <c r="C32" s="84" t="s">
        <v>525</v>
      </c>
      <c r="D32" s="33" t="s">
        <v>525</v>
      </c>
      <c r="E32" s="33" t="s">
        <v>525</v>
      </c>
      <c r="F32" s="33" t="s">
        <v>525</v>
      </c>
      <c r="G32" s="33" t="s">
        <v>525</v>
      </c>
      <c r="H32" s="33" t="s">
        <v>525</v>
      </c>
      <c r="I32" s="33" t="s">
        <v>525</v>
      </c>
      <c r="J32" s="33" t="s">
        <v>525</v>
      </c>
      <c r="K32" s="33" t="s">
        <v>525</v>
      </c>
      <c r="L32" s="132" t="s">
        <v>525</v>
      </c>
      <c r="M32" s="133" t="s">
        <v>525</v>
      </c>
    </row>
    <row r="33" spans="1:13" ht="15" customHeight="1">
      <c r="A33" s="1054"/>
      <c r="B33" s="1027"/>
      <c r="C33" s="85" t="s">
        <v>460</v>
      </c>
      <c r="D33" s="299">
        <v>2023</v>
      </c>
      <c r="E33" s="35" t="s">
        <v>525</v>
      </c>
      <c r="F33" s="24" t="s">
        <v>461</v>
      </c>
      <c r="G33" s="36">
        <v>2032</v>
      </c>
      <c r="H33" s="35" t="s">
        <v>525</v>
      </c>
      <c r="I33" s="32" t="s">
        <v>525</v>
      </c>
      <c r="J33" s="35" t="s">
        <v>525</v>
      </c>
      <c r="K33" s="35" t="s">
        <v>525</v>
      </c>
      <c r="L33" s="26" t="s">
        <v>525</v>
      </c>
      <c r="M33" s="116" t="s">
        <v>525</v>
      </c>
    </row>
    <row r="34" spans="1:13" ht="6.75" customHeight="1">
      <c r="A34" s="1054"/>
      <c r="B34" s="1028"/>
      <c r="C34" s="78" t="s">
        <v>525</v>
      </c>
      <c r="D34" s="37" t="s">
        <v>525</v>
      </c>
      <c r="E34" s="38" t="s">
        <v>525</v>
      </c>
      <c r="F34" s="21" t="s">
        <v>525</v>
      </c>
      <c r="G34" s="38" t="s">
        <v>525</v>
      </c>
      <c r="H34" s="38" t="s">
        <v>525</v>
      </c>
      <c r="I34" s="39" t="s">
        <v>525</v>
      </c>
      <c r="J34" s="38" t="s">
        <v>525</v>
      </c>
      <c r="K34" s="38" t="s">
        <v>525</v>
      </c>
      <c r="L34" s="121" t="s">
        <v>525</v>
      </c>
      <c r="M34" s="135" t="s">
        <v>525</v>
      </c>
    </row>
    <row r="35" spans="1:13" ht="18.75" customHeight="1">
      <c r="A35" s="1054"/>
      <c r="B35" s="1026" t="s">
        <v>462</v>
      </c>
      <c r="C35" s="86" t="s">
        <v>525</v>
      </c>
      <c r="D35" s="73" t="s">
        <v>525</v>
      </c>
      <c r="E35" s="73" t="s">
        <v>525</v>
      </c>
      <c r="F35" s="73" t="s">
        <v>525</v>
      </c>
      <c r="G35" s="73" t="s">
        <v>525</v>
      </c>
      <c r="H35" s="73" t="s">
        <v>525</v>
      </c>
      <c r="I35" s="73" t="s">
        <v>525</v>
      </c>
      <c r="J35" s="73" t="s">
        <v>525</v>
      </c>
      <c r="K35" s="73" t="s">
        <v>525</v>
      </c>
      <c r="L35" s="73" t="s">
        <v>525</v>
      </c>
      <c r="M35" s="87" t="s">
        <v>525</v>
      </c>
    </row>
    <row r="36" spans="1:13" ht="14.25" customHeight="1">
      <c r="A36" s="1054"/>
      <c r="B36" s="1027"/>
      <c r="C36" s="88" t="s">
        <v>525</v>
      </c>
      <c r="D36" s="367">
        <v>2022</v>
      </c>
      <c r="E36" s="6" t="s">
        <v>525</v>
      </c>
      <c r="F36" s="367">
        <v>2023</v>
      </c>
      <c r="G36" s="6" t="s">
        <v>525</v>
      </c>
      <c r="H36" s="141">
        <v>2024</v>
      </c>
      <c r="I36" s="141" t="s">
        <v>525</v>
      </c>
      <c r="J36" s="516">
        <v>2025</v>
      </c>
      <c r="K36" s="6" t="s">
        <v>525</v>
      </c>
      <c r="L36" s="367">
        <v>2026</v>
      </c>
      <c r="M36" s="40" t="s">
        <v>525</v>
      </c>
    </row>
    <row r="37" spans="1:13" ht="15" customHeight="1">
      <c r="A37" s="1054"/>
      <c r="B37" s="1027"/>
      <c r="C37" s="88" t="s">
        <v>525</v>
      </c>
      <c r="D37" s="315"/>
      <c r="E37" s="298" t="s">
        <v>525</v>
      </c>
      <c r="F37" s="511">
        <v>1</v>
      </c>
      <c r="G37" s="298" t="s">
        <v>525</v>
      </c>
      <c r="H37" s="315">
        <v>1</v>
      </c>
      <c r="I37" s="298" t="s">
        <v>525</v>
      </c>
      <c r="J37" s="511">
        <v>1</v>
      </c>
      <c r="K37" s="298" t="s">
        <v>525</v>
      </c>
      <c r="L37" s="315">
        <v>1</v>
      </c>
      <c r="M37" s="300" t="s">
        <v>525</v>
      </c>
    </row>
    <row r="38" spans="1:13" ht="17.25" customHeight="1">
      <c r="A38" s="1054"/>
      <c r="B38" s="1027"/>
      <c r="C38" s="88" t="s">
        <v>525</v>
      </c>
      <c r="D38" s="514">
        <v>2027</v>
      </c>
      <c r="E38" s="301" t="s">
        <v>525</v>
      </c>
      <c r="F38" s="514">
        <v>2028</v>
      </c>
      <c r="G38" s="301" t="s">
        <v>525</v>
      </c>
      <c r="H38" s="514">
        <v>2029</v>
      </c>
      <c r="I38" s="302" t="s">
        <v>525</v>
      </c>
      <c r="J38" s="514">
        <v>2030</v>
      </c>
      <c r="K38" s="301" t="s">
        <v>525</v>
      </c>
      <c r="L38" s="514">
        <v>2031</v>
      </c>
      <c r="M38" s="303" t="s">
        <v>525</v>
      </c>
    </row>
    <row r="39" spans="1:13" ht="16.5" customHeight="1">
      <c r="A39" s="1054"/>
      <c r="B39" s="1027"/>
      <c r="C39" s="88" t="s">
        <v>525</v>
      </c>
      <c r="D39" s="315">
        <v>1</v>
      </c>
      <c r="E39" s="298" t="s">
        <v>525</v>
      </c>
      <c r="F39" s="315">
        <v>1</v>
      </c>
      <c r="G39" s="298" t="s">
        <v>525</v>
      </c>
      <c r="H39" s="315">
        <v>1</v>
      </c>
      <c r="I39" s="298" t="s">
        <v>525</v>
      </c>
      <c r="J39" s="315">
        <v>1</v>
      </c>
      <c r="K39" s="298" t="s">
        <v>525</v>
      </c>
      <c r="L39" s="315">
        <v>1</v>
      </c>
      <c r="M39" s="300" t="s">
        <v>525</v>
      </c>
    </row>
    <row r="40" spans="1:13" ht="20.25" customHeight="1">
      <c r="A40" s="1054"/>
      <c r="B40" s="1027"/>
      <c r="C40" s="88" t="s">
        <v>525</v>
      </c>
      <c r="D40" s="514">
        <v>2032</v>
      </c>
      <c r="E40" s="301" t="s">
        <v>525</v>
      </c>
      <c r="F40" s="301"/>
      <c r="G40" s="301" t="s">
        <v>525</v>
      </c>
      <c r="H40" s="302"/>
      <c r="I40" s="302" t="s">
        <v>525</v>
      </c>
      <c r="J40" s="302"/>
      <c r="K40" s="301" t="s">
        <v>525</v>
      </c>
      <c r="L40" s="301"/>
      <c r="M40" s="303" t="s">
        <v>525</v>
      </c>
    </row>
    <row r="41" spans="1:13" ht="16.5" customHeight="1">
      <c r="A41" s="1054"/>
      <c r="B41" s="1027"/>
      <c r="C41" s="88" t="s">
        <v>525</v>
      </c>
      <c r="D41" s="277">
        <v>1</v>
      </c>
      <c r="E41" s="304" t="s">
        <v>525</v>
      </c>
      <c r="F41" s="264" t="s">
        <v>525</v>
      </c>
      <c r="G41" s="298" t="s">
        <v>525</v>
      </c>
      <c r="H41" s="301" t="s">
        <v>525</v>
      </c>
      <c r="I41" s="301" t="s">
        <v>525</v>
      </c>
      <c r="J41" s="301" t="s">
        <v>525</v>
      </c>
      <c r="K41" s="301" t="s">
        <v>525</v>
      </c>
      <c r="L41" s="301" t="s">
        <v>525</v>
      </c>
      <c r="M41" s="307" t="s">
        <v>525</v>
      </c>
    </row>
    <row r="42" spans="1:13" ht="15" customHeight="1">
      <c r="A42" s="1054"/>
      <c r="B42" s="1027"/>
      <c r="C42" s="88" t="s">
        <v>525</v>
      </c>
      <c r="D42" s="304" t="s">
        <v>466</v>
      </c>
      <c r="E42" s="304" t="s">
        <v>525</v>
      </c>
      <c r="F42" s="530" t="s">
        <v>467</v>
      </c>
      <c r="G42" s="530" t="s">
        <v>525</v>
      </c>
      <c r="H42" s="301" t="s">
        <v>525</v>
      </c>
      <c r="I42" s="301" t="s">
        <v>525</v>
      </c>
      <c r="J42" s="301" t="s">
        <v>525</v>
      </c>
      <c r="K42" s="301" t="s">
        <v>525</v>
      </c>
      <c r="L42" s="301" t="s">
        <v>525</v>
      </c>
      <c r="M42" s="307" t="s">
        <v>525</v>
      </c>
    </row>
    <row r="43" spans="1:13" ht="17.25" customHeight="1">
      <c r="A43" s="1054"/>
      <c r="B43" s="1027"/>
      <c r="C43" s="88" t="s">
        <v>525</v>
      </c>
      <c r="D43" s="315">
        <v>2032</v>
      </c>
      <c r="E43" s="368"/>
      <c r="F43" s="1109">
        <v>10</v>
      </c>
      <c r="G43" s="1110"/>
      <c r="H43" s="1256" t="s">
        <v>525</v>
      </c>
      <c r="I43" s="1256"/>
      <c r="J43" s="301" t="s">
        <v>525</v>
      </c>
      <c r="K43" s="301" t="s">
        <v>525</v>
      </c>
      <c r="L43" s="301" t="s">
        <v>525</v>
      </c>
      <c r="M43" s="307" t="s">
        <v>525</v>
      </c>
    </row>
    <row r="44" spans="1:13" ht="11.25" customHeight="1">
      <c r="A44" s="1054"/>
      <c r="B44" s="1027"/>
      <c r="C44" s="89" t="s">
        <v>525</v>
      </c>
      <c r="D44" s="10" t="s">
        <v>525</v>
      </c>
      <c r="E44" s="99" t="s">
        <v>525</v>
      </c>
      <c r="F44" s="10" t="s">
        <v>525</v>
      </c>
      <c r="G44" s="99" t="s">
        <v>525</v>
      </c>
      <c r="H44" s="97" t="s">
        <v>525</v>
      </c>
      <c r="I44" s="74" t="s">
        <v>525</v>
      </c>
      <c r="J44" s="97" t="s">
        <v>525</v>
      </c>
      <c r="K44" s="74" t="s">
        <v>525</v>
      </c>
      <c r="L44" s="97" t="s">
        <v>525</v>
      </c>
      <c r="M44" s="75" t="s">
        <v>525</v>
      </c>
    </row>
    <row r="45" spans="1:13" ht="20.25" customHeight="1">
      <c r="A45" s="1054"/>
      <c r="B45" s="1026" t="s">
        <v>468</v>
      </c>
      <c r="C45" s="79" t="s">
        <v>525</v>
      </c>
      <c r="D45" s="23" t="s">
        <v>525</v>
      </c>
      <c r="E45" s="23" t="s">
        <v>525</v>
      </c>
      <c r="F45" s="23" t="s">
        <v>525</v>
      </c>
      <c r="G45" s="23" t="s">
        <v>525</v>
      </c>
      <c r="H45" s="23" t="s">
        <v>525</v>
      </c>
      <c r="I45" s="23" t="s">
        <v>525</v>
      </c>
      <c r="J45" s="23" t="s">
        <v>525</v>
      </c>
      <c r="K45" s="23" t="s">
        <v>525</v>
      </c>
      <c r="L45" s="26" t="s">
        <v>525</v>
      </c>
      <c r="M45" s="116" t="s">
        <v>525</v>
      </c>
    </row>
    <row r="46" spans="1:13" ht="18" customHeight="1">
      <c r="A46" s="1054"/>
      <c r="B46" s="1027"/>
      <c r="C46" s="117" t="s">
        <v>525</v>
      </c>
      <c r="D46" s="41" t="s">
        <v>93</v>
      </c>
      <c r="E46" s="42" t="s">
        <v>95</v>
      </c>
      <c r="F46" s="1051" t="s">
        <v>469</v>
      </c>
      <c r="G46" s="1052" t="s">
        <v>525</v>
      </c>
      <c r="H46" s="1052"/>
      <c r="I46" s="1052"/>
      <c r="J46" s="1052"/>
      <c r="K46" s="118" t="s">
        <v>470</v>
      </c>
      <c r="L46" s="1018" t="s">
        <v>525</v>
      </c>
      <c r="M46" s="1019"/>
    </row>
    <row r="47" spans="1:13" ht="13.5" customHeight="1">
      <c r="A47" s="1054"/>
      <c r="B47" s="1027"/>
      <c r="C47" s="117" t="s">
        <v>525</v>
      </c>
      <c r="D47" s="119" t="s">
        <v>525</v>
      </c>
      <c r="E47" s="19" t="s">
        <v>442</v>
      </c>
      <c r="F47" s="1051"/>
      <c r="G47" s="1052"/>
      <c r="H47" s="1052"/>
      <c r="I47" s="1052"/>
      <c r="J47" s="1052"/>
      <c r="K47" s="26" t="s">
        <v>525</v>
      </c>
      <c r="L47" s="1020"/>
      <c r="M47" s="1021"/>
    </row>
    <row r="48" spans="1:13" ht="12" customHeight="1">
      <c r="A48" s="1054"/>
      <c r="B48" s="1028"/>
      <c r="C48" s="120" t="s">
        <v>525</v>
      </c>
      <c r="D48" s="121" t="s">
        <v>525</v>
      </c>
      <c r="E48" s="121" t="s">
        <v>525</v>
      </c>
      <c r="F48" s="121" t="s">
        <v>525</v>
      </c>
      <c r="G48" s="121" t="s">
        <v>525</v>
      </c>
      <c r="H48" s="121" t="s">
        <v>525</v>
      </c>
      <c r="I48" s="121" t="s">
        <v>525</v>
      </c>
      <c r="J48" s="121" t="s">
        <v>525</v>
      </c>
      <c r="K48" s="121" t="s">
        <v>525</v>
      </c>
      <c r="L48" s="26" t="s">
        <v>525</v>
      </c>
      <c r="M48" s="116" t="s">
        <v>525</v>
      </c>
    </row>
    <row r="49" spans="1:13" ht="32.25" customHeight="1">
      <c r="A49" s="1054"/>
      <c r="B49" s="162" t="s">
        <v>471</v>
      </c>
      <c r="C49" s="1013" t="s">
        <v>631</v>
      </c>
      <c r="D49" s="1014"/>
      <c r="E49" s="1014"/>
      <c r="F49" s="1014"/>
      <c r="G49" s="1014"/>
      <c r="H49" s="1014"/>
      <c r="I49" s="1014"/>
      <c r="J49" s="1014"/>
      <c r="K49" s="1014"/>
      <c r="L49" s="1014"/>
      <c r="M49" s="1017"/>
    </row>
    <row r="50" spans="1:13" ht="28.5" customHeight="1">
      <c r="A50" s="1054"/>
      <c r="B50" s="151" t="s">
        <v>472</v>
      </c>
      <c r="C50" s="1013" t="s">
        <v>632</v>
      </c>
      <c r="D50" s="1014"/>
      <c r="E50" s="1014"/>
      <c r="F50" s="1014"/>
      <c r="G50" s="1014"/>
      <c r="H50" s="1014"/>
      <c r="I50" s="1014"/>
      <c r="J50" s="1014"/>
      <c r="K50" s="1014"/>
      <c r="L50" s="1014"/>
      <c r="M50" s="1017"/>
    </row>
    <row r="51" spans="1:13" ht="17.25" customHeight="1">
      <c r="A51" s="1054"/>
      <c r="B51" s="151" t="s">
        <v>473</v>
      </c>
      <c r="C51" s="1013" t="s">
        <v>633</v>
      </c>
      <c r="D51" s="1014"/>
      <c r="E51" s="143"/>
      <c r="F51" s="143"/>
      <c r="G51" s="143"/>
      <c r="H51" s="143"/>
      <c r="I51" s="143"/>
      <c r="J51" s="143"/>
      <c r="K51" s="143"/>
      <c r="L51" s="143"/>
      <c r="M51" s="144"/>
    </row>
    <row r="52" spans="1:13" ht="16.5" customHeight="1">
      <c r="A52" s="1054"/>
      <c r="B52" s="151" t="s">
        <v>474</v>
      </c>
      <c r="C52" s="1013" t="s">
        <v>634</v>
      </c>
      <c r="D52" s="1014"/>
      <c r="E52" s="1014"/>
      <c r="F52" s="1014"/>
      <c r="G52" s="1014"/>
      <c r="H52" s="1014"/>
      <c r="I52" s="143"/>
      <c r="J52" s="143"/>
      <c r="K52" s="143"/>
      <c r="L52" s="143"/>
      <c r="M52" s="144"/>
    </row>
    <row r="53" spans="1:13" ht="24" customHeight="1">
      <c r="A53" s="1060" t="s">
        <v>250</v>
      </c>
      <c r="B53" s="155" t="s">
        <v>475</v>
      </c>
      <c r="C53" s="1127" t="s">
        <v>1248</v>
      </c>
      <c r="D53" s="1128"/>
      <c r="E53" s="1128"/>
      <c r="F53" s="1128"/>
      <c r="G53" s="1128"/>
      <c r="H53" s="1128"/>
      <c r="I53" s="1128"/>
      <c r="J53" s="1128"/>
      <c r="K53" s="1128"/>
      <c r="L53" s="1128"/>
      <c r="M53" s="1129"/>
    </row>
    <row r="54" spans="1:13" ht="20.25" customHeight="1">
      <c r="A54" s="1061"/>
      <c r="B54" s="155" t="s">
        <v>477</v>
      </c>
      <c r="C54" s="1127" t="s">
        <v>1249</v>
      </c>
      <c r="D54" s="1128"/>
      <c r="E54" s="1128"/>
      <c r="F54" s="1128"/>
      <c r="G54" s="1128"/>
      <c r="H54" s="1128"/>
      <c r="I54" s="1128"/>
      <c r="J54" s="1128"/>
      <c r="K54" s="1128"/>
      <c r="L54" s="1128"/>
      <c r="M54" s="1129"/>
    </row>
    <row r="55" spans="1:13" ht="17.25" customHeight="1">
      <c r="A55" s="1061"/>
      <c r="B55" s="155" t="s">
        <v>479</v>
      </c>
      <c r="C55" s="1063" t="s">
        <v>635</v>
      </c>
      <c r="D55" s="1064"/>
      <c r="E55" s="1064"/>
      <c r="F55" s="1064"/>
      <c r="G55" s="1064"/>
      <c r="H55" s="1064"/>
      <c r="I55" s="1064"/>
      <c r="J55" s="1064"/>
      <c r="K55" s="1064"/>
      <c r="L55" s="1064"/>
      <c r="M55" s="1065"/>
    </row>
    <row r="56" spans="1:13" ht="18.75" customHeight="1">
      <c r="A56" s="1061"/>
      <c r="B56" s="156" t="s">
        <v>481</v>
      </c>
      <c r="C56" s="1063" t="s">
        <v>421</v>
      </c>
      <c r="D56" s="1064"/>
      <c r="E56" s="1064"/>
      <c r="F56" s="1064"/>
      <c r="G56" s="1064"/>
      <c r="H56" s="1064"/>
      <c r="I56" s="1064"/>
      <c r="J56" s="1064"/>
      <c r="K56" s="1064"/>
      <c r="L56" s="1064"/>
      <c r="M56" s="1065"/>
    </row>
    <row r="57" spans="1:13" ht="17.25" customHeight="1">
      <c r="A57" s="1061"/>
      <c r="B57" s="155" t="s">
        <v>482</v>
      </c>
      <c r="C57" s="1456" t="s">
        <v>1250</v>
      </c>
      <c r="D57" s="1128"/>
      <c r="E57" s="1128"/>
      <c r="F57" s="1128"/>
      <c r="G57" s="1128"/>
      <c r="H57" s="1128"/>
      <c r="I57" s="1128"/>
      <c r="J57" s="1128"/>
      <c r="K57" s="1128"/>
      <c r="L57" s="1128"/>
      <c r="M57" s="1129"/>
    </row>
    <row r="58" spans="1:13" ht="21" customHeight="1" thickBot="1">
      <c r="A58" s="1062"/>
      <c r="B58" s="155" t="s">
        <v>484</v>
      </c>
      <c r="C58" s="1063" t="s">
        <v>636</v>
      </c>
      <c r="D58" s="1064"/>
      <c r="E58" s="1064"/>
      <c r="F58" s="1064"/>
      <c r="G58" s="1064"/>
      <c r="H58" s="1064"/>
      <c r="I58" s="1064"/>
      <c r="J58" s="1064"/>
      <c r="K58" s="1064"/>
      <c r="L58" s="1064"/>
      <c r="M58" s="1065"/>
    </row>
    <row r="59" spans="1:13" ht="15" customHeight="1">
      <c r="A59" s="1060" t="s">
        <v>486</v>
      </c>
      <c r="B59" s="157" t="s">
        <v>487</v>
      </c>
      <c r="C59" s="1063" t="s">
        <v>637</v>
      </c>
      <c r="D59" s="1064"/>
      <c r="E59" s="1064"/>
      <c r="F59" s="1064"/>
      <c r="G59" s="1064"/>
      <c r="H59" s="1064"/>
      <c r="I59" s="1064"/>
      <c r="J59" s="1064"/>
      <c r="K59" s="1064"/>
      <c r="L59" s="1064"/>
      <c r="M59" s="1065"/>
    </row>
    <row r="60" spans="1:13" ht="14.25" customHeight="1">
      <c r="A60" s="1061"/>
      <c r="B60" s="157" t="s">
        <v>488</v>
      </c>
      <c r="C60" s="1063" t="s">
        <v>571</v>
      </c>
      <c r="D60" s="1064"/>
      <c r="E60" s="1064"/>
      <c r="F60" s="1064"/>
      <c r="G60" s="1064"/>
      <c r="H60" s="1064"/>
      <c r="I60" s="1064"/>
      <c r="J60" s="1064"/>
      <c r="K60" s="1064"/>
      <c r="L60" s="1064"/>
      <c r="M60" s="1065"/>
    </row>
    <row r="61" spans="1:13" ht="49.5" customHeight="1" thickBot="1">
      <c r="A61" s="1061"/>
      <c r="B61" s="158" t="s">
        <v>294</v>
      </c>
      <c r="C61" s="1063" t="s">
        <v>635</v>
      </c>
      <c r="D61" s="1064"/>
      <c r="E61" s="1064"/>
      <c r="F61" s="1064"/>
      <c r="G61" s="1064"/>
      <c r="H61" s="1064"/>
      <c r="I61" s="1064"/>
      <c r="J61" s="1064"/>
      <c r="K61" s="1064"/>
      <c r="L61" s="1064"/>
      <c r="M61" s="1065"/>
    </row>
    <row r="62" spans="1:13" ht="20.25" customHeight="1" thickBot="1">
      <c r="A62" s="149" t="s">
        <v>254</v>
      </c>
      <c r="B62" s="159" t="s">
        <v>525</v>
      </c>
      <c r="C62" s="1069" t="s">
        <v>525</v>
      </c>
      <c r="D62" s="1070"/>
      <c r="E62" s="1070"/>
      <c r="F62" s="1070"/>
      <c r="G62" s="1070"/>
      <c r="H62" s="1070"/>
      <c r="I62" s="1070"/>
      <c r="J62" s="1070"/>
      <c r="K62" s="1070"/>
      <c r="L62" s="1070"/>
      <c r="M62" s="1071"/>
    </row>
  </sheetData>
  <mergeCells count="53">
    <mergeCell ref="B1:D1"/>
    <mergeCell ref="F23:M23"/>
    <mergeCell ref="C52:H52"/>
    <mergeCell ref="C51:D51"/>
    <mergeCell ref="A2:A15"/>
    <mergeCell ref="C2:M2"/>
    <mergeCell ref="C3:M3"/>
    <mergeCell ref="F4:G4"/>
    <mergeCell ref="C5:M5"/>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15:M15"/>
    <mergeCell ref="A16:A52"/>
    <mergeCell ref="C16:M16"/>
    <mergeCell ref="C17:M17"/>
    <mergeCell ref="B18:B24"/>
    <mergeCell ref="B25:B28"/>
    <mergeCell ref="B32:B34"/>
    <mergeCell ref="B35:B44"/>
    <mergeCell ref="F43:G43"/>
    <mergeCell ref="C6:M6"/>
    <mergeCell ref="C50:M50"/>
    <mergeCell ref="A53:A58"/>
    <mergeCell ref="C53:M53"/>
    <mergeCell ref="C54:M54"/>
    <mergeCell ref="C55:M55"/>
    <mergeCell ref="C56:M56"/>
    <mergeCell ref="C57:M57"/>
    <mergeCell ref="C58:M58"/>
    <mergeCell ref="H43:I43"/>
    <mergeCell ref="B45:B48"/>
    <mergeCell ref="F46:F47"/>
    <mergeCell ref="G46:J47"/>
    <mergeCell ref="L46:M47"/>
    <mergeCell ref="C49:M49"/>
    <mergeCell ref="B14:B15"/>
    <mergeCell ref="A59:A61"/>
    <mergeCell ref="C59:M59"/>
    <mergeCell ref="C60:M60"/>
    <mergeCell ref="C61:M61"/>
    <mergeCell ref="C62:M62"/>
  </mergeCells>
  <phoneticPr fontId="35" type="noConversion"/>
  <hyperlinks>
    <hyperlink ref="C57" r:id="rId1" xr:uid="{F0BEA37F-139F-4A1F-B28A-711D4BDB5F05}"/>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89573-B224-46A7-B6C2-18AA2888B64D}">
  <sheetPr>
    <tabColor rgb="FF0070C0"/>
  </sheetPr>
  <dimension ref="A1:M59"/>
  <sheetViews>
    <sheetView zoomScale="85" zoomScaleNormal="85" workbookViewId="0">
      <selection activeCell="F9" sqref="F9:G9"/>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330"/>
      <c r="B1" s="1258" t="s">
        <v>675</v>
      </c>
      <c r="C1" s="1259"/>
      <c r="D1" s="1259"/>
      <c r="E1" s="62"/>
      <c r="F1" s="62"/>
      <c r="G1" s="62"/>
      <c r="H1" s="62"/>
      <c r="I1" s="62"/>
      <c r="J1" s="62"/>
      <c r="K1" s="62"/>
      <c r="L1" s="62"/>
      <c r="M1" s="63"/>
    </row>
    <row r="2" spans="1:13">
      <c r="A2" s="1136" t="s">
        <v>426</v>
      </c>
      <c r="B2" s="150" t="s">
        <v>427</v>
      </c>
      <c r="C2" s="1138" t="s">
        <v>640</v>
      </c>
      <c r="D2" s="1139"/>
      <c r="E2" s="1139"/>
      <c r="F2" s="1139"/>
      <c r="G2" s="1139"/>
      <c r="H2" s="1139"/>
      <c r="I2" s="1139"/>
      <c r="J2" s="1139"/>
      <c r="K2" s="1139"/>
      <c r="L2" s="1139"/>
      <c r="M2" s="1140"/>
    </row>
    <row r="3" spans="1:13" ht="31.5">
      <c r="A3" s="1137"/>
      <c r="B3" s="162" t="s">
        <v>511</v>
      </c>
      <c r="C3" s="1042" t="s">
        <v>623</v>
      </c>
      <c r="D3" s="1043"/>
      <c r="E3" s="1043"/>
      <c r="F3" s="1043"/>
      <c r="G3" s="1043"/>
      <c r="H3" s="1043"/>
      <c r="I3" s="1043"/>
      <c r="J3" s="1043"/>
      <c r="K3" s="1043"/>
      <c r="L3" s="1043"/>
      <c r="M3" s="1044"/>
    </row>
    <row r="4" spans="1:13">
      <c r="A4" s="1137"/>
      <c r="B4" s="153" t="s">
        <v>290</v>
      </c>
      <c r="C4" s="122" t="s">
        <v>93</v>
      </c>
      <c r="D4" s="1120"/>
      <c r="E4" s="1121"/>
      <c r="F4" s="1045" t="s">
        <v>291</v>
      </c>
      <c r="G4" s="1046"/>
      <c r="H4" s="125">
        <v>143</v>
      </c>
      <c r="I4" s="126"/>
      <c r="J4" s="126"/>
      <c r="K4" s="126"/>
      <c r="L4" s="126"/>
      <c r="M4" s="127"/>
    </row>
    <row r="5" spans="1:13" ht="47.25" customHeight="1">
      <c r="A5" s="1137"/>
      <c r="B5" s="153" t="s">
        <v>430</v>
      </c>
      <c r="C5" s="1042" t="s">
        <v>647</v>
      </c>
      <c r="D5" s="1043"/>
      <c r="E5" s="1043"/>
      <c r="F5" s="1043"/>
      <c r="G5" s="1043"/>
      <c r="H5" s="1043"/>
      <c r="I5" s="1043"/>
      <c r="J5" s="1043"/>
      <c r="K5" s="1043"/>
      <c r="L5" s="1043"/>
      <c r="M5" s="1044"/>
    </row>
    <row r="6" spans="1:13">
      <c r="A6" s="1137"/>
      <c r="B6" s="153" t="s">
        <v>432</v>
      </c>
      <c r="C6" s="1042" t="s">
        <v>648</v>
      </c>
      <c r="D6" s="1043"/>
      <c r="E6" s="1043"/>
      <c r="F6" s="1043"/>
      <c r="G6" s="1043"/>
      <c r="H6" s="1043"/>
      <c r="I6" s="1043"/>
      <c r="J6" s="1043"/>
      <c r="K6" s="1043"/>
      <c r="L6" s="1043"/>
      <c r="M6" s="1044"/>
    </row>
    <row r="7" spans="1:13">
      <c r="A7" s="1137"/>
      <c r="B7" s="162" t="s">
        <v>433</v>
      </c>
      <c r="C7" s="1031" t="s">
        <v>35</v>
      </c>
      <c r="D7" s="1032"/>
      <c r="E7" s="128"/>
      <c r="F7" s="128"/>
      <c r="G7" s="129"/>
      <c r="H7" s="67" t="s">
        <v>294</v>
      </c>
      <c r="I7" s="1033" t="s">
        <v>62</v>
      </c>
      <c r="J7" s="1032"/>
      <c r="K7" s="1032"/>
      <c r="L7" s="1032"/>
      <c r="M7" s="1034"/>
    </row>
    <row r="8" spans="1:13">
      <c r="A8" s="1137"/>
      <c r="B8" s="1144" t="s">
        <v>434</v>
      </c>
      <c r="C8" s="130"/>
      <c r="D8" s="131"/>
      <c r="E8" s="131"/>
      <c r="F8" s="131"/>
      <c r="G8" s="131"/>
      <c r="H8" s="131"/>
      <c r="I8" s="131"/>
      <c r="J8" s="131"/>
      <c r="K8" s="131"/>
      <c r="L8" s="132"/>
      <c r="M8" s="133"/>
    </row>
    <row r="9" spans="1:13">
      <c r="A9" s="1137"/>
      <c r="B9" s="1145"/>
      <c r="C9" s="1029"/>
      <c r="D9" s="1030"/>
      <c r="E9" s="28"/>
      <c r="F9" s="1030"/>
      <c r="G9" s="1030"/>
      <c r="H9" s="28"/>
      <c r="I9" s="1030"/>
      <c r="J9" s="1030"/>
      <c r="K9" s="28"/>
      <c r="L9" s="26"/>
      <c r="M9" s="116"/>
    </row>
    <row r="10" spans="1:13">
      <c r="A10" s="1137"/>
      <c r="B10" s="1146"/>
      <c r="C10" s="1029" t="s">
        <v>435</v>
      </c>
      <c r="D10" s="1030"/>
      <c r="E10" s="134"/>
      <c r="F10" s="1030" t="s">
        <v>435</v>
      </c>
      <c r="G10" s="1030"/>
      <c r="H10" s="134"/>
      <c r="I10" s="1030" t="s">
        <v>435</v>
      </c>
      <c r="J10" s="1030"/>
      <c r="K10" s="134"/>
      <c r="L10" s="121"/>
      <c r="M10" s="135"/>
    </row>
    <row r="11" spans="1:13" ht="25.5" customHeight="1">
      <c r="A11" s="1137"/>
      <c r="B11" s="162" t="s">
        <v>436</v>
      </c>
      <c r="C11" s="1147" t="s">
        <v>659</v>
      </c>
      <c r="D11" s="1148"/>
      <c r="E11" s="1148"/>
      <c r="F11" s="1148"/>
      <c r="G11" s="1148"/>
      <c r="H11" s="1148"/>
      <c r="I11" s="1148"/>
      <c r="J11" s="1148"/>
      <c r="K11" s="1148"/>
      <c r="L11" s="1148"/>
      <c r="M11" s="1149"/>
    </row>
    <row r="12" spans="1:13" ht="168.75" customHeight="1">
      <c r="A12" s="1137"/>
      <c r="B12" s="162" t="s">
        <v>515</v>
      </c>
      <c r="C12" s="1147" t="s">
        <v>996</v>
      </c>
      <c r="D12" s="1148"/>
      <c r="E12" s="1148"/>
      <c r="F12" s="1148"/>
      <c r="G12" s="1148"/>
      <c r="H12" s="1148"/>
      <c r="I12" s="1148"/>
      <c r="J12" s="1148"/>
      <c r="K12" s="1148"/>
      <c r="L12" s="1148"/>
      <c r="M12" s="1149"/>
    </row>
    <row r="13" spans="1:13" ht="31.5">
      <c r="A13" s="1137"/>
      <c r="B13" s="162" t="s">
        <v>516</v>
      </c>
      <c r="C13" s="1150" t="s">
        <v>676</v>
      </c>
      <c r="D13" s="1151"/>
      <c r="E13" s="1151"/>
      <c r="F13" s="1151"/>
      <c r="G13" s="1151"/>
      <c r="H13" s="1151"/>
      <c r="I13" s="1151"/>
      <c r="J13" s="1151"/>
      <c r="K13" s="1151"/>
      <c r="L13" s="1151"/>
      <c r="M13" s="1152"/>
    </row>
    <row r="14" spans="1:13" ht="32.25" customHeight="1">
      <c r="A14" s="1137"/>
      <c r="B14" s="369" t="s">
        <v>517</v>
      </c>
      <c r="C14" s="1153" t="s">
        <v>72</v>
      </c>
      <c r="D14" s="1154"/>
      <c r="E14" s="376" t="s">
        <v>108</v>
      </c>
      <c r="F14" s="1155" t="s">
        <v>638</v>
      </c>
      <c r="G14" s="1154"/>
      <c r="H14" s="1154"/>
      <c r="I14" s="1154"/>
      <c r="J14" s="1154"/>
      <c r="K14" s="1154"/>
      <c r="L14" s="1154"/>
      <c r="M14" s="1156"/>
    </row>
    <row r="15" spans="1:13">
      <c r="A15" s="1165" t="s">
        <v>238</v>
      </c>
      <c r="B15" s="151" t="s">
        <v>280</v>
      </c>
      <c r="C15" s="1153" t="s">
        <v>639</v>
      </c>
      <c r="D15" s="1154"/>
      <c r="E15" s="1154"/>
      <c r="F15" s="1154"/>
      <c r="G15" s="1154"/>
      <c r="H15" s="1154"/>
      <c r="I15" s="1154"/>
      <c r="J15" s="1154"/>
      <c r="K15" s="1154"/>
      <c r="L15" s="1154"/>
      <c r="M15" s="1156"/>
    </row>
    <row r="16" spans="1:13">
      <c r="A16" s="1166"/>
      <c r="B16" s="151" t="s">
        <v>519</v>
      </c>
      <c r="C16" s="1153" t="s">
        <v>807</v>
      </c>
      <c r="D16" s="1154"/>
      <c r="E16" s="1154"/>
      <c r="F16" s="1154"/>
      <c r="G16" s="1154"/>
      <c r="H16" s="1154"/>
      <c r="I16" s="1154"/>
      <c r="J16" s="1154"/>
      <c r="K16" s="1154"/>
      <c r="L16" s="1154"/>
      <c r="M16" s="1156"/>
    </row>
    <row r="17" spans="1:13" ht="8.25" customHeight="1">
      <c r="A17" s="1166"/>
      <c r="B17" s="1026" t="s">
        <v>437</v>
      </c>
      <c r="C17" s="138"/>
      <c r="D17" s="13"/>
      <c r="E17" s="13"/>
      <c r="F17" s="13"/>
      <c r="G17" s="13"/>
      <c r="H17" s="13"/>
      <c r="I17" s="13"/>
      <c r="J17" s="13"/>
      <c r="K17" s="13"/>
      <c r="L17" s="13"/>
      <c r="M17" s="14"/>
    </row>
    <row r="18" spans="1:13" ht="9" customHeight="1">
      <c r="A18" s="1166"/>
      <c r="B18" s="1027"/>
      <c r="C18" s="76"/>
      <c r="D18" s="15"/>
      <c r="E18" s="5"/>
      <c r="F18" s="15"/>
      <c r="G18" s="5"/>
      <c r="H18" s="15"/>
      <c r="I18" s="5"/>
      <c r="J18" s="15"/>
      <c r="K18" s="5"/>
      <c r="L18" s="5"/>
      <c r="M18" s="16"/>
    </row>
    <row r="19" spans="1:13">
      <c r="A19" s="1166"/>
      <c r="B19" s="1027"/>
      <c r="C19" s="378" t="s">
        <v>438</v>
      </c>
      <c r="D19" s="379"/>
      <c r="E19" s="380" t="s">
        <v>439</v>
      </c>
      <c r="F19" s="379"/>
      <c r="G19" s="380" t="s">
        <v>440</v>
      </c>
      <c r="H19" s="379"/>
      <c r="I19" s="380" t="s">
        <v>441</v>
      </c>
      <c r="J19" s="381"/>
      <c r="K19" s="380"/>
      <c r="L19" s="380"/>
      <c r="M19" s="382"/>
    </row>
    <row r="20" spans="1:13">
      <c r="A20" s="1166"/>
      <c r="B20" s="1027"/>
      <c r="C20" s="378" t="s">
        <v>443</v>
      </c>
      <c r="D20" s="383"/>
      <c r="E20" s="380" t="s">
        <v>444</v>
      </c>
      <c r="F20" s="384"/>
      <c r="G20" s="380" t="s">
        <v>445</v>
      </c>
      <c r="H20" s="384"/>
      <c r="I20" s="380"/>
      <c r="J20" s="385"/>
      <c r="K20" s="380"/>
      <c r="L20" s="380"/>
      <c r="M20" s="382"/>
    </row>
    <row r="21" spans="1:13">
      <c r="A21" s="1166"/>
      <c r="B21" s="1027"/>
      <c r="C21" s="378" t="s">
        <v>446</v>
      </c>
      <c r="D21" s="383"/>
      <c r="E21" s="380" t="s">
        <v>447</v>
      </c>
      <c r="F21" s="383"/>
      <c r="G21" s="380"/>
      <c r="H21" s="385"/>
      <c r="I21" s="380"/>
      <c r="J21" s="385"/>
      <c r="K21" s="380"/>
      <c r="L21" s="380"/>
      <c r="M21" s="382"/>
    </row>
    <row r="22" spans="1:13">
      <c r="A22" s="1166"/>
      <c r="B22" s="1027"/>
      <c r="C22" s="378" t="s">
        <v>105</v>
      </c>
      <c r="D22" s="386" t="s">
        <v>442</v>
      </c>
      <c r="E22" s="380" t="s">
        <v>448</v>
      </c>
      <c r="F22" s="1167" t="s">
        <v>650</v>
      </c>
      <c r="G22" s="1167"/>
      <c r="H22" s="1167"/>
      <c r="I22" s="1167"/>
      <c r="J22" s="1167"/>
      <c r="K22" s="1167"/>
      <c r="L22" s="331"/>
      <c r="M22" s="332"/>
    </row>
    <row r="23" spans="1:13" ht="9.75" customHeight="1">
      <c r="A23" s="1166"/>
      <c r="B23" s="1028"/>
      <c r="C23" s="387"/>
      <c r="D23" s="388"/>
      <c r="E23" s="388"/>
      <c r="F23" s="388"/>
      <c r="G23" s="388"/>
      <c r="H23" s="388"/>
      <c r="I23" s="388"/>
      <c r="J23" s="388"/>
      <c r="K23" s="388"/>
      <c r="L23" s="388"/>
      <c r="M23" s="389"/>
    </row>
    <row r="24" spans="1:13">
      <c r="A24" s="1166"/>
      <c r="B24" s="1026" t="s">
        <v>449</v>
      </c>
      <c r="C24" s="390"/>
      <c r="D24" s="391"/>
      <c r="E24" s="391"/>
      <c r="F24" s="391"/>
      <c r="G24" s="391"/>
      <c r="H24" s="391"/>
      <c r="I24" s="391"/>
      <c r="J24" s="391"/>
      <c r="K24" s="391"/>
      <c r="L24" s="132"/>
      <c r="M24" s="133"/>
    </row>
    <row r="25" spans="1:13">
      <c r="A25" s="1166"/>
      <c r="B25" s="1027"/>
      <c r="C25" s="378" t="s">
        <v>450</v>
      </c>
      <c r="D25" s="384"/>
      <c r="E25" s="392"/>
      <c r="F25" s="380" t="s">
        <v>451</v>
      </c>
      <c r="G25" s="383"/>
      <c r="H25" s="392"/>
      <c r="I25" s="380" t="s">
        <v>452</v>
      </c>
      <c r="J25" s="383"/>
      <c r="K25" s="392"/>
      <c r="L25" s="26"/>
      <c r="M25" s="116"/>
    </row>
    <row r="26" spans="1:13">
      <c r="A26" s="1166"/>
      <c r="B26" s="1027"/>
      <c r="C26" s="378" t="s">
        <v>453</v>
      </c>
      <c r="D26" s="25"/>
      <c r="E26" s="26"/>
      <c r="F26" s="380" t="s">
        <v>454</v>
      </c>
      <c r="G26" s="386" t="s">
        <v>442</v>
      </c>
      <c r="H26" s="26"/>
      <c r="I26" s="27"/>
      <c r="J26" s="26"/>
      <c r="K26" s="28"/>
      <c r="L26" s="26"/>
      <c r="M26" s="116"/>
    </row>
    <row r="27" spans="1:13">
      <c r="A27" s="1166"/>
      <c r="B27" s="1028"/>
      <c r="C27" s="393"/>
      <c r="D27" s="394"/>
      <c r="E27" s="394"/>
      <c r="F27" s="394"/>
      <c r="G27" s="394"/>
      <c r="H27" s="394"/>
      <c r="I27" s="394"/>
      <c r="J27" s="394"/>
      <c r="K27" s="394"/>
      <c r="L27" s="121"/>
      <c r="M27" s="135"/>
    </row>
    <row r="28" spans="1:13">
      <c r="A28" s="1166"/>
      <c r="B28" s="154" t="s">
        <v>455</v>
      </c>
      <c r="C28" s="395"/>
      <c r="D28" s="396"/>
      <c r="E28" s="396"/>
      <c r="F28" s="396"/>
      <c r="G28" s="396"/>
      <c r="H28" s="396"/>
      <c r="I28" s="396"/>
      <c r="J28" s="396"/>
      <c r="K28" s="396"/>
      <c r="L28" s="396"/>
      <c r="M28" s="397"/>
    </row>
    <row r="29" spans="1:13">
      <c r="A29" s="1166"/>
      <c r="B29" s="154"/>
      <c r="C29" s="398" t="s">
        <v>456</v>
      </c>
      <c r="D29" s="399" t="s">
        <v>651</v>
      </c>
      <c r="E29" s="392"/>
      <c r="F29" s="400" t="s">
        <v>457</v>
      </c>
      <c r="G29" s="383" t="s">
        <v>356</v>
      </c>
      <c r="H29" s="392"/>
      <c r="I29" s="401" t="s">
        <v>458</v>
      </c>
      <c r="J29" s="402"/>
      <c r="K29" s="403"/>
      <c r="L29" s="404"/>
      <c r="M29" s="405"/>
    </row>
    <row r="30" spans="1:13">
      <c r="A30" s="1166"/>
      <c r="B30" s="153"/>
      <c r="C30" s="387"/>
      <c r="D30" s="388"/>
      <c r="E30" s="388"/>
      <c r="F30" s="388"/>
      <c r="G30" s="388"/>
      <c r="H30" s="388"/>
      <c r="I30" s="388"/>
      <c r="J30" s="388"/>
      <c r="K30" s="388"/>
      <c r="L30" s="388"/>
      <c r="M30" s="389"/>
    </row>
    <row r="31" spans="1:13">
      <c r="A31" s="1166"/>
      <c r="B31" s="1026" t="s">
        <v>459</v>
      </c>
      <c r="C31" s="84"/>
      <c r="D31" s="33"/>
      <c r="E31" s="33"/>
      <c r="F31" s="33"/>
      <c r="G31" s="33"/>
      <c r="H31" s="33"/>
      <c r="I31" s="33"/>
      <c r="J31" s="33"/>
      <c r="K31" s="33"/>
      <c r="L31" s="132"/>
      <c r="M31" s="133"/>
    </row>
    <row r="32" spans="1:13">
      <c r="A32" s="1166"/>
      <c r="B32" s="1027"/>
      <c r="C32" s="407" t="s">
        <v>460</v>
      </c>
      <c r="D32" s="36">
        <v>2022</v>
      </c>
      <c r="E32" s="35"/>
      <c r="F32" s="392" t="s">
        <v>461</v>
      </c>
      <c r="G32" s="36" t="s">
        <v>520</v>
      </c>
      <c r="H32" s="35"/>
      <c r="I32" s="401"/>
      <c r="J32" s="35"/>
      <c r="K32" s="35"/>
      <c r="L32" s="26"/>
      <c r="M32" s="116"/>
    </row>
    <row r="33" spans="1:13">
      <c r="A33" s="1166"/>
      <c r="B33" s="1028"/>
      <c r="C33" s="387"/>
      <c r="D33" s="37"/>
      <c r="E33" s="38"/>
      <c r="F33" s="388"/>
      <c r="G33" s="38"/>
      <c r="H33" s="38"/>
      <c r="I33" s="432"/>
      <c r="J33" s="38"/>
      <c r="K33" s="38"/>
      <c r="L33" s="121"/>
      <c r="M33" s="135"/>
    </row>
    <row r="34" spans="1:13">
      <c r="A34" s="1166"/>
      <c r="B34" s="1459" t="s">
        <v>462</v>
      </c>
      <c r="C34" s="86"/>
      <c r="D34" s="73"/>
      <c r="E34" s="73"/>
      <c r="F34" s="73"/>
      <c r="G34" s="73"/>
      <c r="H34" s="73"/>
      <c r="I34" s="73"/>
      <c r="J34" s="73"/>
      <c r="K34" s="73"/>
      <c r="L34" s="73"/>
      <c r="M34" s="87"/>
    </row>
    <row r="35" spans="1:13">
      <c r="A35" s="1166"/>
      <c r="B35" s="1158"/>
      <c r="C35" s="88"/>
      <c r="D35" s="831"/>
      <c r="E35" s="6"/>
      <c r="F35" s="831">
        <v>2023</v>
      </c>
      <c r="G35" s="6"/>
      <c r="H35" s="831">
        <v>2024</v>
      </c>
      <c r="I35" s="333"/>
      <c r="J35" s="831">
        <v>2025</v>
      </c>
      <c r="K35" s="6"/>
      <c r="L35" s="831">
        <v>2026</v>
      </c>
      <c r="M35" s="40"/>
    </row>
    <row r="36" spans="1:13">
      <c r="A36" s="1166"/>
      <c r="B36" s="1158"/>
      <c r="C36" s="88"/>
      <c r="D36" s="417"/>
      <c r="E36" s="418"/>
      <c r="F36" s="417">
        <v>20</v>
      </c>
      <c r="G36" s="433"/>
      <c r="H36" s="417">
        <v>22</v>
      </c>
      <c r="I36" s="417"/>
      <c r="J36" s="417">
        <v>24</v>
      </c>
      <c r="K36" s="417"/>
      <c r="L36" s="417">
        <v>26</v>
      </c>
      <c r="M36" s="367"/>
    </row>
    <row r="37" spans="1:13">
      <c r="A37" s="1166"/>
      <c r="B37" s="1158"/>
      <c r="C37" s="88"/>
      <c r="D37" s="831">
        <v>2027</v>
      </c>
      <c r="E37" s="278"/>
      <c r="F37" s="831">
        <v>2028</v>
      </c>
      <c r="G37" s="417"/>
      <c r="H37" s="831">
        <v>2029</v>
      </c>
      <c r="I37" s="415"/>
      <c r="J37" s="831">
        <v>2030</v>
      </c>
      <c r="K37" s="6"/>
      <c r="L37" s="868">
        <v>2031</v>
      </c>
      <c r="M37" s="16"/>
    </row>
    <row r="38" spans="1:13">
      <c r="A38" s="1166"/>
      <c r="B38" s="1158"/>
      <c r="C38" s="88"/>
      <c r="D38" s="417">
        <v>28</v>
      </c>
      <c r="E38" s="417"/>
      <c r="F38" s="417">
        <v>30</v>
      </c>
      <c r="G38" s="417"/>
      <c r="H38" s="417">
        <v>32</v>
      </c>
      <c r="I38" s="417"/>
      <c r="J38" s="417">
        <v>34</v>
      </c>
      <c r="K38" s="417"/>
      <c r="L38" s="417">
        <v>36</v>
      </c>
      <c r="M38" s="367"/>
    </row>
    <row r="39" spans="1:13">
      <c r="A39" s="1166"/>
      <c r="B39" s="1158"/>
      <c r="C39" s="88"/>
      <c r="D39" s="831">
        <v>3032</v>
      </c>
      <c r="E39" s="278"/>
      <c r="F39" s="831">
        <v>2033</v>
      </c>
      <c r="G39" s="417"/>
      <c r="H39" s="831">
        <v>2034</v>
      </c>
      <c r="I39" s="415"/>
      <c r="J39" s="831" t="s">
        <v>467</v>
      </c>
      <c r="K39" s="6"/>
      <c r="L39" s="868" t="s">
        <v>467</v>
      </c>
      <c r="M39" s="74"/>
    </row>
    <row r="40" spans="1:13">
      <c r="A40" s="1166"/>
      <c r="B40" s="1158"/>
      <c r="C40" s="88"/>
      <c r="D40" s="417">
        <v>38</v>
      </c>
      <c r="E40" s="417"/>
      <c r="F40" s="417">
        <v>40</v>
      </c>
      <c r="G40" s="417"/>
      <c r="H40" s="417">
        <v>42</v>
      </c>
      <c r="I40" s="417"/>
      <c r="J40" s="417">
        <v>372</v>
      </c>
      <c r="K40" s="417"/>
      <c r="L40" s="417"/>
      <c r="M40" s="74"/>
    </row>
    <row r="41" spans="1:13">
      <c r="A41" s="1166"/>
      <c r="B41" s="1158"/>
      <c r="C41" s="89"/>
      <c r="D41" s="10"/>
      <c r="E41" s="99"/>
      <c r="F41" s="10"/>
      <c r="G41" s="99"/>
      <c r="H41" s="97"/>
      <c r="I41" s="74"/>
      <c r="J41" s="97"/>
      <c r="K41" s="74"/>
      <c r="L41" s="97"/>
      <c r="M41" s="75"/>
    </row>
    <row r="42" spans="1:13" ht="18" customHeight="1">
      <c r="A42" s="1166"/>
      <c r="B42" s="1026" t="s">
        <v>468</v>
      </c>
      <c r="C42" s="390"/>
      <c r="D42" s="391"/>
      <c r="E42" s="391"/>
      <c r="F42" s="391"/>
      <c r="G42" s="391"/>
      <c r="H42" s="391"/>
      <c r="I42" s="391"/>
      <c r="J42" s="391"/>
      <c r="K42" s="391"/>
      <c r="L42" s="26"/>
      <c r="M42" s="116"/>
    </row>
    <row r="43" spans="1:13">
      <c r="A43" s="1166"/>
      <c r="B43" s="1027"/>
      <c r="C43" s="117"/>
      <c r="D43" s="41" t="s">
        <v>93</v>
      </c>
      <c r="E43" s="42" t="s">
        <v>95</v>
      </c>
      <c r="F43" s="1160" t="s">
        <v>469</v>
      </c>
      <c r="G43" s="1052" t="s">
        <v>103</v>
      </c>
      <c r="H43" s="1052"/>
      <c r="I43" s="1052"/>
      <c r="J43" s="1052"/>
      <c r="K43" s="431" t="s">
        <v>470</v>
      </c>
      <c r="L43" s="1018"/>
      <c r="M43" s="1019"/>
    </row>
    <row r="44" spans="1:13">
      <c r="A44" s="1166"/>
      <c r="B44" s="1027"/>
      <c r="C44" s="117"/>
      <c r="D44" s="386" t="s">
        <v>442</v>
      </c>
      <c r="E44" s="383"/>
      <c r="F44" s="1160"/>
      <c r="G44" s="1052"/>
      <c r="H44" s="1052"/>
      <c r="I44" s="1052"/>
      <c r="J44" s="1052"/>
      <c r="K44" s="26"/>
      <c r="L44" s="1020"/>
      <c r="M44" s="1021"/>
    </row>
    <row r="45" spans="1:13">
      <c r="A45" s="1166"/>
      <c r="B45" s="1028"/>
      <c r="C45" s="120"/>
      <c r="D45" s="121"/>
      <c r="E45" s="121"/>
      <c r="F45" s="121"/>
      <c r="G45" s="121"/>
      <c r="H45" s="121"/>
      <c r="I45" s="121"/>
      <c r="J45" s="121"/>
      <c r="K45" s="121"/>
      <c r="L45" s="26"/>
      <c r="M45" s="116"/>
    </row>
    <row r="46" spans="1:13" ht="35.25" customHeight="1">
      <c r="A46" s="1166"/>
      <c r="B46" s="162" t="s">
        <v>471</v>
      </c>
      <c r="C46" s="1153" t="s">
        <v>660</v>
      </c>
      <c r="D46" s="1154"/>
      <c r="E46" s="1154"/>
      <c r="F46" s="1154"/>
      <c r="G46" s="1154"/>
      <c r="H46" s="1154"/>
      <c r="I46" s="1154"/>
      <c r="J46" s="1154"/>
      <c r="K46" s="1154"/>
      <c r="L46" s="1154"/>
      <c r="M46" s="1156"/>
    </row>
    <row r="47" spans="1:13">
      <c r="A47" s="1166"/>
      <c r="B47" s="151" t="s">
        <v>472</v>
      </c>
      <c r="C47" s="1161" t="s">
        <v>653</v>
      </c>
      <c r="D47" s="1162"/>
      <c r="E47" s="1162"/>
      <c r="F47" s="1162"/>
      <c r="G47" s="1162"/>
      <c r="H47" s="1162"/>
      <c r="I47" s="1162"/>
      <c r="J47" s="1162"/>
      <c r="K47" s="1162"/>
      <c r="L47" s="1162"/>
      <c r="M47" s="1163"/>
    </row>
    <row r="48" spans="1:13">
      <c r="A48" s="1166"/>
      <c r="B48" s="151" t="s">
        <v>473</v>
      </c>
      <c r="C48" s="375" t="s">
        <v>654</v>
      </c>
      <c r="D48" s="375"/>
      <c r="E48" s="375"/>
      <c r="F48" s="375"/>
      <c r="G48" s="375"/>
      <c r="H48" s="375"/>
      <c r="I48" s="375"/>
      <c r="J48" s="375"/>
      <c r="K48" s="375"/>
      <c r="L48" s="375"/>
      <c r="M48" s="377"/>
    </row>
    <row r="49" spans="1:13">
      <c r="A49" s="1166"/>
      <c r="B49" s="151" t="s">
        <v>474</v>
      </c>
      <c r="C49" s="375">
        <v>2022</v>
      </c>
      <c r="D49" s="375"/>
      <c r="E49" s="375"/>
      <c r="F49" s="375"/>
      <c r="G49" s="375"/>
      <c r="H49" s="375"/>
      <c r="I49" s="375"/>
      <c r="J49" s="375"/>
      <c r="K49" s="375"/>
      <c r="L49" s="375"/>
      <c r="M49" s="377"/>
    </row>
    <row r="50" spans="1:13" ht="15.75" customHeight="1">
      <c r="A50" s="1060" t="s">
        <v>250</v>
      </c>
      <c r="B50" s="155" t="s">
        <v>475</v>
      </c>
      <c r="C50" s="1063" t="s">
        <v>655</v>
      </c>
      <c r="D50" s="1064"/>
      <c r="E50" s="1064"/>
      <c r="F50" s="1064"/>
      <c r="G50" s="1064"/>
      <c r="H50" s="1064"/>
      <c r="I50" s="1064"/>
      <c r="J50" s="1064"/>
      <c r="K50" s="1064"/>
      <c r="L50" s="1064"/>
      <c r="M50" s="1065"/>
    </row>
    <row r="51" spans="1:13">
      <c r="A51" s="1061"/>
      <c r="B51" s="155" t="s">
        <v>477</v>
      </c>
      <c r="C51" s="1063" t="s">
        <v>656</v>
      </c>
      <c r="D51" s="1064"/>
      <c r="E51" s="1064"/>
      <c r="F51" s="1064"/>
      <c r="G51" s="1064"/>
      <c r="H51" s="1064"/>
      <c r="I51" s="1064"/>
      <c r="J51" s="1064"/>
      <c r="K51" s="1064"/>
      <c r="L51" s="1064"/>
      <c r="M51" s="1065"/>
    </row>
    <row r="52" spans="1:13">
      <c r="A52" s="1061"/>
      <c r="B52" s="155" t="s">
        <v>479</v>
      </c>
      <c r="C52" s="1063" t="s">
        <v>642</v>
      </c>
      <c r="D52" s="1064"/>
      <c r="E52" s="1064"/>
      <c r="F52" s="1064"/>
      <c r="G52" s="1064"/>
      <c r="H52" s="1064"/>
      <c r="I52" s="1064"/>
      <c r="J52" s="1064"/>
      <c r="K52" s="1064"/>
      <c r="L52" s="1064"/>
      <c r="M52" s="1065"/>
    </row>
    <row r="53" spans="1:13" ht="15.75" customHeight="1">
      <c r="A53" s="1061"/>
      <c r="B53" s="156" t="s">
        <v>481</v>
      </c>
      <c r="C53" s="1063" t="s">
        <v>643</v>
      </c>
      <c r="D53" s="1064"/>
      <c r="E53" s="1064"/>
      <c r="F53" s="1064"/>
      <c r="G53" s="1064"/>
      <c r="H53" s="1064"/>
      <c r="I53" s="1064"/>
      <c r="J53" s="1064"/>
      <c r="K53" s="1064"/>
      <c r="L53" s="1064"/>
      <c r="M53" s="1065"/>
    </row>
    <row r="54" spans="1:13" ht="15.75" customHeight="1">
      <c r="A54" s="1061"/>
      <c r="B54" s="155" t="s">
        <v>482</v>
      </c>
      <c r="C54" s="1164" t="s">
        <v>657</v>
      </c>
      <c r="D54" s="1064"/>
      <c r="E54" s="1064"/>
      <c r="F54" s="1064"/>
      <c r="G54" s="1064"/>
      <c r="H54" s="1064"/>
      <c r="I54" s="1064"/>
      <c r="J54" s="1064"/>
      <c r="K54" s="1064"/>
      <c r="L54" s="1064"/>
      <c r="M54" s="1065"/>
    </row>
    <row r="55" spans="1:13" ht="16.5" thickBot="1">
      <c r="A55" s="1062"/>
      <c r="B55" s="155" t="s">
        <v>484</v>
      </c>
      <c r="C55" s="1063">
        <v>6605400</v>
      </c>
      <c r="D55" s="1064"/>
      <c r="E55" s="1064"/>
      <c r="F55" s="1064"/>
      <c r="G55" s="1064"/>
      <c r="H55" s="1064"/>
      <c r="I55" s="1064"/>
      <c r="J55" s="1064"/>
      <c r="K55" s="1064"/>
      <c r="L55" s="1064"/>
      <c r="M55" s="1065"/>
    </row>
    <row r="56" spans="1:13" ht="15.75" customHeight="1">
      <c r="A56" s="1060" t="s">
        <v>486</v>
      </c>
      <c r="B56" s="157" t="s">
        <v>487</v>
      </c>
      <c r="C56" s="1063" t="s">
        <v>658</v>
      </c>
      <c r="D56" s="1064"/>
      <c r="E56" s="1064"/>
      <c r="F56" s="1064"/>
      <c r="G56" s="1064"/>
      <c r="H56" s="1064"/>
      <c r="I56" s="1064"/>
      <c r="J56" s="1064"/>
      <c r="K56" s="1064"/>
      <c r="L56" s="1064"/>
      <c r="M56" s="1065"/>
    </row>
    <row r="57" spans="1:13" ht="21.75" customHeight="1">
      <c r="A57" s="1061"/>
      <c r="B57" s="157" t="s">
        <v>488</v>
      </c>
      <c r="C57" s="1063" t="s">
        <v>571</v>
      </c>
      <c r="D57" s="1064"/>
      <c r="E57" s="1064"/>
      <c r="F57" s="1064"/>
      <c r="G57" s="1064"/>
      <c r="H57" s="1064"/>
      <c r="I57" s="1064"/>
      <c r="J57" s="1064"/>
      <c r="K57" s="1064"/>
      <c r="L57" s="1064"/>
      <c r="M57" s="1065"/>
    </row>
    <row r="58" spans="1:13" ht="22.5" customHeight="1" thickBot="1">
      <c r="A58" s="1061"/>
      <c r="B58" s="158" t="s">
        <v>294</v>
      </c>
      <c r="C58" s="1063" t="s">
        <v>642</v>
      </c>
      <c r="D58" s="1064"/>
      <c r="E58" s="1064"/>
      <c r="F58" s="1064"/>
      <c r="G58" s="1064"/>
      <c r="H58" s="1064"/>
      <c r="I58" s="1064"/>
      <c r="J58" s="1064"/>
      <c r="K58" s="1064"/>
      <c r="L58" s="1064"/>
      <c r="M58" s="1065"/>
    </row>
    <row r="59" spans="1:13" ht="16.5" thickBot="1">
      <c r="A59" s="149" t="s">
        <v>254</v>
      </c>
      <c r="B59" s="335"/>
      <c r="C59" s="1168"/>
      <c r="D59" s="1070"/>
      <c r="E59" s="1070"/>
      <c r="F59" s="1070"/>
      <c r="G59" s="1070"/>
      <c r="H59" s="1070"/>
      <c r="I59" s="1070"/>
      <c r="J59" s="1070"/>
      <c r="K59" s="1070"/>
      <c r="L59" s="1070"/>
      <c r="M59" s="1071"/>
    </row>
  </sheetData>
  <mergeCells count="48">
    <mergeCell ref="A56:A58"/>
    <mergeCell ref="C56:M56"/>
    <mergeCell ref="C57:M57"/>
    <mergeCell ref="C58:M58"/>
    <mergeCell ref="C59:M59"/>
    <mergeCell ref="B1:D1"/>
    <mergeCell ref="L43:M44"/>
    <mergeCell ref="C46:M46"/>
    <mergeCell ref="C47:M47"/>
    <mergeCell ref="A50:A55"/>
    <mergeCell ref="C50:M50"/>
    <mergeCell ref="C51:M51"/>
    <mergeCell ref="C52:M52"/>
    <mergeCell ref="C53:M53"/>
    <mergeCell ref="C54:M54"/>
    <mergeCell ref="C55:M55"/>
    <mergeCell ref="B24:B27"/>
    <mergeCell ref="B31:B33"/>
    <mergeCell ref="B34:B41"/>
    <mergeCell ref="B42:B45"/>
    <mergeCell ref="F43:F44"/>
    <mergeCell ref="C11:M11"/>
    <mergeCell ref="C12:M12"/>
    <mergeCell ref="C13:M13"/>
    <mergeCell ref="C14:D14"/>
    <mergeCell ref="F14:M14"/>
    <mergeCell ref="A15:A49"/>
    <mergeCell ref="C15:M15"/>
    <mergeCell ref="C16:M16"/>
    <mergeCell ref="B17:B23"/>
    <mergeCell ref="F22:K22"/>
    <mergeCell ref="G43:J44"/>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s>
  <phoneticPr fontId="35" type="noConversion"/>
  <dataValidations count="7">
    <dataValidation type="list" allowBlank="1" showInputMessage="1" showErrorMessage="1" sqref="I7:M7" xr:uid="{1256FE82-182C-4041-83AD-061427B5C2B6}">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93760F8D-44D1-4C97-9378-F176AB9B4BB4}"/>
    <dataValidation allowBlank="1" showInputMessage="1" showErrorMessage="1" prompt="Determine si el indicador responde a un enfoque (Derechos Humanos, Género, Diferencial, Poblacional, Ambiental y Territorial). Si responde a más de enfoque separelos por ;" sqref="B15" xr:uid="{D94B7EEA-D079-4CAA-A9D5-C18514481A65}"/>
    <dataValidation allowBlank="1" showInputMessage="1" showErrorMessage="1" prompt="Identifique la meta ODS a que le apunta el indicador de producto. Seleccione de la lista desplegable." sqref="E14" xr:uid="{5653D1F9-CAE4-4C91-B48C-57DC3E33978B}"/>
    <dataValidation allowBlank="1" showInputMessage="1" showErrorMessage="1" prompt="Identifique el ODS a que le apunta el indicador de producto. Seleccione de la lista desplegable._x000a_" sqref="B14" xr:uid="{38DBE400-F095-42C8-9EBD-56AAC0B1A4BB}"/>
    <dataValidation allowBlank="1" showInputMessage="1" showErrorMessage="1" prompt="Incluir una ficha por cada indicador, ya sea de producto o de resultado" sqref="B1" xr:uid="{2C3E5495-DFDB-472F-92E5-8FDC0369B369}"/>
    <dataValidation allowBlank="1" showInputMessage="1" showErrorMessage="1" prompt="Seleccione de la lista desplegable" sqref="B4 B7 H7" xr:uid="{FAD24C60-4707-4BD8-A328-10D01694A255}"/>
  </dataValidations>
  <hyperlinks>
    <hyperlink ref="C54" r:id="rId1" xr:uid="{4489B4EE-E9E7-4093-B800-ECE2BA51E301}"/>
  </hyperlinks>
  <pageMargins left="0.7" right="0.7" top="0.75" bottom="0.75" header="0.3" footer="0.3"/>
  <pageSetup paperSize="9" orientation="portrait"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EE61-E1A6-4EAB-8AEB-EE0873D1AD51}">
  <sheetPr>
    <tabColor rgb="FF0070C0"/>
  </sheetPr>
  <dimension ref="A1:M62"/>
  <sheetViews>
    <sheetView zoomScale="90" zoomScaleNormal="90" workbookViewId="0">
      <selection activeCell="C12" sqref="C12:M1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330"/>
      <c r="B1" s="61" t="s">
        <v>678</v>
      </c>
      <c r="C1" s="62"/>
      <c r="D1" s="62"/>
      <c r="E1" s="62"/>
      <c r="F1" s="62"/>
      <c r="G1" s="62"/>
      <c r="H1" s="62"/>
      <c r="I1" s="62"/>
      <c r="J1" s="62"/>
      <c r="K1" s="62"/>
      <c r="L1" s="62"/>
      <c r="M1" s="63"/>
    </row>
    <row r="2" spans="1:13">
      <c r="A2" s="1136" t="s">
        <v>426</v>
      </c>
      <c r="B2" s="150" t="s">
        <v>427</v>
      </c>
      <c r="C2" s="1138" t="s">
        <v>808</v>
      </c>
      <c r="D2" s="1139"/>
      <c r="E2" s="1139"/>
      <c r="F2" s="1139"/>
      <c r="G2" s="1139"/>
      <c r="H2" s="1139"/>
      <c r="I2" s="1139"/>
      <c r="J2" s="1139"/>
      <c r="K2" s="1139"/>
      <c r="L2" s="1139"/>
      <c r="M2" s="1140"/>
    </row>
    <row r="3" spans="1:13" ht="43.5" customHeight="1">
      <c r="A3" s="1137"/>
      <c r="B3" s="162" t="s">
        <v>511</v>
      </c>
      <c r="C3" s="1042" t="s">
        <v>623</v>
      </c>
      <c r="D3" s="1290"/>
      <c r="E3" s="1290"/>
      <c r="F3" s="1290"/>
      <c r="G3" s="1290"/>
      <c r="H3" s="1290"/>
      <c r="I3" s="1290"/>
      <c r="J3" s="1290"/>
      <c r="K3" s="1290"/>
      <c r="L3" s="1290"/>
      <c r="M3" s="1291"/>
    </row>
    <row r="4" spans="1:13">
      <c r="A4" s="1137"/>
      <c r="B4" s="153" t="s">
        <v>290</v>
      </c>
      <c r="C4" s="122" t="s">
        <v>95</v>
      </c>
      <c r="D4" s="123"/>
      <c r="E4" s="124"/>
      <c r="F4" s="1045" t="s">
        <v>291</v>
      </c>
      <c r="G4" s="1046"/>
      <c r="H4" s="125" t="s">
        <v>356</v>
      </c>
      <c r="I4" s="126"/>
      <c r="J4" s="126"/>
      <c r="K4" s="126"/>
      <c r="L4" s="126"/>
      <c r="M4" s="127"/>
    </row>
    <row r="5" spans="1:13">
      <c r="A5" s="1137"/>
      <c r="B5" s="153" t="s">
        <v>430</v>
      </c>
      <c r="C5" s="122" t="s">
        <v>356</v>
      </c>
      <c r="D5" s="126"/>
      <c r="E5" s="126"/>
      <c r="F5" s="126"/>
      <c r="G5" s="126"/>
      <c r="H5" s="126"/>
      <c r="I5" s="126"/>
      <c r="J5" s="126"/>
      <c r="K5" s="126"/>
      <c r="L5" s="126"/>
      <c r="M5" s="127"/>
    </row>
    <row r="6" spans="1:13">
      <c r="A6" s="1137"/>
      <c r="B6" s="153" t="s">
        <v>432</v>
      </c>
      <c r="C6" s="122" t="s">
        <v>356</v>
      </c>
      <c r="D6" s="126"/>
      <c r="E6" s="126"/>
      <c r="F6" s="126"/>
      <c r="G6" s="126"/>
      <c r="H6" s="126"/>
      <c r="I6" s="126"/>
      <c r="J6" s="126"/>
      <c r="K6" s="126"/>
      <c r="L6" s="126"/>
      <c r="M6" s="127"/>
    </row>
    <row r="7" spans="1:13">
      <c r="A7" s="1137"/>
      <c r="B7" s="162" t="s">
        <v>433</v>
      </c>
      <c r="C7" s="1031" t="s">
        <v>37</v>
      </c>
      <c r="D7" s="1032"/>
      <c r="E7" s="128"/>
      <c r="F7" s="128"/>
      <c r="G7" s="129"/>
      <c r="H7" s="67" t="s">
        <v>294</v>
      </c>
      <c r="I7" s="1033" t="s">
        <v>690</v>
      </c>
      <c r="J7" s="1032"/>
      <c r="K7" s="1032"/>
      <c r="L7" s="1032"/>
      <c r="M7" s="1034"/>
    </row>
    <row r="8" spans="1:13">
      <c r="A8" s="1137"/>
      <c r="B8" s="1124" t="s">
        <v>434</v>
      </c>
      <c r="C8" s="130"/>
      <c r="D8" s="131"/>
      <c r="E8" s="131"/>
      <c r="F8" s="131"/>
      <c r="G8" s="131"/>
      <c r="H8" s="131"/>
      <c r="I8" s="131"/>
      <c r="J8" s="131"/>
      <c r="K8" s="131"/>
      <c r="L8" s="132"/>
      <c r="M8" s="133"/>
    </row>
    <row r="9" spans="1:13">
      <c r="A9" s="1137"/>
      <c r="B9" s="1125"/>
      <c r="C9" s="1029" t="s">
        <v>690</v>
      </c>
      <c r="D9" s="1030"/>
      <c r="E9" s="28"/>
      <c r="F9" s="1030" t="s">
        <v>327</v>
      </c>
      <c r="G9" s="1030"/>
      <c r="H9" s="28"/>
      <c r="I9" s="1030"/>
      <c r="J9" s="1030"/>
      <c r="K9" s="28"/>
      <c r="L9" s="26"/>
      <c r="M9" s="116"/>
    </row>
    <row r="10" spans="1:13">
      <c r="A10" s="1137"/>
      <c r="B10" s="1126"/>
      <c r="C10" s="1029" t="s">
        <v>435</v>
      </c>
      <c r="D10" s="1030"/>
      <c r="E10" s="134"/>
      <c r="F10" s="1030" t="s">
        <v>435</v>
      </c>
      <c r="G10" s="1030"/>
      <c r="H10" s="134"/>
      <c r="I10" s="1030" t="s">
        <v>435</v>
      </c>
      <c r="J10" s="1030"/>
      <c r="K10" s="134"/>
      <c r="L10" s="121"/>
      <c r="M10" s="135"/>
    </row>
    <row r="11" spans="1:13" ht="36" customHeight="1">
      <c r="A11" s="1137"/>
      <c r="B11" s="162" t="s">
        <v>436</v>
      </c>
      <c r="C11" s="1245" t="s">
        <v>691</v>
      </c>
      <c r="D11" s="1246"/>
      <c r="E11" s="1246"/>
      <c r="F11" s="1246"/>
      <c r="G11" s="1246"/>
      <c r="H11" s="1246"/>
      <c r="I11" s="1246"/>
      <c r="J11" s="1246"/>
      <c r="K11" s="1246"/>
      <c r="L11" s="1246"/>
      <c r="M11" s="1247"/>
    </row>
    <row r="12" spans="1:13" ht="222" customHeight="1">
      <c r="A12" s="1137"/>
      <c r="B12" s="162" t="s">
        <v>515</v>
      </c>
      <c r="C12" s="1245" t="s">
        <v>958</v>
      </c>
      <c r="D12" s="1246"/>
      <c r="E12" s="1246"/>
      <c r="F12" s="1246"/>
      <c r="G12" s="1246"/>
      <c r="H12" s="1246"/>
      <c r="I12" s="1246"/>
      <c r="J12" s="1246"/>
      <c r="K12" s="1246"/>
      <c r="L12" s="1246"/>
      <c r="M12" s="1247"/>
    </row>
    <row r="13" spans="1:13" ht="31.5">
      <c r="A13" s="1137"/>
      <c r="B13" s="162" t="s">
        <v>516</v>
      </c>
      <c r="C13" s="439"/>
      <c r="D13" s="403"/>
      <c r="E13" s="403"/>
      <c r="F13" s="403"/>
      <c r="G13" s="403"/>
      <c r="H13" s="403"/>
      <c r="I13" s="403"/>
      <c r="J13" s="403"/>
      <c r="K13" s="403"/>
      <c r="L13" s="136"/>
      <c r="M13" s="137"/>
    </row>
    <row r="14" spans="1:13">
      <c r="A14" s="1137"/>
      <c r="B14" s="1124" t="s">
        <v>517</v>
      </c>
      <c r="C14" s="1245" t="s">
        <v>72</v>
      </c>
      <c r="D14" s="1246"/>
      <c r="E14" s="376" t="s">
        <v>108</v>
      </c>
      <c r="F14" s="1255" t="s">
        <v>692</v>
      </c>
      <c r="G14" s="1246"/>
      <c r="H14" s="1246"/>
      <c r="I14" s="1246"/>
      <c r="J14" s="1246"/>
      <c r="K14" s="1246"/>
      <c r="L14" s="1246"/>
      <c r="M14" s="1247"/>
    </row>
    <row r="15" spans="1:13">
      <c r="A15" s="1137"/>
      <c r="B15" s="1125"/>
      <c r="C15" s="1245" t="s">
        <v>693</v>
      </c>
      <c r="D15" s="1246"/>
      <c r="E15" s="1246"/>
      <c r="F15" s="1246"/>
      <c r="G15" s="1246"/>
      <c r="H15" s="1246"/>
      <c r="I15" s="1246"/>
      <c r="J15" s="1246"/>
      <c r="K15" s="1246"/>
      <c r="L15" s="1246"/>
      <c r="M15" s="1247"/>
    </row>
    <row r="16" spans="1:13">
      <c r="A16" s="1165" t="s">
        <v>238</v>
      </c>
      <c r="B16" s="151" t="s">
        <v>280</v>
      </c>
      <c r="C16" s="1245" t="s">
        <v>11</v>
      </c>
      <c r="D16" s="1246"/>
      <c r="E16" s="1246"/>
      <c r="F16" s="1246"/>
      <c r="G16" s="1246"/>
      <c r="H16" s="1246"/>
      <c r="I16" s="1246"/>
      <c r="J16" s="1246"/>
      <c r="K16" s="1246"/>
      <c r="L16" s="1246"/>
      <c r="M16" s="1247"/>
    </row>
    <row r="17" spans="1:13">
      <c r="A17" s="1166"/>
      <c r="B17" s="151" t="s">
        <v>519</v>
      </c>
      <c r="C17" s="1245" t="s">
        <v>694</v>
      </c>
      <c r="D17" s="1246"/>
      <c r="E17" s="1246"/>
      <c r="F17" s="1246"/>
      <c r="G17" s="1246"/>
      <c r="H17" s="1246"/>
      <c r="I17" s="1246"/>
      <c r="J17" s="1246"/>
      <c r="K17" s="1246"/>
      <c r="L17" s="1246"/>
      <c r="M17" s="1247"/>
    </row>
    <row r="18" spans="1:13" ht="8.25" customHeight="1">
      <c r="A18" s="1166"/>
      <c r="B18" s="1026" t="s">
        <v>437</v>
      </c>
      <c r="C18" s="138"/>
      <c r="D18" s="13"/>
      <c r="E18" s="13"/>
      <c r="F18" s="13"/>
      <c r="G18" s="13"/>
      <c r="H18" s="13"/>
      <c r="I18" s="13"/>
      <c r="J18" s="13"/>
      <c r="K18" s="13"/>
      <c r="L18" s="13"/>
      <c r="M18" s="14"/>
    </row>
    <row r="19" spans="1:13" ht="9" customHeight="1">
      <c r="A19" s="1166"/>
      <c r="B19" s="1027"/>
      <c r="C19" s="76"/>
      <c r="D19" s="15"/>
      <c r="E19" s="5"/>
      <c r="F19" s="15"/>
      <c r="G19" s="5"/>
      <c r="H19" s="15"/>
      <c r="I19" s="5"/>
      <c r="J19" s="15"/>
      <c r="K19" s="5"/>
      <c r="L19" s="5"/>
      <c r="M19" s="16"/>
    </row>
    <row r="20" spans="1:13">
      <c r="A20" s="1166"/>
      <c r="B20" s="1027"/>
      <c r="C20" s="378" t="s">
        <v>438</v>
      </c>
      <c r="D20" s="379"/>
      <c r="E20" s="380" t="s">
        <v>439</v>
      </c>
      <c r="F20" s="379"/>
      <c r="G20" s="380" t="s">
        <v>440</v>
      </c>
      <c r="H20" s="379"/>
      <c r="I20" s="380" t="s">
        <v>441</v>
      </c>
      <c r="J20" s="381"/>
      <c r="K20" s="380"/>
      <c r="L20" s="380"/>
      <c r="M20" s="382"/>
    </row>
    <row r="21" spans="1:13">
      <c r="A21" s="1166"/>
      <c r="B21" s="1027"/>
      <c r="C21" s="378" t="s">
        <v>443</v>
      </c>
      <c r="D21" s="383"/>
      <c r="E21" s="380" t="s">
        <v>444</v>
      </c>
      <c r="F21" s="384"/>
      <c r="G21" s="380" t="s">
        <v>445</v>
      </c>
      <c r="H21" s="384"/>
      <c r="I21" s="380"/>
      <c r="J21" s="385"/>
      <c r="K21" s="380"/>
      <c r="L21" s="380"/>
      <c r="M21" s="382"/>
    </row>
    <row r="22" spans="1:13">
      <c r="A22" s="1166"/>
      <c r="B22" s="1027"/>
      <c r="C22" s="378" t="s">
        <v>446</v>
      </c>
      <c r="D22" s="383"/>
      <c r="E22" s="380" t="s">
        <v>447</v>
      </c>
      <c r="F22" s="383"/>
      <c r="G22" s="380"/>
      <c r="H22" s="385"/>
      <c r="I22" s="380"/>
      <c r="J22" s="385"/>
      <c r="K22" s="380"/>
      <c r="L22" s="380"/>
      <c r="M22" s="382"/>
    </row>
    <row r="23" spans="1:13">
      <c r="A23" s="1166"/>
      <c r="B23" s="1027"/>
      <c r="C23" s="378" t="s">
        <v>105</v>
      </c>
      <c r="D23" s="384" t="s">
        <v>521</v>
      </c>
      <c r="E23" s="380" t="s">
        <v>448</v>
      </c>
      <c r="F23" s="331"/>
      <c r="G23" s="331"/>
      <c r="H23" s="331" t="s">
        <v>695</v>
      </c>
      <c r="I23" s="331"/>
      <c r="J23" s="331"/>
      <c r="K23" s="331"/>
      <c r="L23" s="331"/>
      <c r="M23" s="332"/>
    </row>
    <row r="24" spans="1:13" ht="9.75" customHeight="1">
      <c r="A24" s="1166"/>
      <c r="B24" s="1028"/>
      <c r="C24" s="387"/>
      <c r="D24" s="388"/>
      <c r="E24" s="388"/>
      <c r="F24" s="388"/>
      <c r="G24" s="388"/>
      <c r="H24" s="388"/>
      <c r="I24" s="388"/>
      <c r="J24" s="388"/>
      <c r="K24" s="388"/>
      <c r="L24" s="388"/>
      <c r="M24" s="389"/>
    </row>
    <row r="25" spans="1:13">
      <c r="A25" s="1166"/>
      <c r="B25" s="1026" t="s">
        <v>449</v>
      </c>
      <c r="C25" s="390"/>
      <c r="D25" s="391"/>
      <c r="E25" s="391"/>
      <c r="F25" s="391"/>
      <c r="G25" s="391"/>
      <c r="H25" s="391"/>
      <c r="I25" s="391"/>
      <c r="J25" s="391"/>
      <c r="K25" s="391"/>
      <c r="L25" s="132"/>
      <c r="M25" s="133"/>
    </row>
    <row r="26" spans="1:13">
      <c r="A26" s="1166"/>
      <c r="B26" s="1027"/>
      <c r="C26" s="378" t="s">
        <v>450</v>
      </c>
      <c r="D26" s="384"/>
      <c r="E26" s="392"/>
      <c r="F26" s="380" t="s">
        <v>451</v>
      </c>
      <c r="G26" s="383"/>
      <c r="H26" s="392"/>
      <c r="I26" s="380" t="s">
        <v>452</v>
      </c>
      <c r="J26" s="383" t="s">
        <v>521</v>
      </c>
      <c r="K26" s="392"/>
      <c r="L26" s="26"/>
      <c r="M26" s="116"/>
    </row>
    <row r="27" spans="1:13">
      <c r="A27" s="1166"/>
      <c r="B27" s="1027"/>
      <c r="C27" s="378" t="s">
        <v>453</v>
      </c>
      <c r="D27" s="25"/>
      <c r="E27" s="26"/>
      <c r="F27" s="380" t="s">
        <v>454</v>
      </c>
      <c r="G27" s="384"/>
      <c r="H27" s="26"/>
      <c r="I27" s="27"/>
      <c r="J27" s="26"/>
      <c r="K27" s="28"/>
      <c r="L27" s="26"/>
      <c r="M27" s="116"/>
    </row>
    <row r="28" spans="1:13">
      <c r="A28" s="1166"/>
      <c r="B28" s="1028"/>
      <c r="C28" s="393"/>
      <c r="D28" s="394"/>
      <c r="E28" s="394"/>
      <c r="F28" s="394"/>
      <c r="G28" s="394"/>
      <c r="H28" s="394"/>
      <c r="I28" s="394"/>
      <c r="J28" s="394"/>
      <c r="K28" s="394"/>
      <c r="L28" s="121"/>
      <c r="M28" s="135"/>
    </row>
    <row r="29" spans="1:13">
      <c r="A29" s="1166"/>
      <c r="B29" s="154" t="s">
        <v>455</v>
      </c>
      <c r="C29" s="395"/>
      <c r="D29" s="396"/>
      <c r="E29" s="396"/>
      <c r="F29" s="396"/>
      <c r="G29" s="396"/>
      <c r="H29" s="396"/>
      <c r="I29" s="396"/>
      <c r="J29" s="396"/>
      <c r="K29" s="396"/>
      <c r="L29" s="396"/>
      <c r="M29" s="397"/>
    </row>
    <row r="30" spans="1:13">
      <c r="A30" s="1166"/>
      <c r="B30" s="154"/>
      <c r="C30" s="398" t="s">
        <v>456</v>
      </c>
      <c r="D30" s="440" t="s">
        <v>696</v>
      </c>
      <c r="E30" s="392"/>
      <c r="F30" s="401" t="s">
        <v>457</v>
      </c>
      <c r="G30" s="384" t="s">
        <v>528</v>
      </c>
      <c r="H30" s="392"/>
      <c r="I30" s="401" t="s">
        <v>458</v>
      </c>
      <c r="J30" s="1255" t="s">
        <v>697</v>
      </c>
      <c r="K30" s="1246"/>
      <c r="L30" s="1394"/>
      <c r="M30" s="405"/>
    </row>
    <row r="31" spans="1:13">
      <c r="A31" s="1166"/>
      <c r="B31" s="153"/>
      <c r="C31" s="387"/>
      <c r="D31" s="388"/>
      <c r="E31" s="388"/>
      <c r="F31" s="388"/>
      <c r="G31" s="388"/>
      <c r="H31" s="388"/>
      <c r="I31" s="388"/>
      <c r="J31" s="388"/>
      <c r="K31" s="388"/>
      <c r="L31" s="388"/>
      <c r="M31" s="389"/>
    </row>
    <row r="32" spans="1:13">
      <c r="A32" s="1166"/>
      <c r="B32" s="1026" t="s">
        <v>459</v>
      </c>
      <c r="C32" s="84"/>
      <c r="D32" s="33"/>
      <c r="E32" s="33"/>
      <c r="F32" s="33"/>
      <c r="G32" s="33"/>
      <c r="H32" s="33"/>
      <c r="I32" s="33"/>
      <c r="J32" s="33"/>
      <c r="K32" s="33"/>
      <c r="L32" s="132"/>
      <c r="M32" s="133"/>
    </row>
    <row r="33" spans="1:13">
      <c r="A33" s="1166"/>
      <c r="B33" s="1027"/>
      <c r="C33" s="407" t="s">
        <v>460</v>
      </c>
      <c r="D33" s="34">
        <v>2023</v>
      </c>
      <c r="E33" s="35"/>
      <c r="F33" s="392" t="s">
        <v>461</v>
      </c>
      <c r="G33" s="36" t="s">
        <v>494</v>
      </c>
      <c r="H33" s="35"/>
      <c r="I33" s="401"/>
      <c r="J33" s="35"/>
      <c r="K33" s="35"/>
      <c r="L33" s="26"/>
      <c r="M33" s="116"/>
    </row>
    <row r="34" spans="1:13">
      <c r="A34" s="1166"/>
      <c r="B34" s="1028"/>
      <c r="C34" s="387"/>
      <c r="D34" s="37"/>
      <c r="E34" s="38"/>
      <c r="F34" s="388"/>
      <c r="G34" s="38"/>
      <c r="H34" s="38"/>
      <c r="I34" s="432"/>
      <c r="J34" s="38"/>
      <c r="K34" s="38"/>
      <c r="L34" s="121"/>
      <c r="M34" s="135"/>
    </row>
    <row r="35" spans="1:13">
      <c r="A35" s="1166"/>
      <c r="B35" s="1026" t="s">
        <v>462</v>
      </c>
      <c r="C35" s="86"/>
      <c r="D35" s="73"/>
      <c r="E35" s="73"/>
      <c r="F35" s="73"/>
      <c r="G35" s="73"/>
      <c r="H35" s="73"/>
      <c r="I35" s="73"/>
      <c r="J35" s="73"/>
      <c r="K35" s="73"/>
      <c r="L35" s="73"/>
      <c r="M35" s="87"/>
    </row>
    <row r="36" spans="1:13">
      <c r="A36" s="1166"/>
      <c r="B36" s="1027"/>
      <c r="C36" s="88"/>
      <c r="D36" s="6">
        <v>2023</v>
      </c>
      <c r="E36" s="6"/>
      <c r="F36" s="6">
        <v>2024</v>
      </c>
      <c r="G36" s="6"/>
      <c r="H36" s="333">
        <v>2025</v>
      </c>
      <c r="I36" s="333"/>
      <c r="J36" s="333">
        <v>2026</v>
      </c>
      <c r="K36" s="6"/>
      <c r="L36" s="6">
        <v>2027</v>
      </c>
      <c r="M36" s="40"/>
    </row>
    <row r="37" spans="1:13">
      <c r="A37" s="1166"/>
      <c r="B37" s="1027"/>
      <c r="C37" s="88"/>
      <c r="D37" s="315">
        <v>4</v>
      </c>
      <c r="E37" s="9"/>
      <c r="F37" s="315">
        <v>4</v>
      </c>
      <c r="G37" s="9"/>
      <c r="H37" s="315">
        <v>4</v>
      </c>
      <c r="I37" s="9"/>
      <c r="J37" s="315">
        <v>4</v>
      </c>
      <c r="K37" s="9"/>
      <c r="L37" s="315">
        <v>4</v>
      </c>
      <c r="M37" s="100"/>
    </row>
    <row r="38" spans="1:13">
      <c r="A38" s="1166"/>
      <c r="B38" s="1027"/>
      <c r="C38" s="88"/>
      <c r="D38" s="6">
        <v>2028</v>
      </c>
      <c r="E38" s="6"/>
      <c r="F38" s="6">
        <v>2029</v>
      </c>
      <c r="G38" s="6"/>
      <c r="H38" s="333">
        <v>2030</v>
      </c>
      <c r="I38" s="333"/>
      <c r="J38" s="333">
        <v>2031</v>
      </c>
      <c r="K38" s="6"/>
      <c r="L38" s="6">
        <v>2032</v>
      </c>
      <c r="M38" s="16"/>
    </row>
    <row r="39" spans="1:13">
      <c r="A39" s="1166"/>
      <c r="B39" s="1027"/>
      <c r="C39" s="88"/>
      <c r="D39" s="315">
        <v>4</v>
      </c>
      <c r="E39" s="9"/>
      <c r="F39" s="315">
        <v>4</v>
      </c>
      <c r="G39" s="9"/>
      <c r="H39" s="315">
        <v>4</v>
      </c>
      <c r="I39" s="9"/>
      <c r="J39" s="315">
        <v>4</v>
      </c>
      <c r="K39" s="9"/>
      <c r="L39" s="315">
        <v>4</v>
      </c>
      <c r="M39" s="100"/>
    </row>
    <row r="40" spans="1:13">
      <c r="A40" s="1166"/>
      <c r="B40" s="1027"/>
      <c r="C40" s="88"/>
      <c r="D40" s="6">
        <v>2033</v>
      </c>
      <c r="E40" s="6"/>
      <c r="F40" s="6">
        <v>2034</v>
      </c>
      <c r="G40" s="6"/>
      <c r="H40" s="333" t="s">
        <v>698</v>
      </c>
      <c r="I40" s="333"/>
      <c r="J40" s="69"/>
      <c r="K40" s="70"/>
      <c r="L40" s="69"/>
      <c r="M40" s="436"/>
    </row>
    <row r="41" spans="1:13">
      <c r="A41" s="1166"/>
      <c r="B41" s="1027"/>
      <c r="C41" s="88"/>
      <c r="D41" s="315">
        <v>4</v>
      </c>
      <c r="E41" s="9"/>
      <c r="F41" s="315">
        <v>4</v>
      </c>
      <c r="G41" s="9"/>
      <c r="H41" s="315">
        <v>48</v>
      </c>
      <c r="I41" s="9"/>
      <c r="J41" s="1135"/>
      <c r="K41" s="1135"/>
      <c r="L41" s="1022"/>
      <c r="M41" s="1460"/>
    </row>
    <row r="42" spans="1:13">
      <c r="A42" s="1166"/>
      <c r="B42" s="1027"/>
      <c r="C42" s="88"/>
      <c r="D42" s="69"/>
      <c r="E42" s="70"/>
      <c r="F42" s="69"/>
      <c r="G42" s="70"/>
      <c r="H42" s="69"/>
      <c r="I42" s="70"/>
      <c r="J42" s="69"/>
      <c r="K42" s="70"/>
      <c r="L42" s="69"/>
      <c r="M42" s="71"/>
    </row>
    <row r="43" spans="1:13">
      <c r="A43" s="1166"/>
      <c r="B43" s="1027"/>
      <c r="C43" s="88"/>
      <c r="D43" s="1135"/>
      <c r="E43" s="1135"/>
      <c r="F43" s="1135"/>
      <c r="G43" s="1135"/>
      <c r="H43" s="1135"/>
      <c r="I43" s="1135"/>
      <c r="J43" s="102"/>
      <c r="K43" s="6"/>
      <c r="L43" s="102"/>
      <c r="M43" s="90"/>
    </row>
    <row r="44" spans="1:13">
      <c r="A44" s="1166"/>
      <c r="B44" s="1027"/>
      <c r="C44" s="89"/>
      <c r="D44" s="10"/>
      <c r="E44" s="99"/>
      <c r="F44" s="10"/>
      <c r="G44" s="99"/>
      <c r="H44" s="97"/>
      <c r="I44" s="74"/>
      <c r="J44" s="97"/>
      <c r="K44" s="74"/>
      <c r="L44" s="97"/>
      <c r="M44" s="75"/>
    </row>
    <row r="45" spans="1:13" ht="18" customHeight="1">
      <c r="A45" s="1166"/>
      <c r="B45" s="1026" t="s">
        <v>468</v>
      </c>
      <c r="C45" s="390"/>
      <c r="D45" s="391"/>
      <c r="E45" s="391"/>
      <c r="F45" s="391"/>
      <c r="G45" s="391"/>
      <c r="H45" s="391"/>
      <c r="I45" s="391"/>
      <c r="J45" s="391"/>
      <c r="K45" s="391"/>
      <c r="L45" s="26"/>
      <c r="M45" s="116"/>
    </row>
    <row r="46" spans="1:13">
      <c r="A46" s="1166"/>
      <c r="B46" s="1027"/>
      <c r="C46" s="117"/>
      <c r="D46" s="41" t="s">
        <v>93</v>
      </c>
      <c r="E46" s="42" t="s">
        <v>95</v>
      </c>
      <c r="F46" s="1160" t="s">
        <v>469</v>
      </c>
      <c r="G46" s="1052" t="s">
        <v>101</v>
      </c>
      <c r="H46" s="1052"/>
      <c r="I46" s="1052"/>
      <c r="J46" s="1052"/>
      <c r="K46" s="431" t="s">
        <v>470</v>
      </c>
      <c r="L46" s="1018"/>
      <c r="M46" s="1019"/>
    </row>
    <row r="47" spans="1:13">
      <c r="A47" s="1166"/>
      <c r="B47" s="1027"/>
      <c r="C47" s="117"/>
      <c r="D47" s="119" t="s">
        <v>521</v>
      </c>
      <c r="E47" s="383"/>
      <c r="F47" s="1160"/>
      <c r="G47" s="1052"/>
      <c r="H47" s="1052"/>
      <c r="I47" s="1052"/>
      <c r="J47" s="1052"/>
      <c r="K47" s="26"/>
      <c r="L47" s="1020"/>
      <c r="M47" s="1021"/>
    </row>
    <row r="48" spans="1:13">
      <c r="A48" s="1166"/>
      <c r="B48" s="1028"/>
      <c r="C48" s="120"/>
      <c r="D48" s="121"/>
      <c r="E48" s="121"/>
      <c r="F48" s="121"/>
      <c r="G48" s="121"/>
      <c r="H48" s="121"/>
      <c r="I48" s="121"/>
      <c r="J48" s="121"/>
      <c r="K48" s="121"/>
      <c r="L48" s="26"/>
      <c r="M48" s="116"/>
    </row>
    <row r="49" spans="1:13" ht="60.75" customHeight="1">
      <c r="A49" s="1166"/>
      <c r="B49" s="162" t="s">
        <v>471</v>
      </c>
      <c r="C49" s="1245" t="s">
        <v>699</v>
      </c>
      <c r="D49" s="1246"/>
      <c r="E49" s="1246"/>
      <c r="F49" s="1246"/>
      <c r="G49" s="1246"/>
      <c r="H49" s="1246"/>
      <c r="I49" s="1246"/>
      <c r="J49" s="1246"/>
      <c r="K49" s="1246"/>
      <c r="L49" s="1246"/>
      <c r="M49" s="1247"/>
    </row>
    <row r="50" spans="1:13">
      <c r="A50" s="1166"/>
      <c r="B50" s="151" t="s">
        <v>472</v>
      </c>
      <c r="C50" s="1245" t="s">
        <v>700</v>
      </c>
      <c r="D50" s="1246"/>
      <c r="E50" s="1246"/>
      <c r="F50" s="1246"/>
      <c r="G50" s="1246"/>
      <c r="H50" s="1246"/>
      <c r="I50" s="1246"/>
      <c r="J50" s="1246"/>
      <c r="K50" s="1246"/>
      <c r="L50" s="1246"/>
      <c r="M50" s="1247"/>
    </row>
    <row r="51" spans="1:13">
      <c r="A51" s="1166"/>
      <c r="B51" s="151" t="s">
        <v>473</v>
      </c>
      <c r="C51" s="1245" t="s">
        <v>701</v>
      </c>
      <c r="D51" s="1246"/>
      <c r="E51" s="1246"/>
      <c r="F51" s="1246"/>
      <c r="G51" s="1246"/>
      <c r="H51" s="1246"/>
      <c r="I51" s="1246"/>
      <c r="J51" s="1246"/>
      <c r="K51" s="1246"/>
      <c r="L51" s="1246"/>
      <c r="M51" s="1247"/>
    </row>
    <row r="52" spans="1:13">
      <c r="A52" s="1166"/>
      <c r="B52" s="151" t="s">
        <v>474</v>
      </c>
      <c r="C52" s="1325" t="s">
        <v>702</v>
      </c>
      <c r="D52" s="1246"/>
      <c r="E52" s="1246"/>
      <c r="F52" s="1246"/>
      <c r="G52" s="1246"/>
      <c r="H52" s="1246"/>
      <c r="I52" s="1246"/>
      <c r="J52" s="1246"/>
      <c r="K52" s="1246"/>
      <c r="L52" s="1246"/>
      <c r="M52" s="1247"/>
    </row>
    <row r="53" spans="1:13" ht="15.75" customHeight="1">
      <c r="A53" s="1060" t="s">
        <v>250</v>
      </c>
      <c r="B53" s="155" t="s">
        <v>475</v>
      </c>
      <c r="C53" s="1063" t="s">
        <v>703</v>
      </c>
      <c r="D53" s="1064"/>
      <c r="E53" s="1064"/>
      <c r="F53" s="1064"/>
      <c r="G53" s="1064"/>
      <c r="H53" s="1064"/>
      <c r="I53" s="1064"/>
      <c r="J53" s="1064"/>
      <c r="K53" s="1064"/>
      <c r="L53" s="1064"/>
      <c r="M53" s="1065"/>
    </row>
    <row r="54" spans="1:13">
      <c r="A54" s="1061"/>
      <c r="B54" s="155" t="s">
        <v>477</v>
      </c>
      <c r="C54" s="1063" t="s">
        <v>704</v>
      </c>
      <c r="D54" s="1064"/>
      <c r="E54" s="1064"/>
      <c r="F54" s="1064"/>
      <c r="G54" s="1064"/>
      <c r="H54" s="1064"/>
      <c r="I54" s="1064"/>
      <c r="J54" s="1064"/>
      <c r="K54" s="1064"/>
      <c r="L54" s="1064"/>
      <c r="M54" s="1065"/>
    </row>
    <row r="55" spans="1:13">
      <c r="A55" s="1061"/>
      <c r="B55" s="155" t="s">
        <v>479</v>
      </c>
      <c r="C55" s="1063" t="s">
        <v>705</v>
      </c>
      <c r="D55" s="1064"/>
      <c r="E55" s="1064"/>
      <c r="F55" s="1064"/>
      <c r="G55" s="1064"/>
      <c r="H55" s="1064"/>
      <c r="I55" s="1064"/>
      <c r="J55" s="1064"/>
      <c r="K55" s="1064"/>
      <c r="L55" s="1064"/>
      <c r="M55" s="1065"/>
    </row>
    <row r="56" spans="1:13" ht="15.75" customHeight="1">
      <c r="A56" s="1061"/>
      <c r="B56" s="156" t="s">
        <v>481</v>
      </c>
      <c r="C56" s="1063" t="s">
        <v>706</v>
      </c>
      <c r="D56" s="1064"/>
      <c r="E56" s="1064"/>
      <c r="F56" s="1064"/>
      <c r="G56" s="1064"/>
      <c r="H56" s="1064"/>
      <c r="I56" s="1064"/>
      <c r="J56" s="1064"/>
      <c r="K56" s="1064"/>
      <c r="L56" s="1064"/>
      <c r="M56" s="1065"/>
    </row>
    <row r="57" spans="1:13" ht="15.75" customHeight="1">
      <c r="A57" s="1061"/>
      <c r="B57" s="155" t="s">
        <v>482</v>
      </c>
      <c r="C57" s="1251" t="s">
        <v>688</v>
      </c>
      <c r="D57" s="1064"/>
      <c r="E57" s="1064"/>
      <c r="F57" s="1064"/>
      <c r="G57" s="1064"/>
      <c r="H57" s="1064"/>
      <c r="I57" s="1064"/>
      <c r="J57" s="1064"/>
      <c r="K57" s="1064"/>
      <c r="L57" s="1064"/>
      <c r="M57" s="1065"/>
    </row>
    <row r="58" spans="1:13" ht="16.5" thickBot="1">
      <c r="A58" s="1062"/>
      <c r="B58" s="155" t="s">
        <v>484</v>
      </c>
      <c r="C58" s="1063">
        <v>3053985853</v>
      </c>
      <c r="D58" s="1064"/>
      <c r="E58" s="1064"/>
      <c r="F58" s="1064"/>
      <c r="G58" s="1064"/>
      <c r="H58" s="1064"/>
      <c r="I58" s="1064"/>
      <c r="J58" s="1064"/>
      <c r="K58" s="1064"/>
      <c r="L58" s="1064"/>
      <c r="M58" s="1065"/>
    </row>
    <row r="59" spans="1:13" ht="15.75" customHeight="1">
      <c r="A59" s="1060" t="s">
        <v>486</v>
      </c>
      <c r="B59" s="157" t="s">
        <v>487</v>
      </c>
      <c r="C59" s="1063" t="s">
        <v>707</v>
      </c>
      <c r="D59" s="1064"/>
      <c r="E59" s="1064"/>
      <c r="F59" s="1064"/>
      <c r="G59" s="1064"/>
      <c r="H59" s="1064"/>
      <c r="I59" s="1064"/>
      <c r="J59" s="1064"/>
      <c r="K59" s="1064"/>
      <c r="L59" s="1064"/>
      <c r="M59" s="1065"/>
    </row>
    <row r="60" spans="1:13" ht="30" customHeight="1">
      <c r="A60" s="1061"/>
      <c r="B60" s="157" t="s">
        <v>488</v>
      </c>
      <c r="C60" s="1063" t="s">
        <v>708</v>
      </c>
      <c r="D60" s="1064"/>
      <c r="E60" s="1064"/>
      <c r="F60" s="1064"/>
      <c r="G60" s="1064"/>
      <c r="H60" s="1064"/>
      <c r="I60" s="1064"/>
      <c r="J60" s="1064"/>
      <c r="K60" s="1064"/>
      <c r="L60" s="1064"/>
      <c r="M60" s="1065"/>
    </row>
    <row r="61" spans="1:13" ht="30" customHeight="1" thickBot="1">
      <c r="A61" s="1061"/>
      <c r="B61" s="158" t="s">
        <v>294</v>
      </c>
      <c r="C61" s="1063" t="s">
        <v>705</v>
      </c>
      <c r="D61" s="1064"/>
      <c r="E61" s="1064"/>
      <c r="F61" s="1064"/>
      <c r="G61" s="1064"/>
      <c r="H61" s="1064"/>
      <c r="I61" s="1064"/>
      <c r="J61" s="1064"/>
      <c r="K61" s="1064"/>
      <c r="L61" s="1064"/>
      <c r="M61" s="1065"/>
    </row>
    <row r="62" spans="1:13" ht="16.5" thickBot="1">
      <c r="A62" s="149" t="s">
        <v>254</v>
      </c>
      <c r="B62" s="335"/>
      <c r="C62" s="1168"/>
      <c r="D62" s="1070"/>
      <c r="E62" s="1070"/>
      <c r="F62" s="1070"/>
      <c r="G62" s="1070"/>
      <c r="H62" s="1070"/>
      <c r="I62" s="1070"/>
      <c r="J62" s="1070"/>
      <c r="K62" s="1070"/>
      <c r="L62" s="1070"/>
      <c r="M62" s="1071"/>
    </row>
  </sheetData>
  <mergeCells count="52">
    <mergeCell ref="B45:B48"/>
    <mergeCell ref="A2:A15"/>
    <mergeCell ref="C2:M2"/>
    <mergeCell ref="F4:G4"/>
    <mergeCell ref="C7:D7"/>
    <mergeCell ref="I7:M7"/>
    <mergeCell ref="B8:B10"/>
    <mergeCell ref="C9:D9"/>
    <mergeCell ref="F9:G9"/>
    <mergeCell ref="I9:J9"/>
    <mergeCell ref="C10:D10"/>
    <mergeCell ref="F10:G10"/>
    <mergeCell ref="I10:J10"/>
    <mergeCell ref="C11:M11"/>
    <mergeCell ref="C12:M12"/>
    <mergeCell ref="B14:B15"/>
    <mergeCell ref="B18:B24"/>
    <mergeCell ref="B25:B28"/>
    <mergeCell ref="J30:L30"/>
    <mergeCell ref="B32:B34"/>
    <mergeCell ref="B35:B44"/>
    <mergeCell ref="J41:K41"/>
    <mergeCell ref="L41:M41"/>
    <mergeCell ref="D43:E43"/>
    <mergeCell ref="F43:G43"/>
    <mergeCell ref="H43:I43"/>
    <mergeCell ref="C14:D14"/>
    <mergeCell ref="C62:M62"/>
    <mergeCell ref="C57:M57"/>
    <mergeCell ref="C58:M58"/>
    <mergeCell ref="F46:F47"/>
    <mergeCell ref="G46:J47"/>
    <mergeCell ref="L46:M47"/>
    <mergeCell ref="C49:M49"/>
    <mergeCell ref="C50:M50"/>
    <mergeCell ref="C17:M17"/>
    <mergeCell ref="C3:M3"/>
    <mergeCell ref="A59:A61"/>
    <mergeCell ref="C59:M59"/>
    <mergeCell ref="C60:M60"/>
    <mergeCell ref="C61:M61"/>
    <mergeCell ref="A53:A58"/>
    <mergeCell ref="C53:M53"/>
    <mergeCell ref="C54:M54"/>
    <mergeCell ref="C55:M55"/>
    <mergeCell ref="C56:M56"/>
    <mergeCell ref="C51:M51"/>
    <mergeCell ref="C52:M52"/>
    <mergeCell ref="F14:M14"/>
    <mergeCell ref="C15:M15"/>
    <mergeCell ref="A16:A52"/>
    <mergeCell ref="C16:M16"/>
  </mergeCells>
  <dataValidations count="7">
    <dataValidation type="list" allowBlank="1" showInputMessage="1" showErrorMessage="1" sqref="I7:M7" xr:uid="{169473BB-B3D4-477F-93F0-D18B30BE7A7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5CFECDD4-FB82-414B-B5C1-C1DA8E88D24C}"/>
    <dataValidation allowBlank="1" showInputMessage="1" showErrorMessage="1" prompt="Determine si el indicador responde a un enfoque (Derechos Humanos, Género, Diferencial, Poblacional, Ambiental y Territorial). Si responde a más de enfoque separelos por ;" sqref="B16" xr:uid="{99A969C8-67C3-45E9-8E75-39D45294F449}"/>
    <dataValidation allowBlank="1" showInputMessage="1" showErrorMessage="1" prompt="Identifique la meta ODS a que le apunta el indicador de producto. Seleccione de la lista desplegable." sqref="E14" xr:uid="{0833D7DF-B8E3-47D9-ABB2-0394AA38081B}"/>
    <dataValidation allowBlank="1" showInputMessage="1" showErrorMessage="1" prompt="Identifique el ODS a que le apunta el indicador de producto. Seleccione de la lista desplegable._x000a_" sqref="B14:B15" xr:uid="{CA7911A5-80AF-4A63-BCFE-C97D9417C255}"/>
    <dataValidation allowBlank="1" showInputMessage="1" showErrorMessage="1" prompt="Incluir una ficha por cada indicador, ya sea de producto o de resultado" sqref="B1" xr:uid="{9FF5D0FB-4E8A-482E-A225-853911FD841D}"/>
    <dataValidation allowBlank="1" showInputMessage="1" showErrorMessage="1" prompt="Seleccione de la lista desplegable" sqref="B4 B7 H7" xr:uid="{5DEB4A36-CD4E-45AA-A774-28DBD18C8B9B}"/>
  </dataValidations>
  <hyperlinks>
    <hyperlink ref="C57" r:id="rId1" xr:uid="{717CA80A-3458-403C-8767-84D1232E7DE9}"/>
  </hyperlinks>
  <pageMargins left="0.7" right="0.7" top="0.75" bottom="0.75" header="0.3" footer="0.3"/>
  <pageSetup paperSize="9"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1AA74-3A67-4DCD-BE91-CC686C677735}">
  <sheetPr>
    <tabColor rgb="FF0070C0"/>
  </sheetPr>
  <dimension ref="A1:M57"/>
  <sheetViews>
    <sheetView topLeftCell="B3" zoomScaleNormal="100" workbookViewId="0">
      <selection activeCell="C2" sqref="C2:M2"/>
    </sheetView>
  </sheetViews>
  <sheetFormatPr baseColWidth="10" defaultColWidth="11.42578125" defaultRowHeight="15.75"/>
  <cols>
    <col min="1" max="1" width="25.140625" style="12" customWidth="1"/>
    <col min="2" max="2" width="39.140625" style="43" customWidth="1"/>
    <col min="3" max="12" width="11.42578125" style="12"/>
    <col min="13" max="13" width="25.140625" style="12" customWidth="1"/>
    <col min="14" max="16384" width="11.42578125" style="12"/>
  </cols>
  <sheetData>
    <row r="1" spans="1:13" ht="16.5" thickBot="1">
      <c r="A1" s="60"/>
      <c r="B1" s="61" t="s">
        <v>489</v>
      </c>
      <c r="C1" s="62"/>
      <c r="D1" s="62"/>
      <c r="E1" s="62"/>
      <c r="F1" s="62"/>
      <c r="G1" s="62"/>
      <c r="H1" s="62"/>
      <c r="I1" s="62"/>
      <c r="J1" s="62"/>
      <c r="K1" s="62"/>
      <c r="L1" s="62"/>
      <c r="M1" s="63"/>
    </row>
    <row r="2" spans="1:13" ht="21.75" customHeight="1">
      <c r="A2" s="1023" t="s">
        <v>426</v>
      </c>
      <c r="B2" s="150" t="s">
        <v>427</v>
      </c>
      <c r="C2" s="1081" t="s">
        <v>1085</v>
      </c>
      <c r="D2" s="1082"/>
      <c r="E2" s="1082"/>
      <c r="F2" s="1082"/>
      <c r="G2" s="1082"/>
      <c r="H2" s="1082"/>
      <c r="I2" s="1082"/>
      <c r="J2" s="1082"/>
      <c r="K2" s="1082"/>
      <c r="L2" s="1082"/>
      <c r="M2" s="1083"/>
    </row>
    <row r="3" spans="1:13" ht="165.75" customHeight="1">
      <c r="A3" s="1024"/>
      <c r="B3" s="162" t="s">
        <v>429</v>
      </c>
      <c r="C3" s="1084" t="s">
        <v>983</v>
      </c>
      <c r="D3" s="1039"/>
      <c r="E3" s="1039"/>
      <c r="F3" s="1040"/>
      <c r="G3" s="1040"/>
      <c r="H3" s="1040"/>
      <c r="I3" s="1040"/>
      <c r="J3" s="1040"/>
      <c r="K3" s="1040"/>
      <c r="L3" s="1040"/>
      <c r="M3" s="1041"/>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499"/>
    </row>
    <row r="9" spans="1:13">
      <c r="A9" s="1024"/>
      <c r="B9" s="1027"/>
      <c r="C9" s="1079" t="s">
        <v>327</v>
      </c>
      <c r="D9" s="1080"/>
      <c r="E9" s="28"/>
      <c r="F9" s="1030"/>
      <c r="G9" s="1030"/>
      <c r="H9" s="28"/>
      <c r="I9" s="1030"/>
      <c r="J9" s="1030"/>
      <c r="K9" s="28"/>
      <c r="L9" s="1030"/>
      <c r="M9" s="1078"/>
    </row>
    <row r="10" spans="1:13">
      <c r="A10" s="1024"/>
      <c r="B10" s="1028"/>
      <c r="C10" s="1029" t="s">
        <v>435</v>
      </c>
      <c r="D10" s="1030"/>
      <c r="E10" s="134"/>
      <c r="F10" s="1030" t="s">
        <v>435</v>
      </c>
      <c r="G10" s="1030"/>
      <c r="H10" s="134"/>
      <c r="I10" s="1030" t="s">
        <v>435</v>
      </c>
      <c r="J10" s="1030"/>
      <c r="K10" s="134"/>
      <c r="L10" s="1030" t="s">
        <v>435</v>
      </c>
      <c r="M10" s="1078"/>
    </row>
    <row r="11" spans="1:13" ht="98.25" customHeight="1">
      <c r="A11" s="1025"/>
      <c r="B11" s="162" t="s">
        <v>436</v>
      </c>
      <c r="C11" s="1075" t="s">
        <v>1106</v>
      </c>
      <c r="D11" s="1073"/>
      <c r="E11" s="1073"/>
      <c r="F11" s="1073"/>
      <c r="G11" s="1073"/>
      <c r="H11" s="1073"/>
      <c r="I11" s="1073"/>
      <c r="J11" s="1073"/>
      <c r="K11" s="1073"/>
      <c r="L11" s="1073"/>
      <c r="M11" s="1074"/>
    </row>
    <row r="12" spans="1:13" ht="15.75" customHeight="1">
      <c r="A12" s="1053" t="s">
        <v>238</v>
      </c>
      <c r="B12" s="151" t="s">
        <v>280</v>
      </c>
      <c r="C12" s="1013" t="s">
        <v>490</v>
      </c>
      <c r="D12" s="1014"/>
      <c r="E12" s="1014"/>
      <c r="F12" s="1014"/>
      <c r="G12" s="1014"/>
      <c r="H12" s="101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830</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908">
        <v>0.27</v>
      </c>
      <c r="E25" s="24"/>
      <c r="F25" s="32" t="s">
        <v>457</v>
      </c>
      <c r="G25" s="20">
        <v>2020</v>
      </c>
      <c r="I25" s="32" t="s">
        <v>458</v>
      </c>
      <c r="J25" s="466" t="s">
        <v>1082</v>
      </c>
      <c r="K25" s="104"/>
      <c r="L25" s="101"/>
      <c r="M25" s="30"/>
    </row>
    <row r="26" spans="1:13">
      <c r="A26" s="1054"/>
      <c r="B26" s="153"/>
      <c r="C26" s="78"/>
      <c r="D26" s="21"/>
      <c r="E26" s="21"/>
      <c r="F26" s="21"/>
      <c r="G26" s="21"/>
      <c r="H26" s="24"/>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54">
        <v>44927</v>
      </c>
      <c r="E28" s="35"/>
      <c r="F28" s="24" t="s">
        <v>461</v>
      </c>
      <c r="G28" s="354">
        <v>49309</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98">
        <v>0.28000000000000003</v>
      </c>
      <c r="E32" s="9"/>
      <c r="F32" s="98">
        <v>0.28999999999999998</v>
      </c>
      <c r="G32" s="9"/>
      <c r="H32" s="98">
        <v>0.3</v>
      </c>
      <c r="I32" s="9"/>
      <c r="J32" s="98">
        <v>0.31</v>
      </c>
      <c r="K32" s="9"/>
      <c r="L32" s="98">
        <v>0.32</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98">
        <v>0.33</v>
      </c>
      <c r="E34" s="9"/>
      <c r="F34" s="98">
        <v>0.34</v>
      </c>
      <c r="G34" s="9"/>
      <c r="H34" s="98">
        <v>0.35</v>
      </c>
      <c r="I34" s="9"/>
      <c r="J34" s="98">
        <v>0.36</v>
      </c>
      <c r="K34" s="9"/>
      <c r="L34" s="98">
        <v>0.37</v>
      </c>
      <c r="M34" s="100"/>
    </row>
    <row r="35" spans="1:13">
      <c r="A35" s="1054"/>
      <c r="B35" s="154"/>
      <c r="C35" s="88"/>
      <c r="D35" s="6">
        <v>2033</v>
      </c>
      <c r="E35" s="6"/>
      <c r="F35" s="6">
        <v>2034</v>
      </c>
      <c r="G35" s="6"/>
      <c r="H35" s="141" t="s">
        <v>464</v>
      </c>
      <c r="I35" s="141"/>
      <c r="J35" s="141" t="s">
        <v>465</v>
      </c>
      <c r="K35" s="6"/>
      <c r="L35" s="6" t="s">
        <v>466</v>
      </c>
      <c r="M35" s="100"/>
    </row>
    <row r="36" spans="1:13">
      <c r="A36" s="1054"/>
      <c r="B36" s="154"/>
      <c r="C36" s="88"/>
      <c r="D36" s="98">
        <v>0.38</v>
      </c>
      <c r="E36" s="9"/>
      <c r="F36" s="98">
        <v>0.39</v>
      </c>
      <c r="G36" s="9"/>
      <c r="H36" s="98"/>
      <c r="I36" s="9"/>
      <c r="J36" s="98"/>
      <c r="K36" s="9"/>
      <c r="L36" s="98"/>
      <c r="M36" s="100"/>
    </row>
    <row r="37" spans="1:13">
      <c r="A37" s="1054"/>
      <c r="B37" s="154"/>
      <c r="C37" s="88"/>
      <c r="D37" s="10" t="s">
        <v>466</v>
      </c>
      <c r="E37" s="99"/>
      <c r="F37" s="10" t="s">
        <v>467</v>
      </c>
      <c r="G37" s="99"/>
      <c r="H37" s="69"/>
      <c r="I37" s="70"/>
      <c r="J37" s="69"/>
      <c r="K37" s="70"/>
      <c r="L37" s="69"/>
      <c r="M37" s="100"/>
    </row>
    <row r="38" spans="1:13">
      <c r="A38" s="1054"/>
      <c r="B38" s="154"/>
      <c r="C38" s="88"/>
      <c r="D38" s="98"/>
      <c r="E38" s="9"/>
      <c r="F38" s="1076">
        <v>0.39</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99" customHeight="1">
      <c r="A44" s="1054"/>
      <c r="B44" s="151" t="s">
        <v>471</v>
      </c>
      <c r="C44" s="1072" t="s">
        <v>1107</v>
      </c>
      <c r="D44" s="1073"/>
      <c r="E44" s="1073"/>
      <c r="F44" s="1073"/>
      <c r="G44" s="1073"/>
      <c r="H44" s="1073"/>
      <c r="I44" s="1073"/>
      <c r="J44" s="1073"/>
      <c r="K44" s="1073"/>
      <c r="L44" s="1073"/>
      <c r="M44" s="1074"/>
    </row>
    <row r="45" spans="1:13" ht="17.25" customHeight="1">
      <c r="A45" s="1054"/>
      <c r="B45" s="151" t="s">
        <v>472</v>
      </c>
      <c r="C45" s="1013" t="s">
        <v>1105</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36" customHeight="1" thickBot="1">
      <c r="A57" s="149" t="s">
        <v>254</v>
      </c>
      <c r="B57" s="159"/>
      <c r="C57" s="1069"/>
      <c r="D57" s="1085"/>
      <c r="E57" s="1085"/>
      <c r="F57" s="1085"/>
      <c r="G57" s="1085"/>
      <c r="H57" s="1085"/>
      <c r="I57" s="1085"/>
      <c r="J57" s="1085"/>
      <c r="K57" s="1085"/>
      <c r="L57" s="1085"/>
      <c r="M57" s="1086"/>
    </row>
  </sheetData>
  <mergeCells count="42">
    <mergeCell ref="C57:M57"/>
    <mergeCell ref="C52:M52"/>
    <mergeCell ref="C53:M53"/>
    <mergeCell ref="A54:A56"/>
    <mergeCell ref="C54:M54"/>
    <mergeCell ref="C55:M55"/>
    <mergeCell ref="C56:M56"/>
    <mergeCell ref="A48:A53"/>
    <mergeCell ref="C48:M48"/>
    <mergeCell ref="C49:M49"/>
    <mergeCell ref="C50:M50"/>
    <mergeCell ref="C51:M51"/>
    <mergeCell ref="A12:A47"/>
    <mergeCell ref="B13:B19"/>
    <mergeCell ref="B20:B23"/>
    <mergeCell ref="B27:B29"/>
    <mergeCell ref="I7:M7"/>
    <mergeCell ref="B8:B10"/>
    <mergeCell ref="C9:D9"/>
    <mergeCell ref="F9:G9"/>
    <mergeCell ref="H39:I39"/>
    <mergeCell ref="B40:B43"/>
    <mergeCell ref="F41:F42"/>
    <mergeCell ref="G41:J42"/>
    <mergeCell ref="L41:M42"/>
    <mergeCell ref="A2:A11"/>
    <mergeCell ref="C2:M2"/>
    <mergeCell ref="C3:M3"/>
    <mergeCell ref="F4:G4"/>
    <mergeCell ref="C5:M5"/>
    <mergeCell ref="C7:D7"/>
    <mergeCell ref="C45:M45"/>
    <mergeCell ref="C12:H12"/>
    <mergeCell ref="I9:J9"/>
    <mergeCell ref="C10:D10"/>
    <mergeCell ref="F10:G10"/>
    <mergeCell ref="I10:J10"/>
    <mergeCell ref="C44:M44"/>
    <mergeCell ref="C11:M11"/>
    <mergeCell ref="F38:G38"/>
    <mergeCell ref="L9:M9"/>
    <mergeCell ref="L10:M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35052FD0-E103-499D-A821-F2C4C41BE745}"/>
    <dataValidation type="list" allowBlank="1" showInputMessage="1" showErrorMessage="1" sqref="I7:M7" xr:uid="{699275A8-31AA-4A2A-8D85-8D69079A9EA3}">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0F408E99-F858-4CE1-B9C1-19DD789DE1EE}"/>
    <dataValidation allowBlank="1" showInputMessage="1" showErrorMessage="1" prompt="Seleccione de la lista desplegable" sqref="B4 B7 H7" xr:uid="{B7466FC0-B364-4C74-9C6B-EC19D0830F56}"/>
    <dataValidation allowBlank="1" showInputMessage="1" showErrorMessage="1" prompt="Incluir una ficha por cada indicador, ya sea de producto o de resultado" sqref="B1" xr:uid="{C04F5506-A143-4B4F-BB34-11E9C19E952D}"/>
  </dataValidations>
  <hyperlinks>
    <hyperlink ref="C52" r:id="rId1" xr:uid="{C8E018AB-4E03-407E-9D46-F615523263A7}"/>
    <hyperlink ref="C52:M52" r:id="rId2" display="emartinez@participacionbogota.gov.co" xr:uid="{D97579C0-9510-47DD-843C-EBBF67E770AA}"/>
  </hyperlinks>
  <pageMargins left="0.7" right="0.7" top="0.75" bottom="0.75" header="0.3" footer="0.3"/>
  <pageSetup paperSize="9" orientation="portrait" horizontalDpi="1200" verticalDpi="1200" r:id="rId3"/>
  <extLst>
    <ext xmlns:x14="http://schemas.microsoft.com/office/spreadsheetml/2009/9/main" uri="{CCE6A557-97BC-4b89-ADB6-D9C93CAAB3DF}">
      <x14:dataValidations xmlns:xm="http://schemas.microsoft.com/office/excel/2006/main" count="3">
        <x14:dataValidation type="list" allowBlank="1" showInputMessage="1" showErrorMessage="1" xr:uid="{1396E6CD-276C-497D-BFFE-AEE877189C02}">
          <x14:formula1>
            <xm:f>Desplegables!$I$4:$I$18</xm:f>
          </x14:formula1>
          <xm:sqref>C7</xm:sqref>
        </x14:dataValidation>
        <x14:dataValidation type="list" allowBlank="1" showInputMessage="1" showErrorMessage="1" xr:uid="{358D8C6B-DD03-4794-AB65-E5E1DF0A1994}">
          <x14:formula1>
            <xm:f>Desplegables!$B$45:$B$46</xm:f>
          </x14:formula1>
          <xm:sqref>C4</xm:sqref>
        </x14:dataValidation>
        <x14:dataValidation type="list" allowBlank="1" showInputMessage="1" showErrorMessage="1" xr:uid="{900C41F7-03D0-4753-B6E5-DA7DF36B0F7C}">
          <x14:formula1>
            <xm:f>Desplegables!$B$50:$B$52</xm:f>
          </x14:formula1>
          <xm:sqref>G41:J42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8CCFE-B556-43B1-8009-B74B0F0ED75B}">
  <sheetPr>
    <tabColor rgb="FF0070C0"/>
  </sheetPr>
  <dimension ref="A1:M57"/>
  <sheetViews>
    <sheetView topLeftCell="B24" zoomScale="85" zoomScaleNormal="85" workbookViewId="0">
      <selection activeCell="C44" sqref="C44:M44"/>
    </sheetView>
  </sheetViews>
  <sheetFormatPr baseColWidth="10" defaultColWidth="11.42578125" defaultRowHeight="15.75"/>
  <cols>
    <col min="1" max="1" width="25.140625" style="12" customWidth="1"/>
    <col min="2" max="2" width="39.140625" style="43" customWidth="1"/>
    <col min="3" max="6" width="11.42578125" style="12"/>
    <col min="7" max="7" width="19.140625" style="12" customWidth="1"/>
    <col min="8" max="16384" width="11.42578125" style="12"/>
  </cols>
  <sheetData>
    <row r="1" spans="1:13" ht="16.5" thickBot="1">
      <c r="A1" s="60"/>
      <c r="B1" s="61" t="s">
        <v>491</v>
      </c>
      <c r="C1" s="62"/>
      <c r="D1" s="62"/>
      <c r="E1" s="62"/>
      <c r="F1" s="62"/>
      <c r="G1" s="62"/>
      <c r="H1" s="62"/>
      <c r="I1" s="62"/>
      <c r="J1" s="62"/>
      <c r="K1" s="62"/>
      <c r="L1" s="62"/>
      <c r="M1" s="63"/>
    </row>
    <row r="2" spans="1:13" ht="37.5" customHeight="1">
      <c r="A2" s="1023" t="s">
        <v>426</v>
      </c>
      <c r="B2" s="150" t="s">
        <v>427</v>
      </c>
      <c r="C2" s="1035" t="s">
        <v>492</v>
      </c>
      <c r="D2" s="1036"/>
      <c r="E2" s="1036"/>
      <c r="F2" s="1036"/>
      <c r="G2" s="1036"/>
      <c r="H2" s="1036"/>
      <c r="I2" s="1036"/>
      <c r="J2" s="1036"/>
      <c r="K2" s="1036"/>
      <c r="L2" s="1036"/>
      <c r="M2" s="1037"/>
    </row>
    <row r="3" spans="1:13" ht="179.25" customHeight="1">
      <c r="A3" s="1024"/>
      <c r="B3" s="162" t="s">
        <v>429</v>
      </c>
      <c r="C3" s="1038" t="s">
        <v>984</v>
      </c>
      <c r="D3" s="1087"/>
      <c r="E3" s="1087"/>
      <c r="F3" s="1087"/>
      <c r="G3" s="1087"/>
      <c r="H3" s="1087"/>
      <c r="I3" s="1087"/>
      <c r="J3" s="1087"/>
      <c r="K3" s="1087"/>
      <c r="L3" s="1087"/>
      <c r="M3" s="1088"/>
    </row>
    <row r="4" spans="1:13" ht="15.75" customHeight="1">
      <c r="A4" s="1024"/>
      <c r="B4" s="152" t="s">
        <v>290</v>
      </c>
      <c r="C4" s="122" t="s">
        <v>93</v>
      </c>
      <c r="D4" s="123"/>
      <c r="E4" s="124"/>
      <c r="F4" s="1045" t="s">
        <v>291</v>
      </c>
      <c r="G4" s="1046"/>
      <c r="H4" s="125">
        <v>424</v>
      </c>
      <c r="I4" s="126"/>
      <c r="J4" s="126"/>
      <c r="K4" s="126"/>
      <c r="L4" s="126"/>
      <c r="M4" s="127"/>
    </row>
    <row r="5" spans="1:13" ht="16.5" customHeight="1">
      <c r="A5" s="1024"/>
      <c r="B5" s="153" t="s">
        <v>430</v>
      </c>
      <c r="C5" s="1010" t="s">
        <v>826</v>
      </c>
      <c r="D5" s="1011"/>
      <c r="E5" s="1011"/>
      <c r="F5" s="1011"/>
      <c r="G5" s="1011"/>
      <c r="H5" s="1011"/>
      <c r="I5" s="1011"/>
      <c r="J5" s="1011"/>
      <c r="K5" s="1011"/>
      <c r="L5" s="1011"/>
      <c r="M5" s="1012"/>
    </row>
    <row r="6" spans="1:13">
      <c r="A6" s="1024"/>
      <c r="B6" s="152" t="s">
        <v>432</v>
      </c>
      <c r="C6" s="255" t="s">
        <v>827</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89"/>
      <c r="G9" s="1089"/>
      <c r="H9" s="28"/>
      <c r="I9" s="1090"/>
      <c r="J9" s="1090"/>
      <c r="K9" s="28"/>
      <c r="L9" s="26"/>
      <c r="M9" s="116"/>
    </row>
    <row r="10" spans="1:13">
      <c r="A10" s="1024"/>
      <c r="B10" s="1028"/>
      <c r="C10" s="1029" t="s">
        <v>435</v>
      </c>
      <c r="D10" s="1030"/>
      <c r="E10" s="134"/>
      <c r="F10" s="1030" t="s">
        <v>435</v>
      </c>
      <c r="G10" s="1030"/>
      <c r="H10" s="134"/>
      <c r="I10" s="1030"/>
      <c r="J10" s="1030"/>
      <c r="K10" s="134"/>
      <c r="L10" s="121"/>
      <c r="M10" s="135"/>
    </row>
    <row r="11" spans="1:13" ht="148.5" customHeight="1">
      <c r="A11" s="1025"/>
      <c r="B11" s="162" t="s">
        <v>436</v>
      </c>
      <c r="C11" s="1091" t="s">
        <v>1108</v>
      </c>
      <c r="D11" s="1092"/>
      <c r="E11" s="1092"/>
      <c r="F11" s="1092"/>
      <c r="G11" s="1092"/>
      <c r="H11" s="1092"/>
      <c r="I11" s="1093"/>
      <c r="J11" s="1093"/>
      <c r="K11" s="1092"/>
      <c r="L11" s="1092"/>
      <c r="M11" s="1094"/>
    </row>
    <row r="12" spans="1:13" ht="15.75" customHeight="1">
      <c r="A12" s="1053" t="s">
        <v>238</v>
      </c>
      <c r="B12" s="151" t="s">
        <v>280</v>
      </c>
      <c r="C12" s="1058" t="s">
        <v>366</v>
      </c>
      <c r="D12" s="1059"/>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48"/>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832</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908">
        <v>0.03</v>
      </c>
      <c r="E25" s="24"/>
      <c r="F25" s="32" t="s">
        <v>457</v>
      </c>
      <c r="G25" s="20">
        <v>2022</v>
      </c>
      <c r="H25" s="24"/>
      <c r="I25" s="32" t="s">
        <v>458</v>
      </c>
      <c r="J25" s="906" t="s">
        <v>820</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54">
        <v>44927</v>
      </c>
      <c r="E28" s="35"/>
      <c r="F28" s="24" t="s">
        <v>461</v>
      </c>
      <c r="G28" s="354">
        <v>49309</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98">
        <v>0.08</v>
      </c>
      <c r="E32" s="9"/>
      <c r="F32" s="98">
        <v>0.15</v>
      </c>
      <c r="G32" s="9"/>
      <c r="H32" s="98">
        <v>0.21</v>
      </c>
      <c r="I32" s="9"/>
      <c r="J32" s="98">
        <v>0.3</v>
      </c>
      <c r="K32" s="9"/>
      <c r="L32" s="98">
        <v>0.39</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98">
        <v>0.48</v>
      </c>
      <c r="E34" s="9"/>
      <c r="F34" s="98">
        <v>0.54</v>
      </c>
      <c r="G34" s="9"/>
      <c r="H34" s="98">
        <v>0.63</v>
      </c>
      <c r="I34" s="9"/>
      <c r="J34" s="98">
        <v>0.72</v>
      </c>
      <c r="K34" s="9"/>
      <c r="L34" s="98">
        <v>0.81</v>
      </c>
      <c r="M34" s="100"/>
    </row>
    <row r="35" spans="1:13">
      <c r="A35" s="1054"/>
      <c r="B35" s="154"/>
      <c r="C35" s="88"/>
      <c r="D35" s="6">
        <v>2033</v>
      </c>
      <c r="E35" s="6"/>
      <c r="F35" s="6">
        <v>2034</v>
      </c>
      <c r="G35" s="6"/>
      <c r="H35" s="141"/>
      <c r="I35" s="141"/>
      <c r="J35" s="141"/>
      <c r="K35" s="6"/>
      <c r="L35" s="6"/>
      <c r="M35" s="16"/>
    </row>
    <row r="36" spans="1:13">
      <c r="A36" s="1054"/>
      <c r="B36" s="154"/>
      <c r="C36" s="88"/>
      <c r="D36" s="98">
        <v>0.9</v>
      </c>
      <c r="E36" s="9"/>
      <c r="F36" s="98">
        <v>1</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076">
        <v>1</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ht="15.75" customHeight="1">
      <c r="A43" s="1054"/>
      <c r="B43" s="1028"/>
      <c r="C43" s="120"/>
      <c r="D43" s="121"/>
      <c r="E43" s="121"/>
      <c r="F43" s="121"/>
      <c r="G43" s="121"/>
      <c r="H43" s="121"/>
      <c r="I43" s="121"/>
      <c r="J43" s="121"/>
      <c r="K43" s="121"/>
      <c r="L43" s="26"/>
      <c r="M43" s="116"/>
    </row>
    <row r="44" spans="1:13" ht="114" customHeight="1">
      <c r="A44" s="1054"/>
      <c r="B44" s="151" t="s">
        <v>471</v>
      </c>
      <c r="C44" s="1013" t="s">
        <v>1110</v>
      </c>
      <c r="D44" s="1014"/>
      <c r="E44" s="1014"/>
      <c r="F44" s="1014"/>
      <c r="G44" s="1014"/>
      <c r="H44" s="1014"/>
      <c r="I44" s="1014"/>
      <c r="J44" s="1014"/>
      <c r="K44" s="1014"/>
      <c r="L44" s="1014"/>
      <c r="M44" s="1017"/>
    </row>
    <row r="45" spans="1:13" ht="18.75" customHeight="1">
      <c r="A45" s="1054"/>
      <c r="B45" s="151" t="s">
        <v>472</v>
      </c>
      <c r="C45" s="1095" t="s">
        <v>1109</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c r="A49" s="1061"/>
      <c r="B49" s="155" t="s">
        <v>477</v>
      </c>
      <c r="C49" s="1063" t="s">
        <v>478</v>
      </c>
      <c r="D49" s="1064"/>
      <c r="E49" s="1064"/>
      <c r="F49" s="1064"/>
      <c r="G49" s="1064"/>
      <c r="H49" s="1064"/>
      <c r="I49" s="1064"/>
      <c r="J49" s="1064"/>
      <c r="K49" s="1064"/>
      <c r="L49" s="1064"/>
      <c r="M49" s="1065"/>
    </row>
    <row r="50" spans="1:13">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ht="16.5" thickBot="1">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0">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B40:B43"/>
    <mergeCell ref="C44:M44"/>
    <mergeCell ref="C45:M45"/>
    <mergeCell ref="F38:G38"/>
    <mergeCell ref="H39:I39"/>
    <mergeCell ref="F41:F42"/>
    <mergeCell ref="G41:J42"/>
    <mergeCell ref="L41:M42"/>
    <mergeCell ref="A2:A11"/>
    <mergeCell ref="C2:M2"/>
    <mergeCell ref="C3:M3"/>
    <mergeCell ref="F4:G4"/>
    <mergeCell ref="C5:M5"/>
    <mergeCell ref="C7:D7"/>
    <mergeCell ref="I7:M7"/>
    <mergeCell ref="B8:B10"/>
    <mergeCell ref="C9:D9"/>
    <mergeCell ref="F9:G9"/>
    <mergeCell ref="I9:J9"/>
    <mergeCell ref="C10:D10"/>
    <mergeCell ref="F10:G10"/>
    <mergeCell ref="I10:J10"/>
    <mergeCell ref="C11:M11"/>
  </mergeCells>
  <dataValidations count="5">
    <dataValidation allowBlank="1" showInputMessage="1" showErrorMessage="1" prompt="Incluir una ficha por cada indicador, ya sea de producto o de resultado" sqref="B1" xr:uid="{FA66BEE8-BE30-43A5-BECA-2DC3B61FDF14}"/>
    <dataValidation allowBlank="1" showInputMessage="1" showErrorMessage="1" prompt="Seleccione de la lista desplegable" sqref="B4 B7 H7" xr:uid="{83E6F634-4C91-4417-AD87-D8478492D9AD}"/>
    <dataValidation allowBlank="1" showInputMessage="1" showErrorMessage="1" prompt="Determine si el indicador responde a un enfoque (Derechos Humanos, Género, Diferencial, Poblacional, Ambiental y Territorial). Si responde a más de enfoque separelos por ;" sqref="B12" xr:uid="{F47E6F10-22B8-4DA0-9ECE-BB213A52AAE1}"/>
    <dataValidation type="list" allowBlank="1" showInputMessage="1" showErrorMessage="1" sqref="I7:M7" xr:uid="{B39A7385-3147-4BA9-B73A-4939877E09B4}">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91BCF5CB-14CD-4322-8FC4-5BBDD118D2BD}"/>
  </dataValidations>
  <hyperlinks>
    <hyperlink ref="C52:M52" r:id="rId1" display="emartinez@participacionbogota.gov.co" xr:uid="{1FF40206-311C-4812-93B0-E7EE237589FB}"/>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r:uid="{AA5C528E-4C1C-4BC0-8F19-7E4FF38FD6F1}">
          <x14:formula1>
            <xm:f>Desplegables!$B$50:$B$52</xm:f>
          </x14:formula1>
          <xm:sqref>G41:J42</xm:sqref>
        </x14:dataValidation>
        <x14:dataValidation type="list" allowBlank="1" showInputMessage="1" showErrorMessage="1" xr:uid="{262AE9E4-9CB5-4573-8C82-5CAAAF0C0541}">
          <x14:formula1>
            <xm:f>Desplegables!$B$45:$B$46</xm:f>
          </x14:formula1>
          <xm:sqref>C4</xm:sqref>
        </x14:dataValidation>
        <x14:dataValidation type="list" allowBlank="1" showInputMessage="1" showErrorMessage="1" xr:uid="{81CEE9A5-0A70-4359-AACB-4AE15C47E193}">
          <x14:formula1>
            <xm:f>Desplegables!$I$4:$I$18</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C986-57F7-440A-84B1-F9A334DA7E8C}">
  <sheetPr>
    <tabColor rgb="FF0070C0"/>
  </sheetPr>
  <dimension ref="A1:M57"/>
  <sheetViews>
    <sheetView topLeftCell="A40" zoomScale="85" zoomScaleNormal="85" workbookViewId="0">
      <selection activeCell="C44" sqref="C44:M44"/>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493</v>
      </c>
      <c r="C1" s="62"/>
      <c r="D1" s="62"/>
      <c r="E1" s="62"/>
      <c r="F1" s="62"/>
      <c r="G1" s="62"/>
      <c r="H1" s="62"/>
      <c r="I1" s="62"/>
      <c r="J1" s="62"/>
      <c r="K1" s="62"/>
      <c r="L1" s="62"/>
      <c r="M1" s="63"/>
    </row>
    <row r="2" spans="1:13" ht="24.75" customHeight="1">
      <c r="A2" s="1023" t="s">
        <v>426</v>
      </c>
      <c r="B2" s="150" t="s">
        <v>427</v>
      </c>
      <c r="C2" s="1035" t="s">
        <v>834</v>
      </c>
      <c r="D2" s="1036"/>
      <c r="E2" s="1036"/>
      <c r="F2" s="1036"/>
      <c r="G2" s="1036"/>
      <c r="H2" s="1036"/>
      <c r="I2" s="1036"/>
      <c r="J2" s="1036"/>
      <c r="K2" s="1036"/>
      <c r="L2" s="1036"/>
      <c r="M2" s="1037"/>
    </row>
    <row r="3" spans="1:13" ht="72.75" customHeight="1">
      <c r="A3" s="1024"/>
      <c r="B3" s="162" t="s">
        <v>429</v>
      </c>
      <c r="C3" s="1084" t="s">
        <v>985</v>
      </c>
      <c r="D3" s="1039"/>
      <c r="E3" s="1039"/>
      <c r="F3" s="1040"/>
      <c r="G3" s="1040"/>
      <c r="H3" s="1040"/>
      <c r="I3" s="1040"/>
      <c r="J3" s="1040"/>
      <c r="K3" s="1040"/>
      <c r="L3" s="1040"/>
      <c r="M3" s="1041"/>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30"/>
      <c r="G9" s="1030"/>
      <c r="H9" s="28"/>
      <c r="I9" s="1030"/>
      <c r="J9" s="1030"/>
      <c r="K9" s="28"/>
      <c r="L9" s="26"/>
      <c r="M9" s="116"/>
    </row>
    <row r="10" spans="1:13">
      <c r="A10" s="1024"/>
      <c r="B10" s="1028"/>
      <c r="C10" s="1029" t="s">
        <v>435</v>
      </c>
      <c r="D10" s="1030"/>
      <c r="E10" s="134"/>
      <c r="F10" s="1030" t="s">
        <v>435</v>
      </c>
      <c r="G10" s="1030"/>
      <c r="H10" s="134"/>
      <c r="I10" s="1030" t="s">
        <v>435</v>
      </c>
      <c r="J10" s="1030"/>
      <c r="K10" s="134"/>
      <c r="L10" s="121"/>
      <c r="M10" s="135"/>
    </row>
    <row r="11" spans="1:13" ht="135.75" customHeight="1">
      <c r="A11" s="1025"/>
      <c r="B11" s="162" t="s">
        <v>436</v>
      </c>
      <c r="C11" s="1091" t="s">
        <v>1113</v>
      </c>
      <c r="D11" s="1092"/>
      <c r="E11" s="1092"/>
      <c r="F11" s="1092"/>
      <c r="G11" s="1092"/>
      <c r="H11" s="1092"/>
      <c r="I11" s="1092"/>
      <c r="J11" s="1092"/>
      <c r="K11" s="1092"/>
      <c r="L11" s="1092"/>
      <c r="M11" s="1094"/>
    </row>
    <row r="12" spans="1:13" ht="15.75" customHeight="1">
      <c r="A12" s="1053" t="s">
        <v>238</v>
      </c>
      <c r="B12" s="151" t="s">
        <v>280</v>
      </c>
      <c r="C12" s="1013" t="s">
        <v>366</v>
      </c>
      <c r="D12" s="1014"/>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56" t="s">
        <v>830</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31" t="s">
        <v>324</v>
      </c>
      <c r="E25" s="24"/>
      <c r="F25" s="32" t="s">
        <v>457</v>
      </c>
      <c r="G25" s="20" t="s">
        <v>324</v>
      </c>
      <c r="H25" s="24"/>
      <c r="I25" s="32" t="s">
        <v>458</v>
      </c>
      <c r="J25" s="103" t="s">
        <v>324</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6">
        <v>2023</v>
      </c>
      <c r="E28" s="35"/>
      <c r="F28" s="24" t="s">
        <v>461</v>
      </c>
      <c r="G28" s="36" t="s">
        <v>494</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98">
        <v>0.51</v>
      </c>
      <c r="E32" s="9"/>
      <c r="F32" s="98">
        <v>0.52</v>
      </c>
      <c r="G32" s="9"/>
      <c r="H32" s="98">
        <v>0.53</v>
      </c>
      <c r="I32" s="9"/>
      <c r="J32" s="98">
        <v>0.54</v>
      </c>
      <c r="K32" s="9"/>
      <c r="L32" s="98">
        <v>0.55000000000000004</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98">
        <v>0.56000000000000005</v>
      </c>
      <c r="E34" s="9"/>
      <c r="F34" s="98">
        <v>0.56999999999999995</v>
      </c>
      <c r="G34" s="9"/>
      <c r="H34" s="98">
        <v>0.57999999999999996</v>
      </c>
      <c r="I34" s="9"/>
      <c r="J34" s="98">
        <v>0.59</v>
      </c>
      <c r="K34" s="9"/>
      <c r="L34" s="98">
        <v>0.6</v>
      </c>
      <c r="M34" s="100"/>
    </row>
    <row r="35" spans="1:13">
      <c r="A35" s="1054"/>
      <c r="B35" s="154"/>
      <c r="C35" s="88"/>
      <c r="D35" s="6">
        <v>2033</v>
      </c>
      <c r="E35" s="6"/>
      <c r="F35" s="6">
        <v>2034</v>
      </c>
      <c r="G35" s="6"/>
      <c r="H35" s="141"/>
      <c r="I35" s="141"/>
      <c r="J35" s="141"/>
      <c r="K35" s="6"/>
      <c r="L35" s="6"/>
      <c r="M35" s="16"/>
    </row>
    <row r="36" spans="1:13">
      <c r="A36" s="1054"/>
      <c r="B36" s="154"/>
      <c r="C36" s="88"/>
      <c r="D36" s="98">
        <v>0.61</v>
      </c>
      <c r="E36" s="9"/>
      <c r="F36" s="98">
        <v>0.62</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076">
        <v>0.62</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167.25" customHeight="1">
      <c r="A44" s="1054"/>
      <c r="B44" s="151" t="s">
        <v>471</v>
      </c>
      <c r="C44" s="1013" t="s">
        <v>1112</v>
      </c>
      <c r="D44" s="1014"/>
      <c r="E44" s="1014"/>
      <c r="F44" s="1014"/>
      <c r="G44" s="1014"/>
      <c r="H44" s="1014"/>
      <c r="I44" s="1014"/>
      <c r="J44" s="1014"/>
      <c r="K44" s="1014"/>
      <c r="L44" s="1014"/>
      <c r="M44" s="1017"/>
    </row>
    <row r="45" spans="1:13" ht="26.25" customHeight="1">
      <c r="A45" s="1054"/>
      <c r="B45" s="151" t="s">
        <v>472</v>
      </c>
      <c r="C45" s="1013" t="s">
        <v>1111</v>
      </c>
      <c r="D45" s="1014"/>
      <c r="E45" s="1014"/>
      <c r="F45" s="1014"/>
      <c r="G45" s="1014"/>
      <c r="H45" s="1014"/>
      <c r="I45" s="1014"/>
      <c r="J45" s="1014"/>
      <c r="K45" s="1014"/>
      <c r="L45" s="1014"/>
      <c r="M45" s="1017"/>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40">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C44:M44"/>
    <mergeCell ref="C45:M45"/>
    <mergeCell ref="F38:G38"/>
    <mergeCell ref="H39:I39"/>
    <mergeCell ref="B40:B43"/>
    <mergeCell ref="F41:F42"/>
    <mergeCell ref="G41:J42"/>
    <mergeCell ref="L41:M42"/>
    <mergeCell ref="A2:A11"/>
    <mergeCell ref="C2:M2"/>
    <mergeCell ref="C3:M3"/>
    <mergeCell ref="F4:G4"/>
    <mergeCell ref="C5:M5"/>
    <mergeCell ref="C7:D7"/>
    <mergeCell ref="I7:M7"/>
    <mergeCell ref="B8:B10"/>
    <mergeCell ref="C9:D9"/>
    <mergeCell ref="F9:G9"/>
    <mergeCell ref="C11:M11"/>
    <mergeCell ref="I9:J9"/>
    <mergeCell ref="C10:D10"/>
    <mergeCell ref="F10:G10"/>
    <mergeCell ref="I10:J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DBA8480E-420D-4679-8172-6DA4DA3E7DCC}"/>
    <dataValidation type="list" allowBlank="1" showInputMessage="1" showErrorMessage="1" sqref="I7:M7" xr:uid="{D088888B-8B04-4244-9C48-B5FCFEA47D09}">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44A1E0B0-6295-4605-BA63-9EF313ED3517}"/>
    <dataValidation allowBlank="1" showInputMessage="1" showErrorMessage="1" prompt="Seleccione de la lista desplegable" sqref="B4 B7 H7" xr:uid="{E4AC746E-A4D8-44AD-9671-2BAA8130CADB}"/>
    <dataValidation allowBlank="1" showInputMessage="1" showErrorMessage="1" prompt="Incluir una ficha por cada indicador, ya sea de producto o de resultado" sqref="B1" xr:uid="{3F82B30C-55E9-447C-BB0A-C356D864E0ED}"/>
  </dataValidations>
  <hyperlinks>
    <hyperlink ref="C52" r:id="rId1" xr:uid="{D6CC262D-AD50-4028-8F5B-13C050873A10}"/>
    <hyperlink ref="C52:M52" r:id="rId2" display="emartinez@participacionbogota.gov.co" xr:uid="{6AAB28AF-B59F-4A9C-9A20-DDBD3171B862}"/>
  </hyperlinks>
  <pageMargins left="0.7" right="0.7" top="0.75" bottom="0.75" header="0.3" footer="0.3"/>
  <pageSetup paperSize="9" orientation="portrait" horizontalDpi="1200" verticalDpi="1200" r:id="rId3"/>
  <ignoredErrors>
    <ignoredError sqref="G28"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FBFD5994-A0A1-4330-B76F-E4C3C1567CD5}">
          <x14:formula1>
            <xm:f>Desplegables!$I$4:$I$18</xm:f>
          </x14:formula1>
          <xm:sqref>C7</xm:sqref>
        </x14:dataValidation>
        <x14:dataValidation type="list" allowBlank="1" showInputMessage="1" showErrorMessage="1" xr:uid="{F22A06E6-7256-4539-B65D-3814CF80B786}">
          <x14:formula1>
            <xm:f>Desplegables!$B$45:$B$46</xm:f>
          </x14:formula1>
          <xm:sqref>C4</xm:sqref>
        </x14:dataValidation>
        <x14:dataValidation type="list" allowBlank="1" showInputMessage="1" showErrorMessage="1" xr:uid="{E1157FD6-7C1A-4B0D-BE24-A72DE143A600}">
          <x14:formula1>
            <xm:f>Desplegables!$B$50:$B$52</xm:f>
          </x14:formula1>
          <xm:sqref>G41:J42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38A2-1AB8-4B33-AD13-F64F5F4F54A4}">
  <sheetPr>
    <tabColor rgb="FF0070C0"/>
  </sheetPr>
  <dimension ref="A1:M57"/>
  <sheetViews>
    <sheetView topLeftCell="A3" zoomScale="85" zoomScaleNormal="85" workbookViewId="0">
      <selection activeCell="C2" sqref="C2:M2"/>
    </sheetView>
  </sheetViews>
  <sheetFormatPr baseColWidth="10" defaultColWidth="11.42578125" defaultRowHeight="15.75"/>
  <cols>
    <col min="1" max="1" width="25.140625" style="12" customWidth="1"/>
    <col min="2" max="2" width="39.140625" style="43" customWidth="1"/>
    <col min="3" max="16384" width="11.42578125" style="12"/>
  </cols>
  <sheetData>
    <row r="1" spans="1:13" ht="16.5" thickBot="1">
      <c r="A1" s="60"/>
      <c r="B1" s="61" t="s">
        <v>495</v>
      </c>
      <c r="C1" s="62"/>
      <c r="D1" s="62"/>
      <c r="E1" s="62"/>
      <c r="F1" s="62"/>
      <c r="G1" s="62"/>
      <c r="H1" s="62"/>
      <c r="I1" s="62"/>
      <c r="J1" s="62"/>
      <c r="K1" s="62"/>
      <c r="L1" s="62"/>
      <c r="M1" s="63"/>
    </row>
    <row r="2" spans="1:13" ht="22.5" customHeight="1">
      <c r="A2" s="1023" t="s">
        <v>426</v>
      </c>
      <c r="B2" s="150" t="s">
        <v>427</v>
      </c>
      <c r="C2" s="1035" t="s">
        <v>837</v>
      </c>
      <c r="D2" s="1036"/>
      <c r="E2" s="1036"/>
      <c r="F2" s="1036"/>
      <c r="G2" s="1036"/>
      <c r="H2" s="1036"/>
      <c r="I2" s="1036"/>
      <c r="J2" s="1036"/>
      <c r="K2" s="1036"/>
      <c r="L2" s="1036"/>
      <c r="M2" s="1037"/>
    </row>
    <row r="3" spans="1:13" ht="72.75" customHeight="1">
      <c r="A3" s="1024"/>
      <c r="B3" s="162" t="s">
        <v>429</v>
      </c>
      <c r="C3" s="1096" t="s">
        <v>986</v>
      </c>
      <c r="D3" s="1097"/>
      <c r="E3" s="1097"/>
      <c r="F3" s="1087"/>
      <c r="G3" s="1087"/>
      <c r="H3" s="1087"/>
      <c r="I3" s="1087"/>
      <c r="J3" s="1087"/>
      <c r="K3" s="1087"/>
      <c r="L3" s="1087"/>
      <c r="M3" s="1088"/>
    </row>
    <row r="4" spans="1:13" ht="15.75" customHeight="1">
      <c r="A4" s="1024"/>
      <c r="B4" s="152" t="s">
        <v>290</v>
      </c>
      <c r="C4" s="122" t="s">
        <v>95</v>
      </c>
      <c r="D4" s="123"/>
      <c r="E4" s="124"/>
      <c r="F4" s="1045" t="s">
        <v>291</v>
      </c>
      <c r="G4" s="1046"/>
      <c r="H4" s="125" t="s">
        <v>356</v>
      </c>
      <c r="I4" s="126"/>
      <c r="J4" s="126"/>
      <c r="K4" s="126"/>
      <c r="L4" s="126"/>
      <c r="M4" s="127"/>
    </row>
    <row r="5" spans="1:13" ht="16.5" customHeight="1">
      <c r="A5" s="1024"/>
      <c r="B5" s="153" t="s">
        <v>430</v>
      </c>
      <c r="C5" s="1010" t="s">
        <v>431</v>
      </c>
      <c r="D5" s="1011"/>
      <c r="E5" s="1011"/>
      <c r="F5" s="1011"/>
      <c r="G5" s="1011"/>
      <c r="H5" s="1011"/>
      <c r="I5" s="1011"/>
      <c r="J5" s="1011"/>
      <c r="K5" s="1011"/>
      <c r="L5" s="1011"/>
      <c r="M5" s="1012"/>
    </row>
    <row r="6" spans="1:13">
      <c r="A6" s="1024"/>
      <c r="B6" s="152" t="s">
        <v>432</v>
      </c>
      <c r="C6" s="122" t="s">
        <v>431</v>
      </c>
      <c r="D6" s="126"/>
      <c r="E6" s="126"/>
      <c r="F6" s="126"/>
      <c r="G6" s="126"/>
      <c r="H6" s="126"/>
      <c r="I6" s="126"/>
      <c r="J6" s="126"/>
      <c r="K6" s="126"/>
      <c r="L6" s="126"/>
      <c r="M6" s="127"/>
    </row>
    <row r="7" spans="1:13">
      <c r="A7" s="1024"/>
      <c r="B7" s="151" t="s">
        <v>433</v>
      </c>
      <c r="C7" s="1031" t="s">
        <v>10</v>
      </c>
      <c r="D7" s="1032"/>
      <c r="E7" s="128"/>
      <c r="F7" s="128"/>
      <c r="G7" s="129"/>
      <c r="H7" s="67" t="s">
        <v>294</v>
      </c>
      <c r="I7" s="1033" t="s">
        <v>18</v>
      </c>
      <c r="J7" s="1032"/>
      <c r="K7" s="1032"/>
      <c r="L7" s="1032"/>
      <c r="M7" s="1034"/>
    </row>
    <row r="8" spans="1:13">
      <c r="A8" s="1024"/>
      <c r="B8" s="1026" t="s">
        <v>434</v>
      </c>
      <c r="C8" s="130"/>
      <c r="D8" s="131"/>
      <c r="E8" s="131"/>
      <c r="F8" s="131"/>
      <c r="G8" s="131"/>
      <c r="H8" s="131"/>
      <c r="I8" s="131"/>
      <c r="J8" s="131"/>
      <c r="K8" s="131"/>
      <c r="L8" s="132"/>
      <c r="M8" s="133"/>
    </row>
    <row r="9" spans="1:13">
      <c r="A9" s="1024"/>
      <c r="B9" s="1027"/>
      <c r="C9" s="1029" t="s">
        <v>327</v>
      </c>
      <c r="D9" s="1030"/>
      <c r="E9" s="28"/>
      <c r="F9" s="1098"/>
      <c r="G9" s="1098"/>
      <c r="H9" s="28"/>
      <c r="I9" s="1090"/>
      <c r="J9" s="1090"/>
      <c r="K9" s="28"/>
      <c r="L9" s="26"/>
      <c r="M9" s="116"/>
    </row>
    <row r="10" spans="1:13">
      <c r="A10" s="1024"/>
      <c r="B10" s="1028"/>
      <c r="C10" s="1029" t="s">
        <v>435</v>
      </c>
      <c r="D10" s="1030"/>
      <c r="E10" s="134"/>
      <c r="F10" s="1030" t="s">
        <v>435</v>
      </c>
      <c r="G10" s="1030"/>
      <c r="H10" s="134"/>
      <c r="I10" s="1030"/>
      <c r="J10" s="1030"/>
      <c r="K10" s="134"/>
      <c r="L10" s="121"/>
      <c r="M10" s="135"/>
    </row>
    <row r="11" spans="1:13" ht="96" customHeight="1">
      <c r="A11" s="1025"/>
      <c r="B11" s="162" t="s">
        <v>436</v>
      </c>
      <c r="C11" s="1099" t="s">
        <v>1114</v>
      </c>
      <c r="D11" s="1100"/>
      <c r="E11" s="1100"/>
      <c r="F11" s="1100"/>
      <c r="G11" s="1100"/>
      <c r="H11" s="1100"/>
      <c r="I11" s="1100"/>
      <c r="J11" s="1100"/>
      <c r="K11" s="1100"/>
      <c r="L11" s="1100"/>
      <c r="M11" s="1101"/>
    </row>
    <row r="12" spans="1:13" ht="15.75" customHeight="1">
      <c r="A12" s="1053" t="s">
        <v>238</v>
      </c>
      <c r="B12" s="151" t="s">
        <v>280</v>
      </c>
      <c r="C12" s="1099" t="s">
        <v>496</v>
      </c>
      <c r="D12" s="1100"/>
      <c r="E12" s="104"/>
      <c r="F12" s="104"/>
      <c r="G12" s="104"/>
      <c r="H12" s="104"/>
      <c r="I12" s="104"/>
      <c r="J12" s="104"/>
      <c r="K12" s="104"/>
      <c r="L12" s="136"/>
      <c r="M12" s="137"/>
    </row>
    <row r="13" spans="1:13" ht="8.25" customHeight="1">
      <c r="A13" s="1054"/>
      <c r="B13" s="1026" t="s">
        <v>437</v>
      </c>
      <c r="C13" s="138"/>
      <c r="D13" s="13"/>
      <c r="E13" s="13"/>
      <c r="F13" s="13"/>
      <c r="G13" s="13"/>
      <c r="H13" s="13"/>
      <c r="I13" s="13"/>
      <c r="J13" s="13"/>
      <c r="K13" s="13"/>
      <c r="L13" s="13"/>
      <c r="M13" s="14"/>
    </row>
    <row r="14" spans="1:13" ht="9" customHeight="1">
      <c r="A14" s="1054"/>
      <c r="B14" s="1027"/>
      <c r="C14" s="76"/>
      <c r="D14" s="15"/>
      <c r="E14" s="5"/>
      <c r="F14" s="15"/>
      <c r="G14" s="5"/>
      <c r="H14" s="15"/>
      <c r="I14" s="5"/>
      <c r="J14" s="15"/>
      <c r="K14" s="5"/>
      <c r="L14" s="5"/>
      <c r="M14" s="16"/>
    </row>
    <row r="15" spans="1:13">
      <c r="A15" s="1054"/>
      <c r="B15" s="1027"/>
      <c r="C15" s="77" t="s">
        <v>438</v>
      </c>
      <c r="D15" s="17"/>
      <c r="E15" s="18" t="s">
        <v>439</v>
      </c>
      <c r="F15" s="17"/>
      <c r="G15" s="18" t="s">
        <v>440</v>
      </c>
      <c r="H15" s="17"/>
      <c r="I15" s="18" t="s">
        <v>441</v>
      </c>
      <c r="J15" s="19"/>
      <c r="K15" s="18"/>
      <c r="L15" s="18"/>
      <c r="M15" s="66"/>
    </row>
    <row r="16" spans="1:13">
      <c r="A16" s="1054"/>
      <c r="B16" s="1027"/>
      <c r="C16" s="77" t="s">
        <v>443</v>
      </c>
      <c r="D16" s="19"/>
      <c r="E16" s="18" t="s">
        <v>444</v>
      </c>
      <c r="F16" s="20"/>
      <c r="G16" s="18" t="s">
        <v>445</v>
      </c>
      <c r="H16" s="20"/>
      <c r="I16" s="18"/>
      <c r="J16" s="68"/>
      <c r="K16" s="18"/>
      <c r="L16" s="18"/>
      <c r="M16" s="66"/>
    </row>
    <row r="17" spans="1:13">
      <c r="A17" s="1054"/>
      <c r="B17" s="1027"/>
      <c r="C17" s="77" t="s">
        <v>446</v>
      </c>
      <c r="D17" s="19"/>
      <c r="E17" s="18" t="s">
        <v>447</v>
      </c>
      <c r="F17" s="19"/>
      <c r="G17" s="18"/>
      <c r="H17" s="68"/>
      <c r="I17" s="18"/>
      <c r="J17" s="68"/>
      <c r="K17" s="18"/>
      <c r="L17" s="18"/>
      <c r="M17" s="66"/>
    </row>
    <row r="18" spans="1:13">
      <c r="A18" s="1054"/>
      <c r="B18" s="1027"/>
      <c r="C18" s="77" t="s">
        <v>105</v>
      </c>
      <c r="D18" s="19" t="s">
        <v>442</v>
      </c>
      <c r="E18" s="18" t="s">
        <v>448</v>
      </c>
      <c r="F18" s="325" t="s">
        <v>838</v>
      </c>
      <c r="G18" s="139"/>
      <c r="H18" s="139"/>
      <c r="I18" s="139"/>
      <c r="J18" s="139"/>
      <c r="K18" s="139"/>
      <c r="L18" s="139"/>
      <c r="M18" s="140"/>
    </row>
    <row r="19" spans="1:13" ht="9.75" customHeight="1">
      <c r="A19" s="1054"/>
      <c r="B19" s="1028"/>
      <c r="C19" s="78"/>
      <c r="D19" s="21"/>
      <c r="E19" s="21"/>
      <c r="F19" s="21"/>
      <c r="G19" s="21"/>
      <c r="H19" s="21"/>
      <c r="I19" s="21"/>
      <c r="J19" s="21"/>
      <c r="K19" s="21"/>
      <c r="L19" s="21"/>
      <c r="M19" s="22"/>
    </row>
    <row r="20" spans="1:13">
      <c r="A20" s="1054"/>
      <c r="B20" s="1026" t="s">
        <v>449</v>
      </c>
      <c r="C20" s="79"/>
      <c r="D20" s="23"/>
      <c r="E20" s="23"/>
      <c r="F20" s="23"/>
      <c r="G20" s="23"/>
      <c r="H20" s="23"/>
      <c r="I20" s="23"/>
      <c r="J20" s="23"/>
      <c r="K20" s="23"/>
      <c r="L20" s="132"/>
      <c r="M20" s="133"/>
    </row>
    <row r="21" spans="1:13">
      <c r="A21" s="1054"/>
      <c r="B21" s="1027"/>
      <c r="C21" s="77" t="s">
        <v>450</v>
      </c>
      <c r="D21" s="20"/>
      <c r="E21" s="24"/>
      <c r="F21" s="18" t="s">
        <v>451</v>
      </c>
      <c r="G21" s="19"/>
      <c r="H21" s="24"/>
      <c r="I21" s="18" t="s">
        <v>452</v>
      </c>
      <c r="J21" s="19" t="s">
        <v>442</v>
      </c>
      <c r="K21" s="24"/>
      <c r="L21" s="26"/>
      <c r="M21" s="116"/>
    </row>
    <row r="22" spans="1:13">
      <c r="A22" s="1054"/>
      <c r="B22" s="1027"/>
      <c r="C22" s="77" t="s">
        <v>453</v>
      </c>
      <c r="D22" s="25"/>
      <c r="E22" s="26"/>
      <c r="F22" s="18" t="s">
        <v>454</v>
      </c>
      <c r="G22" s="20"/>
      <c r="H22" s="26"/>
      <c r="I22" s="27"/>
      <c r="J22" s="26"/>
      <c r="K22" s="28"/>
      <c r="L22" s="26"/>
      <c r="M22" s="116"/>
    </row>
    <row r="23" spans="1:13">
      <c r="A23" s="1054"/>
      <c r="B23" s="1027"/>
      <c r="C23" s="80"/>
      <c r="D23" s="29"/>
      <c r="E23" s="29"/>
      <c r="F23" s="29"/>
      <c r="G23" s="29"/>
      <c r="H23" s="29"/>
      <c r="I23" s="29"/>
      <c r="J23" s="29"/>
      <c r="K23" s="29"/>
      <c r="L23" s="121"/>
      <c r="M23" s="135"/>
    </row>
    <row r="24" spans="1:13">
      <c r="A24" s="1054"/>
      <c r="B24" s="160" t="s">
        <v>455</v>
      </c>
      <c r="C24" s="81"/>
      <c r="D24" s="59"/>
      <c r="E24" s="59"/>
      <c r="F24" s="59"/>
      <c r="G24" s="59"/>
      <c r="H24" s="59"/>
      <c r="I24" s="59"/>
      <c r="J24" s="59"/>
      <c r="K24" s="59"/>
      <c r="L24" s="59"/>
      <c r="M24" s="82"/>
    </row>
    <row r="25" spans="1:13">
      <c r="A25" s="1054"/>
      <c r="B25" s="154"/>
      <c r="C25" s="83" t="s">
        <v>456</v>
      </c>
      <c r="D25" s="909">
        <v>4.5999999999999999E-2</v>
      </c>
      <c r="E25" s="24"/>
      <c r="F25" s="32" t="s">
        <v>457</v>
      </c>
      <c r="G25" s="20">
        <v>2020</v>
      </c>
      <c r="H25" s="24"/>
      <c r="I25" s="32" t="s">
        <v>458</v>
      </c>
      <c r="J25" s="906" t="s">
        <v>1083</v>
      </c>
      <c r="K25" s="104"/>
      <c r="L25" s="101"/>
      <c r="M25" s="30"/>
    </row>
    <row r="26" spans="1:13">
      <c r="A26" s="1054"/>
      <c r="B26" s="153"/>
      <c r="C26" s="78"/>
      <c r="D26" s="21"/>
      <c r="E26" s="21"/>
      <c r="F26" s="21"/>
      <c r="G26" s="21"/>
      <c r="H26" s="21"/>
      <c r="I26" s="21"/>
      <c r="J26" s="21"/>
      <c r="K26" s="21"/>
      <c r="L26" s="21"/>
      <c r="M26" s="22"/>
    </row>
    <row r="27" spans="1:13">
      <c r="A27" s="1054"/>
      <c r="B27" s="1027" t="s">
        <v>459</v>
      </c>
      <c r="C27" s="84"/>
      <c r="D27" s="33"/>
      <c r="E27" s="33"/>
      <c r="F27" s="33"/>
      <c r="G27" s="33"/>
      <c r="H27" s="33"/>
      <c r="I27" s="33"/>
      <c r="J27" s="33"/>
      <c r="K27" s="33"/>
      <c r="L27" s="26"/>
      <c r="M27" s="116"/>
    </row>
    <row r="28" spans="1:13">
      <c r="A28" s="1054"/>
      <c r="B28" s="1027"/>
      <c r="C28" s="85" t="s">
        <v>460</v>
      </c>
      <c r="D28" s="36">
        <v>2023</v>
      </c>
      <c r="E28" s="35"/>
      <c r="F28" s="24" t="s">
        <v>461</v>
      </c>
      <c r="G28" s="36" t="s">
        <v>494</v>
      </c>
      <c r="H28" s="35"/>
      <c r="I28" s="32"/>
      <c r="J28" s="35"/>
      <c r="K28" s="35"/>
      <c r="L28" s="26"/>
      <c r="M28" s="116"/>
    </row>
    <row r="29" spans="1:13">
      <c r="A29" s="1054"/>
      <c r="B29" s="1027"/>
      <c r="C29" s="85"/>
      <c r="D29" s="72"/>
      <c r="E29" s="35"/>
      <c r="F29" s="24"/>
      <c r="G29" s="35"/>
      <c r="H29" s="35"/>
      <c r="I29" s="32"/>
      <c r="J29" s="35"/>
      <c r="K29" s="35"/>
      <c r="L29" s="26"/>
      <c r="M29" s="116"/>
    </row>
    <row r="30" spans="1:13">
      <c r="A30" s="1054"/>
      <c r="B30" s="160" t="s">
        <v>462</v>
      </c>
      <c r="C30" s="86"/>
      <c r="D30" s="73"/>
      <c r="E30" s="73"/>
      <c r="F30" s="73"/>
      <c r="G30" s="73"/>
      <c r="H30" s="73"/>
      <c r="I30" s="73"/>
      <c r="J30" s="73"/>
      <c r="K30" s="73"/>
      <c r="L30" s="73"/>
      <c r="M30" s="87"/>
    </row>
    <row r="31" spans="1:13">
      <c r="A31" s="1054"/>
      <c r="B31" s="154"/>
      <c r="C31" s="88"/>
      <c r="D31" s="6">
        <v>2023</v>
      </c>
      <c r="E31" s="6"/>
      <c r="F31" s="6">
        <v>2024</v>
      </c>
      <c r="G31" s="6"/>
      <c r="H31" s="141">
        <v>2025</v>
      </c>
      <c r="I31" s="141"/>
      <c r="J31" s="141">
        <v>2026</v>
      </c>
      <c r="K31" s="6"/>
      <c r="L31" s="6">
        <v>2027</v>
      </c>
      <c r="M31" s="40"/>
    </row>
    <row r="32" spans="1:13">
      <c r="A32" s="1054"/>
      <c r="B32" s="154"/>
      <c r="C32" s="88"/>
      <c r="D32" s="98" t="s">
        <v>372</v>
      </c>
      <c r="E32" s="9"/>
      <c r="F32" s="98" t="s">
        <v>373</v>
      </c>
      <c r="G32" s="9"/>
      <c r="H32" s="98">
        <v>0.05</v>
      </c>
      <c r="I32" s="9"/>
      <c r="J32" s="98" t="s">
        <v>374</v>
      </c>
      <c r="K32" s="9"/>
      <c r="L32" s="98" t="s">
        <v>375</v>
      </c>
      <c r="M32" s="100"/>
    </row>
    <row r="33" spans="1:13">
      <c r="A33" s="1054"/>
      <c r="B33" s="154"/>
      <c r="C33" s="88"/>
      <c r="D33" s="6">
        <v>2028</v>
      </c>
      <c r="E33" s="6"/>
      <c r="F33" s="6">
        <v>2029</v>
      </c>
      <c r="G33" s="6"/>
      <c r="H33" s="141">
        <v>2030</v>
      </c>
      <c r="I33" s="141"/>
      <c r="J33" s="141">
        <v>2031</v>
      </c>
      <c r="K33" s="6"/>
      <c r="L33" s="6">
        <v>2032</v>
      </c>
      <c r="M33" s="16"/>
    </row>
    <row r="34" spans="1:13">
      <c r="A34" s="1054"/>
      <c r="B34" s="154"/>
      <c r="C34" s="88"/>
      <c r="D34" s="98" t="s">
        <v>376</v>
      </c>
      <c r="E34" s="9"/>
      <c r="F34" s="98" t="s">
        <v>377</v>
      </c>
      <c r="G34" s="9"/>
      <c r="H34" s="98" t="s">
        <v>378</v>
      </c>
      <c r="I34" s="9"/>
      <c r="J34" s="98" t="s">
        <v>379</v>
      </c>
      <c r="K34" s="9"/>
      <c r="L34" s="98" t="s">
        <v>380</v>
      </c>
      <c r="M34" s="100"/>
    </row>
    <row r="35" spans="1:13">
      <c r="A35" s="1054"/>
      <c r="B35" s="154"/>
      <c r="C35" s="88"/>
      <c r="D35" s="6">
        <v>2033</v>
      </c>
      <c r="E35" s="6"/>
      <c r="F35" s="6">
        <v>2034</v>
      </c>
      <c r="G35" s="6"/>
      <c r="H35" s="141"/>
      <c r="I35" s="141"/>
      <c r="J35" s="141"/>
      <c r="K35" s="6"/>
      <c r="L35" s="6"/>
      <c r="M35" s="16"/>
    </row>
    <row r="36" spans="1:13">
      <c r="A36" s="1054"/>
      <c r="B36" s="154"/>
      <c r="C36" s="88"/>
      <c r="D36" s="98" t="s">
        <v>381</v>
      </c>
      <c r="E36" s="9"/>
      <c r="F36" s="98">
        <v>0.06</v>
      </c>
      <c r="G36" s="9"/>
      <c r="H36" s="98"/>
      <c r="I36" s="9"/>
      <c r="J36" s="98"/>
      <c r="K36" s="9"/>
      <c r="L36" s="98"/>
      <c r="M36" s="100"/>
    </row>
    <row r="37" spans="1:13">
      <c r="A37" s="1054"/>
      <c r="B37" s="154"/>
      <c r="C37" s="88"/>
      <c r="D37" s="10" t="s">
        <v>466</v>
      </c>
      <c r="E37" s="99"/>
      <c r="F37" s="10" t="s">
        <v>467</v>
      </c>
      <c r="G37" s="99"/>
      <c r="H37" s="69"/>
      <c r="I37" s="70"/>
      <c r="J37" s="69"/>
      <c r="K37" s="70"/>
      <c r="L37" s="69"/>
      <c r="M37" s="71"/>
    </row>
    <row r="38" spans="1:13">
      <c r="A38" s="1054"/>
      <c r="B38" s="154"/>
      <c r="C38" s="88"/>
      <c r="D38" s="98"/>
      <c r="E38" s="9"/>
      <c r="F38" s="1076">
        <v>0.06</v>
      </c>
      <c r="G38" s="1077"/>
      <c r="H38" s="102"/>
      <c r="I38" s="6"/>
      <c r="J38" s="102"/>
      <c r="K38" s="6"/>
      <c r="L38" s="102"/>
      <c r="M38" s="90"/>
    </row>
    <row r="39" spans="1:13">
      <c r="A39" s="1054"/>
      <c r="B39" s="153"/>
      <c r="C39" s="89"/>
      <c r="D39" s="121"/>
      <c r="E39" s="121"/>
      <c r="F39" s="121"/>
      <c r="G39" s="121"/>
      <c r="H39" s="1022"/>
      <c r="I39" s="1022"/>
      <c r="J39" s="97"/>
      <c r="K39" s="74"/>
      <c r="L39" s="97"/>
      <c r="M39" s="75"/>
    </row>
    <row r="40" spans="1:13" ht="18" customHeight="1">
      <c r="A40" s="1054"/>
      <c r="B40" s="1027" t="s">
        <v>468</v>
      </c>
      <c r="C40" s="115"/>
      <c r="D40" s="68"/>
      <c r="E40" s="68"/>
      <c r="F40" s="68"/>
      <c r="G40" s="68"/>
      <c r="H40" s="68"/>
      <c r="I40" s="68"/>
      <c r="J40" s="68"/>
      <c r="K40" s="68"/>
      <c r="L40" s="26"/>
      <c r="M40" s="116"/>
    </row>
    <row r="41" spans="1:13">
      <c r="A41" s="1054"/>
      <c r="B41" s="1027"/>
      <c r="C41" s="117"/>
      <c r="D41" s="41" t="s">
        <v>93</v>
      </c>
      <c r="E41" s="42" t="s">
        <v>95</v>
      </c>
      <c r="F41" s="1051" t="s">
        <v>469</v>
      </c>
      <c r="G41" s="1052" t="s">
        <v>103</v>
      </c>
      <c r="H41" s="1052"/>
      <c r="I41" s="1052"/>
      <c r="J41" s="1052"/>
      <c r="K41" s="118" t="s">
        <v>470</v>
      </c>
      <c r="L41" s="1018"/>
      <c r="M41" s="1019"/>
    </row>
    <row r="42" spans="1:13">
      <c r="A42" s="1054"/>
      <c r="B42" s="1027"/>
      <c r="C42" s="117"/>
      <c r="D42" s="119" t="s">
        <v>442</v>
      </c>
      <c r="E42" s="19"/>
      <c r="F42" s="1051"/>
      <c r="G42" s="1052"/>
      <c r="H42" s="1052"/>
      <c r="I42" s="1052"/>
      <c r="J42" s="1052"/>
      <c r="K42" s="26"/>
      <c r="L42" s="1020"/>
      <c r="M42" s="1021"/>
    </row>
    <row r="43" spans="1:13">
      <c r="A43" s="1054"/>
      <c r="B43" s="1028"/>
      <c r="C43" s="120"/>
      <c r="D43" s="121"/>
      <c r="E43" s="121"/>
      <c r="F43" s="121"/>
      <c r="G43" s="121"/>
      <c r="H43" s="121"/>
      <c r="I43" s="121"/>
      <c r="J43" s="121"/>
      <c r="K43" s="121"/>
      <c r="L43" s="26"/>
      <c r="M43" s="116"/>
    </row>
    <row r="44" spans="1:13" ht="76.5" customHeight="1">
      <c r="A44" s="1054"/>
      <c r="B44" s="355" t="s">
        <v>471</v>
      </c>
      <c r="C44" s="1013" t="s">
        <v>1115</v>
      </c>
      <c r="D44" s="1014"/>
      <c r="E44" s="1014"/>
      <c r="F44" s="1014"/>
      <c r="G44" s="1014"/>
      <c r="H44" s="1014"/>
      <c r="I44" s="1014"/>
      <c r="J44" s="1014"/>
      <c r="K44" s="1014"/>
      <c r="L44" s="1014"/>
      <c r="M44" s="1017"/>
    </row>
    <row r="45" spans="1:13">
      <c r="A45" s="1054"/>
      <c r="B45" s="151" t="s">
        <v>472</v>
      </c>
      <c r="C45" s="261" t="s">
        <v>839</v>
      </c>
      <c r="D45" s="143"/>
      <c r="E45" s="143"/>
      <c r="F45" s="143"/>
      <c r="G45" s="143"/>
      <c r="H45" s="143"/>
      <c r="I45" s="143"/>
      <c r="J45" s="143"/>
      <c r="K45" s="143"/>
      <c r="L45" s="143"/>
      <c r="M45" s="144"/>
    </row>
    <row r="46" spans="1:13">
      <c r="A46" s="1054"/>
      <c r="B46" s="151" t="s">
        <v>473</v>
      </c>
      <c r="C46" s="142">
        <v>30</v>
      </c>
      <c r="D46" s="143"/>
      <c r="E46" s="143"/>
      <c r="F46" s="143"/>
      <c r="G46" s="143"/>
      <c r="H46" s="143"/>
      <c r="I46" s="143"/>
      <c r="J46" s="143"/>
      <c r="K46" s="143"/>
      <c r="L46" s="143"/>
      <c r="M46" s="144"/>
    </row>
    <row r="47" spans="1:13">
      <c r="A47" s="1055"/>
      <c r="B47" s="151" t="s">
        <v>474</v>
      </c>
      <c r="C47" s="265">
        <v>45323</v>
      </c>
      <c r="D47" s="143"/>
      <c r="E47" s="143"/>
      <c r="F47" s="143"/>
      <c r="G47" s="143"/>
      <c r="H47" s="143"/>
      <c r="I47" s="143"/>
      <c r="J47" s="143"/>
      <c r="K47" s="143"/>
      <c r="L47" s="143"/>
      <c r="M47" s="144"/>
    </row>
    <row r="48" spans="1:13" ht="15.75" customHeight="1">
      <c r="A48" s="1060" t="s">
        <v>250</v>
      </c>
      <c r="B48" s="155" t="s">
        <v>475</v>
      </c>
      <c r="C48" s="1063" t="s">
        <v>476</v>
      </c>
      <c r="D48" s="1064"/>
      <c r="E48" s="1064"/>
      <c r="F48" s="1064"/>
      <c r="G48" s="1064"/>
      <c r="H48" s="1064"/>
      <c r="I48" s="1064"/>
      <c r="J48" s="1064"/>
      <c r="K48" s="1064"/>
      <c r="L48" s="1064"/>
      <c r="M48" s="1065"/>
    </row>
    <row r="49" spans="1:13" ht="15.75" customHeight="1">
      <c r="A49" s="1061"/>
      <c r="B49" s="155" t="s">
        <v>477</v>
      </c>
      <c r="C49" s="1063" t="s">
        <v>478</v>
      </c>
      <c r="D49" s="1064"/>
      <c r="E49" s="1064"/>
      <c r="F49" s="1064"/>
      <c r="G49" s="1064"/>
      <c r="H49" s="1064"/>
      <c r="I49" s="1064"/>
      <c r="J49" s="1064"/>
      <c r="K49" s="1064"/>
      <c r="L49" s="1064"/>
      <c r="M49" s="1065"/>
    </row>
    <row r="50" spans="1:13" ht="15.75" customHeight="1">
      <c r="A50" s="1061"/>
      <c r="B50" s="155" t="s">
        <v>479</v>
      </c>
      <c r="C50" s="1063" t="s">
        <v>480</v>
      </c>
      <c r="D50" s="1064"/>
      <c r="E50" s="1064"/>
      <c r="F50" s="1064"/>
      <c r="G50" s="1064"/>
      <c r="H50" s="1064"/>
      <c r="I50" s="1064"/>
      <c r="J50" s="1064"/>
      <c r="K50" s="1064"/>
      <c r="L50" s="1064"/>
      <c r="M50" s="1065"/>
    </row>
    <row r="51" spans="1:13" ht="15.75" customHeight="1">
      <c r="A51" s="1061"/>
      <c r="B51" s="156" t="s">
        <v>481</v>
      </c>
      <c r="C51" s="1063" t="s">
        <v>328</v>
      </c>
      <c r="D51" s="1064"/>
      <c r="E51" s="1064"/>
      <c r="F51" s="1064"/>
      <c r="G51" s="1064"/>
      <c r="H51" s="1064"/>
      <c r="I51" s="1064"/>
      <c r="J51" s="1064"/>
      <c r="K51" s="1064"/>
      <c r="L51" s="1064"/>
      <c r="M51" s="1065"/>
    </row>
    <row r="52" spans="1:13" ht="15.75" customHeight="1">
      <c r="A52" s="1061"/>
      <c r="B52" s="155" t="s">
        <v>482</v>
      </c>
      <c r="C52" s="1066" t="s">
        <v>483</v>
      </c>
      <c r="D52" s="1067"/>
      <c r="E52" s="1067"/>
      <c r="F52" s="1067"/>
      <c r="G52" s="1067"/>
      <c r="H52" s="1067"/>
      <c r="I52" s="1067"/>
      <c r="J52" s="1067"/>
      <c r="K52" s="1067"/>
      <c r="L52" s="1067"/>
      <c r="M52" s="1068"/>
    </row>
    <row r="53" spans="1:13">
      <c r="A53" s="1062"/>
      <c r="B53" s="155" t="s">
        <v>484</v>
      </c>
      <c r="C53" s="1063" t="s">
        <v>485</v>
      </c>
      <c r="D53" s="1064"/>
      <c r="E53" s="1064"/>
      <c r="F53" s="1064"/>
      <c r="G53" s="1064"/>
      <c r="H53" s="1064"/>
      <c r="I53" s="1064"/>
      <c r="J53" s="1064"/>
      <c r="K53" s="1064"/>
      <c r="L53" s="1064"/>
      <c r="M53" s="1065"/>
    </row>
    <row r="54" spans="1:13" ht="15.75" customHeight="1">
      <c r="A54" s="1060" t="s">
        <v>486</v>
      </c>
      <c r="B54" s="157" t="s">
        <v>487</v>
      </c>
      <c r="C54" s="1063" t="s">
        <v>570</v>
      </c>
      <c r="D54" s="1064"/>
      <c r="E54" s="1064"/>
      <c r="F54" s="1064"/>
      <c r="G54" s="1064"/>
      <c r="H54" s="1064"/>
      <c r="I54" s="1064"/>
      <c r="J54" s="1064"/>
      <c r="K54" s="1064"/>
      <c r="L54" s="1064"/>
      <c r="M54" s="1065"/>
    </row>
    <row r="55" spans="1:13" ht="30" customHeight="1">
      <c r="A55" s="1061"/>
      <c r="B55" s="157" t="s">
        <v>488</v>
      </c>
      <c r="C55" s="1063" t="s">
        <v>571</v>
      </c>
      <c r="D55" s="1064"/>
      <c r="E55" s="1064"/>
      <c r="F55" s="1064"/>
      <c r="G55" s="1064"/>
      <c r="H55" s="1064"/>
      <c r="I55" s="1064"/>
      <c r="J55" s="1064"/>
      <c r="K55" s="1064"/>
      <c r="L55" s="1064"/>
      <c r="M55" s="1065"/>
    </row>
    <row r="56" spans="1:13" ht="30" customHeight="1" thickBot="1">
      <c r="A56" s="1061"/>
      <c r="B56" s="158" t="s">
        <v>294</v>
      </c>
      <c r="C56" s="1063" t="s">
        <v>327</v>
      </c>
      <c r="D56" s="1064"/>
      <c r="E56" s="1064"/>
      <c r="F56" s="1064"/>
      <c r="G56" s="1064"/>
      <c r="H56" s="1064"/>
      <c r="I56" s="1064"/>
      <c r="J56" s="1064"/>
      <c r="K56" s="1064"/>
      <c r="L56" s="1064"/>
      <c r="M56" s="1065"/>
    </row>
    <row r="57" spans="1:13" ht="16.5" thickBot="1">
      <c r="A57" s="149" t="s">
        <v>254</v>
      </c>
      <c r="B57" s="159"/>
      <c r="C57" s="1069"/>
      <c r="D57" s="1070"/>
      <c r="E57" s="1070"/>
      <c r="F57" s="1070"/>
      <c r="G57" s="1070"/>
      <c r="H57" s="1070"/>
      <c r="I57" s="1070"/>
      <c r="J57" s="1070"/>
      <c r="K57" s="1070"/>
      <c r="L57" s="1070"/>
      <c r="M57" s="1071"/>
    </row>
  </sheetData>
  <mergeCells count="39">
    <mergeCell ref="C57:M57"/>
    <mergeCell ref="C52:M52"/>
    <mergeCell ref="C53:M53"/>
    <mergeCell ref="A54:A56"/>
    <mergeCell ref="C54:M54"/>
    <mergeCell ref="C55:M55"/>
    <mergeCell ref="C56:M56"/>
    <mergeCell ref="A48:A53"/>
    <mergeCell ref="C48:M48"/>
    <mergeCell ref="C49:M49"/>
    <mergeCell ref="C50:M50"/>
    <mergeCell ref="C51:M51"/>
    <mergeCell ref="A12:A47"/>
    <mergeCell ref="C12:D12"/>
    <mergeCell ref="B13:B19"/>
    <mergeCell ref="B20:B23"/>
    <mergeCell ref="B27:B29"/>
    <mergeCell ref="C44:M44"/>
    <mergeCell ref="F38:G38"/>
    <mergeCell ref="H39:I39"/>
    <mergeCell ref="B40:B43"/>
    <mergeCell ref="F41:F42"/>
    <mergeCell ref="G41:J42"/>
    <mergeCell ref="L41:M42"/>
    <mergeCell ref="A2:A11"/>
    <mergeCell ref="C2:M2"/>
    <mergeCell ref="C3:M3"/>
    <mergeCell ref="F4:G4"/>
    <mergeCell ref="C5:M5"/>
    <mergeCell ref="C7:D7"/>
    <mergeCell ref="I7:M7"/>
    <mergeCell ref="B8:B10"/>
    <mergeCell ref="C9:D9"/>
    <mergeCell ref="F9:G9"/>
    <mergeCell ref="C11:M11"/>
    <mergeCell ref="I9:J9"/>
    <mergeCell ref="C10:D10"/>
    <mergeCell ref="F10:G10"/>
    <mergeCell ref="I10:J10"/>
  </mergeCells>
  <dataValidations count="5">
    <dataValidation allowBlank="1" showInputMessage="1" showErrorMessage="1" prompt="Incluir una ficha por cada indicador, ya sea de producto o de resultado" sqref="B1" xr:uid="{63199E96-80CD-4B79-AA8C-44F6FC3CB258}"/>
    <dataValidation allowBlank="1" showInputMessage="1" showErrorMessage="1" prompt="Seleccione de la lista desplegable" sqref="B4 B7 H7" xr:uid="{DCDC31F0-0075-4C52-B166-69CED99EA58C}"/>
    <dataValidation allowBlank="1" showInputMessage="1" showErrorMessage="1" prompt="Determine si el indicador responde a un enfoque (Derechos Humanos, Género, Diferencial, Poblacional, Ambiental y Territorial). Si responde a más de enfoque separelos por ;" sqref="B12" xr:uid="{2F9A44F8-0E6B-486B-8F16-12D4663BFAB0}"/>
    <dataValidation type="list" allowBlank="1" showInputMessage="1" showErrorMessage="1" sqref="I7:M7" xr:uid="{25E88E79-DC46-46C6-857C-01A60E04436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DE8C237C-200B-46EB-9AC0-B4C64CC4611E}"/>
  </dataValidations>
  <hyperlinks>
    <hyperlink ref="C52" r:id="rId1" xr:uid="{69090F33-423E-429C-91F0-C2302CE2946D}"/>
    <hyperlink ref="C52:M52" r:id="rId2" display="emartinez@participacionbogota.gov.co" xr:uid="{0BDE4ECE-547C-4189-A5F3-C946D6B91ED4}"/>
  </hyperlinks>
  <pageMargins left="0.7" right="0.7" top="0.75" bottom="0.75" header="0.3" footer="0.3"/>
  <pageSetup paperSize="9" orientation="portrait" horizontalDpi="1200" verticalDpi="1200" r:id="rId3"/>
  <ignoredErrors>
    <ignoredError sqref="G28"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E6BAF9F4-43C3-492C-85FC-5483A366077E}">
          <x14:formula1>
            <xm:f>Desplegables!$B$50:$B$52</xm:f>
          </x14:formula1>
          <xm:sqref>G41:J42</xm:sqref>
        </x14:dataValidation>
        <x14:dataValidation type="list" allowBlank="1" showInputMessage="1" showErrorMessage="1" xr:uid="{EAD7D17C-BC1A-4F6A-A12F-88A4D118FC67}">
          <x14:formula1>
            <xm:f>Desplegables!$B$45:$B$46</xm:f>
          </x14:formula1>
          <xm:sqref>C4</xm:sqref>
        </x14:dataValidation>
        <x14:dataValidation type="list" allowBlank="1" showInputMessage="1" showErrorMessage="1" xr:uid="{80747AFB-CA41-4649-B755-56C0CE2E5D6F}">
          <x14:formula1>
            <xm:f>Desplegables!$I$4:$I$18</xm:f>
          </x14:formula1>
          <xm:sqref>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73BCF99845584B83B984F6553A40B2" ma:contentTypeVersion="12" ma:contentTypeDescription="Crear nuevo documento." ma:contentTypeScope="" ma:versionID="950a26a81cc97b6143504d069346cceb">
  <xsd:schema xmlns:xsd="http://www.w3.org/2001/XMLSchema" xmlns:xs="http://www.w3.org/2001/XMLSchema" xmlns:p="http://schemas.microsoft.com/office/2006/metadata/properties" xmlns:ns2="bf67543e-a691-41e0-a550-37941535fed7" xmlns:ns3="21c7da2e-2615-4cbf-882a-e4bb2833ba71" targetNamespace="http://schemas.microsoft.com/office/2006/metadata/properties" ma:root="true" ma:fieldsID="bd7c61c0e450739f9b37763c378bc540" ns2:_="" ns3:_="">
    <xsd:import namespace="bf67543e-a691-41e0-a550-37941535fed7"/>
    <xsd:import namespace="21c7da2e-2615-4cbf-882a-e4bb2833ba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7543e-a691-41e0-a550-37941535fe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c7da2e-2615-4cbf-882a-e4bb2833ba7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5679EA-CF97-4B99-9D1D-3348ABB95478}">
  <ds:schemaRefs>
    <ds:schemaRef ds:uri="http://purl.org/dc/elements/1.1/"/>
    <ds:schemaRef ds:uri="http://www.w3.org/XML/1998/namespace"/>
    <ds:schemaRef ds:uri="http://schemas.microsoft.com/office/2006/documentManagement/types"/>
    <ds:schemaRef ds:uri="bf67543e-a691-41e0-a550-37941535fed7"/>
    <ds:schemaRef ds:uri="http://purl.org/dc/dcmitype/"/>
    <ds:schemaRef ds:uri="http://purl.org/dc/terms/"/>
    <ds:schemaRef ds:uri="http://schemas.microsoft.com/office/infopath/2007/PartnerControls"/>
    <ds:schemaRef ds:uri="http://schemas.openxmlformats.org/package/2006/metadata/core-properties"/>
    <ds:schemaRef ds:uri="21c7da2e-2615-4cbf-882a-e4bb2833ba71"/>
    <ds:schemaRef ds:uri="http://schemas.microsoft.com/office/2006/metadata/properties"/>
  </ds:schemaRefs>
</ds:datastoreItem>
</file>

<file path=customXml/itemProps2.xml><?xml version="1.0" encoding="utf-8"?>
<ds:datastoreItem xmlns:ds="http://schemas.openxmlformats.org/officeDocument/2006/customXml" ds:itemID="{19A67837-CC5D-4223-AD41-4AA9327BB294}">
  <ds:schemaRefs>
    <ds:schemaRef ds:uri="http://schemas.microsoft.com/sharepoint/v3/contenttype/forms"/>
  </ds:schemaRefs>
</ds:datastoreItem>
</file>

<file path=customXml/itemProps3.xml><?xml version="1.0" encoding="utf-8"?>
<ds:datastoreItem xmlns:ds="http://schemas.openxmlformats.org/officeDocument/2006/customXml" ds:itemID="{59DF676F-416B-441F-ACE0-A5674096B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7543e-a691-41e0-a550-37941535fed7"/>
    <ds:schemaRef ds:uri="21c7da2e-2615-4cbf-882a-e4bb2833ba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33</vt:i4>
      </vt:variant>
    </vt:vector>
  </HeadingPairs>
  <TitlesOfParts>
    <vt:vector size="85" baseType="lpstr">
      <vt:lpstr>Desplegables</vt:lpstr>
      <vt:lpstr>Instructivo Plan de Acción</vt:lpstr>
      <vt:lpstr> Instructivo ficha técnica</vt:lpstr>
      <vt:lpstr>Plan de acción</vt:lpstr>
      <vt:lpstr>IR 1.1</vt:lpstr>
      <vt:lpstr>IR 1.2</vt:lpstr>
      <vt:lpstr>IR 1.3</vt:lpstr>
      <vt:lpstr>IR 2.1</vt:lpstr>
      <vt:lpstr>IR 2.2</vt:lpstr>
      <vt:lpstr>IR 2.3</vt:lpstr>
      <vt:lpstr>IR 3.1</vt:lpstr>
      <vt:lpstr>IR 4.1</vt:lpstr>
      <vt:lpstr>IR 4.2</vt:lpstr>
      <vt:lpstr>I.P. 1.1.1</vt:lpstr>
      <vt:lpstr>I.P. 1.1.2</vt:lpstr>
      <vt:lpstr>I.P. 1.1.3</vt:lpstr>
      <vt:lpstr>I.P. 1.1.4</vt:lpstr>
      <vt:lpstr>I.P. 1.1.5</vt:lpstr>
      <vt:lpstr>I.P. 1.2.1</vt:lpstr>
      <vt:lpstr>I.P. 1.2.2</vt:lpstr>
      <vt:lpstr>I.P. 1.2.3</vt:lpstr>
      <vt:lpstr>I.P. 1.2.4</vt:lpstr>
      <vt:lpstr>I.P. 1.2.5</vt:lpstr>
      <vt:lpstr>I.P. 1.2.6</vt:lpstr>
      <vt:lpstr>I.P. 1.3.1</vt:lpstr>
      <vt:lpstr>I.P. 1.3.2</vt:lpstr>
      <vt:lpstr>I.P.1.3.3</vt:lpstr>
      <vt:lpstr>I.P.1.3.4</vt:lpstr>
      <vt:lpstr>I.P.1.3.5</vt:lpstr>
      <vt:lpstr>I.P.1.3.6</vt:lpstr>
      <vt:lpstr>I.P.1.3.7 </vt:lpstr>
      <vt:lpstr>I.P.1.3.8 </vt:lpstr>
      <vt:lpstr>I.P.1.3.9</vt:lpstr>
      <vt:lpstr>I.P. 2.1.1</vt:lpstr>
      <vt:lpstr>I.P. 2.1.2</vt:lpstr>
      <vt:lpstr>I.P. 2.1.3</vt:lpstr>
      <vt:lpstr>I.P. 2.2.1</vt:lpstr>
      <vt:lpstr>I.P. 2.3.1</vt:lpstr>
      <vt:lpstr>I.P. 2.3.2</vt:lpstr>
      <vt:lpstr>I.P. 2.3.3</vt:lpstr>
      <vt:lpstr>I.P. 2.3.4 </vt:lpstr>
      <vt:lpstr>I.P. 2.3.5</vt:lpstr>
      <vt:lpstr>I.P. 3.1.1</vt:lpstr>
      <vt:lpstr>I.P. 3.1.2</vt:lpstr>
      <vt:lpstr>I.P. 4.1.1</vt:lpstr>
      <vt:lpstr>I.P 4.1.2</vt:lpstr>
      <vt:lpstr>I.P 4.1.3</vt:lpstr>
      <vt:lpstr>I.P. 4.2.1</vt:lpstr>
      <vt:lpstr>I.P. 4.2.2</vt:lpstr>
      <vt:lpstr>I.P. 4.2.3</vt:lpstr>
      <vt:lpstr>I.P. 4.2.4</vt:lpstr>
      <vt:lpstr>I.P. 4.2.5</vt:lpstr>
      <vt:lpstr>Acciónporelclima</vt:lpstr>
      <vt:lpstr>Agualimpiaysaneamiento</vt:lpstr>
      <vt:lpstr>Ambiente</vt:lpstr>
      <vt:lpstr>ANUALIZACIÓN</vt:lpstr>
      <vt:lpstr>Ciudadesycomunidadessostenibles</vt:lpstr>
      <vt:lpstr>CulturaRecreaciónyDeporte</vt:lpstr>
      <vt:lpstr>DesarrolloEconómicoIndustriayTurismo</vt:lpstr>
      <vt:lpstr>Educación</vt:lpstr>
      <vt:lpstr>Educacióndecalidad</vt:lpstr>
      <vt:lpstr>Energíaasequibleynocontaminante</vt:lpstr>
      <vt:lpstr>ENFOQUE</vt:lpstr>
      <vt:lpstr>Findelapobreza</vt:lpstr>
      <vt:lpstr>GestiónJurídica</vt:lpstr>
      <vt:lpstr>GestiónPública</vt:lpstr>
      <vt:lpstr>Gobierno</vt:lpstr>
      <vt:lpstr>Hábitat</vt:lpstr>
      <vt:lpstr>Hacienda</vt:lpstr>
      <vt:lpstr>Hambrecero</vt:lpstr>
      <vt:lpstr>Igualdaddegénero</vt:lpstr>
      <vt:lpstr>Industriainnovacióneinfraestructura</vt:lpstr>
      <vt:lpstr>IntegraciónSocial</vt:lpstr>
      <vt:lpstr>Movilidad</vt:lpstr>
      <vt:lpstr>Mujeres</vt:lpstr>
      <vt:lpstr>Pazjusticiaeinstitucionessólidas</vt:lpstr>
      <vt:lpstr>Planeación</vt:lpstr>
      <vt:lpstr>Producciónyconsumoresponsables</vt:lpstr>
      <vt:lpstr>Reduccióndelasdesigualdades</vt:lpstr>
      <vt:lpstr>Salud</vt:lpstr>
      <vt:lpstr>Saludybienestar</vt:lpstr>
      <vt:lpstr>SeguridadConvivenciayJusticia</vt:lpstr>
      <vt:lpstr>Trabajodecenteycrecimientoeconómico</vt:lpstr>
      <vt:lpstr>Vidadeecosistemasterrestres</vt:lpstr>
      <vt:lpstr>Vidasubmarina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 Alarcón</dc:creator>
  <cp:keywords/>
  <dc:description/>
  <cp:lastModifiedBy>Carolina Cristancho Zarco</cp:lastModifiedBy>
  <cp:revision/>
  <dcterms:created xsi:type="dcterms:W3CDTF">2017-05-26T20:37:49Z</dcterms:created>
  <dcterms:modified xsi:type="dcterms:W3CDTF">2022-12-19T17:56:07Z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0x0101008773BCF99845584B83B984F6553A40B2</vt:lpwstr>
  </property>
</Properties>
</file>