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F:\Drive\IDPAC\cuenta de cobro\EVIDENCIAS 2026\JULIO 2026\"/>
    </mc:Choice>
  </mc:AlternateContent>
  <xr:revisionPtr revIDLastSave="0" documentId="8_{F2B359C9-6A17-480E-B926-C705AB0A3434}" xr6:coauthVersionLast="47" xr6:coauthVersionMax="47" xr10:uidLastSave="{00000000-0000-0000-0000-000000000000}"/>
  <bookViews>
    <workbookView xWindow="-108" yWindow="-108" windowWidth="23256" windowHeight="12456" xr2:uid="{3DCE78D4-9046-4EDE-83FB-A7E6229437B6}"/>
  </bookViews>
  <sheets>
    <sheet name="0220-01 IDPAC" sheetId="2" r:id="rId1"/>
  </sheets>
  <definedNames>
    <definedName name="_xlnm.Print_Titles" localSheetId="0">'0220-01 IDPAC'!$1:$7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7" i="2" l="1"/>
  <c r="O27" i="2" s="1"/>
  <c r="P27" i="2" s="1"/>
  <c r="L27" i="2"/>
  <c r="E27" i="2"/>
  <c r="K26" i="2"/>
  <c r="M26" i="2" s="1"/>
  <c r="O26" i="2" s="1"/>
  <c r="P26" i="2" s="1"/>
  <c r="E26" i="2"/>
  <c r="M25" i="2"/>
  <c r="O25" i="2" s="1"/>
  <c r="L25" i="2"/>
  <c r="E25" i="2"/>
  <c r="K24" i="2"/>
  <c r="M24" i="2" s="1"/>
  <c r="E24" i="2"/>
  <c r="M23" i="2"/>
  <c r="O23" i="2" s="1"/>
  <c r="P23" i="2" s="1"/>
  <c r="L23" i="2"/>
  <c r="E23" i="2"/>
  <c r="K22" i="2"/>
  <c r="L22" i="2" s="1"/>
  <c r="E22" i="2"/>
  <c r="K21" i="2"/>
  <c r="M21" i="2" s="1"/>
  <c r="E21" i="2"/>
  <c r="K20" i="2"/>
  <c r="M20" i="2" s="1"/>
  <c r="E20" i="2"/>
  <c r="K19" i="2"/>
  <c r="E19" i="2"/>
  <c r="K17" i="2"/>
  <c r="M17" i="2" s="1"/>
  <c r="E17" i="2"/>
  <c r="K16" i="2"/>
  <c r="L16" i="2" s="1"/>
  <c r="E16" i="2"/>
  <c r="K15" i="2"/>
  <c r="M15" i="2" s="1"/>
  <c r="E15" i="2"/>
  <c r="K14" i="2"/>
  <c r="M14" i="2" s="1"/>
  <c r="E14" i="2"/>
  <c r="K13" i="2"/>
  <c r="M13" i="2" s="1"/>
  <c r="E13" i="2"/>
  <c r="K12" i="2"/>
  <c r="M12" i="2" s="1"/>
  <c r="E12" i="2"/>
  <c r="M11" i="2"/>
  <c r="O11" i="2" s="1"/>
  <c r="P11" i="2" s="1"/>
  <c r="K11" i="2"/>
  <c r="L11" i="2" s="1"/>
  <c r="E11" i="2"/>
  <c r="K10" i="2"/>
  <c r="M10" i="2" s="1"/>
  <c r="E10" i="2"/>
  <c r="K9" i="2"/>
  <c r="M9" i="2" s="1"/>
  <c r="E9" i="2"/>
  <c r="M22" i="2" l="1"/>
  <c r="O22" i="2" s="1"/>
  <c r="P22" i="2" s="1"/>
  <c r="M16" i="2"/>
  <c r="O16" i="2" s="1"/>
  <c r="P16" i="2" s="1"/>
  <c r="L26" i="2"/>
  <c r="O24" i="2"/>
  <c r="P24" i="2" s="1"/>
  <c r="N24" i="2"/>
  <c r="O9" i="2"/>
  <c r="P9" i="2" s="1"/>
  <c r="N9" i="2"/>
  <c r="O14" i="2"/>
  <c r="P14" i="2" s="1"/>
  <c r="N14" i="2"/>
  <c r="N20" i="2"/>
  <c r="O20" i="2"/>
  <c r="P20" i="2" s="1"/>
  <c r="O21" i="2"/>
  <c r="P21" i="2" s="1"/>
  <c r="N21" i="2"/>
  <c r="O10" i="2"/>
  <c r="P10" i="2" s="1"/>
  <c r="N10" i="2"/>
  <c r="O15" i="2"/>
  <c r="P15" i="2" s="1"/>
  <c r="N15" i="2"/>
  <c r="O12" i="2"/>
  <c r="P12" i="2" s="1"/>
  <c r="N12" i="2"/>
  <c r="O17" i="2"/>
  <c r="P17" i="2" s="1"/>
  <c r="N17" i="2"/>
  <c r="O13" i="2"/>
  <c r="P13" i="2" s="1"/>
  <c r="N13" i="2"/>
  <c r="N11" i="2"/>
  <c r="L13" i="2"/>
  <c r="N16" i="2"/>
  <c r="L19" i="2"/>
  <c r="N22" i="2"/>
  <c r="L24" i="2"/>
  <c r="L17" i="2"/>
  <c r="M19" i="2"/>
  <c r="N26" i="2"/>
  <c r="L10" i="2"/>
  <c r="L15" i="2"/>
  <c r="L21" i="2"/>
  <c r="L12" i="2"/>
  <c r="L9" i="2"/>
  <c r="L14" i="2"/>
  <c r="N23" i="2"/>
  <c r="L20" i="2"/>
  <c r="N27" i="2"/>
  <c r="O19" i="2" l="1"/>
  <c r="P19" i="2" s="1"/>
  <c r="N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tc={DCC97E35-DEEC-47F1-9063-9D02BBA672CA}</author>
  </authors>
  <commentList>
    <comment ref="A9" authorId="0" shapeId="0" xr:uid="{D3B5ABD2-AA51-4D50-B747-E3FF12315298}">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970546FE-B864-4D52-B9C0-ACF59F4452F6}">
      <text>
        <r>
          <rPr>
            <sz val="9"/>
            <color indexed="81"/>
            <rFont val="Tahoma"/>
            <family val="2"/>
          </rPr>
          <t>La autorización de horas extras sólo se hará efectiva cuando sea estrictamente necesario.</t>
        </r>
      </text>
    </comment>
    <comment ref="A11" authorId="0" shapeId="0" xr:uid="{AD8B0E37-FABA-4CD6-BDDF-D9C25FDCCF3D}">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A17DE28E-ECA8-44F2-934F-5F5ABB2229D9}">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166D41B0-093D-4D71-AA07-AEAA494ECA87}">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6C7B9849-4F14-4484-8AB5-DAB66ED774BB}">
      <text>
        <r>
          <rPr>
            <sz val="9"/>
            <color indexed="81"/>
            <rFont val="Tahoma"/>
            <family val="2"/>
          </rPr>
          <t>Se deberá considerar e integrar la oferta transversal de otros entes públicos del orden distrital o nacional, en especial la del DASCD.</t>
        </r>
      </text>
    </comment>
    <comment ref="A15" authorId="0" shapeId="0" xr:uid="{E3FB316E-DF62-413E-B6FA-F3EE31AEAD52}">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1966CB9-7A72-4118-ABEA-ABD82CEB3737}">
      <text>
        <r>
          <rPr>
            <sz val="9"/>
            <color indexed="81"/>
            <rFont val="Tahoma"/>
            <family val="2"/>
          </rPr>
          <t>Se prohíben recepciones, fiestas, agasajos, conmemoraciones o condecoraciones.</t>
        </r>
      </text>
    </comment>
    <comment ref="A17" authorId="0" shapeId="0" xr:uid="{41A11E28-25BE-42F4-8984-ED014F2D35B0}">
      <text>
        <r>
          <rPr>
            <sz val="9"/>
            <color indexed="81"/>
            <rFont val="Tahoma"/>
            <family val="2"/>
          </rPr>
          <t>La capacitación formal de los empleados e hijos, deberán ejecutarse a través de los Fondos FRADEC y FEDHE.</t>
        </r>
      </text>
    </comment>
    <comment ref="A19" authorId="0" shapeId="0" xr:uid="{CFBCFE5D-EBD3-42C4-AF6E-9EC18FF4180E}">
      <text>
        <r>
          <rPr>
            <sz val="9"/>
            <color indexed="81"/>
            <rFont val="Tahoma"/>
            <family val="2"/>
          </rPr>
          <t>Se abstendrán de renovar o adquirir teléfonos celulares y planes de telefonía móvil.</t>
        </r>
      </text>
    </comment>
    <comment ref="A20" authorId="0" shapeId="0" xr:uid="{D0E059E6-CC30-4790-990D-37F80E4491CB}">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77E78F7B-2862-4C2D-8439-681F5866F7D2}">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F17CF241-E81E-40CC-B9EA-ACD283614FDA}">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2B648285-0EC1-4E29-84B8-6D946F6D8CCA}">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658760E4-5C00-4114-8B0C-EDFEB8BB87E7}">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8810126-6894-4D41-98A6-095E874B27D7}">
      <text>
        <r>
          <rPr>
            <sz val="9"/>
            <color indexed="81"/>
            <rFont val="Tahoma"/>
            <family val="2"/>
          </rPr>
          <t>Se abstendrán de contratar mejoras suntuarias en sus inmuebles, salvo que se trate de bienes inmuebles clasificados como Bienes de Interés Cultural.</t>
        </r>
      </text>
    </comment>
    <comment ref="D25" authorId="1" shapeId="0" xr:uid="{DCC97E35-DEEC-47F1-9063-9D02BBA672CA}">
      <text>
        <t>[Threaded comment]
Your version of Excel allows you to read this threaded comment; however, any edits to it will get removed if the file is opened in a newer version of Excel. Learn more: https://go.microsoft.com/fwlink/?linkid=870924
Comment:
    se encuentra en ejecución dentro de vigencia 2025</t>
      </text>
    </comment>
    <comment ref="A26" authorId="0" shapeId="0" xr:uid="{BF77CA88-03BB-4805-9B0B-3B840E5A8FF8}">
      <text>
        <r>
          <rPr>
            <sz val="9"/>
            <color indexed="81"/>
            <rFont val="Tahoma"/>
            <family val="2"/>
          </rPr>
          <t xml:space="preserve">Se adquirirán únicamente cuando sea necesario para el cumplimiento de la misión de las entidades u organismos distritales. </t>
        </r>
      </text>
    </comment>
    <comment ref="A27" authorId="0" shapeId="0" xr:uid="{68970D00-98AB-4D7D-8BEA-632CE3761F22}">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sharedStrings.xml><?xml version="1.0" encoding="utf-8"?>
<sst xmlns="http://schemas.openxmlformats.org/spreadsheetml/2006/main" count="101" uniqueCount="88">
  <si>
    <t>PLAN DE AUSTERIDAD EN EL GASTO 2025-2027</t>
  </si>
  <si>
    <t>Entidad</t>
  </si>
  <si>
    <t>INSTITUTO DISTRITAL DE PARTICIPACIÓN Y ACCIÓN COMUNAL</t>
  </si>
  <si>
    <t>Valores en Pesos Corrientes</t>
  </si>
  <si>
    <t>PROYECCIÓN DE VALORES EN PESOS CORRIENTES SEGÚN METAS FORMULADAS</t>
  </si>
  <si>
    <t>CONCEPTO
(Decreto 062 de 2024)</t>
  </si>
  <si>
    <t>Posiciones Presupuestales Asociadas
(Funcionamiento e Inversión)</t>
  </si>
  <si>
    <t>LÍNEA BASE</t>
  </si>
  <si>
    <t>SEGUIMIENTO RESULTADOS PLAN DE AUSTERIDAD 2025-2027</t>
  </si>
  <si>
    <t>ESTRATEGIAS
2025-2027</t>
  </si>
  <si>
    <t>ACCIONES
2025-2027</t>
  </si>
  <si>
    <t>META INDICADOR DE AUSTERIDAD</t>
  </si>
  <si>
    <t>AÑO 2023</t>
  </si>
  <si>
    <t>AÑO 2024</t>
  </si>
  <si>
    <t>AÑO 2025</t>
  </si>
  <si>
    <t>AÑO 2026</t>
  </si>
  <si>
    <t>AÑO 2027</t>
  </si>
  <si>
    <t>Valor EJECUTADO
a 31/12/2023</t>
  </si>
  <si>
    <t>Valor EJECUTADO
a 31/12/2024</t>
  </si>
  <si>
    <t>Resultado
Indicador Austeridad</t>
  </si>
  <si>
    <t>Valor EJECUTADO
a 31/12/2025</t>
  </si>
  <si>
    <t>Valor EJECUTADO
a 31/12/2026</t>
  </si>
  <si>
    <t>Valor EJECUTADO
a 31/12/2027</t>
  </si>
  <si>
    <t>Servicios de personal</t>
  </si>
  <si>
    <t xml:space="preserve">Artículo 6°.- Reducción del gasto en CPS profesionales y de apoyo a la gestión. </t>
  </si>
  <si>
    <t>N.A.  
Se registran totales. Corresponde con lo reportado en SIDEAP y SIVICOF</t>
  </si>
  <si>
    <t xml:space="preserve">Fomento del trabajo colaborativo y en equipo
Evaluación exhaustiva de necesidades
Uso de tecnologías y herramientas digitales
Contratos a largo plazo y alianzas estratégicas
Evaluación y monitoreo continuo
Optimización de procesos internos
</t>
  </si>
  <si>
    <t xml:space="preserve">Al implementar estas medidas hemos logrado contribuir significativamente a la reducción del gasto en la contratación de servicios profesionales y de apoyo a la gestión, garantizando al mismo tiempo la calidad y eficiencia de los servicios ofrecidos. </t>
  </si>
  <si>
    <t xml:space="preserve">Artículo 7°.- Horas extras, dominicales y festivos. </t>
  </si>
  <si>
    <t xml:space="preserve">O211010100102
</t>
  </si>
  <si>
    <t xml:space="preserve">El Instituto Distrital de la Participación y Acción Comunal – IDPAC para las vigencias 2025-2027 estableció un mayor control para la aprobación de horas extras estas con el fin de atender lo estrictamente necesario, garantizando la misionalidad de la entidad, con autorizaciones previas y justificadas de cada uno de los jefes de las dependencias y previa aprobación del ordenador del gasto. </t>
  </si>
  <si>
    <t xml:space="preserve">Para las vigencias 2025-2027 se realizara control y seguimiento a las autorizaciones previas y justificadas de cada una de las horas extras soliictadas por los jefes inmediatos y  aprobadas por el ordenador del gasto. </t>
  </si>
  <si>
    <t>Artículo 8°.- Viáticos y gastos de viaje.</t>
  </si>
  <si>
    <t>Para el año 2025-2027, se continuará  con la disminución, controles y de seguimiento a la
generación de viáticos y gastos de viaje, priorizando actividades que no generen costo alguno y redunden en beneficio de las metas institucioales.</t>
  </si>
  <si>
    <t>para la vigencia 2025-2027, La administración  priorizará la participación de invitaciones sin costo, realizará en lo posible reuniones y capacitaciones virtuales para evitar gastos de desplazamiento y compromisos que generen gastos.</t>
  </si>
  <si>
    <t>Artículo 9°.- Compensación por vacaciones.</t>
  </si>
  <si>
    <t>O211010300102</t>
  </si>
  <si>
    <t xml:space="preserve">Para el año 2025-2027, se continuara con el Plan Anual de Vacaciones la cual es la programación de cada uno de los funcionarios los cuales ya han causado este el periodo </t>
  </si>
  <si>
    <t>Se dara cumplimiento a la programación del PAV realizada a inicio de cada año, minimizando el número de personas que acumulen periodos vacacionales.</t>
  </si>
  <si>
    <t>Artículo 10°.- Bono navideño.</t>
  </si>
  <si>
    <t>En cumplimiento con el Decreto 062 de 2024, se brinda bono decembrino a los hijos de los funcionarios menores de 13 años  que no sobre pase de los 6 salarios minimos diarios. legales vigentes.</t>
  </si>
  <si>
    <t>Cumplimiento con el Decreto  No. 062 de 2024</t>
  </si>
  <si>
    <t>Artículo 11 -. Capacitación.</t>
  </si>
  <si>
    <t xml:space="preserve">O212020200902     </t>
  </si>
  <si>
    <t>Se priorizarán las ofertas de capacitación gestionadas mediante las alianzas estratégicas mencionadas en el Plan Institcuional de Capacitación del IDPAC, así como también, en la contratación se priorizará la capacitación presencial en las instalaciones de la entidad o la capacitación virtual en caso en que aplique.</t>
  </si>
  <si>
    <t>Tal y como lo meciona la ley de austeridad en el gasto, se priorizarán las ofertas de capacitación del Servicio Civil y de la Alcaldía Mayor de Bogotá, así como también, en la contratación se priorizará la capacitación presencial en las instalaciones de la entidad o la capacitación virtual de acuerdo con las cotizaciones gestionadas y los costos que se presenten. Adicional se priorizará la capacitación en las que se puedan ahorrar gastos por alimentación o refrigerios.</t>
  </si>
  <si>
    <t>Artículo 12 -. Bienestar.</t>
  </si>
  <si>
    <t>Se priorizarán las ofertas de bienestar gestionadas mediante las alianzas estratégicas mencionadas en el Plan de Bienestar del IDPAC, así como también, en la contratación se priorizará la caja de compensación familiar con el fin de ahorrar costos en caso en que aplique.</t>
  </si>
  <si>
    <t>Se realizará la divulgación y amplia publicación de las actividades de bienestar desarrolladas por el Servicio Civil Distrital con el fin de beneficiar a los servidores públicos de la planta de personal.</t>
  </si>
  <si>
    <t>Artículo 13 -. Eventos y conmemoraciones.</t>
  </si>
  <si>
    <t>Se priorizarán los eventos para los funcionarios que sean liderados por el Servicio Civil Distrital.</t>
  </si>
  <si>
    <t>Se realizará la divulgación y amplia publicación de las actividades de bienestar desarrolladas por el Servicio Civil Distrital tales cómo el Dïa de la Secretaria(o), el día del conductor(a) o la conmemoración del Mejor Funcionario(a).
Los demás eventos y conmemoraciones son desarrolladas por la entidad atendiendo la ley de austeridad en el gasto.</t>
  </si>
  <si>
    <t>Artículo 14 -. Fondos educativos.</t>
  </si>
  <si>
    <t>Se priorizarán las convocatorias de los Fondos FRADEC y FEDHE.</t>
  </si>
  <si>
    <t>Se realizará la divulgación y amplia publicación de las convocatorias de los Fondos FRADEC y FEDHE con el fin de beneficiar a los servidores públicos de la planta de personal de acuerdo con los términos de referencia de estas.</t>
  </si>
  <si>
    <t>Servicios Administrativos</t>
  </si>
  <si>
    <t>Artículo 15. Telefonía.</t>
  </si>
  <si>
    <t>O21202020080484110</t>
  </si>
  <si>
    <t>Adaptar el plan corporativo a las necesidades de la entidad</t>
  </si>
  <si>
    <t>Reducir las líneas telefónicas</t>
  </si>
  <si>
    <t>Artículo 16 -. Vehículos oficiales.</t>
  </si>
  <si>
    <t>O2120201003033331101 y O2120202008078714199</t>
  </si>
  <si>
    <t>Optimizar la utilización de los vehículos</t>
  </si>
  <si>
    <t>Racionalizar los recorridos que se efectúen, así como el mantenimiento preventivo de los vehículos</t>
  </si>
  <si>
    <t>Artículo 17 -. Adquisición de vehículos y maquinaria.</t>
  </si>
  <si>
    <t>O23201010030701</t>
  </si>
  <si>
    <t>No se tiene previsto la adquisición de más vehículos</t>
  </si>
  <si>
    <t>No se comprarán nuevas unidades. La entidad mantiene el cupo de 10 vehículos</t>
  </si>
  <si>
    <t>Artículo 18 -. Fotocopiado, multicopiado e impresión.</t>
  </si>
  <si>
    <t>O21202020080585951</t>
  </si>
  <si>
    <t>Intensificar campañas de uso racional de consumo de papel</t>
  </si>
  <si>
    <t>Gestionar con la OAC, la difusión de campañas relacionadas con la política cero papel</t>
  </si>
  <si>
    <t>Artículo 19 -. Publicidad distrital.</t>
  </si>
  <si>
    <t>O230117450220240254</t>
  </si>
  <si>
    <t> </t>
  </si>
  <si>
    <t xml:space="preserve">Intensificar campañas de uso institucional de recursos </t>
  </si>
  <si>
    <t>Artículo 20 -. Cajas menores.</t>
  </si>
  <si>
    <t>N/A</t>
  </si>
  <si>
    <t>Artículo 21 -. Mantenimiento o reparación de bienes inmuebles o muebles.</t>
  </si>
  <si>
    <t>O2120201004024299991</t>
  </si>
  <si>
    <t>Optimizar la ejecución del contrato, acorde  a las necesidades de mantenimiento en la entidad</t>
  </si>
  <si>
    <t>Adquirir los insumos requeridos, de manera racional</t>
  </si>
  <si>
    <t>Artículo 22 -. Suscripciones.</t>
  </si>
  <si>
    <t> O230117450220240254--</t>
  </si>
  <si>
    <t>Artículo 23 -. Servicios públicos.</t>
  </si>
  <si>
    <t>O21202020080686312, O21202020080686330, O21202020090494110, O21202020090494231</t>
  </si>
  <si>
    <t>Campañas de uso racional de los servicios públicos. Seguimiento y control de posibles fugas en las instalaciones hidraúlicas</t>
  </si>
  <si>
    <t>Gestionar con la OAC, la difusión de campañas relacionadas con  el uso racional de los servicios públicos en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</si>
</sst>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 #,##0.00_-;\-&quot;$&quot;\ * #,##0.00_-;_-&quot;$&quot;\ * &quot;-&quot;??_-;_-@_-"/>
    <numFmt numFmtId="165" formatCode="_-* #,##0_-;\-* #,##0_-;_-* &quot;-&quot;??_-;_-@_-"/>
  </numFmts>
  <fonts count="19">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0"/>
      <color theme="7"/>
      <name val="Aptos Narrow"/>
      <family val="2"/>
      <scheme val="minor"/>
    </font>
    <font>
      <b/>
      <sz val="11"/>
      <name val="Aptos Narrow"/>
      <family val="2"/>
      <scheme val="minor"/>
    </font>
    <font>
      <b/>
      <sz val="11"/>
      <color theme="5" tint="-0.499984740745262"/>
      <name val="Aptos Narrow"/>
      <family val="2"/>
      <scheme val="minor"/>
    </font>
    <font>
      <b/>
      <sz val="14"/>
      <color rgb="FFFF0000"/>
      <name val="Aptos Narrow"/>
      <family val="2"/>
      <scheme val="minor"/>
    </font>
    <font>
      <sz val="11"/>
      <name val="Aptos Narrow"/>
      <family val="2"/>
      <scheme val="minor"/>
    </font>
    <font>
      <b/>
      <sz val="14"/>
      <color theme="4"/>
      <name val="Aptos Narrow"/>
      <family val="2"/>
      <scheme val="minor"/>
    </font>
    <font>
      <sz val="10"/>
      <color rgb="FF000000"/>
      <name val="Aptos Narrow"/>
      <family val="2"/>
    </font>
    <font>
      <sz val="11"/>
      <color rgb="FF000000"/>
      <name val="Aptos Narrow"/>
      <family val="2"/>
    </font>
    <font>
      <sz val="10"/>
      <color theme="1"/>
      <name val="Aptos Narrow"/>
      <family val="2"/>
      <scheme val="minor"/>
    </font>
    <font>
      <sz val="11"/>
      <color rgb="FF242424"/>
      <name val="Aptos Narrow"/>
      <family val="2"/>
    </font>
    <font>
      <b/>
      <sz val="10"/>
      <color theme="1"/>
      <name val="Aptos Narrow"/>
      <family val="2"/>
      <scheme val="minor"/>
    </font>
    <font>
      <sz val="8"/>
      <color indexed="81"/>
      <name val="Tahoma"/>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rgb="FFFFFFFF"/>
        <bgColor rgb="FF000000"/>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double">
        <color indexed="64"/>
      </right>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16">
    <xf numFmtId="0" fontId="0" fillId="0" borderId="0" xfId="0"/>
    <xf numFmtId="0" fontId="5" fillId="2" borderId="1" xfId="0" applyFont="1" applyFill="1" applyBorder="1" applyProtection="1">
      <protection locked="0"/>
    </xf>
    <xf numFmtId="0" fontId="6" fillId="2" borderId="2" xfId="0" applyFont="1" applyFill="1" applyBorder="1" applyProtection="1">
      <protection locked="0"/>
    </xf>
    <xf numFmtId="0" fontId="0" fillId="2" borderId="0" xfId="0" applyFill="1" applyAlignment="1" applyProtection="1">
      <alignment horizontal="center" vertical="center"/>
      <protection locked="0"/>
    </xf>
    <xf numFmtId="0" fontId="0" fillId="2" borderId="0" xfId="0" applyFill="1" applyProtection="1">
      <protection locked="0"/>
    </xf>
    <xf numFmtId="0" fontId="6" fillId="2" borderId="3" xfId="0" applyFont="1" applyFill="1" applyBorder="1" applyAlignment="1" applyProtection="1">
      <alignment horizontal="left"/>
      <protection locked="0"/>
    </xf>
    <xf numFmtId="0" fontId="6" fillId="2" borderId="0" xfId="0" applyFont="1" applyFill="1" applyAlignment="1" applyProtection="1">
      <alignment horizontal="center" vertical="center"/>
      <protection locked="0"/>
    </xf>
    <xf numFmtId="0" fontId="6" fillId="2" borderId="0" xfId="0" applyFont="1" applyFill="1" applyAlignment="1" applyProtection="1">
      <alignment horizontal="left"/>
      <protection locked="0"/>
    </xf>
    <xf numFmtId="0" fontId="7" fillId="2" borderId="0" xfId="0" applyFont="1" applyFill="1" applyAlignment="1" applyProtection="1">
      <alignment vertical="center"/>
      <protection locked="0"/>
    </xf>
    <xf numFmtId="0" fontId="9" fillId="2" borderId="0" xfId="0" applyFont="1" applyFill="1" applyProtection="1">
      <protection locked="0"/>
    </xf>
    <xf numFmtId="165" fontId="0" fillId="4" borderId="10" xfId="1" applyNumberFormat="1" applyFont="1" applyFill="1" applyBorder="1" applyAlignment="1" applyProtection="1">
      <alignment horizontal="center" vertical="center" wrapText="1"/>
    </xf>
    <xf numFmtId="165" fontId="4" fillId="6" borderId="10" xfId="1" applyNumberFormat="1" applyFont="1" applyFill="1" applyBorder="1" applyAlignment="1" applyProtection="1">
      <alignment horizontal="center" vertical="center" wrapText="1"/>
    </xf>
    <xf numFmtId="165" fontId="4" fillId="6" borderId="11" xfId="1" applyNumberFormat="1" applyFont="1" applyFill="1" applyBorder="1" applyAlignment="1" applyProtection="1">
      <alignment horizontal="center" vertical="center" wrapText="1"/>
    </xf>
    <xf numFmtId="165" fontId="4" fillId="6" borderId="20" xfId="1" applyNumberFormat="1" applyFont="1" applyFill="1" applyBorder="1" applyAlignment="1" applyProtection="1">
      <alignment horizontal="center" vertical="center" wrapText="1"/>
    </xf>
    <xf numFmtId="165" fontId="0" fillId="4" borderId="4" xfId="1" applyNumberFormat="1" applyFont="1" applyFill="1" applyBorder="1" applyAlignment="1" applyProtection="1">
      <alignment horizontal="center" vertical="center" wrapText="1"/>
    </xf>
    <xf numFmtId="165" fontId="0" fillId="4" borderId="11" xfId="1" applyNumberFormat="1" applyFont="1" applyFill="1" applyBorder="1" applyAlignment="1" applyProtection="1">
      <alignment horizontal="center" vertical="center" wrapText="1"/>
    </xf>
    <xf numFmtId="165" fontId="0" fillId="5" borderId="19" xfId="1" applyNumberFormat="1" applyFont="1" applyFill="1" applyBorder="1" applyAlignment="1" applyProtection="1">
      <alignment horizontal="center" vertical="center" wrapText="1"/>
    </xf>
    <xf numFmtId="165" fontId="0" fillId="5" borderId="6" xfId="1" applyNumberFormat="1" applyFont="1" applyFill="1" applyBorder="1" applyAlignment="1" applyProtection="1">
      <alignment horizontal="center" vertical="center" wrapText="1"/>
    </xf>
    <xf numFmtId="0" fontId="10" fillId="3" borderId="20" xfId="0" applyFont="1" applyFill="1" applyBorder="1" applyProtection="1">
      <protection locked="0"/>
    </xf>
    <xf numFmtId="0" fontId="3" fillId="3" borderId="21" xfId="0" applyFont="1" applyFill="1" applyBorder="1" applyProtection="1">
      <protection locked="0"/>
    </xf>
    <xf numFmtId="165" fontId="0" fillId="3" borderId="28" xfId="1" applyNumberFormat="1" applyFont="1" applyFill="1" applyBorder="1" applyAlignment="1" applyProtection="1">
      <alignment horizontal="center" vertical="center" wrapText="1"/>
      <protection locked="0"/>
    </xf>
    <xf numFmtId="165" fontId="0" fillId="3" borderId="29" xfId="1" applyNumberFormat="1" applyFont="1" applyFill="1" applyBorder="1" applyAlignment="1" applyProtection="1">
      <alignment horizontal="center" vertical="center" wrapText="1"/>
      <protection locked="0"/>
    </xf>
    <xf numFmtId="165" fontId="0" fillId="3" borderId="21" xfId="1" applyNumberFormat="1"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165" fontId="0" fillId="3" borderId="4" xfId="1" applyNumberFormat="1" applyFont="1" applyFill="1" applyBorder="1" applyAlignment="1" applyProtection="1">
      <alignment horizontal="center" vertical="center" wrapText="1"/>
      <protection locked="0"/>
    </xf>
    <xf numFmtId="165" fontId="0" fillId="3" borderId="11" xfId="1" applyNumberFormat="1" applyFont="1" applyFill="1" applyBorder="1" applyAlignment="1" applyProtection="1">
      <alignment horizontal="center" vertical="center" wrapText="1"/>
      <protection locked="0"/>
    </xf>
    <xf numFmtId="165" fontId="0" fillId="3" borderId="10" xfId="1" applyNumberFormat="1" applyFont="1" applyFill="1" applyBorder="1" applyAlignment="1" applyProtection="1">
      <alignment horizontal="center" vertical="center" wrapText="1"/>
      <protection locked="0"/>
    </xf>
    <xf numFmtId="165" fontId="0" fillId="3" borderId="12" xfId="1" applyNumberFormat="1" applyFont="1" applyFill="1" applyBorder="1" applyAlignment="1" applyProtection="1">
      <alignment vertical="center" wrapText="1"/>
      <protection locked="0"/>
    </xf>
    <xf numFmtId="0" fontId="11" fillId="2" borderId="11" xfId="0" applyFont="1" applyFill="1" applyBorder="1" applyAlignment="1" applyProtection="1">
      <alignment vertical="top" wrapText="1"/>
      <protection locked="0"/>
    </xf>
    <xf numFmtId="3" fontId="12" fillId="2" borderId="10" xfId="2" applyNumberFormat="1" applyFont="1" applyFill="1" applyBorder="1" applyAlignment="1" applyProtection="1">
      <alignment horizontal="right" vertical="center"/>
      <protection locked="0"/>
    </xf>
    <xf numFmtId="3" fontId="12" fillId="2" borderId="4" xfId="2" applyNumberFormat="1" applyFont="1" applyFill="1" applyBorder="1" applyAlignment="1" applyProtection="1">
      <alignment horizontal="right" vertical="center"/>
      <protection locked="0"/>
    </xf>
    <xf numFmtId="10" fontId="12" fillId="2" borderId="11" xfId="3" applyNumberFormat="1" applyFont="1" applyFill="1" applyBorder="1" applyAlignment="1" applyProtection="1">
      <alignment horizontal="center" vertical="center"/>
    </xf>
    <xf numFmtId="0" fontId="13" fillId="2" borderId="10" xfId="0" applyFont="1" applyFill="1" applyBorder="1" applyAlignment="1" applyProtection="1">
      <alignment horizontal="center" vertical="center" wrapText="1"/>
      <protection locked="0"/>
    </xf>
    <xf numFmtId="0" fontId="11" fillId="7" borderId="4" xfId="0" applyFont="1" applyFill="1" applyBorder="1" applyAlignment="1" applyProtection="1">
      <alignment horizontal="center" vertical="center" wrapText="1"/>
      <protection locked="0"/>
    </xf>
    <xf numFmtId="10" fontId="12" fillId="2" borderId="4" xfId="3" applyNumberFormat="1" applyFont="1" applyFill="1" applyBorder="1" applyAlignment="1" applyProtection="1">
      <alignment horizontal="center" vertical="center"/>
      <protection locked="0"/>
    </xf>
    <xf numFmtId="10" fontId="12" fillId="2" borderId="11" xfId="3" applyNumberFormat="1" applyFont="1" applyFill="1" applyBorder="1" applyAlignment="1" applyProtection="1">
      <alignment horizontal="center" vertical="center"/>
      <protection locked="0"/>
    </xf>
    <xf numFmtId="0" fontId="0" fillId="2" borderId="4" xfId="0" applyFill="1" applyBorder="1" applyAlignment="1">
      <alignment vertical="center" wrapText="1"/>
    </xf>
    <xf numFmtId="3" fontId="12" fillId="7" borderId="10" xfId="0" applyNumberFormat="1" applyFont="1" applyFill="1" applyBorder="1" applyAlignment="1" applyProtection="1">
      <alignment vertical="center"/>
      <protection locked="0"/>
    </xf>
    <xf numFmtId="0" fontId="11" fillId="7" borderId="10" xfId="0" applyFont="1" applyFill="1" applyBorder="1" applyAlignment="1" applyProtection="1">
      <alignment horizontal="center" vertical="center" wrapText="1"/>
      <protection locked="0"/>
    </xf>
    <xf numFmtId="0" fontId="11" fillId="7" borderId="4" xfId="0" applyFont="1" applyFill="1" applyBorder="1" applyAlignment="1" applyProtection="1">
      <alignment vertical="center" wrapText="1"/>
      <protection locked="0"/>
    </xf>
    <xf numFmtId="0" fontId="0" fillId="2" borderId="11" xfId="0" applyFill="1" applyBorder="1" applyAlignment="1" applyProtection="1">
      <alignment horizontal="center" vertical="center"/>
      <protection locked="0"/>
    </xf>
    <xf numFmtId="3" fontId="12" fillId="7" borderId="4" xfId="0" applyNumberFormat="1" applyFont="1" applyFill="1" applyBorder="1" applyAlignment="1" applyProtection="1">
      <alignment vertical="center"/>
      <protection locked="0"/>
    </xf>
    <xf numFmtId="0" fontId="11" fillId="7" borderId="27" xfId="0" applyFont="1" applyFill="1" applyBorder="1" applyAlignment="1" applyProtection="1">
      <alignment horizontal="center" vertical="center" wrapText="1"/>
      <protection locked="0"/>
    </xf>
    <xf numFmtId="0" fontId="11" fillId="7" borderId="24" xfId="0" applyFont="1" applyFill="1" applyBorder="1" applyAlignment="1" applyProtection="1">
      <alignment horizontal="center" vertical="center" wrapText="1"/>
      <protection locked="0"/>
    </xf>
    <xf numFmtId="0" fontId="11" fillId="7" borderId="24" xfId="0" applyFont="1" applyFill="1" applyBorder="1" applyAlignment="1" applyProtection="1">
      <alignment wrapText="1"/>
      <protection locked="0"/>
    </xf>
    <xf numFmtId="1" fontId="14" fillId="0" borderId="0" xfId="0" applyNumberFormat="1" applyFont="1" applyAlignment="1">
      <alignment horizontal="center" vertical="center"/>
    </xf>
    <xf numFmtId="0" fontId="11" fillId="7" borderId="24" xfId="0" applyFont="1" applyFill="1" applyBorder="1" applyAlignment="1" applyProtection="1">
      <alignment vertical="center" wrapText="1"/>
      <protection locked="0"/>
    </xf>
    <xf numFmtId="0" fontId="0" fillId="2" borderId="11" xfId="0" applyFill="1" applyBorder="1" applyAlignment="1" applyProtection="1">
      <alignment horizontal="center" vertical="center" wrapText="1"/>
      <protection locked="0"/>
    </xf>
    <xf numFmtId="3" fontId="12" fillId="7" borderId="30" xfId="0" applyNumberFormat="1" applyFont="1" applyFill="1" applyBorder="1" applyAlignment="1" applyProtection="1">
      <alignment vertical="center"/>
      <protection locked="0"/>
    </xf>
    <xf numFmtId="0" fontId="11" fillId="7" borderId="24" xfId="0" applyFont="1" applyFill="1" applyBorder="1" applyAlignment="1" applyProtection="1">
      <alignment vertical="top" wrapText="1"/>
      <protection locked="0"/>
    </xf>
    <xf numFmtId="1" fontId="0" fillId="2" borderId="11" xfId="0" applyNumberFormat="1" applyFill="1" applyBorder="1" applyAlignment="1" applyProtection="1">
      <alignment horizontal="center" vertical="center"/>
      <protection locked="0"/>
    </xf>
    <xf numFmtId="3" fontId="12" fillId="7" borderId="27" xfId="0" applyNumberFormat="1" applyFont="1" applyFill="1" applyBorder="1" applyAlignment="1" applyProtection="1">
      <alignment vertical="center"/>
      <protection locked="0"/>
    </xf>
    <xf numFmtId="3" fontId="12" fillId="7" borderId="26" xfId="0" applyNumberFormat="1" applyFont="1" applyFill="1" applyBorder="1" applyAlignment="1" applyProtection="1">
      <alignment vertical="center"/>
      <protection locked="0"/>
    </xf>
    <xf numFmtId="0" fontId="0" fillId="2" borderId="11" xfId="0" applyFill="1" applyBorder="1" applyAlignment="1" applyProtection="1">
      <alignment vertical="top"/>
      <protection locked="0"/>
    </xf>
    <xf numFmtId="0" fontId="10" fillId="3" borderId="20" xfId="0" applyFont="1" applyFill="1" applyBorder="1"/>
    <xf numFmtId="0" fontId="3" fillId="3" borderId="21" xfId="0" applyFont="1" applyFill="1" applyBorder="1" applyAlignment="1" applyProtection="1">
      <alignment vertical="top"/>
      <protection locked="0"/>
    </xf>
    <xf numFmtId="3" fontId="0" fillId="3" borderId="28" xfId="1" applyNumberFormat="1" applyFont="1" applyFill="1" applyBorder="1" applyAlignment="1" applyProtection="1">
      <alignment horizontal="center" vertical="center" wrapText="1"/>
      <protection locked="0"/>
    </xf>
    <xf numFmtId="3" fontId="0" fillId="3" borderId="29" xfId="1" applyNumberFormat="1" applyFont="1" applyFill="1" applyBorder="1" applyAlignment="1" applyProtection="1">
      <alignment horizontal="center" vertical="center" wrapText="1"/>
      <protection locked="0"/>
    </xf>
    <xf numFmtId="165" fontId="0" fillId="3" borderId="21" xfId="1" applyNumberFormat="1"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3" fontId="0" fillId="3" borderId="10" xfId="1" applyNumberFormat="1" applyFont="1" applyFill="1" applyBorder="1" applyAlignment="1" applyProtection="1">
      <alignment horizontal="center" vertical="center" wrapText="1"/>
      <protection locked="0"/>
    </xf>
    <xf numFmtId="165" fontId="0" fillId="3" borderId="11" xfId="1" applyNumberFormat="1" applyFont="1" applyFill="1" applyBorder="1" applyAlignment="1" applyProtection="1">
      <alignment horizontal="center" vertical="center" wrapText="1"/>
    </xf>
    <xf numFmtId="165" fontId="0" fillId="3" borderId="4" xfId="1" applyNumberFormat="1" applyFont="1" applyFill="1" applyBorder="1" applyAlignment="1" applyProtection="1">
      <alignment vertical="center" wrapText="1"/>
    </xf>
    <xf numFmtId="0" fontId="12" fillId="7" borderId="11" xfId="0" applyFont="1" applyFill="1" applyBorder="1" applyAlignment="1" applyProtection="1">
      <alignment horizontal="center" vertical="center" wrapText="1"/>
      <protection locked="0"/>
    </xf>
    <xf numFmtId="0" fontId="12" fillId="7" borderId="25" xfId="0" applyFont="1" applyFill="1" applyBorder="1" applyAlignment="1" applyProtection="1">
      <alignment horizontal="center" vertical="center" wrapText="1"/>
      <protection locked="0"/>
    </xf>
    <xf numFmtId="0" fontId="12" fillId="7" borderId="25" xfId="0" applyFont="1" applyFill="1" applyBorder="1" applyAlignment="1" applyProtection="1">
      <alignment horizontal="center" vertical="center"/>
      <protection locked="0"/>
    </xf>
    <xf numFmtId="0" fontId="12" fillId="7" borderId="25" xfId="0" applyFont="1" applyFill="1" applyBorder="1" applyAlignment="1" applyProtection="1">
      <alignment vertical="center" wrapText="1"/>
      <protection locked="0"/>
    </xf>
    <xf numFmtId="0" fontId="12" fillId="7" borderId="25" xfId="0" applyFont="1" applyFill="1" applyBorder="1" applyAlignment="1" applyProtection="1">
      <alignment wrapText="1"/>
      <protection locked="0"/>
    </xf>
    <xf numFmtId="0" fontId="0" fillId="2" borderId="4" xfId="0" applyFill="1" applyBorder="1" applyAlignment="1">
      <alignment horizontal="left" vertical="center" wrapText="1"/>
    </xf>
    <xf numFmtId="0" fontId="0" fillId="0" borderId="4" xfId="0" applyBorder="1" applyAlignment="1">
      <alignment horizontal="left" vertical="center" wrapText="1"/>
    </xf>
    <xf numFmtId="0" fontId="12" fillId="2" borderId="11" xfId="0" applyFont="1" applyFill="1" applyBorder="1" applyAlignment="1" applyProtection="1">
      <alignment horizontal="center" vertical="center" wrapText="1"/>
      <protection locked="0"/>
    </xf>
    <xf numFmtId="165" fontId="1" fillId="2" borderId="0" xfId="1" applyNumberFormat="1" applyFont="1" applyFill="1" applyAlignment="1" applyProtection="1">
      <alignment horizontal="center" vertical="center"/>
      <protection locked="0"/>
    </xf>
    <xf numFmtId="165" fontId="1" fillId="3" borderId="10" xfId="1" applyNumberFormat="1" applyFont="1" applyFill="1" applyBorder="1" applyAlignment="1" applyProtection="1">
      <alignment horizontal="center" vertical="center" wrapText="1"/>
      <protection locked="0"/>
    </xf>
    <xf numFmtId="3" fontId="1" fillId="3" borderId="10" xfId="1" applyNumberFormat="1" applyFont="1" applyFill="1" applyBorder="1" applyAlignment="1" applyProtection="1">
      <alignment horizontal="center" vertical="center" wrapText="1"/>
      <protection locked="0"/>
    </xf>
    <xf numFmtId="3" fontId="12" fillId="0" borderId="10" xfId="0" applyNumberFormat="1" applyFont="1" applyBorder="1" applyAlignment="1" applyProtection="1">
      <alignment vertical="center"/>
      <protection locked="0"/>
    </xf>
    <xf numFmtId="3" fontId="12" fillId="0" borderId="27" xfId="0" applyNumberFormat="1" applyFont="1" applyBorder="1" applyAlignment="1" applyProtection="1">
      <alignment vertical="center"/>
      <protection locked="0"/>
    </xf>
    <xf numFmtId="0" fontId="12" fillId="0" borderId="27" xfId="0" applyFont="1" applyBorder="1" applyAlignment="1" applyProtection="1">
      <alignment vertical="center"/>
      <protection locked="0"/>
    </xf>
    <xf numFmtId="165" fontId="1" fillId="3" borderId="11" xfId="1" applyNumberFormat="1" applyFont="1" applyFill="1" applyBorder="1" applyAlignment="1" applyProtection="1">
      <alignment horizontal="center" vertical="center" wrapText="1"/>
      <protection locked="0"/>
    </xf>
    <xf numFmtId="165" fontId="1" fillId="3" borderId="11" xfId="1" applyNumberFormat="1" applyFont="1" applyFill="1" applyBorder="1" applyAlignment="1" applyProtection="1">
      <alignment horizontal="center" vertical="center" wrapText="1"/>
    </xf>
    <xf numFmtId="0" fontId="12" fillId="7" borderId="27" xfId="0" applyFont="1" applyFill="1" applyBorder="1" applyAlignment="1" applyProtection="1">
      <alignment vertical="center"/>
      <protection locked="0"/>
    </xf>
    <xf numFmtId="0" fontId="0" fillId="2" borderId="2" xfId="0" applyFill="1" applyBorder="1" applyProtection="1">
      <protection locked="0"/>
    </xf>
    <xf numFmtId="10" fontId="12" fillId="2" borderId="4" xfId="3" applyNumberFormat="1" applyFont="1" applyFill="1" applyBorder="1" applyAlignment="1" applyProtection="1">
      <alignment horizontal="center" vertical="center"/>
    </xf>
    <xf numFmtId="165" fontId="4" fillId="6" borderId="10" xfId="1" applyNumberFormat="1" applyFont="1" applyFill="1" applyBorder="1" applyAlignment="1" applyProtection="1">
      <alignment horizontal="center" vertical="center" wrapText="1"/>
    </xf>
    <xf numFmtId="165" fontId="4" fillId="6" borderId="20" xfId="1" applyNumberFormat="1" applyFont="1" applyFill="1" applyBorder="1" applyAlignment="1" applyProtection="1">
      <alignment horizontal="center" vertical="center" wrapText="1"/>
    </xf>
    <xf numFmtId="0" fontId="6" fillId="2" borderId="4" xfId="0" applyFont="1" applyFill="1" applyBorder="1" applyAlignment="1" applyProtection="1">
      <alignment horizontal="left"/>
      <protection locked="0"/>
    </xf>
    <xf numFmtId="0" fontId="6" fillId="4" borderId="5"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5" borderId="10" xfId="0"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11" xfId="0" applyFont="1" applyFill="1" applyBorder="1" applyAlignment="1">
      <alignment horizontal="center" vertical="top" wrapText="1"/>
    </xf>
    <xf numFmtId="0" fontId="2" fillId="6" borderId="8" xfId="0" applyFont="1" applyFill="1" applyBorder="1" applyAlignment="1">
      <alignment horizontal="center" vertical="center"/>
    </xf>
    <xf numFmtId="0" fontId="2" fillId="6" borderId="16" xfId="0" applyFont="1" applyFill="1" applyBorder="1" applyAlignment="1">
      <alignment horizontal="center" vertical="center"/>
    </xf>
    <xf numFmtId="0" fontId="3" fillId="5" borderId="18"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4" xfId="0" applyFont="1" applyFill="1" applyBorder="1" applyAlignment="1">
      <alignment horizontal="center" vertical="center" wrapText="1"/>
    </xf>
    <xf numFmtId="165" fontId="8" fillId="3" borderId="16" xfId="1" applyNumberFormat="1" applyFont="1" applyFill="1" applyBorder="1" applyAlignment="1" applyProtection="1">
      <alignment horizontal="center" vertical="center" wrapText="1"/>
      <protection locked="0"/>
    </xf>
    <xf numFmtId="0" fontId="3" fillId="5" borderId="6" xfId="0" applyFont="1" applyFill="1" applyBorder="1" applyAlignment="1">
      <alignment horizontal="center" vertical="center" wrapText="1"/>
    </xf>
    <xf numFmtId="0" fontId="3" fillId="5" borderId="25" xfId="0" applyFont="1" applyFill="1" applyBorder="1" applyAlignment="1">
      <alignment horizontal="center" vertical="center" wrapText="1"/>
    </xf>
    <xf numFmtId="165" fontId="0" fillId="4" borderId="20" xfId="1" applyNumberFormat="1" applyFont="1" applyFill="1" applyBorder="1" applyAlignment="1" applyProtection="1">
      <alignment horizontal="center" vertical="center" wrapText="1"/>
    </xf>
    <xf numFmtId="165" fontId="0" fillId="4" borderId="21" xfId="1" applyNumberFormat="1" applyFont="1" applyFill="1" applyBorder="1" applyAlignment="1" applyProtection="1">
      <alignment horizontal="center" vertical="center" wrapText="1"/>
    </xf>
    <xf numFmtId="165" fontId="4" fillId="6" borderId="11" xfId="1" applyNumberFormat="1" applyFont="1" applyFill="1" applyBorder="1" applyAlignment="1" applyProtection="1">
      <alignment horizontal="center" vertical="center" wrapText="1"/>
    </xf>
  </cellXfs>
  <cellStyles count="4">
    <cellStyle name="Millares" xfId="1" builtinId="3"/>
    <cellStyle name="Moneda" xfId="2" builtinId="4"/>
    <cellStyle name="Normal" xfId="0" builtinId="0"/>
    <cellStyle name="Porcentaje" xfId="3" builtinId="5"/>
  </cellStyles>
  <dxfs count="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301FA46-5709-484E-9885-F815095BA3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03431" y="0"/>
          <a:ext cx="1178719" cy="831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egaona@participacionbogota.gov.co" id="{8B69D386-5A85-4A9D-9A87-B12AF066AD09}" userId="S::urn:spo:guest#egaona@participacionbogota.gov.co::"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5" dT="2025-07-23T16:38:22.11" personId="{8B69D386-5A85-4A9D-9A87-B12AF066AD09}" id="{DCC97E35-DEEC-47F1-9063-9D02BBA672CA}">
    <text>se encuentra en ejecución dentro de vigencia 2025</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9D737-B190-437D-93B8-7F868B7FED0C}">
  <sheetPr codeName="Hoja102">
    <tabColor theme="5" tint="0.39997558519241921"/>
    <pageSetUpPr fitToPage="1"/>
  </sheetPr>
  <dimension ref="A1:P27"/>
  <sheetViews>
    <sheetView tabSelected="1" zoomScale="80" zoomScaleNormal="80" workbookViewId="0">
      <selection activeCell="D10" sqref="D10"/>
    </sheetView>
  </sheetViews>
  <sheetFormatPr defaultColWidth="11.42578125" defaultRowHeight="14.45"/>
  <cols>
    <col min="1" max="1" width="26" style="4" customWidth="1"/>
    <col min="2" max="2" width="25.85546875" style="4" customWidth="1"/>
    <col min="3" max="5" width="16.7109375" style="4" customWidth="1"/>
    <col min="6" max="6" width="43.42578125" style="3" customWidth="1"/>
    <col min="7" max="7" width="39.5703125" style="4" customWidth="1"/>
    <col min="8" max="10" width="10.140625" style="4" bestFit="1" customWidth="1"/>
    <col min="11" max="12" width="15.7109375" style="73" customWidth="1"/>
    <col min="13" max="16" width="15.7109375" style="4" customWidth="1"/>
    <col min="17" max="17" width="37" style="4" customWidth="1"/>
    <col min="18" max="16384" width="11.42578125" style="4"/>
  </cols>
  <sheetData>
    <row r="1" spans="1:16" ht="23.25" customHeight="1" thickBot="1">
      <c r="A1" s="1" t="s">
        <v>0</v>
      </c>
      <c r="B1" s="2"/>
      <c r="C1" s="82"/>
      <c r="D1" s="82"/>
      <c r="E1" s="82"/>
    </row>
    <row r="2" spans="1:16" ht="21" customHeight="1" thickBot="1">
      <c r="A2" s="5" t="s">
        <v>1</v>
      </c>
      <c r="B2" s="86" t="s">
        <v>2</v>
      </c>
      <c r="C2" s="86"/>
      <c r="D2" s="86"/>
      <c r="E2" s="86"/>
      <c r="F2" s="6"/>
      <c r="G2" s="7"/>
      <c r="H2" s="7"/>
      <c r="I2" s="7"/>
      <c r="J2" s="7"/>
    </row>
    <row r="3" spans="1:16" ht="21.75" customHeight="1">
      <c r="A3" s="8" t="s">
        <v>3</v>
      </c>
      <c r="K3" s="110" t="s">
        <v>4</v>
      </c>
      <c r="L3" s="110"/>
      <c r="M3" s="110"/>
      <c r="N3" s="110"/>
      <c r="O3" s="110"/>
      <c r="P3" s="110"/>
    </row>
    <row r="4" spans="1:16">
      <c r="A4" s="87" t="s">
        <v>5</v>
      </c>
      <c r="B4" s="90" t="s">
        <v>6</v>
      </c>
      <c r="C4" s="93" t="s">
        <v>7</v>
      </c>
      <c r="D4" s="94"/>
      <c r="E4" s="95"/>
      <c r="F4" s="99" t="s">
        <v>0</v>
      </c>
      <c r="G4" s="100"/>
      <c r="H4" s="100"/>
      <c r="I4" s="100"/>
      <c r="J4" s="101"/>
      <c r="K4" s="102" t="s">
        <v>8</v>
      </c>
      <c r="L4" s="102"/>
      <c r="M4" s="102"/>
      <c r="N4" s="102"/>
      <c r="O4" s="102"/>
      <c r="P4" s="102"/>
    </row>
    <row r="5" spans="1:16" s="9" customFormat="1">
      <c r="A5" s="88"/>
      <c r="B5" s="91"/>
      <c r="C5" s="96"/>
      <c r="D5" s="97"/>
      <c r="E5" s="98"/>
      <c r="F5" s="104" t="s">
        <v>9</v>
      </c>
      <c r="G5" s="107" t="s">
        <v>10</v>
      </c>
      <c r="H5" s="107" t="s">
        <v>11</v>
      </c>
      <c r="I5" s="107"/>
      <c r="J5" s="111"/>
      <c r="K5" s="103"/>
      <c r="L5" s="103"/>
      <c r="M5" s="103"/>
      <c r="N5" s="103"/>
      <c r="O5" s="103"/>
      <c r="P5" s="103"/>
    </row>
    <row r="6" spans="1:16">
      <c r="A6" s="88"/>
      <c r="B6" s="91"/>
      <c r="C6" s="10" t="s">
        <v>12</v>
      </c>
      <c r="D6" s="113" t="s">
        <v>13</v>
      </c>
      <c r="E6" s="114"/>
      <c r="F6" s="105"/>
      <c r="G6" s="108"/>
      <c r="H6" s="109"/>
      <c r="I6" s="109"/>
      <c r="J6" s="112"/>
      <c r="K6" s="84" t="s">
        <v>14</v>
      </c>
      <c r="L6" s="115"/>
      <c r="M6" s="84" t="s">
        <v>15</v>
      </c>
      <c r="N6" s="115"/>
      <c r="O6" s="84" t="s">
        <v>16</v>
      </c>
      <c r="P6" s="85"/>
    </row>
    <row r="7" spans="1:16" ht="43.15">
      <c r="A7" s="89"/>
      <c r="B7" s="92"/>
      <c r="C7" s="10" t="s">
        <v>17</v>
      </c>
      <c r="D7" s="14" t="s">
        <v>18</v>
      </c>
      <c r="E7" s="15" t="s">
        <v>19</v>
      </c>
      <c r="F7" s="106"/>
      <c r="G7" s="109"/>
      <c r="H7" s="16" t="s">
        <v>14</v>
      </c>
      <c r="I7" s="16" t="s">
        <v>15</v>
      </c>
      <c r="J7" s="17" t="s">
        <v>16</v>
      </c>
      <c r="K7" s="11" t="s">
        <v>20</v>
      </c>
      <c r="L7" s="12" t="s">
        <v>19</v>
      </c>
      <c r="M7" s="11" t="s">
        <v>21</v>
      </c>
      <c r="N7" s="12" t="s">
        <v>19</v>
      </c>
      <c r="O7" s="11" t="s">
        <v>22</v>
      </c>
      <c r="P7" s="13" t="s">
        <v>19</v>
      </c>
    </row>
    <row r="8" spans="1:16" ht="18">
      <c r="A8" s="18" t="s">
        <v>23</v>
      </c>
      <c r="B8" s="19"/>
      <c r="C8" s="20"/>
      <c r="D8" s="21"/>
      <c r="E8" s="22"/>
      <c r="F8" s="23"/>
      <c r="G8" s="24"/>
      <c r="H8" s="25"/>
      <c r="I8" s="25"/>
      <c r="J8" s="26"/>
      <c r="K8" s="74"/>
      <c r="L8" s="79"/>
      <c r="M8" s="27"/>
      <c r="N8" s="26"/>
      <c r="O8" s="27"/>
      <c r="P8" s="28"/>
    </row>
    <row r="9" spans="1:16" ht="110.45">
      <c r="A9" s="37" t="s">
        <v>24</v>
      </c>
      <c r="B9" s="29" t="s">
        <v>25</v>
      </c>
      <c r="C9" s="30">
        <v>16115051722</v>
      </c>
      <c r="D9" s="31">
        <v>15018482806</v>
      </c>
      <c r="E9" s="32">
        <f t="shared" ref="E9:E17" si="0">1-(D9/C9)</f>
        <v>6.8046254825417818E-2</v>
      </c>
      <c r="F9" s="33" t="s">
        <v>26</v>
      </c>
      <c r="G9" s="34" t="s">
        <v>27</v>
      </c>
      <c r="H9" s="35">
        <v>-5.1999999999999998E-2</v>
      </c>
      <c r="I9" s="35">
        <v>-0.03</v>
      </c>
      <c r="J9" s="36">
        <v>-0.03</v>
      </c>
      <c r="K9" s="38">
        <f t="shared" ref="K9:K26" si="1">+IFERROR(D9-(D9*H9),"0")</f>
        <v>15799443911.912001</v>
      </c>
      <c r="L9" s="32">
        <f>IFERROR(1-(K9/D9),"")</f>
        <v>-5.2000000000000046E-2</v>
      </c>
      <c r="M9" s="38">
        <f t="shared" ref="M9:M27" si="2">IFERROR(K9-(K9*I9),"0")</f>
        <v>16273427229.269361</v>
      </c>
      <c r="N9" s="32">
        <f>IFERROR(1-(M9/K9),"")</f>
        <v>-3.0000000000000027E-2</v>
      </c>
      <c r="O9" s="38">
        <f>IFERROR(M9-(M9*J9),"0")</f>
        <v>16761630046.147442</v>
      </c>
      <c r="P9" s="83">
        <f>IFERROR(1-(O9/M9),"")</f>
        <v>-3.0000000000000027E-2</v>
      </c>
    </row>
    <row r="10" spans="1:16" ht="110.45">
      <c r="A10" s="37" t="s">
        <v>28</v>
      </c>
      <c r="B10" s="72" t="s">
        <v>29</v>
      </c>
      <c r="C10" s="38">
        <v>276975187</v>
      </c>
      <c r="D10" s="38">
        <v>274492017</v>
      </c>
      <c r="E10" s="32">
        <f t="shared" si="0"/>
        <v>8.9653157270004336E-3</v>
      </c>
      <c r="F10" s="39" t="s">
        <v>30</v>
      </c>
      <c r="G10" s="40" t="s">
        <v>31</v>
      </c>
      <c r="H10" s="35">
        <v>0</v>
      </c>
      <c r="I10" s="35">
        <v>0</v>
      </c>
      <c r="J10" s="36">
        <v>0</v>
      </c>
      <c r="K10" s="30">
        <f t="shared" si="1"/>
        <v>274492017</v>
      </c>
      <c r="L10" s="32">
        <f>IFERROR(1-(K10/D10),"")</f>
        <v>0</v>
      </c>
      <c r="M10" s="30">
        <f t="shared" si="2"/>
        <v>274492017</v>
      </c>
      <c r="N10" s="32">
        <f t="shared" ref="N10:N27" si="3">IFERROR(1-(M10/K10),"")</f>
        <v>0</v>
      </c>
      <c r="O10" s="30">
        <f t="shared" ref="O10:O17" si="4">IFERROR(M10-(M10*J10),"0")</f>
        <v>274492017</v>
      </c>
      <c r="P10" s="83">
        <f t="shared" ref="P10:P27" si="5">IFERROR(1-(O10/M10),"")</f>
        <v>0</v>
      </c>
    </row>
    <row r="11" spans="1:16" ht="82.9">
      <c r="A11" s="37" t="s">
        <v>32</v>
      </c>
      <c r="B11" s="41">
        <v>2120202010</v>
      </c>
      <c r="C11" s="38">
        <v>14472411</v>
      </c>
      <c r="D11" s="42">
        <v>0</v>
      </c>
      <c r="E11" s="32">
        <f t="shared" si="0"/>
        <v>1</v>
      </c>
      <c r="F11" s="43" t="s">
        <v>33</v>
      </c>
      <c r="G11" s="44" t="s">
        <v>34</v>
      </c>
      <c r="H11" s="35">
        <v>0</v>
      </c>
      <c r="I11" s="35">
        <v>0</v>
      </c>
      <c r="J11" s="36">
        <v>0</v>
      </c>
      <c r="K11" s="30">
        <f t="shared" si="1"/>
        <v>0</v>
      </c>
      <c r="L11" s="32" t="str">
        <f t="shared" ref="L11:L17" si="6">IFERROR(1-(K11/D11),"")</f>
        <v/>
      </c>
      <c r="M11" s="30">
        <f t="shared" si="2"/>
        <v>0</v>
      </c>
      <c r="N11" s="32" t="str">
        <f t="shared" si="3"/>
        <v/>
      </c>
      <c r="O11" s="30">
        <f t="shared" si="4"/>
        <v>0</v>
      </c>
      <c r="P11" s="83" t="str">
        <f t="shared" si="5"/>
        <v/>
      </c>
    </row>
    <row r="12" spans="1:16" ht="55.15">
      <c r="A12" s="37" t="s">
        <v>35</v>
      </c>
      <c r="B12" s="41" t="s">
        <v>36</v>
      </c>
      <c r="C12" s="38">
        <v>283841543</v>
      </c>
      <c r="D12" s="38">
        <v>304318300</v>
      </c>
      <c r="E12" s="32">
        <f t="shared" si="0"/>
        <v>-7.2141508193534598E-2</v>
      </c>
      <c r="F12" s="43" t="s">
        <v>37</v>
      </c>
      <c r="G12" s="45" t="s">
        <v>38</v>
      </c>
      <c r="H12" s="35">
        <v>0</v>
      </c>
      <c r="I12" s="35">
        <v>0</v>
      </c>
      <c r="J12" s="36">
        <v>0</v>
      </c>
      <c r="K12" s="30">
        <f t="shared" si="1"/>
        <v>304318300</v>
      </c>
      <c r="L12" s="32">
        <f t="shared" si="6"/>
        <v>0</v>
      </c>
      <c r="M12" s="30">
        <f t="shared" si="2"/>
        <v>304318300</v>
      </c>
      <c r="N12" s="32">
        <f t="shared" si="3"/>
        <v>0</v>
      </c>
      <c r="O12" s="30">
        <f t="shared" si="4"/>
        <v>304318300</v>
      </c>
      <c r="P12" s="83">
        <f t="shared" si="5"/>
        <v>0</v>
      </c>
    </row>
    <row r="13" spans="1:16" ht="55.15">
      <c r="A13" s="37" t="s">
        <v>39</v>
      </c>
      <c r="B13" s="46">
        <v>2.12020200906965E+16</v>
      </c>
      <c r="C13" s="38">
        <v>5229173</v>
      </c>
      <c r="D13" s="42">
        <v>5580000</v>
      </c>
      <c r="E13" s="32">
        <f t="shared" si="0"/>
        <v>-6.7090341053929636E-2</v>
      </c>
      <c r="F13" s="43" t="s">
        <v>40</v>
      </c>
      <c r="G13" s="47" t="s">
        <v>41</v>
      </c>
      <c r="H13" s="35">
        <v>0</v>
      </c>
      <c r="I13" s="35">
        <v>0</v>
      </c>
      <c r="J13" s="36">
        <v>0</v>
      </c>
      <c r="K13" s="30">
        <f t="shared" si="1"/>
        <v>5580000</v>
      </c>
      <c r="L13" s="32">
        <f t="shared" si="6"/>
        <v>0</v>
      </c>
      <c r="M13" s="30">
        <f t="shared" si="2"/>
        <v>5580000</v>
      </c>
      <c r="N13" s="32">
        <f t="shared" si="3"/>
        <v>0</v>
      </c>
      <c r="O13" s="30">
        <f t="shared" si="4"/>
        <v>5580000</v>
      </c>
      <c r="P13" s="83">
        <f t="shared" si="5"/>
        <v>0</v>
      </c>
    </row>
    <row r="14" spans="1:16" ht="138">
      <c r="A14" s="37" t="s">
        <v>42</v>
      </c>
      <c r="B14" s="48" t="s">
        <v>43</v>
      </c>
      <c r="C14" s="38">
        <v>68373000</v>
      </c>
      <c r="D14" s="49">
        <v>75210000</v>
      </c>
      <c r="E14" s="32">
        <f t="shared" si="0"/>
        <v>-9.9995612303102055E-2</v>
      </c>
      <c r="F14" s="43" t="s">
        <v>44</v>
      </c>
      <c r="G14" s="50" t="s">
        <v>45</v>
      </c>
      <c r="H14" s="35">
        <v>-5.1999999999999998E-2</v>
      </c>
      <c r="I14" s="35">
        <v>-0.03</v>
      </c>
      <c r="J14" s="36">
        <v>-0.03</v>
      </c>
      <c r="K14" s="30">
        <f t="shared" si="1"/>
        <v>79120920</v>
      </c>
      <c r="L14" s="32">
        <f t="shared" si="6"/>
        <v>-5.2000000000000046E-2</v>
      </c>
      <c r="M14" s="30">
        <f t="shared" si="2"/>
        <v>81494547.599999994</v>
      </c>
      <c r="N14" s="32">
        <f t="shared" si="3"/>
        <v>-3.0000000000000027E-2</v>
      </c>
      <c r="O14" s="30">
        <f t="shared" si="4"/>
        <v>83939384.027999997</v>
      </c>
      <c r="P14" s="83">
        <f t="shared" si="5"/>
        <v>-3.0000000000000027E-2</v>
      </c>
    </row>
    <row r="15" spans="1:16" ht="82.9">
      <c r="A15" s="37" t="s">
        <v>46</v>
      </c>
      <c r="B15" s="51">
        <v>2.12020200906965E+16</v>
      </c>
      <c r="C15" s="52">
        <v>162516000</v>
      </c>
      <c r="D15" s="53">
        <v>170493472</v>
      </c>
      <c r="E15" s="32">
        <f t="shared" si="0"/>
        <v>-4.9087302173324465E-2</v>
      </c>
      <c r="F15" s="43" t="s">
        <v>47</v>
      </c>
      <c r="G15" s="50" t="s">
        <v>48</v>
      </c>
      <c r="H15" s="35">
        <v>-5.1999999999999998E-2</v>
      </c>
      <c r="I15" s="35">
        <v>-0.03</v>
      </c>
      <c r="J15" s="36">
        <v>-0.03</v>
      </c>
      <c r="K15" s="30">
        <f t="shared" si="1"/>
        <v>179359132.544</v>
      </c>
      <c r="L15" s="32">
        <f t="shared" si="6"/>
        <v>-5.2000000000000046E-2</v>
      </c>
      <c r="M15" s="30">
        <f t="shared" si="2"/>
        <v>184739906.52032</v>
      </c>
      <c r="N15" s="32">
        <f t="shared" si="3"/>
        <v>-3.0000000000000027E-2</v>
      </c>
      <c r="O15" s="30">
        <f t="shared" si="4"/>
        <v>190282103.7159296</v>
      </c>
      <c r="P15" s="83">
        <f t="shared" si="5"/>
        <v>-3.0000000000000027E-2</v>
      </c>
    </row>
    <row r="16" spans="1:16" ht="110.45">
      <c r="A16" s="37" t="s">
        <v>49</v>
      </c>
      <c r="B16" s="54"/>
      <c r="C16" s="52">
        <v>0</v>
      </c>
      <c r="D16" s="53">
        <v>0</v>
      </c>
      <c r="E16" s="32" t="e">
        <f t="shared" si="0"/>
        <v>#DIV/0!</v>
      </c>
      <c r="F16" s="43" t="s">
        <v>50</v>
      </c>
      <c r="G16" s="45" t="s">
        <v>51</v>
      </c>
      <c r="H16" s="35">
        <v>0</v>
      </c>
      <c r="I16" s="35">
        <v>0</v>
      </c>
      <c r="J16" s="36">
        <v>0</v>
      </c>
      <c r="K16" s="30">
        <f t="shared" si="1"/>
        <v>0</v>
      </c>
      <c r="L16" s="32" t="str">
        <f t="shared" si="6"/>
        <v/>
      </c>
      <c r="M16" s="30">
        <f t="shared" si="2"/>
        <v>0</v>
      </c>
      <c r="N16" s="32" t="str">
        <f t="shared" si="3"/>
        <v/>
      </c>
      <c r="O16" s="30">
        <f t="shared" si="4"/>
        <v>0</v>
      </c>
      <c r="P16" s="83" t="str">
        <f t="shared" si="5"/>
        <v/>
      </c>
    </row>
    <row r="17" spans="1:16" ht="69">
      <c r="A17" s="37" t="s">
        <v>52</v>
      </c>
      <c r="B17" s="54"/>
      <c r="C17" s="52">
        <v>0</v>
      </c>
      <c r="D17" s="53">
        <v>0</v>
      </c>
      <c r="E17" s="32" t="e">
        <f t="shared" si="0"/>
        <v>#DIV/0!</v>
      </c>
      <c r="F17" s="43" t="s">
        <v>53</v>
      </c>
      <c r="G17" s="50" t="s">
        <v>54</v>
      </c>
      <c r="H17" s="35">
        <v>0</v>
      </c>
      <c r="I17" s="35">
        <v>0</v>
      </c>
      <c r="J17" s="36">
        <v>0</v>
      </c>
      <c r="K17" s="30">
        <f t="shared" si="1"/>
        <v>0</v>
      </c>
      <c r="L17" s="32" t="str">
        <f t="shared" si="6"/>
        <v/>
      </c>
      <c r="M17" s="30">
        <f t="shared" si="2"/>
        <v>0</v>
      </c>
      <c r="N17" s="32" t="str">
        <f t="shared" si="3"/>
        <v/>
      </c>
      <c r="O17" s="30">
        <f t="shared" si="4"/>
        <v>0</v>
      </c>
      <c r="P17" s="83" t="str">
        <f t="shared" si="5"/>
        <v/>
      </c>
    </row>
    <row r="18" spans="1:16" ht="18">
      <c r="A18" s="55" t="s">
        <v>55</v>
      </c>
      <c r="B18" s="56"/>
      <c r="C18" s="57"/>
      <c r="D18" s="58"/>
      <c r="E18" s="59"/>
      <c r="F18" s="60"/>
      <c r="G18" s="61"/>
      <c r="H18" s="25"/>
      <c r="I18" s="25"/>
      <c r="J18" s="26"/>
      <c r="K18" s="75"/>
      <c r="L18" s="80"/>
      <c r="M18" s="62"/>
      <c r="N18" s="63"/>
      <c r="O18" s="62"/>
      <c r="P18" s="64"/>
    </row>
    <row r="19" spans="1:16" ht="27.6">
      <c r="A19" s="37" t="s">
        <v>56</v>
      </c>
      <c r="B19" s="65" t="s">
        <v>57</v>
      </c>
      <c r="C19" s="38">
        <v>17913267</v>
      </c>
      <c r="D19" s="49">
        <v>11770396</v>
      </c>
      <c r="E19" s="32">
        <f t="shared" ref="E19:E27" si="7">1-(D19/C19)</f>
        <v>0.34292298551682387</v>
      </c>
      <c r="F19" s="39" t="s">
        <v>58</v>
      </c>
      <c r="G19" s="40" t="s">
        <v>59</v>
      </c>
      <c r="H19" s="35">
        <v>-5.1999999999999998E-2</v>
      </c>
      <c r="I19" s="35">
        <v>-0.03</v>
      </c>
      <c r="J19" s="36">
        <v>-0.03</v>
      </c>
      <c r="K19" s="76">
        <f t="shared" si="1"/>
        <v>12382456.592</v>
      </c>
      <c r="L19" s="32">
        <f t="shared" ref="L19:L27" si="8">IFERROR(1-(K19/D19),"")</f>
        <v>-5.2000000000000046E-2</v>
      </c>
      <c r="M19" s="76">
        <f t="shared" si="2"/>
        <v>12753930.289760001</v>
      </c>
      <c r="N19" s="32">
        <f t="shared" si="3"/>
        <v>-3.0000000000000027E-2</v>
      </c>
      <c r="O19" s="76">
        <f t="shared" ref="O19:O27" si="9">IFERROR(M19-(M19*J19),"0")</f>
        <v>13136548.198452801</v>
      </c>
      <c r="P19" s="83">
        <f t="shared" si="5"/>
        <v>-3.0000000000000027E-2</v>
      </c>
    </row>
    <row r="20" spans="1:16" ht="41.45">
      <c r="A20" s="37" t="s">
        <v>60</v>
      </c>
      <c r="B20" s="66" t="s">
        <v>61</v>
      </c>
      <c r="C20" s="52">
        <v>71395000</v>
      </c>
      <c r="D20" s="53">
        <v>71945845</v>
      </c>
      <c r="E20" s="32">
        <f t="shared" si="7"/>
        <v>-7.7154562644443647E-3</v>
      </c>
      <c r="F20" s="43" t="s">
        <v>62</v>
      </c>
      <c r="G20" s="47" t="s">
        <v>63</v>
      </c>
      <c r="H20" s="35">
        <v>0</v>
      </c>
      <c r="I20" s="35">
        <v>0</v>
      </c>
      <c r="J20" s="36">
        <v>0</v>
      </c>
      <c r="K20" s="77">
        <f t="shared" si="1"/>
        <v>71945845</v>
      </c>
      <c r="L20" s="32">
        <f t="shared" si="8"/>
        <v>0</v>
      </c>
      <c r="M20" s="77">
        <f t="shared" si="2"/>
        <v>71945845</v>
      </c>
      <c r="N20" s="32">
        <f t="shared" si="3"/>
        <v>0</v>
      </c>
      <c r="O20" s="77">
        <f t="shared" si="9"/>
        <v>71945845</v>
      </c>
      <c r="P20" s="83">
        <f t="shared" si="5"/>
        <v>0</v>
      </c>
    </row>
    <row r="21" spans="1:16" ht="28.9">
      <c r="A21" s="37" t="s">
        <v>64</v>
      </c>
      <c r="B21" s="67" t="s">
        <v>65</v>
      </c>
      <c r="C21" s="52">
        <v>0</v>
      </c>
      <c r="D21" s="53">
        <v>319797972</v>
      </c>
      <c r="E21" s="32" t="e">
        <f t="shared" si="7"/>
        <v>#DIV/0!</v>
      </c>
      <c r="F21" s="43" t="s">
        <v>66</v>
      </c>
      <c r="G21" s="47" t="s">
        <v>67</v>
      </c>
      <c r="H21" s="35">
        <v>1</v>
      </c>
      <c r="I21" s="35">
        <v>0</v>
      </c>
      <c r="J21" s="36">
        <v>0</v>
      </c>
      <c r="K21" s="78">
        <f t="shared" si="1"/>
        <v>0</v>
      </c>
      <c r="L21" s="32">
        <f t="shared" si="8"/>
        <v>1</v>
      </c>
      <c r="M21" s="81">
        <f t="shared" si="2"/>
        <v>0</v>
      </c>
      <c r="N21" s="32" t="str">
        <f t="shared" si="3"/>
        <v/>
      </c>
      <c r="O21" s="81">
        <f t="shared" si="9"/>
        <v>0</v>
      </c>
      <c r="P21" s="83" t="str">
        <f t="shared" si="5"/>
        <v/>
      </c>
    </row>
    <row r="22" spans="1:16" ht="28.9">
      <c r="A22" s="37" t="s">
        <v>68</v>
      </c>
      <c r="B22" s="66" t="s">
        <v>69</v>
      </c>
      <c r="C22" s="52">
        <v>50971000</v>
      </c>
      <c r="D22" s="53">
        <v>55263523</v>
      </c>
      <c r="E22" s="32">
        <f t="shared" si="7"/>
        <v>-8.4215004610464828E-2</v>
      </c>
      <c r="F22" s="43" t="s">
        <v>70</v>
      </c>
      <c r="G22" s="47" t="s">
        <v>71</v>
      </c>
      <c r="H22" s="35">
        <v>-5.1999999999999998E-2</v>
      </c>
      <c r="I22" s="35">
        <v>-0.03</v>
      </c>
      <c r="J22" s="36">
        <v>-0.03</v>
      </c>
      <c r="K22" s="77">
        <f t="shared" si="1"/>
        <v>58137226.196000002</v>
      </c>
      <c r="L22" s="32">
        <f t="shared" si="8"/>
        <v>-5.2000000000000046E-2</v>
      </c>
      <c r="M22" s="52">
        <f t="shared" si="2"/>
        <v>59881342.981880002</v>
      </c>
      <c r="N22" s="32">
        <f t="shared" si="3"/>
        <v>-3.0000000000000027E-2</v>
      </c>
      <c r="O22" s="52">
        <f t="shared" si="9"/>
        <v>61677783.271336399</v>
      </c>
      <c r="P22" s="83">
        <f t="shared" si="5"/>
        <v>-3.0000000000000027E-2</v>
      </c>
    </row>
    <row r="23" spans="1:16" ht="28.9">
      <c r="A23" s="37" t="s">
        <v>72</v>
      </c>
      <c r="B23" s="68" t="s">
        <v>73</v>
      </c>
      <c r="C23" s="52" t="s">
        <v>74</v>
      </c>
      <c r="D23" s="53" t="s">
        <v>74</v>
      </c>
      <c r="E23" s="32" t="e">
        <f t="shared" si="7"/>
        <v>#VALUE!</v>
      </c>
      <c r="F23" s="43" t="s">
        <v>75</v>
      </c>
      <c r="G23" s="47" t="s">
        <v>75</v>
      </c>
      <c r="H23" s="35">
        <v>-1</v>
      </c>
      <c r="I23" s="35">
        <v>-0.03</v>
      </c>
      <c r="J23" s="36">
        <v>-0.03</v>
      </c>
      <c r="K23" s="77">
        <v>26334505</v>
      </c>
      <c r="L23" s="32" t="str">
        <f t="shared" si="8"/>
        <v/>
      </c>
      <c r="M23" s="52">
        <f t="shared" si="2"/>
        <v>27124540.149999999</v>
      </c>
      <c r="N23" s="32">
        <f t="shared" si="3"/>
        <v>-3.0000000000000027E-2</v>
      </c>
      <c r="O23" s="52">
        <f t="shared" si="9"/>
        <v>27938276.354499999</v>
      </c>
      <c r="P23" s="83">
        <f t="shared" si="5"/>
        <v>-3.0000000000000027E-2</v>
      </c>
    </row>
    <row r="24" spans="1:16">
      <c r="A24" s="37" t="s">
        <v>76</v>
      </c>
      <c r="B24" s="69" t="s">
        <v>74</v>
      </c>
      <c r="C24" s="52">
        <v>0</v>
      </c>
      <c r="D24" s="53">
        <v>0</v>
      </c>
      <c r="E24" s="32" t="e">
        <f t="shared" si="7"/>
        <v>#DIV/0!</v>
      </c>
      <c r="F24" s="43" t="s">
        <v>77</v>
      </c>
      <c r="G24" s="44" t="s">
        <v>77</v>
      </c>
      <c r="H24" s="35"/>
      <c r="I24" s="35"/>
      <c r="J24" s="36"/>
      <c r="K24" s="78">
        <f t="shared" si="1"/>
        <v>0</v>
      </c>
      <c r="L24" s="32" t="str">
        <f t="shared" si="8"/>
        <v/>
      </c>
      <c r="M24" s="81">
        <f t="shared" si="2"/>
        <v>0</v>
      </c>
      <c r="N24" s="32" t="str">
        <f t="shared" si="3"/>
        <v/>
      </c>
      <c r="O24" s="81">
        <f t="shared" si="9"/>
        <v>0</v>
      </c>
      <c r="P24" s="83" t="str">
        <f t="shared" si="5"/>
        <v/>
      </c>
    </row>
    <row r="25" spans="1:16" ht="43.15">
      <c r="A25" s="70" t="s">
        <v>78</v>
      </c>
      <c r="B25" s="66" t="s">
        <v>79</v>
      </c>
      <c r="C25" s="52">
        <v>45512000</v>
      </c>
      <c r="D25" s="53">
        <v>0</v>
      </c>
      <c r="E25" s="32">
        <f t="shared" si="7"/>
        <v>1</v>
      </c>
      <c r="F25" s="43" t="s">
        <v>80</v>
      </c>
      <c r="G25" s="47" t="s">
        <v>81</v>
      </c>
      <c r="H25" s="35">
        <v>0</v>
      </c>
      <c r="I25" s="35">
        <v>0</v>
      </c>
      <c r="J25" s="36">
        <v>0</v>
      </c>
      <c r="K25" s="77">
        <v>46144000</v>
      </c>
      <c r="L25" s="32" t="str">
        <f t="shared" si="8"/>
        <v/>
      </c>
      <c r="M25" s="52">
        <f t="shared" si="2"/>
        <v>46144000</v>
      </c>
      <c r="N25" s="32">
        <v>0.01</v>
      </c>
      <c r="O25" s="52">
        <f t="shared" si="9"/>
        <v>46144000</v>
      </c>
      <c r="P25" s="83">
        <v>0.01</v>
      </c>
    </row>
    <row r="26" spans="1:16">
      <c r="A26" s="71" t="s">
        <v>82</v>
      </c>
      <c r="B26" s="66" t="s">
        <v>83</v>
      </c>
      <c r="C26" s="52">
        <v>0</v>
      </c>
      <c r="D26" s="53">
        <v>36532888</v>
      </c>
      <c r="E26" s="32" t="e">
        <f t="shared" si="7"/>
        <v>#DIV/0!</v>
      </c>
      <c r="F26" s="43" t="s">
        <v>77</v>
      </c>
      <c r="G26" s="44" t="s">
        <v>77</v>
      </c>
      <c r="H26" s="35">
        <v>0</v>
      </c>
      <c r="I26" s="35">
        <v>0</v>
      </c>
      <c r="J26" s="36">
        <v>0</v>
      </c>
      <c r="K26" s="77">
        <f t="shared" si="1"/>
        <v>36532888</v>
      </c>
      <c r="L26" s="32">
        <f t="shared" si="8"/>
        <v>0</v>
      </c>
      <c r="M26" s="52">
        <f t="shared" si="2"/>
        <v>36532888</v>
      </c>
      <c r="N26" s="32">
        <f t="shared" si="3"/>
        <v>0</v>
      </c>
      <c r="O26" s="52">
        <f t="shared" si="9"/>
        <v>36532888</v>
      </c>
      <c r="P26" s="83">
        <f t="shared" si="5"/>
        <v>0</v>
      </c>
    </row>
    <row r="27" spans="1:16" ht="57.6">
      <c r="A27" s="71" t="s">
        <v>84</v>
      </c>
      <c r="B27" s="66" t="s">
        <v>85</v>
      </c>
      <c r="C27" s="52">
        <v>131939360</v>
      </c>
      <c r="D27" s="53">
        <v>158273633</v>
      </c>
      <c r="E27" s="32">
        <f t="shared" si="7"/>
        <v>-0.1995937603456619</v>
      </c>
      <c r="F27" s="43" t="s">
        <v>86</v>
      </c>
      <c r="G27" s="47" t="s">
        <v>87</v>
      </c>
      <c r="H27" s="35">
        <v>-5.1999999999999998E-2</v>
      </c>
      <c r="I27" s="35">
        <v>-0.03</v>
      </c>
      <c r="J27" s="36">
        <v>-0.03</v>
      </c>
      <c r="K27" s="77">
        <v>166503862</v>
      </c>
      <c r="L27" s="32">
        <f t="shared" si="8"/>
        <v>-5.2000000530726398E-2</v>
      </c>
      <c r="M27" s="52">
        <f t="shared" si="2"/>
        <v>171498977.86000001</v>
      </c>
      <c r="N27" s="32">
        <f t="shared" si="3"/>
        <v>-3.0000000000000027E-2</v>
      </c>
      <c r="O27" s="52">
        <f t="shared" si="9"/>
        <v>176643947.19580001</v>
      </c>
      <c r="P27" s="83">
        <f t="shared" si="5"/>
        <v>-3.0000000000000027E-2</v>
      </c>
    </row>
  </sheetData>
  <sheetProtection formatCells="0" formatColumns="0" formatRows="0"/>
  <mergeCells count="14">
    <mergeCell ref="O6:P6"/>
    <mergeCell ref="B2:E2"/>
    <mergeCell ref="A4:A7"/>
    <mergeCell ref="B4:B7"/>
    <mergeCell ref="C4:E5"/>
    <mergeCell ref="F4:J4"/>
    <mergeCell ref="K4:P5"/>
    <mergeCell ref="F5:F7"/>
    <mergeCell ref="G5:G7"/>
    <mergeCell ref="K3:P3"/>
    <mergeCell ref="H5:J6"/>
    <mergeCell ref="D6:E6"/>
    <mergeCell ref="K6:L6"/>
    <mergeCell ref="M6:N6"/>
  </mergeCells>
  <conditionalFormatting sqref="E9:E17">
    <cfRule type="cellIs" dxfId="8" priority="23" operator="lessThan">
      <formula>0</formula>
    </cfRule>
  </conditionalFormatting>
  <conditionalFormatting sqref="E19:E27">
    <cfRule type="cellIs" dxfId="7" priority="19" operator="lessThan">
      <formula>0</formula>
    </cfRule>
  </conditionalFormatting>
  <conditionalFormatting sqref="H9:J17">
    <cfRule type="cellIs" dxfId="6" priority="10" operator="lessThan">
      <formula>0</formula>
    </cfRule>
  </conditionalFormatting>
  <conditionalFormatting sqref="H19:J27">
    <cfRule type="cellIs" dxfId="5" priority="6" operator="lessThan">
      <formula>0</formula>
    </cfRule>
  </conditionalFormatting>
  <conditionalFormatting sqref="L9:L17 L19:L27">
    <cfRule type="cellIs" dxfId="4" priority="5" operator="lessThan">
      <formula>0</formula>
    </cfRule>
  </conditionalFormatting>
  <conditionalFormatting sqref="N9:N17">
    <cfRule type="cellIs" dxfId="3" priority="4" operator="lessThan">
      <formula>0</formula>
    </cfRule>
  </conditionalFormatting>
  <conditionalFormatting sqref="N19:N27">
    <cfRule type="cellIs" dxfId="2" priority="3" operator="lessThan">
      <formula>0</formula>
    </cfRule>
  </conditionalFormatting>
  <conditionalFormatting sqref="P9:P17">
    <cfRule type="cellIs" dxfId="1" priority="2" operator="lessThan">
      <formula>0</formula>
    </cfRule>
  </conditionalFormatting>
  <conditionalFormatting sqref="P19:P27">
    <cfRule type="cellIs" dxfId="0" priority="1" operator="lessThan">
      <formula>0</formula>
    </cfRule>
  </conditionalFormatting>
  <pageMargins left="0.70866141732283472" right="0.70866141732283472" top="0.74803149606299213" bottom="0.74803149606299213" header="0.31496062992125984" footer="0.31496062992125984"/>
  <pageSetup paperSize="5" scale="46" fitToHeight="6" orientation="landscape" r:id="rId1"/>
  <headerFooter>
    <oddFooter>&amp;L&amp;D&amp;RPágina &amp;P de &amp;N</oddFooter>
  </headerFooter>
  <ignoredErrors>
    <ignoredError sqref="K15" unlocked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4F5B05-E3CB-4A1E-B3AC-0A94349695D8}"/>
</file>

<file path=customXml/itemProps2.xml><?xml version="1.0" encoding="utf-8"?>
<ds:datastoreItem xmlns:ds="http://schemas.openxmlformats.org/officeDocument/2006/customXml" ds:itemID="{230D139B-65BC-4940-9010-490B284BD3DE}"/>
</file>

<file path=customXml/itemProps3.xml><?xml version="1.0" encoding="utf-8"?>
<ds:datastoreItem xmlns:ds="http://schemas.openxmlformats.org/officeDocument/2006/customXml" ds:itemID="{524DDA1E-6816-4DCC-BE5B-702E0C5915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QUIÑONES</dc:creator>
  <cp:keywords/>
  <dc:description/>
  <cp:lastModifiedBy/>
  <cp:revision/>
  <dcterms:created xsi:type="dcterms:W3CDTF">2026-02-06T19:57:20Z</dcterms:created>
  <dcterms:modified xsi:type="dcterms:W3CDTF">2026-07-30T00:06:45Z</dcterms:modified>
  <cp:category/>
  <cp:contentStatus/>
</cp:coreProperties>
</file>