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PAAC 2023" sheetId="2" r:id="rId1"/>
    <sheet name="Modificación 1. CIGD 2" sheetId="3"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1" hidden="1">'Modificación 1. CIGD 2'!$A$9:$DL$9</definedName>
    <definedName name="_xlnm._FilterDatabase" localSheetId="0" hidden="1">'PAAC 2023'!$A$7:$AO$80</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1">'Modificación 1. CIGD 2'!$A$1:$AO$326</definedName>
    <definedName name="_xlnm.Print_Area" localSheetId="0">'PAAC 2023'!$A$1:$AO$80</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1" i="3" l="1"/>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5" i="2" l="1"/>
  <c r="AH74" i="2"/>
  <c r="AH73" i="2"/>
  <c r="AH72" i="2"/>
  <c r="AH71" i="2"/>
  <c r="AH70" i="2"/>
  <c r="AH69" i="2"/>
  <c r="AH68" i="2"/>
  <c r="AH67" i="2"/>
  <c r="I67" i="2"/>
  <c r="AH66" i="2"/>
  <c r="AH65" i="2"/>
  <c r="I65" i="2"/>
  <c r="AH64" i="2"/>
  <c r="AH63" i="2"/>
  <c r="AH62" i="2"/>
  <c r="AH61" i="2"/>
  <c r="AH60" i="2"/>
  <c r="AH59" i="2"/>
  <c r="AH58" i="2"/>
  <c r="AH57" i="2"/>
  <c r="AH56" i="2"/>
  <c r="AH55" i="2"/>
  <c r="AH54" i="2"/>
  <c r="AH53" i="2"/>
  <c r="AH52" i="2"/>
  <c r="AH51" i="2"/>
  <c r="I51" i="2"/>
  <c r="AH50" i="2"/>
  <c r="AH49" i="2"/>
  <c r="I49" i="2"/>
  <c r="AH48" i="2"/>
  <c r="AH47" i="2"/>
  <c r="AH46" i="2"/>
  <c r="AH45" i="2"/>
  <c r="AH44" i="2"/>
  <c r="AH43" i="2"/>
  <c r="AH42" i="2"/>
  <c r="AH41" i="2"/>
  <c r="AH40" i="2"/>
  <c r="AH39" i="2"/>
  <c r="AH37" i="2"/>
  <c r="AH36" i="2"/>
  <c r="AH35" i="2"/>
  <c r="AH34" i="2"/>
  <c r="AH33" i="2"/>
  <c r="AH32" i="2"/>
  <c r="AH31" i="2"/>
  <c r="I31" i="2"/>
  <c r="AH30" i="2"/>
  <c r="AH29" i="2"/>
  <c r="AH28" i="2"/>
  <c r="AH27" i="2"/>
  <c r="AH26" i="2"/>
  <c r="AH25" i="2"/>
  <c r="AH24" i="2"/>
  <c r="AH23" i="2"/>
  <c r="AH22" i="2"/>
  <c r="AH21" i="2"/>
  <c r="AH20" i="2"/>
  <c r="I20" i="2"/>
  <c r="AH19" i="2"/>
  <c r="AH18" i="2"/>
  <c r="AH17" i="2"/>
  <c r="AH16" i="2"/>
  <c r="AH15" i="2"/>
  <c r="AH14" i="2"/>
  <c r="AH13" i="2"/>
  <c r="AH12" i="2"/>
  <c r="AH11" i="2"/>
  <c r="AH10" i="2"/>
  <c r="I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<sst xmlns="http://schemas.openxmlformats.org/spreadsheetml/2006/main" count="4457" uniqueCount="809">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</sst>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168"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cellStyleXfs>
  <cellXfs count="224">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7"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7"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165"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165"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7"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7"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65" fontId="12" fillId="0" borderId="2" xfId="7" applyFont="1" applyFill="1" applyBorder="1" applyAlignment="1" applyProtection="1">
      <alignment horizontal="right" vertical="center" wrapText="1"/>
    </xf>
    <xf numFmtId="165" fontId="12" fillId="0" borderId="3"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3"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165" fontId="6" fillId="0" borderId="2" xfId="7" applyFont="1" applyBorder="1" applyAlignment="1" applyProtection="1">
      <alignment horizontal="right" vertical="center" wrapText="1"/>
    </xf>
    <xf numFmtId="165" fontId="6" fillId="0" borderId="3" xfId="7" applyFont="1" applyBorder="1" applyAlignment="1" applyProtection="1">
      <alignment horizontal="right" vertical="center" wrapText="1"/>
    </xf>
    <xf numFmtId="165" fontId="6" fillId="0" borderId="4" xfId="7" applyFont="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165" fontId="12" fillId="0" borderId="1" xfId="7" applyFont="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165"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165" fontId="18" fillId="2" borderId="2" xfId="7" applyFont="1" applyFill="1" applyBorder="1" applyAlignment="1" applyProtection="1">
      <alignment horizontal="center" vertical="center" wrapText="1"/>
    </xf>
    <xf numFmtId="165" fontId="18" fillId="2" borderId="3" xfId="7" applyFont="1" applyFill="1" applyBorder="1" applyAlignment="1" applyProtection="1">
      <alignment horizontal="center" vertical="center" wrapText="1"/>
    </xf>
    <xf numFmtId="165" fontId="18" fillId="2"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7" applyFont="1" applyFill="1" applyBorder="1" applyAlignment="1" applyProtection="1">
      <alignment horizontal="center" vertical="center"/>
    </xf>
    <xf numFmtId="165" fontId="12" fillId="0" borderId="2" xfId="7" applyFont="1" applyFill="1" applyBorder="1" applyAlignment="1" applyProtection="1">
      <alignment horizontal="center" vertical="center" wrapText="1"/>
    </xf>
    <xf numFmtId="165" fontId="12" fillId="0" borderId="3" xfId="7" applyFont="1" applyFill="1" applyBorder="1" applyAlignment="1" applyProtection="1">
      <alignment horizontal="center" vertical="center" wrapText="1"/>
    </xf>
    <xf numFmtId="165" fontId="12" fillId="0" borderId="4" xfId="7" applyFont="1" applyFill="1" applyBorder="1" applyAlignment="1" applyProtection="1">
      <alignment horizontal="center" vertical="center" wrapText="1"/>
    </xf>
    <xf numFmtId="164" fontId="12" fillId="0" borderId="2" xfId="7" applyNumberFormat="1" applyFont="1" applyFill="1" applyBorder="1" applyAlignment="1" applyProtection="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79</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5"/>
  <sheetViews>
    <sheetView tabSelected="1" view="pageBreakPreview" zoomScale="60" zoomScaleNormal="60" workbookViewId="0">
      <selection activeCell="D6" sqref="D6"/>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88671875" style="3" customWidth="1"/>
    <col min="11" max="11" width="8.109375" style="3" customWidth="1"/>
    <col min="12" max="12" width="8.44140625" style="3" customWidth="1"/>
    <col min="13" max="14" width="8.5546875" style="3" customWidth="1"/>
    <col min="15" max="15" width="7.6640625" style="3" customWidth="1"/>
    <col min="16" max="16" width="9.554687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183"/>
      <c r="B1" s="183"/>
      <c r="C1" s="183"/>
      <c r="D1" s="174" t="s">
        <v>0</v>
      </c>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6"/>
      <c r="AN1" s="173" t="s">
        <v>1</v>
      </c>
      <c r="AO1" s="173"/>
    </row>
    <row r="2" spans="1:41" ht="55.5" customHeight="1" x14ac:dyDescent="0.3">
      <c r="A2" s="183"/>
      <c r="B2" s="183"/>
      <c r="C2" s="183"/>
      <c r="D2" s="174" t="s">
        <v>2</v>
      </c>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6"/>
      <c r="AN2" s="173"/>
      <c r="AO2" s="173"/>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44985</v>
      </c>
      <c r="E5" s="13"/>
      <c r="F5" s="13"/>
      <c r="G5" s="13"/>
      <c r="H5" s="13"/>
      <c r="I5" s="14" t="s">
        <v>5</v>
      </c>
      <c r="J5" s="177" t="s">
        <v>273</v>
      </c>
      <c r="K5" s="178"/>
      <c r="L5" s="178"/>
      <c r="M5" s="178"/>
      <c r="N5" s="178"/>
      <c r="O5" s="178"/>
      <c r="P5" s="179"/>
      <c r="Q5" s="15"/>
      <c r="R5" s="15"/>
      <c r="S5" s="15"/>
      <c r="T5" s="15"/>
      <c r="U5" s="15"/>
      <c r="V5" s="15"/>
      <c r="W5" s="15"/>
      <c r="X5" s="15"/>
      <c r="Y5" s="15"/>
      <c r="Z5" s="15"/>
      <c r="AA5" s="15"/>
      <c r="AB5" s="15"/>
      <c r="AC5" s="15"/>
      <c r="AD5" s="15"/>
      <c r="AE5" s="15"/>
      <c r="AF5" s="15"/>
      <c r="AG5" s="15"/>
      <c r="AH5" s="15"/>
      <c r="AI5" s="15"/>
      <c r="AJ5" s="15"/>
      <c r="AK5" s="15"/>
      <c r="AL5" s="15"/>
      <c r="AM5" s="15"/>
      <c r="AN5" s="16" t="s">
        <v>6</v>
      </c>
      <c r="AO5" s="17">
        <v>2</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170" t="s">
        <v>7</v>
      </c>
      <c r="B7" s="170" t="s">
        <v>8</v>
      </c>
      <c r="C7" s="170" t="s">
        <v>9</v>
      </c>
      <c r="D7" s="170" t="s">
        <v>10</v>
      </c>
      <c r="E7" s="180" t="s">
        <v>11</v>
      </c>
      <c r="F7" s="170" t="s">
        <v>12</v>
      </c>
      <c r="G7" s="170" t="s">
        <v>13</v>
      </c>
      <c r="H7" s="170" t="s">
        <v>14</v>
      </c>
      <c r="I7" s="170" t="s">
        <v>15</v>
      </c>
      <c r="J7" s="170" t="s">
        <v>16</v>
      </c>
      <c r="K7" s="170"/>
      <c r="L7" s="170"/>
      <c r="M7" s="170"/>
      <c r="N7" s="170"/>
      <c r="O7" s="170"/>
      <c r="P7" s="170"/>
      <c r="Q7" s="170"/>
      <c r="R7" s="170"/>
      <c r="S7" s="170"/>
      <c r="T7" s="170"/>
      <c r="U7" s="170"/>
      <c r="V7" s="170"/>
      <c r="W7" s="170"/>
      <c r="X7" s="170"/>
      <c r="Y7" s="170"/>
      <c r="Z7" s="170"/>
      <c r="AA7" s="170"/>
      <c r="AB7" s="170"/>
      <c r="AC7" s="170"/>
      <c r="AD7" s="170"/>
      <c r="AE7" s="170"/>
      <c r="AF7" s="170"/>
      <c r="AG7" s="170"/>
      <c r="AH7" s="170" t="s">
        <v>17</v>
      </c>
      <c r="AI7" s="170" t="s">
        <v>18</v>
      </c>
      <c r="AJ7" s="170" t="s">
        <v>19</v>
      </c>
      <c r="AK7" s="170" t="s">
        <v>20</v>
      </c>
      <c r="AL7" s="170" t="s">
        <v>21</v>
      </c>
      <c r="AM7" s="170" t="s">
        <v>22</v>
      </c>
      <c r="AN7" s="170" t="s">
        <v>23</v>
      </c>
      <c r="AO7" s="170" t="s">
        <v>24</v>
      </c>
    </row>
    <row r="8" spans="1:41" ht="27" customHeight="1" x14ac:dyDescent="0.3">
      <c r="A8" s="170"/>
      <c r="B8" s="170"/>
      <c r="C8" s="170"/>
      <c r="D8" s="170"/>
      <c r="E8" s="181"/>
      <c r="F8" s="170"/>
      <c r="G8" s="170"/>
      <c r="H8" s="170"/>
      <c r="I8" s="170"/>
      <c r="J8" s="170" t="s">
        <v>25</v>
      </c>
      <c r="K8" s="170"/>
      <c r="L8" s="170" t="s">
        <v>26</v>
      </c>
      <c r="M8" s="170"/>
      <c r="N8" s="170" t="s">
        <v>27</v>
      </c>
      <c r="O8" s="170"/>
      <c r="P8" s="170" t="s">
        <v>28</v>
      </c>
      <c r="Q8" s="170"/>
      <c r="R8" s="170" t="s">
        <v>29</v>
      </c>
      <c r="S8" s="170"/>
      <c r="T8" s="170" t="s">
        <v>30</v>
      </c>
      <c r="U8" s="170"/>
      <c r="V8" s="170" t="s">
        <v>31</v>
      </c>
      <c r="W8" s="170"/>
      <c r="X8" s="170" t="s">
        <v>32</v>
      </c>
      <c r="Y8" s="170"/>
      <c r="Z8" s="170" t="s">
        <v>33</v>
      </c>
      <c r="AA8" s="170"/>
      <c r="AB8" s="170" t="s">
        <v>34</v>
      </c>
      <c r="AC8" s="170"/>
      <c r="AD8" s="170" t="s">
        <v>35</v>
      </c>
      <c r="AE8" s="170"/>
      <c r="AF8" s="170" t="s">
        <v>36</v>
      </c>
      <c r="AG8" s="170" t="s">
        <v>36</v>
      </c>
      <c r="AH8" s="170"/>
      <c r="AI8" s="170"/>
      <c r="AJ8" s="170"/>
      <c r="AK8" s="170"/>
      <c r="AL8" s="170"/>
      <c r="AM8" s="170"/>
      <c r="AN8" s="170"/>
      <c r="AO8" s="170"/>
    </row>
    <row r="9" spans="1:41" ht="63" customHeight="1" x14ac:dyDescent="0.3">
      <c r="A9" s="170"/>
      <c r="B9" s="170"/>
      <c r="C9" s="170"/>
      <c r="D9" s="170"/>
      <c r="E9" s="182"/>
      <c r="F9" s="170"/>
      <c r="G9" s="170"/>
      <c r="H9" s="170"/>
      <c r="I9" s="17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170"/>
      <c r="AI9" s="170"/>
      <c r="AJ9" s="170"/>
      <c r="AK9" s="170"/>
      <c r="AL9" s="170"/>
      <c r="AM9" s="170"/>
      <c r="AN9" s="170"/>
      <c r="AO9" s="170"/>
    </row>
    <row r="10" spans="1:41" s="32" customFormat="1" ht="112.5" customHeight="1" x14ac:dyDescent="0.3">
      <c r="A10" s="36" t="s">
        <v>39</v>
      </c>
      <c r="B10" s="47" t="s">
        <v>40</v>
      </c>
      <c r="C10" s="51" t="s">
        <v>47</v>
      </c>
      <c r="D10" s="51" t="s">
        <v>47</v>
      </c>
      <c r="E10" s="51" t="s">
        <v>47</v>
      </c>
      <c r="F10" s="38" t="s">
        <v>209</v>
      </c>
      <c r="G10" s="36" t="s">
        <v>249</v>
      </c>
      <c r="H10" s="31">
        <v>0.15</v>
      </c>
      <c r="I10" s="168">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3">
      <c r="A11" s="36" t="s">
        <v>39</v>
      </c>
      <c r="B11" s="47" t="s">
        <v>40</v>
      </c>
      <c r="C11" s="51" t="s">
        <v>47</v>
      </c>
      <c r="D11" s="51" t="s">
        <v>47</v>
      </c>
      <c r="E11" s="51" t="s">
        <v>47</v>
      </c>
      <c r="F11" s="38" t="s">
        <v>209</v>
      </c>
      <c r="G11" s="36" t="s">
        <v>159</v>
      </c>
      <c r="H11" s="31">
        <v>0.1</v>
      </c>
      <c r="I11" s="168"/>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3">
      <c r="A12" s="36" t="s">
        <v>39</v>
      </c>
      <c r="B12" s="47" t="s">
        <v>40</v>
      </c>
      <c r="C12" s="51" t="s">
        <v>47</v>
      </c>
      <c r="D12" s="51" t="s">
        <v>47</v>
      </c>
      <c r="E12" s="51" t="s">
        <v>47</v>
      </c>
      <c r="F12" s="38" t="s">
        <v>209</v>
      </c>
      <c r="G12" s="36" t="s">
        <v>151</v>
      </c>
      <c r="H12" s="31">
        <v>0.1</v>
      </c>
      <c r="I12" s="168"/>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3">
      <c r="A13" s="36" t="s">
        <v>39</v>
      </c>
      <c r="B13" s="47" t="s">
        <v>40</v>
      </c>
      <c r="C13" s="51" t="s">
        <v>47</v>
      </c>
      <c r="D13" s="51" t="s">
        <v>47</v>
      </c>
      <c r="E13" s="51" t="s">
        <v>47</v>
      </c>
      <c r="F13" s="38" t="s">
        <v>209</v>
      </c>
      <c r="G13" s="36" t="s">
        <v>157</v>
      </c>
      <c r="H13" s="31">
        <v>0.05</v>
      </c>
      <c r="I13" s="168"/>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3">
      <c r="A14" s="36" t="s">
        <v>39</v>
      </c>
      <c r="B14" s="47" t="s">
        <v>40</v>
      </c>
      <c r="C14" s="51" t="s">
        <v>47</v>
      </c>
      <c r="D14" s="51" t="s">
        <v>47</v>
      </c>
      <c r="E14" s="51" t="s">
        <v>47</v>
      </c>
      <c r="F14" s="38" t="s">
        <v>210</v>
      </c>
      <c r="G14" s="42" t="s">
        <v>211</v>
      </c>
      <c r="H14" s="52">
        <v>0.1</v>
      </c>
      <c r="I14" s="168"/>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251</v>
      </c>
      <c r="AL14" s="37" t="s">
        <v>44</v>
      </c>
      <c r="AM14" s="37" t="s">
        <v>268</v>
      </c>
      <c r="AN14" s="25" t="s">
        <v>45</v>
      </c>
      <c r="AO14" s="25" t="s">
        <v>46</v>
      </c>
    </row>
    <row r="15" spans="1:41" s="32" customFormat="1" ht="105" x14ac:dyDescent="0.3">
      <c r="A15" s="36" t="s">
        <v>39</v>
      </c>
      <c r="B15" s="47" t="s">
        <v>40</v>
      </c>
      <c r="C15" s="51" t="s">
        <v>47</v>
      </c>
      <c r="D15" s="51" t="s">
        <v>47</v>
      </c>
      <c r="E15" s="51" t="s">
        <v>47</v>
      </c>
      <c r="F15" s="38" t="s">
        <v>212</v>
      </c>
      <c r="G15" s="42" t="s">
        <v>270</v>
      </c>
      <c r="H15" s="52">
        <v>0.1</v>
      </c>
      <c r="I15" s="168"/>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28" customFormat="1" ht="98.25" customHeight="1" x14ac:dyDescent="0.3">
      <c r="A16" s="36" t="s">
        <v>39</v>
      </c>
      <c r="B16" s="47" t="s">
        <v>40</v>
      </c>
      <c r="C16" s="51" t="s">
        <v>47</v>
      </c>
      <c r="D16" s="51" t="s">
        <v>47</v>
      </c>
      <c r="E16" s="51" t="s">
        <v>47</v>
      </c>
      <c r="F16" s="38" t="s">
        <v>198</v>
      </c>
      <c r="G16" s="36" t="s">
        <v>144</v>
      </c>
      <c r="H16" s="52">
        <v>0.1</v>
      </c>
      <c r="I16" s="168"/>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row>
    <row r="17" spans="1:41" s="1" customFormat="1" ht="76.8" x14ac:dyDescent="0.3">
      <c r="A17" s="36" t="s">
        <v>39</v>
      </c>
      <c r="B17" s="47" t="s">
        <v>40</v>
      </c>
      <c r="C17" s="51" t="s">
        <v>47</v>
      </c>
      <c r="D17" s="51" t="s">
        <v>47</v>
      </c>
      <c r="E17" s="51" t="s">
        <v>47</v>
      </c>
      <c r="F17" s="38" t="s">
        <v>198</v>
      </c>
      <c r="G17" s="36" t="s">
        <v>155</v>
      </c>
      <c r="H17" s="52">
        <v>0.1</v>
      </c>
      <c r="I17" s="168"/>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row>
    <row r="18" spans="1:41" s="1" customFormat="1" ht="103.5" customHeight="1" x14ac:dyDescent="0.3">
      <c r="A18" s="36" t="s">
        <v>39</v>
      </c>
      <c r="B18" s="47" t="s">
        <v>40</v>
      </c>
      <c r="C18" s="51" t="s">
        <v>47</v>
      </c>
      <c r="D18" s="51" t="s">
        <v>47</v>
      </c>
      <c r="E18" s="51" t="s">
        <v>47</v>
      </c>
      <c r="F18" s="38" t="s">
        <v>200</v>
      </c>
      <c r="G18" s="36" t="s">
        <v>204</v>
      </c>
      <c r="H18" s="52">
        <v>0.1</v>
      </c>
      <c r="I18" s="168"/>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row>
    <row r="19" spans="1:41" s="1" customFormat="1" ht="76.8" x14ac:dyDescent="0.3">
      <c r="A19" s="36" t="s">
        <v>39</v>
      </c>
      <c r="B19" s="47" t="s">
        <v>40</v>
      </c>
      <c r="C19" s="51" t="s">
        <v>47</v>
      </c>
      <c r="D19" s="51" t="s">
        <v>47</v>
      </c>
      <c r="E19" s="51" t="s">
        <v>47</v>
      </c>
      <c r="F19" s="38" t="s">
        <v>200</v>
      </c>
      <c r="G19" s="36" t="s">
        <v>148</v>
      </c>
      <c r="H19" s="31">
        <v>0.1</v>
      </c>
      <c r="I19" s="168"/>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row>
    <row r="20" spans="1:41" s="1" customFormat="1" ht="77.25" customHeight="1" x14ac:dyDescent="0.3">
      <c r="A20" s="36" t="s">
        <v>39</v>
      </c>
      <c r="B20" s="47" t="s">
        <v>40</v>
      </c>
      <c r="C20" s="51" t="s">
        <v>47</v>
      </c>
      <c r="D20" s="51" t="s">
        <v>47</v>
      </c>
      <c r="E20" s="51" t="s">
        <v>47</v>
      </c>
      <c r="F20" s="37" t="s">
        <v>191</v>
      </c>
      <c r="G20" s="36" t="s">
        <v>203</v>
      </c>
      <c r="H20" s="29">
        <v>0.05</v>
      </c>
      <c r="I20" s="169"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row>
    <row r="21" spans="1:41" s="1" customFormat="1" ht="61.2" x14ac:dyDescent="0.3">
      <c r="A21" s="36" t="s">
        <v>39</v>
      </c>
      <c r="B21" s="47" t="s">
        <v>40</v>
      </c>
      <c r="C21" s="51" t="s">
        <v>47</v>
      </c>
      <c r="D21" s="51" t="s">
        <v>47</v>
      </c>
      <c r="E21" s="51" t="s">
        <v>47</v>
      </c>
      <c r="F21" s="37" t="s">
        <v>191</v>
      </c>
      <c r="G21" s="36" t="s">
        <v>119</v>
      </c>
      <c r="H21" s="29">
        <v>0.2</v>
      </c>
      <c r="I21" s="169"/>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row>
    <row r="22" spans="1:41" s="1" customFormat="1" ht="76.2" x14ac:dyDescent="0.3">
      <c r="A22" s="36" t="s">
        <v>39</v>
      </c>
      <c r="B22" s="47" t="s">
        <v>40</v>
      </c>
      <c r="C22" s="51" t="s">
        <v>47</v>
      </c>
      <c r="D22" s="51" t="s">
        <v>47</v>
      </c>
      <c r="E22" s="51" t="s">
        <v>47</v>
      </c>
      <c r="F22" s="37" t="s">
        <v>192</v>
      </c>
      <c r="G22" s="36" t="s">
        <v>117</v>
      </c>
      <c r="H22" s="29">
        <v>0.05</v>
      </c>
      <c r="I22" s="169"/>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row>
    <row r="23" spans="1:41" s="1" customFormat="1" ht="76.2" x14ac:dyDescent="0.3">
      <c r="A23" s="36" t="s">
        <v>39</v>
      </c>
      <c r="B23" s="47" t="s">
        <v>40</v>
      </c>
      <c r="C23" s="51" t="s">
        <v>47</v>
      </c>
      <c r="D23" s="51" t="s">
        <v>47</v>
      </c>
      <c r="E23" s="51" t="s">
        <v>47</v>
      </c>
      <c r="F23" s="37" t="s">
        <v>195</v>
      </c>
      <c r="G23" s="36" t="s">
        <v>127</v>
      </c>
      <c r="H23" s="29">
        <v>0.2</v>
      </c>
      <c r="I23" s="169"/>
      <c r="J23" s="29"/>
      <c r="K23" s="29"/>
      <c r="L23" s="29">
        <v>0.1</v>
      </c>
      <c r="M23" s="29"/>
      <c r="N23" s="29">
        <v>0.1</v>
      </c>
      <c r="O23" s="29"/>
      <c r="P23" s="29">
        <v>0.8</v>
      </c>
      <c r="Q23" s="29"/>
      <c r="R23" s="29"/>
      <c r="S23" s="29"/>
      <c r="T23" s="29"/>
      <c r="U23" s="29"/>
      <c r="V23" s="29"/>
      <c r="W23" s="29"/>
      <c r="X23" s="29"/>
      <c r="Y23" s="29"/>
      <c r="Z23" s="29"/>
      <c r="AA23" s="29"/>
      <c r="AB23" s="29"/>
      <c r="AC23" s="29"/>
      <c r="AD23" s="29"/>
      <c r="AE23" s="29"/>
      <c r="AF23" s="29"/>
      <c r="AG23" s="29"/>
      <c r="AH23" s="29">
        <f t="shared" si="0"/>
        <v>1</v>
      </c>
      <c r="AI23" s="50">
        <v>44958</v>
      </c>
      <c r="AJ23" s="48">
        <v>45046</v>
      </c>
      <c r="AK23" s="37" t="s">
        <v>99</v>
      </c>
      <c r="AL23" s="37" t="s">
        <v>53</v>
      </c>
      <c r="AM23" s="37" t="s">
        <v>54</v>
      </c>
      <c r="AN23" s="25" t="s">
        <v>55</v>
      </c>
      <c r="AO23" s="25" t="s">
        <v>46</v>
      </c>
    </row>
    <row r="24" spans="1:41" s="1" customFormat="1" ht="76.2" x14ac:dyDescent="0.3">
      <c r="A24" s="36" t="s">
        <v>39</v>
      </c>
      <c r="B24" s="47" t="s">
        <v>40</v>
      </c>
      <c r="C24" s="51" t="s">
        <v>47</v>
      </c>
      <c r="D24" s="51" t="s">
        <v>47</v>
      </c>
      <c r="E24" s="51" t="s">
        <v>47</v>
      </c>
      <c r="F24" s="37" t="s">
        <v>195</v>
      </c>
      <c r="G24" s="36" t="s">
        <v>129</v>
      </c>
      <c r="H24" s="29">
        <v>0.05</v>
      </c>
      <c r="I24" s="169"/>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row>
    <row r="25" spans="1:41" s="1" customFormat="1" ht="76.2" x14ac:dyDescent="0.3">
      <c r="A25" s="36" t="s">
        <v>39</v>
      </c>
      <c r="B25" s="47" t="s">
        <v>40</v>
      </c>
      <c r="C25" s="51" t="s">
        <v>47</v>
      </c>
      <c r="D25" s="51" t="s">
        <v>47</v>
      </c>
      <c r="E25" s="51" t="s">
        <v>47</v>
      </c>
      <c r="F25" s="37" t="s">
        <v>190</v>
      </c>
      <c r="G25" s="36" t="s">
        <v>131</v>
      </c>
      <c r="H25" s="29">
        <v>0.05</v>
      </c>
      <c r="I25" s="169"/>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row>
    <row r="26" spans="1:41" s="1" customFormat="1" ht="76.2" x14ac:dyDescent="0.3">
      <c r="A26" s="36" t="s">
        <v>39</v>
      </c>
      <c r="B26" s="47" t="s">
        <v>40</v>
      </c>
      <c r="C26" s="51" t="s">
        <v>47</v>
      </c>
      <c r="D26" s="51" t="s">
        <v>47</v>
      </c>
      <c r="E26" s="51" t="s">
        <v>47</v>
      </c>
      <c r="F26" s="37" t="s">
        <v>190</v>
      </c>
      <c r="G26" s="36" t="s">
        <v>133</v>
      </c>
      <c r="H26" s="29">
        <v>0.1</v>
      </c>
      <c r="I26" s="169"/>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row>
    <row r="27" spans="1:41" s="1" customFormat="1" ht="76.2" x14ac:dyDescent="0.3">
      <c r="A27" s="36" t="s">
        <v>39</v>
      </c>
      <c r="B27" s="47" t="s">
        <v>40</v>
      </c>
      <c r="C27" s="51" t="s">
        <v>47</v>
      </c>
      <c r="D27" s="51" t="s">
        <v>47</v>
      </c>
      <c r="E27" s="51" t="s">
        <v>47</v>
      </c>
      <c r="F27" s="37" t="s">
        <v>190</v>
      </c>
      <c r="G27" s="36" t="s">
        <v>114</v>
      </c>
      <c r="H27" s="29">
        <v>0.1</v>
      </c>
      <c r="I27" s="169"/>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row>
    <row r="28" spans="1:41" s="28" customFormat="1" ht="75" customHeight="1" x14ac:dyDescent="0.3">
      <c r="A28" s="36" t="s">
        <v>39</v>
      </c>
      <c r="B28" s="47" t="s">
        <v>40</v>
      </c>
      <c r="C28" s="51" t="s">
        <v>47</v>
      </c>
      <c r="D28" s="51" t="s">
        <v>47</v>
      </c>
      <c r="E28" s="51" t="s">
        <v>47</v>
      </c>
      <c r="F28" s="37" t="s">
        <v>190</v>
      </c>
      <c r="G28" s="36" t="s">
        <v>176</v>
      </c>
      <c r="H28" s="29">
        <v>0.1</v>
      </c>
      <c r="I28" s="169"/>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51</v>
      </c>
      <c r="AL28" s="36" t="s">
        <v>238</v>
      </c>
      <c r="AM28" s="36" t="s">
        <v>104</v>
      </c>
      <c r="AN28" s="25" t="s">
        <v>43</v>
      </c>
      <c r="AO28" s="25" t="s">
        <v>46</v>
      </c>
    </row>
    <row r="29" spans="1:41" s="28" customFormat="1" ht="61.2" x14ac:dyDescent="0.3">
      <c r="A29" s="36" t="s">
        <v>39</v>
      </c>
      <c r="B29" s="47" t="s">
        <v>40</v>
      </c>
      <c r="C29" s="51" t="s">
        <v>47</v>
      </c>
      <c r="D29" s="51" t="s">
        <v>47</v>
      </c>
      <c r="E29" s="51" t="s">
        <v>47</v>
      </c>
      <c r="F29" s="37" t="s">
        <v>215</v>
      </c>
      <c r="G29" s="36" t="s">
        <v>216</v>
      </c>
      <c r="H29" s="29">
        <v>0.05</v>
      </c>
      <c r="I29" s="169"/>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row>
    <row r="30" spans="1:41" s="1" customFormat="1" ht="90" x14ac:dyDescent="0.3">
      <c r="A30" s="36" t="s">
        <v>39</v>
      </c>
      <c r="B30" s="47" t="s">
        <v>40</v>
      </c>
      <c r="C30" s="51" t="s">
        <v>47</v>
      </c>
      <c r="D30" s="51" t="s">
        <v>47</v>
      </c>
      <c r="E30" s="51" t="s">
        <v>47</v>
      </c>
      <c r="F30" s="37" t="s">
        <v>194</v>
      </c>
      <c r="G30" s="36" t="s">
        <v>125</v>
      </c>
      <c r="H30" s="29">
        <v>0.05</v>
      </c>
      <c r="I30" s="169"/>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row>
    <row r="31" spans="1:41" s="1" customFormat="1" ht="91.2" x14ac:dyDescent="0.3">
      <c r="A31" s="36" t="s">
        <v>39</v>
      </c>
      <c r="B31" s="47" t="s">
        <v>40</v>
      </c>
      <c r="C31" s="51" t="s">
        <v>47</v>
      </c>
      <c r="D31" s="51" t="s">
        <v>47</v>
      </c>
      <c r="E31" s="51" t="s">
        <v>47</v>
      </c>
      <c r="F31" s="37" t="s">
        <v>193</v>
      </c>
      <c r="G31" s="36" t="s">
        <v>123</v>
      </c>
      <c r="H31" s="29">
        <v>0.05</v>
      </c>
      <c r="I31" s="165">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row>
    <row r="32" spans="1:41" s="28" customFormat="1" ht="105" customHeight="1" x14ac:dyDescent="0.3">
      <c r="A32" s="36" t="s">
        <v>39</v>
      </c>
      <c r="B32" s="47" t="s">
        <v>40</v>
      </c>
      <c r="C32" s="51" t="s">
        <v>47</v>
      </c>
      <c r="D32" s="51" t="s">
        <v>47</v>
      </c>
      <c r="E32" s="51" t="s">
        <v>47</v>
      </c>
      <c r="F32" s="37" t="s">
        <v>193</v>
      </c>
      <c r="G32" s="36" t="s">
        <v>140</v>
      </c>
      <c r="H32" s="29">
        <v>0.05</v>
      </c>
      <c r="I32" s="166"/>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row>
    <row r="33" spans="1:116" s="28" customFormat="1" ht="93.6" customHeight="1" x14ac:dyDescent="0.3">
      <c r="A33" s="36" t="s">
        <v>39</v>
      </c>
      <c r="B33" s="47" t="s">
        <v>40</v>
      </c>
      <c r="C33" s="51" t="s">
        <v>47</v>
      </c>
      <c r="D33" s="51" t="s">
        <v>47</v>
      </c>
      <c r="E33" s="51" t="s">
        <v>47</v>
      </c>
      <c r="F33" s="37" t="s">
        <v>188</v>
      </c>
      <c r="G33" s="36" t="s">
        <v>142</v>
      </c>
      <c r="H33" s="29">
        <v>0.05</v>
      </c>
      <c r="I33" s="166"/>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row>
    <row r="34" spans="1:116" s="28" customFormat="1" ht="109.95" customHeight="1" x14ac:dyDescent="0.3">
      <c r="A34" s="36" t="s">
        <v>39</v>
      </c>
      <c r="B34" s="47" t="s">
        <v>40</v>
      </c>
      <c r="C34" s="51" t="s">
        <v>47</v>
      </c>
      <c r="D34" s="51" t="s">
        <v>47</v>
      </c>
      <c r="E34" s="51" t="s">
        <v>47</v>
      </c>
      <c r="F34" s="37" t="s">
        <v>188</v>
      </c>
      <c r="G34" s="36" t="s">
        <v>103</v>
      </c>
      <c r="H34" s="29">
        <v>0.05</v>
      </c>
      <c r="I34" s="166"/>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row>
    <row r="35" spans="1:116" s="28" customFormat="1" ht="76.2" x14ac:dyDescent="0.3">
      <c r="A35" s="36" t="s">
        <v>39</v>
      </c>
      <c r="B35" s="47" t="s">
        <v>40</v>
      </c>
      <c r="C35" s="51" t="s">
        <v>47</v>
      </c>
      <c r="D35" s="51" t="s">
        <v>47</v>
      </c>
      <c r="E35" s="51" t="s">
        <v>47</v>
      </c>
      <c r="F35" s="37" t="s">
        <v>188</v>
      </c>
      <c r="G35" s="36" t="s">
        <v>105</v>
      </c>
      <c r="H35" s="29">
        <v>0.05</v>
      </c>
      <c r="I35" s="166"/>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row>
    <row r="36" spans="1:116" s="28" customFormat="1" ht="76.2" x14ac:dyDescent="0.3">
      <c r="A36" s="36" t="s">
        <v>39</v>
      </c>
      <c r="B36" s="47" t="s">
        <v>40</v>
      </c>
      <c r="C36" s="51" t="s">
        <v>47</v>
      </c>
      <c r="D36" s="51" t="s">
        <v>47</v>
      </c>
      <c r="E36" s="51" t="s">
        <v>47</v>
      </c>
      <c r="F36" s="37" t="s">
        <v>188</v>
      </c>
      <c r="G36" s="36" t="s">
        <v>107</v>
      </c>
      <c r="H36" s="29">
        <v>0.05</v>
      </c>
      <c r="I36" s="166"/>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row>
    <row r="37" spans="1:116" s="28" customFormat="1" ht="88.5" customHeight="1" x14ac:dyDescent="0.3">
      <c r="A37" s="36" t="s">
        <v>39</v>
      </c>
      <c r="B37" s="47" t="s">
        <v>40</v>
      </c>
      <c r="C37" s="42" t="s">
        <v>47</v>
      </c>
      <c r="D37" s="42" t="s">
        <v>47</v>
      </c>
      <c r="E37" s="42" t="s">
        <v>47</v>
      </c>
      <c r="F37" s="37" t="s">
        <v>188</v>
      </c>
      <c r="G37" s="36" t="s">
        <v>177</v>
      </c>
      <c r="H37" s="29">
        <v>0.1</v>
      </c>
      <c r="I37" s="166"/>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row>
    <row r="38" spans="1:116" s="1" customFormat="1" ht="76.2" x14ac:dyDescent="0.3">
      <c r="A38" s="36" t="s">
        <v>39</v>
      </c>
      <c r="B38" s="47" t="s">
        <v>40</v>
      </c>
      <c r="C38" s="39" t="s">
        <v>47</v>
      </c>
      <c r="D38" s="39" t="s">
        <v>47</v>
      </c>
      <c r="E38" s="39" t="s">
        <v>47</v>
      </c>
      <c r="F38" s="37" t="s">
        <v>188</v>
      </c>
      <c r="G38" s="39" t="s">
        <v>181</v>
      </c>
      <c r="H38" s="29">
        <v>0.1</v>
      </c>
      <c r="I38" s="166"/>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row>
    <row r="39" spans="1:116" s="28" customFormat="1" ht="103.5" customHeight="1" x14ac:dyDescent="0.3">
      <c r="A39" s="36" t="s">
        <v>39</v>
      </c>
      <c r="B39" s="47" t="s">
        <v>40</v>
      </c>
      <c r="C39" s="51" t="s">
        <v>47</v>
      </c>
      <c r="D39" s="51" t="s">
        <v>47</v>
      </c>
      <c r="E39" s="51" t="s">
        <v>47</v>
      </c>
      <c r="F39" s="37" t="s">
        <v>199</v>
      </c>
      <c r="G39" s="36" t="s">
        <v>146</v>
      </c>
      <c r="H39" s="31">
        <v>0.04</v>
      </c>
      <c r="I39" s="166"/>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row>
    <row r="40" spans="1:116" s="1" customFormat="1" ht="88.5" customHeight="1" x14ac:dyDescent="0.3">
      <c r="A40" s="36" t="s">
        <v>39</v>
      </c>
      <c r="B40" s="47" t="s">
        <v>40</v>
      </c>
      <c r="C40" s="51" t="s">
        <v>47</v>
      </c>
      <c r="D40" s="51" t="s">
        <v>47</v>
      </c>
      <c r="E40" s="51" t="s">
        <v>47</v>
      </c>
      <c r="F40" s="37" t="s">
        <v>199</v>
      </c>
      <c r="G40" s="36" t="s">
        <v>207</v>
      </c>
      <c r="H40" s="31">
        <v>0.04</v>
      </c>
      <c r="I40" s="166"/>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row>
    <row r="41" spans="1:116" ht="98.25" customHeight="1" x14ac:dyDescent="0.3">
      <c r="A41" s="36" t="s">
        <v>39</v>
      </c>
      <c r="B41" s="47" t="s">
        <v>40</v>
      </c>
      <c r="C41" s="51" t="s">
        <v>47</v>
      </c>
      <c r="D41" s="51" t="s">
        <v>47</v>
      </c>
      <c r="E41" s="51" t="s">
        <v>47</v>
      </c>
      <c r="F41" s="37" t="s">
        <v>199</v>
      </c>
      <c r="G41" s="36" t="s">
        <v>150</v>
      </c>
      <c r="H41" s="31">
        <v>0.04</v>
      </c>
      <c r="I41" s="166"/>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row>
    <row r="42" spans="1:116" s="28" customFormat="1" ht="94.5" customHeight="1" x14ac:dyDescent="0.3">
      <c r="A42" s="36" t="s">
        <v>39</v>
      </c>
      <c r="B42" s="47" t="s">
        <v>40</v>
      </c>
      <c r="C42" s="51" t="s">
        <v>47</v>
      </c>
      <c r="D42" s="51" t="s">
        <v>47</v>
      </c>
      <c r="E42" s="51" t="s">
        <v>47</v>
      </c>
      <c r="F42" s="37" t="s">
        <v>189</v>
      </c>
      <c r="G42" s="36" t="s">
        <v>109</v>
      </c>
      <c r="H42" s="29">
        <v>0.05</v>
      </c>
      <c r="I42" s="166"/>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row>
    <row r="43" spans="1:116" s="28" customFormat="1" ht="91.5" customHeight="1" x14ac:dyDescent="0.3">
      <c r="A43" s="36" t="s">
        <v>39</v>
      </c>
      <c r="B43" s="47" t="s">
        <v>40</v>
      </c>
      <c r="C43" s="51" t="s">
        <v>47</v>
      </c>
      <c r="D43" s="51" t="s">
        <v>47</v>
      </c>
      <c r="E43" s="51" t="s">
        <v>47</v>
      </c>
      <c r="F43" s="37" t="s">
        <v>189</v>
      </c>
      <c r="G43" s="36" t="s">
        <v>110</v>
      </c>
      <c r="H43" s="29">
        <v>0.05</v>
      </c>
      <c r="I43" s="166"/>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row>
    <row r="44" spans="1:116" s="28" customFormat="1" ht="108" customHeight="1" x14ac:dyDescent="0.3">
      <c r="A44" s="36" t="s">
        <v>39</v>
      </c>
      <c r="B44" s="47" t="s">
        <v>40</v>
      </c>
      <c r="C44" s="51" t="s">
        <v>47</v>
      </c>
      <c r="D44" s="51" t="s">
        <v>47</v>
      </c>
      <c r="E44" s="51" t="s">
        <v>47</v>
      </c>
      <c r="F44" s="37" t="s">
        <v>189</v>
      </c>
      <c r="G44" s="36" t="s">
        <v>112</v>
      </c>
      <c r="H44" s="29">
        <v>0.05</v>
      </c>
      <c r="I44" s="166"/>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row>
    <row r="45" spans="1:116" ht="96.75" customHeight="1" x14ac:dyDescent="0.3">
      <c r="A45" s="36" t="s">
        <v>39</v>
      </c>
      <c r="B45" s="47" t="s">
        <v>40</v>
      </c>
      <c r="C45" s="51" t="s">
        <v>47</v>
      </c>
      <c r="D45" s="51" t="s">
        <v>47</v>
      </c>
      <c r="E45" s="51" t="s">
        <v>47</v>
      </c>
      <c r="F45" s="37" t="s">
        <v>196</v>
      </c>
      <c r="G45" s="36" t="s">
        <v>208</v>
      </c>
      <c r="H45" s="29">
        <v>0.03</v>
      </c>
      <c r="I45" s="166"/>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row>
    <row r="46" spans="1:116" ht="102.75" customHeight="1" x14ac:dyDescent="0.3">
      <c r="A46" s="36" t="s">
        <v>39</v>
      </c>
      <c r="B46" s="47" t="s">
        <v>40</v>
      </c>
      <c r="C46" s="51" t="s">
        <v>47</v>
      </c>
      <c r="D46" s="51" t="s">
        <v>47</v>
      </c>
      <c r="E46" s="51" t="s">
        <v>47</v>
      </c>
      <c r="F46" s="37" t="s">
        <v>196</v>
      </c>
      <c r="G46" s="36" t="s">
        <v>136</v>
      </c>
      <c r="H46" s="29">
        <v>0.05</v>
      </c>
      <c r="I46" s="166"/>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row>
    <row r="47" spans="1:116" s="28" customFormat="1" ht="101.25" customHeight="1" x14ac:dyDescent="0.3">
      <c r="A47" s="36" t="s">
        <v>39</v>
      </c>
      <c r="B47" s="47" t="s">
        <v>40</v>
      </c>
      <c r="C47" s="51" t="s">
        <v>47</v>
      </c>
      <c r="D47" s="51" t="s">
        <v>47</v>
      </c>
      <c r="E47" s="51" t="s">
        <v>47</v>
      </c>
      <c r="F47" s="37" t="s">
        <v>196</v>
      </c>
      <c r="G47" s="36" t="s">
        <v>138</v>
      </c>
      <c r="H47" s="31">
        <v>0.05</v>
      </c>
      <c r="I47" s="166"/>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row>
    <row r="48" spans="1:116" ht="115.5" customHeight="1" x14ac:dyDescent="0.3">
      <c r="A48" s="36" t="s">
        <v>39</v>
      </c>
      <c r="B48" s="47" t="s">
        <v>59</v>
      </c>
      <c r="C48" s="51" t="s">
        <v>47</v>
      </c>
      <c r="D48" s="47" t="s">
        <v>47</v>
      </c>
      <c r="E48" s="47" t="s">
        <v>47</v>
      </c>
      <c r="F48" s="37" t="s">
        <v>271</v>
      </c>
      <c r="G48" s="36" t="s">
        <v>94</v>
      </c>
      <c r="H48" s="31">
        <v>0.1</v>
      </c>
      <c r="I48" s="167"/>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57</v>
      </c>
      <c r="AN48" s="36" t="s">
        <v>58</v>
      </c>
      <c r="AO48" s="36" t="s">
        <v>58</v>
      </c>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row>
    <row r="49" spans="1:116" ht="93.75" customHeight="1" x14ac:dyDescent="0.3">
      <c r="A49" s="36" t="s">
        <v>39</v>
      </c>
      <c r="B49" s="47" t="s">
        <v>40</v>
      </c>
      <c r="C49" s="51" t="s">
        <v>47</v>
      </c>
      <c r="D49" s="51" t="s">
        <v>47</v>
      </c>
      <c r="E49" s="51" t="s">
        <v>47</v>
      </c>
      <c r="F49" s="38" t="s">
        <v>197</v>
      </c>
      <c r="G49" s="36" t="s">
        <v>217</v>
      </c>
      <c r="H49" s="31">
        <v>0.5</v>
      </c>
      <c r="I49" s="162">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row>
    <row r="50" spans="1:116" ht="90.75" customHeight="1" x14ac:dyDescent="0.3">
      <c r="A50" s="36" t="s">
        <v>39</v>
      </c>
      <c r="B50" s="47" t="s">
        <v>40</v>
      </c>
      <c r="C50" s="51" t="s">
        <v>47</v>
      </c>
      <c r="D50" s="51" t="s">
        <v>47</v>
      </c>
      <c r="E50" s="51" t="s">
        <v>47</v>
      </c>
      <c r="F50" s="38" t="s">
        <v>213</v>
      </c>
      <c r="G50" s="36" t="s">
        <v>214</v>
      </c>
      <c r="H50" s="31">
        <v>0.5</v>
      </c>
      <c r="I50" s="163"/>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row>
    <row r="51" spans="1:116" ht="105" x14ac:dyDescent="0.3">
      <c r="A51" s="36" t="s">
        <v>39</v>
      </c>
      <c r="B51" s="47" t="s">
        <v>59</v>
      </c>
      <c r="C51" s="42" t="s">
        <v>47</v>
      </c>
      <c r="D51" s="36" t="s">
        <v>47</v>
      </c>
      <c r="E51" s="36" t="s">
        <v>47</v>
      </c>
      <c r="F51" s="37" t="s">
        <v>202</v>
      </c>
      <c r="G51" s="42" t="s">
        <v>179</v>
      </c>
      <c r="H51" s="31">
        <v>0.3</v>
      </c>
      <c r="I51" s="171">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x14ac:dyDescent="0.3">
      <c r="A52" s="36" t="s">
        <v>39</v>
      </c>
      <c r="B52" s="47" t="s">
        <v>59</v>
      </c>
      <c r="C52" s="51" t="s">
        <v>47</v>
      </c>
      <c r="D52" s="47" t="s">
        <v>47</v>
      </c>
      <c r="E52" s="47" t="s">
        <v>47</v>
      </c>
      <c r="F52" s="37" t="s">
        <v>202</v>
      </c>
      <c r="G52" s="36" t="s">
        <v>162</v>
      </c>
      <c r="H52" s="31">
        <v>0.05</v>
      </c>
      <c r="I52" s="172"/>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3">
      <c r="A53" s="36" t="s">
        <v>39</v>
      </c>
      <c r="B53" s="47" t="s">
        <v>59</v>
      </c>
      <c r="C53" s="51" t="s">
        <v>47</v>
      </c>
      <c r="D53" s="47" t="s">
        <v>47</v>
      </c>
      <c r="E53" s="47" t="s">
        <v>47</v>
      </c>
      <c r="F53" s="37" t="s">
        <v>202</v>
      </c>
      <c r="G53" s="36" t="s">
        <v>165</v>
      </c>
      <c r="H53" s="31">
        <v>0.05</v>
      </c>
      <c r="I53" s="172"/>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56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50" x14ac:dyDescent="0.3">
      <c r="A54" s="36" t="s">
        <v>39</v>
      </c>
      <c r="B54" s="47" t="s">
        <v>59</v>
      </c>
      <c r="C54" s="51" t="s">
        <v>47</v>
      </c>
      <c r="D54" s="47" t="s">
        <v>47</v>
      </c>
      <c r="E54" s="47" t="s">
        <v>47</v>
      </c>
      <c r="F54" s="37" t="s">
        <v>202</v>
      </c>
      <c r="G54" s="36" t="s">
        <v>166</v>
      </c>
      <c r="H54" s="31">
        <v>0.05</v>
      </c>
      <c r="I54" s="172"/>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50" x14ac:dyDescent="0.3">
      <c r="A55" s="36" t="s">
        <v>39</v>
      </c>
      <c r="B55" s="47" t="s">
        <v>59</v>
      </c>
      <c r="C55" s="51" t="s">
        <v>47</v>
      </c>
      <c r="D55" s="47" t="s">
        <v>47</v>
      </c>
      <c r="E55" s="47" t="s">
        <v>47</v>
      </c>
      <c r="F55" s="37" t="s">
        <v>202</v>
      </c>
      <c r="G55" s="36" t="s">
        <v>168</v>
      </c>
      <c r="H55" s="31">
        <v>0.02</v>
      </c>
      <c r="I55" s="172"/>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169</v>
      </c>
      <c r="AO55" s="36" t="s">
        <v>56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65" x14ac:dyDescent="0.3">
      <c r="A56" s="36" t="s">
        <v>39</v>
      </c>
      <c r="B56" s="47" t="s">
        <v>59</v>
      </c>
      <c r="C56" s="51" t="s">
        <v>47</v>
      </c>
      <c r="D56" s="47" t="s">
        <v>47</v>
      </c>
      <c r="E56" s="47" t="s">
        <v>47</v>
      </c>
      <c r="F56" s="37" t="s">
        <v>202</v>
      </c>
      <c r="G56" s="36" t="s">
        <v>170</v>
      </c>
      <c r="H56" s="31">
        <v>0.02</v>
      </c>
      <c r="I56" s="172"/>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56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34.1" customHeight="1" x14ac:dyDescent="0.3">
      <c r="A57" s="36" t="s">
        <v>39</v>
      </c>
      <c r="B57" s="47" t="s">
        <v>59</v>
      </c>
      <c r="C57" s="51" t="s">
        <v>47</v>
      </c>
      <c r="D57" s="47" t="s">
        <v>47</v>
      </c>
      <c r="E57" s="47" t="s">
        <v>47</v>
      </c>
      <c r="F57" s="37" t="s">
        <v>202</v>
      </c>
      <c r="G57" s="36" t="s">
        <v>171</v>
      </c>
      <c r="H57" s="31">
        <v>0.05</v>
      </c>
      <c r="I57" s="172"/>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72</v>
      </c>
      <c r="AO57" s="36" t="s">
        <v>56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50" x14ac:dyDescent="0.3">
      <c r="A58" s="36" t="s">
        <v>39</v>
      </c>
      <c r="B58" s="47" t="s">
        <v>59</v>
      </c>
      <c r="C58" s="51" t="s">
        <v>47</v>
      </c>
      <c r="D58" s="47" t="s">
        <v>47</v>
      </c>
      <c r="E58" s="47" t="s">
        <v>47</v>
      </c>
      <c r="F58" s="37" t="s">
        <v>202</v>
      </c>
      <c r="G58" s="36" t="s">
        <v>172</v>
      </c>
      <c r="H58" s="31">
        <v>0.02</v>
      </c>
      <c r="I58" s="172"/>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56" customHeight="1" x14ac:dyDescent="0.3">
      <c r="A59" s="36" t="s">
        <v>39</v>
      </c>
      <c r="B59" s="47" t="s">
        <v>59</v>
      </c>
      <c r="C59" s="51" t="s">
        <v>47</v>
      </c>
      <c r="D59" s="47" t="s">
        <v>47</v>
      </c>
      <c r="E59" s="47" t="s">
        <v>47</v>
      </c>
      <c r="F59" s="37" t="s">
        <v>202</v>
      </c>
      <c r="G59" s="36" t="s">
        <v>174</v>
      </c>
      <c r="H59" s="31">
        <v>0.02</v>
      </c>
      <c r="I59" s="172"/>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66</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50" x14ac:dyDescent="0.3">
      <c r="A60" s="36" t="s">
        <v>39</v>
      </c>
      <c r="B60" s="47" t="s">
        <v>59</v>
      </c>
      <c r="C60" s="51" t="s">
        <v>47</v>
      </c>
      <c r="D60" s="47" t="s">
        <v>47</v>
      </c>
      <c r="E60" s="47" t="s">
        <v>47</v>
      </c>
      <c r="F60" s="37" t="s">
        <v>202</v>
      </c>
      <c r="G60" s="36" t="s">
        <v>175</v>
      </c>
      <c r="H60" s="31">
        <v>0.02</v>
      </c>
      <c r="I60" s="172"/>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1:116" ht="126" customHeight="1" x14ac:dyDescent="0.3">
      <c r="A61" s="36" t="s">
        <v>39</v>
      </c>
      <c r="B61" s="47" t="s">
        <v>40</v>
      </c>
      <c r="C61" s="51" t="s">
        <v>47</v>
      </c>
      <c r="D61" s="51" t="s">
        <v>47</v>
      </c>
      <c r="E61" s="51" t="s">
        <v>47</v>
      </c>
      <c r="F61" s="38" t="s">
        <v>201</v>
      </c>
      <c r="G61" s="36" t="s">
        <v>153</v>
      </c>
      <c r="H61" s="31">
        <v>0.1</v>
      </c>
      <c r="I61" s="172"/>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row>
    <row r="62" spans="1:116" ht="102" customHeight="1" x14ac:dyDescent="0.3">
      <c r="A62" s="36" t="s">
        <v>39</v>
      </c>
      <c r="B62" s="47" t="s">
        <v>40</v>
      </c>
      <c r="C62" s="51" t="s">
        <v>47</v>
      </c>
      <c r="D62" s="51" t="s">
        <v>47</v>
      </c>
      <c r="E62" s="51" t="s">
        <v>47</v>
      </c>
      <c r="F62" s="37" t="s">
        <v>218</v>
      </c>
      <c r="G62" s="36" t="s">
        <v>121</v>
      </c>
      <c r="H62" s="29">
        <v>0.1</v>
      </c>
      <c r="I62" s="172"/>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row>
    <row r="63" spans="1:116" ht="102" customHeight="1" x14ac:dyDescent="0.3">
      <c r="A63" s="36" t="s">
        <v>39</v>
      </c>
      <c r="B63" s="47" t="s">
        <v>40</v>
      </c>
      <c r="C63" s="51" t="s">
        <v>47</v>
      </c>
      <c r="D63" s="51" t="s">
        <v>47</v>
      </c>
      <c r="E63" s="51" t="s">
        <v>47</v>
      </c>
      <c r="F63" s="37" t="s">
        <v>219</v>
      </c>
      <c r="G63" s="36" t="s">
        <v>228</v>
      </c>
      <c r="H63" s="29">
        <v>0.1</v>
      </c>
      <c r="I63" s="172"/>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row>
    <row r="64" spans="1:116" ht="102" customHeight="1" x14ac:dyDescent="0.3">
      <c r="A64" s="36" t="s">
        <v>39</v>
      </c>
      <c r="B64" s="47" t="s">
        <v>40</v>
      </c>
      <c r="C64" s="51" t="s">
        <v>47</v>
      </c>
      <c r="D64" s="51" t="s">
        <v>47</v>
      </c>
      <c r="E64" s="51" t="s">
        <v>47</v>
      </c>
      <c r="F64" s="37" t="s">
        <v>220</v>
      </c>
      <c r="G64" s="36" t="s">
        <v>260</v>
      </c>
      <c r="H64" s="29">
        <v>0.1</v>
      </c>
      <c r="I64" s="172"/>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row>
    <row r="65" spans="1:41" ht="102" customHeight="1" x14ac:dyDescent="0.3">
      <c r="A65" s="36" t="s">
        <v>39</v>
      </c>
      <c r="B65" s="47" t="s">
        <v>40</v>
      </c>
      <c r="C65" s="51" t="s">
        <v>47</v>
      </c>
      <c r="D65" s="51" t="s">
        <v>47</v>
      </c>
      <c r="E65" s="51" t="s">
        <v>47</v>
      </c>
      <c r="F65" s="37" t="s">
        <v>221</v>
      </c>
      <c r="G65" s="36" t="s">
        <v>229</v>
      </c>
      <c r="H65" s="29">
        <v>0.5</v>
      </c>
      <c r="I65" s="162">
        <f>+H65+H66</f>
        <v>1</v>
      </c>
      <c r="J65" s="29"/>
      <c r="K65" s="29"/>
      <c r="L65" s="29"/>
      <c r="M65" s="29"/>
      <c r="N65" s="29"/>
      <c r="O65" s="29"/>
      <c r="P65" s="29"/>
      <c r="Q65" s="29"/>
      <c r="R65" s="29">
        <v>0.4</v>
      </c>
      <c r="S65" s="29"/>
      <c r="T65" s="29">
        <v>0.6</v>
      </c>
      <c r="U65" s="29"/>
      <c r="V65" s="29"/>
      <c r="W65" s="29"/>
      <c r="X65" s="29"/>
      <c r="Y65" s="29"/>
      <c r="Z65" s="29"/>
      <c r="AA65" s="29"/>
      <c r="AB65" s="29"/>
      <c r="AC65" s="29"/>
      <c r="AD65" s="29"/>
      <c r="AE65" s="29"/>
      <c r="AF65" s="29"/>
      <c r="AG65" s="29"/>
      <c r="AH65" s="29">
        <f t="shared" si="6"/>
        <v>1</v>
      </c>
      <c r="AI65" s="50">
        <v>45047</v>
      </c>
      <c r="AJ65" s="48">
        <v>45107</v>
      </c>
      <c r="AK65" s="36" t="s">
        <v>262</v>
      </c>
      <c r="AL65" s="37" t="s">
        <v>44</v>
      </c>
      <c r="AM65" s="25" t="s">
        <v>268</v>
      </c>
      <c r="AN65" s="25" t="s">
        <v>45</v>
      </c>
      <c r="AO65" s="25" t="s">
        <v>46</v>
      </c>
    </row>
    <row r="66" spans="1:41" ht="102" customHeight="1" x14ac:dyDescent="0.3">
      <c r="A66" s="36" t="s">
        <v>39</v>
      </c>
      <c r="B66" s="47" t="s">
        <v>40</v>
      </c>
      <c r="C66" s="51" t="s">
        <v>47</v>
      </c>
      <c r="D66" s="51" t="s">
        <v>47</v>
      </c>
      <c r="E66" s="51" t="s">
        <v>47</v>
      </c>
      <c r="F66" s="37" t="s">
        <v>222</v>
      </c>
      <c r="G66" s="36" t="s">
        <v>230</v>
      </c>
      <c r="H66" s="29">
        <v>0.5</v>
      </c>
      <c r="I66" s="164"/>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row>
    <row r="67" spans="1:41" ht="76.8" x14ac:dyDescent="0.3">
      <c r="A67" s="36" t="s">
        <v>39</v>
      </c>
      <c r="B67" s="47" t="s">
        <v>40</v>
      </c>
      <c r="C67" s="51" t="s">
        <v>47</v>
      </c>
      <c r="D67" s="51" t="s">
        <v>47</v>
      </c>
      <c r="E67" s="51" t="s">
        <v>47</v>
      </c>
      <c r="F67" s="37" t="s">
        <v>187</v>
      </c>
      <c r="G67" s="36" t="s">
        <v>97</v>
      </c>
      <c r="H67" s="31">
        <v>0.1</v>
      </c>
      <c r="I67" s="162">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row>
    <row r="68" spans="1:41" ht="76.8" x14ac:dyDescent="0.3">
      <c r="A68" s="36" t="s">
        <v>39</v>
      </c>
      <c r="B68" s="47" t="s">
        <v>40</v>
      </c>
      <c r="C68" s="51" t="s">
        <v>47</v>
      </c>
      <c r="D68" s="51" t="s">
        <v>47</v>
      </c>
      <c r="E68" s="51" t="s">
        <v>47</v>
      </c>
      <c r="F68" s="37" t="s">
        <v>187</v>
      </c>
      <c r="G68" s="36" t="s">
        <v>205</v>
      </c>
      <c r="H68" s="31">
        <v>0.1</v>
      </c>
      <c r="I68" s="163"/>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row>
    <row r="69" spans="1:41" ht="76.8" x14ac:dyDescent="0.3">
      <c r="A69" s="36" t="s">
        <v>39</v>
      </c>
      <c r="B69" s="47" t="s">
        <v>40</v>
      </c>
      <c r="C69" s="51" t="s">
        <v>47</v>
      </c>
      <c r="D69" s="51" t="s">
        <v>47</v>
      </c>
      <c r="E69" s="51" t="s">
        <v>47</v>
      </c>
      <c r="F69" s="37" t="s">
        <v>187</v>
      </c>
      <c r="G69" s="36" t="s">
        <v>206</v>
      </c>
      <c r="H69" s="31">
        <v>0.1</v>
      </c>
      <c r="I69" s="163"/>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row>
    <row r="70" spans="1:41" s="28" customFormat="1" ht="76.8" x14ac:dyDescent="0.3">
      <c r="A70" s="36" t="s">
        <v>39</v>
      </c>
      <c r="B70" s="47" t="s">
        <v>40</v>
      </c>
      <c r="C70" s="51" t="s">
        <v>47</v>
      </c>
      <c r="D70" s="51" t="s">
        <v>47</v>
      </c>
      <c r="E70" s="51" t="s">
        <v>47</v>
      </c>
      <c r="F70" s="37" t="s">
        <v>187</v>
      </c>
      <c r="G70" s="37" t="s">
        <v>101</v>
      </c>
      <c r="H70" s="29">
        <v>0.2</v>
      </c>
      <c r="I70" s="163"/>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row>
    <row r="71" spans="1:41" ht="102" customHeight="1" x14ac:dyDescent="0.3">
      <c r="A71" s="36" t="s">
        <v>39</v>
      </c>
      <c r="B71" s="47" t="s">
        <v>40</v>
      </c>
      <c r="C71" s="51" t="s">
        <v>47</v>
      </c>
      <c r="D71" s="51" t="s">
        <v>47</v>
      </c>
      <c r="E71" s="51" t="s">
        <v>47</v>
      </c>
      <c r="F71" s="37" t="s">
        <v>223</v>
      </c>
      <c r="G71" s="36" t="s">
        <v>233</v>
      </c>
      <c r="H71" s="29">
        <v>0.2</v>
      </c>
      <c r="I71" s="163"/>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row>
    <row r="72" spans="1:41" ht="102" customHeight="1" x14ac:dyDescent="0.3">
      <c r="A72" s="36" t="s">
        <v>39</v>
      </c>
      <c r="B72" s="47" t="s">
        <v>40</v>
      </c>
      <c r="C72" s="51" t="s">
        <v>47</v>
      </c>
      <c r="D72" s="51" t="s">
        <v>47</v>
      </c>
      <c r="E72" s="51" t="s">
        <v>47</v>
      </c>
      <c r="F72" s="37" t="s">
        <v>224</v>
      </c>
      <c r="G72" s="36" t="s">
        <v>232</v>
      </c>
      <c r="H72" s="29">
        <v>0.1</v>
      </c>
      <c r="I72" s="163"/>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row>
    <row r="73" spans="1:41" s="1" customFormat="1" ht="102" customHeight="1" x14ac:dyDescent="0.3">
      <c r="A73" s="36" t="s">
        <v>39</v>
      </c>
      <c r="B73" s="47" t="s">
        <v>40</v>
      </c>
      <c r="C73" s="51" t="s">
        <v>47</v>
      </c>
      <c r="D73" s="51" t="s">
        <v>47</v>
      </c>
      <c r="E73" s="51" t="s">
        <v>47</v>
      </c>
      <c r="F73" s="37" t="s">
        <v>225</v>
      </c>
      <c r="G73" s="36" t="s">
        <v>272</v>
      </c>
      <c r="H73" s="29">
        <v>0.1</v>
      </c>
      <c r="I73" s="163"/>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row>
    <row r="74" spans="1:41" s="1" customFormat="1" ht="102" customHeight="1" x14ac:dyDescent="0.3">
      <c r="A74" s="36" t="s">
        <v>39</v>
      </c>
      <c r="B74" s="47" t="s">
        <v>40</v>
      </c>
      <c r="C74" s="51" t="s">
        <v>47</v>
      </c>
      <c r="D74" s="51" t="s">
        <v>47</v>
      </c>
      <c r="E74" s="51" t="s">
        <v>47</v>
      </c>
      <c r="F74" s="37" t="s">
        <v>226</v>
      </c>
      <c r="G74" s="36" t="s">
        <v>231</v>
      </c>
      <c r="H74" s="29">
        <v>0.1</v>
      </c>
      <c r="I74" s="164"/>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row>
    <row r="75" spans="1:41" s="1" customFormat="1" ht="76.8" x14ac:dyDescent="0.3">
      <c r="A75" s="36" t="s">
        <v>39</v>
      </c>
      <c r="B75" s="47" t="s">
        <v>40</v>
      </c>
      <c r="C75" s="51" t="s">
        <v>47</v>
      </c>
      <c r="D75" s="51" t="s">
        <v>47</v>
      </c>
      <c r="E75" s="51" t="s">
        <v>47</v>
      </c>
      <c r="F75" s="37" t="s">
        <v>227</v>
      </c>
      <c r="G75" s="36" t="s">
        <v>78</v>
      </c>
      <c r="H75" s="31">
        <v>0.1</v>
      </c>
      <c r="I75" s="165">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row>
    <row r="76" spans="1:41" s="1" customFormat="1" ht="97.5" customHeight="1" x14ac:dyDescent="0.3">
      <c r="A76" s="36" t="s">
        <v>39</v>
      </c>
      <c r="B76" s="47" t="s">
        <v>40</v>
      </c>
      <c r="C76" s="51" t="s">
        <v>47</v>
      </c>
      <c r="D76" s="51" t="s">
        <v>47</v>
      </c>
      <c r="E76" s="51" t="s">
        <v>47</v>
      </c>
      <c r="F76" s="37" t="s">
        <v>184</v>
      </c>
      <c r="G76" s="36" t="s">
        <v>81</v>
      </c>
      <c r="H76" s="31">
        <v>0.2</v>
      </c>
      <c r="I76" s="166"/>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row>
    <row r="77" spans="1:41" s="1" customFormat="1" ht="76.8" x14ac:dyDescent="0.3">
      <c r="A77" s="36" t="s">
        <v>39</v>
      </c>
      <c r="B77" s="47" t="s">
        <v>40</v>
      </c>
      <c r="C77" s="51" t="s">
        <v>47</v>
      </c>
      <c r="D77" s="51" t="s">
        <v>47</v>
      </c>
      <c r="E77" s="51" t="s">
        <v>47</v>
      </c>
      <c r="F77" s="37" t="s">
        <v>183</v>
      </c>
      <c r="G77" s="36" t="s">
        <v>83</v>
      </c>
      <c r="H77" s="31">
        <v>0.1</v>
      </c>
      <c r="I77" s="166"/>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row>
    <row r="78" spans="1:41" s="1" customFormat="1" ht="113.25" customHeight="1" x14ac:dyDescent="0.3">
      <c r="A78" s="36" t="s">
        <v>39</v>
      </c>
      <c r="B78" s="47" t="s">
        <v>40</v>
      </c>
      <c r="C78" s="51" t="s">
        <v>47</v>
      </c>
      <c r="D78" s="51" t="s">
        <v>47</v>
      </c>
      <c r="E78" s="51" t="s">
        <v>47</v>
      </c>
      <c r="F78" s="37" t="s">
        <v>183</v>
      </c>
      <c r="G78" s="36" t="s">
        <v>85</v>
      </c>
      <c r="H78" s="31">
        <v>0.2</v>
      </c>
      <c r="I78" s="166"/>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row>
    <row r="79" spans="1:41" s="1" customFormat="1" ht="92.25" customHeight="1" x14ac:dyDescent="0.3">
      <c r="A79" s="36" t="s">
        <v>39</v>
      </c>
      <c r="B79" s="47" t="s">
        <v>40</v>
      </c>
      <c r="C79" s="51" t="s">
        <v>47</v>
      </c>
      <c r="D79" s="51" t="s">
        <v>47</v>
      </c>
      <c r="E79" s="51" t="s">
        <v>47</v>
      </c>
      <c r="F79" s="37" t="s">
        <v>186</v>
      </c>
      <c r="G79" s="36" t="s">
        <v>87</v>
      </c>
      <c r="H79" s="31">
        <v>0.2</v>
      </c>
      <c r="I79" s="166"/>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row>
    <row r="80" spans="1:41" s="1" customFormat="1" ht="98.25" customHeight="1" x14ac:dyDescent="0.3">
      <c r="A80" s="36" t="s">
        <v>39</v>
      </c>
      <c r="B80" s="47" t="s">
        <v>40</v>
      </c>
      <c r="C80" s="51" t="s">
        <v>47</v>
      </c>
      <c r="D80" s="51" t="s">
        <v>47</v>
      </c>
      <c r="E80" s="51" t="s">
        <v>47</v>
      </c>
      <c r="F80" s="37" t="s">
        <v>185</v>
      </c>
      <c r="G80" s="36" t="s">
        <v>92</v>
      </c>
      <c r="H80" s="31">
        <v>0.2</v>
      </c>
      <c r="I80" s="167"/>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row>
    <row r="83" spans="1:41" s="1" customFormat="1" x14ac:dyDescent="0.3">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3">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row r="85" spans="1:41" s="1" customFormat="1" x14ac:dyDescent="0.3">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row>
  </sheetData>
  <autoFilter ref="A7:AO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51:I64"/>
    <mergeCell ref="I65:I66"/>
    <mergeCell ref="I67:I74"/>
    <mergeCell ref="I75:I80"/>
    <mergeCell ref="I10:I19"/>
    <mergeCell ref="I20:I30"/>
    <mergeCell ref="I31:I48"/>
    <mergeCell ref="I49:I50"/>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109375" style="3" customWidth="1"/>
    <col min="11" max="15" width="7.44140625" style="3" customWidth="1"/>
    <col min="16" max="16" width="9.332031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183"/>
      <c r="B1" s="183"/>
      <c r="C1" s="183"/>
      <c r="D1" s="174" t="s">
        <v>0</v>
      </c>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6"/>
      <c r="AN1" s="173" t="s">
        <v>1</v>
      </c>
      <c r="AO1" s="173"/>
    </row>
    <row r="2" spans="1:41" ht="55.5" customHeight="1" x14ac:dyDescent="0.3">
      <c r="A2" s="183"/>
      <c r="B2" s="183"/>
      <c r="C2" s="183"/>
      <c r="D2" s="174" t="s">
        <v>2</v>
      </c>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6"/>
      <c r="AN2" s="173"/>
      <c r="AO2" s="173"/>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177" t="s">
        <v>274</v>
      </c>
      <c r="K5" s="178"/>
      <c r="L5" s="178"/>
      <c r="M5" s="178"/>
      <c r="N5" s="178"/>
      <c r="O5" s="178"/>
      <c r="P5" s="179"/>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170" t="s">
        <v>7</v>
      </c>
      <c r="B7" s="170" t="s">
        <v>8</v>
      </c>
      <c r="C7" s="170" t="s">
        <v>9</v>
      </c>
      <c r="D7" s="170" t="s">
        <v>10</v>
      </c>
      <c r="E7" s="180" t="s">
        <v>11</v>
      </c>
      <c r="F7" s="170" t="s">
        <v>12</v>
      </c>
      <c r="G7" s="170" t="s">
        <v>13</v>
      </c>
      <c r="H7" s="170" t="s">
        <v>14</v>
      </c>
      <c r="I7" s="170" t="s">
        <v>15</v>
      </c>
      <c r="J7" s="170" t="s">
        <v>16</v>
      </c>
      <c r="K7" s="170"/>
      <c r="L7" s="170"/>
      <c r="M7" s="170"/>
      <c r="N7" s="170"/>
      <c r="O7" s="170"/>
      <c r="P7" s="170"/>
      <c r="Q7" s="170"/>
      <c r="R7" s="170"/>
      <c r="S7" s="170"/>
      <c r="T7" s="170"/>
      <c r="U7" s="170"/>
      <c r="V7" s="170"/>
      <c r="W7" s="170"/>
      <c r="X7" s="170"/>
      <c r="Y7" s="170"/>
      <c r="Z7" s="170"/>
      <c r="AA7" s="170"/>
      <c r="AB7" s="170"/>
      <c r="AC7" s="170"/>
      <c r="AD7" s="170"/>
      <c r="AE7" s="170"/>
      <c r="AF7" s="170"/>
      <c r="AG7" s="170"/>
      <c r="AH7" s="170" t="s">
        <v>17</v>
      </c>
      <c r="AI7" s="170" t="s">
        <v>18</v>
      </c>
      <c r="AJ7" s="170" t="s">
        <v>19</v>
      </c>
      <c r="AK7" s="170" t="s">
        <v>20</v>
      </c>
      <c r="AL7" s="170" t="s">
        <v>21</v>
      </c>
      <c r="AM7" s="170" t="s">
        <v>22</v>
      </c>
      <c r="AN7" s="170" t="s">
        <v>23</v>
      </c>
      <c r="AO7" s="170" t="s">
        <v>24</v>
      </c>
    </row>
    <row r="8" spans="1:41" ht="27" customHeight="1" x14ac:dyDescent="0.3">
      <c r="A8" s="170"/>
      <c r="B8" s="170"/>
      <c r="C8" s="170"/>
      <c r="D8" s="170"/>
      <c r="E8" s="181"/>
      <c r="F8" s="170"/>
      <c r="G8" s="170"/>
      <c r="H8" s="170"/>
      <c r="I8" s="170"/>
      <c r="J8" s="170" t="s">
        <v>25</v>
      </c>
      <c r="K8" s="170"/>
      <c r="L8" s="170" t="s">
        <v>26</v>
      </c>
      <c r="M8" s="170"/>
      <c r="N8" s="170" t="s">
        <v>27</v>
      </c>
      <c r="O8" s="170"/>
      <c r="P8" s="170" t="s">
        <v>28</v>
      </c>
      <c r="Q8" s="170"/>
      <c r="R8" s="170" t="s">
        <v>29</v>
      </c>
      <c r="S8" s="170"/>
      <c r="T8" s="170" t="s">
        <v>30</v>
      </c>
      <c r="U8" s="170"/>
      <c r="V8" s="170" t="s">
        <v>31</v>
      </c>
      <c r="W8" s="170"/>
      <c r="X8" s="170" t="s">
        <v>32</v>
      </c>
      <c r="Y8" s="170"/>
      <c r="Z8" s="170" t="s">
        <v>33</v>
      </c>
      <c r="AA8" s="170"/>
      <c r="AB8" s="170" t="s">
        <v>34</v>
      </c>
      <c r="AC8" s="170"/>
      <c r="AD8" s="170" t="s">
        <v>35</v>
      </c>
      <c r="AE8" s="170"/>
      <c r="AF8" s="170" t="s">
        <v>36</v>
      </c>
      <c r="AG8" s="170" t="s">
        <v>36</v>
      </c>
      <c r="AH8" s="170"/>
      <c r="AI8" s="170"/>
      <c r="AJ8" s="170"/>
      <c r="AK8" s="170"/>
      <c r="AL8" s="170"/>
      <c r="AM8" s="170"/>
      <c r="AN8" s="170"/>
      <c r="AO8" s="170"/>
    </row>
    <row r="9" spans="1:41" ht="63" customHeight="1" x14ac:dyDescent="0.3">
      <c r="A9" s="170"/>
      <c r="B9" s="170"/>
      <c r="C9" s="170"/>
      <c r="D9" s="170"/>
      <c r="E9" s="182"/>
      <c r="F9" s="170"/>
      <c r="G9" s="170"/>
      <c r="H9" s="170"/>
      <c r="I9" s="170"/>
      <c r="J9" s="60" t="s">
        <v>37</v>
      </c>
      <c r="K9" s="60" t="s">
        <v>38</v>
      </c>
      <c r="L9" s="60" t="s">
        <v>37</v>
      </c>
      <c r="M9" s="60" t="s">
        <v>38</v>
      </c>
      <c r="N9" s="60" t="s">
        <v>37</v>
      </c>
      <c r="O9" s="60" t="s">
        <v>38</v>
      </c>
      <c r="P9" s="60" t="s">
        <v>37</v>
      </c>
      <c r="Q9" s="60" t="s">
        <v>38</v>
      </c>
      <c r="R9" s="60" t="s">
        <v>37</v>
      </c>
      <c r="S9" s="60" t="s">
        <v>38</v>
      </c>
      <c r="T9" s="60" t="s">
        <v>37</v>
      </c>
      <c r="U9" s="60" t="s">
        <v>38</v>
      </c>
      <c r="V9" s="60" t="s">
        <v>37</v>
      </c>
      <c r="W9" s="60" t="s">
        <v>38</v>
      </c>
      <c r="X9" s="60" t="s">
        <v>37</v>
      </c>
      <c r="Y9" s="60" t="s">
        <v>38</v>
      </c>
      <c r="Z9" s="60" t="s">
        <v>37</v>
      </c>
      <c r="AA9" s="60" t="s">
        <v>38</v>
      </c>
      <c r="AB9" s="60" t="s">
        <v>37</v>
      </c>
      <c r="AC9" s="60" t="s">
        <v>38</v>
      </c>
      <c r="AD9" s="60" t="s">
        <v>37</v>
      </c>
      <c r="AE9" s="60" t="s">
        <v>38</v>
      </c>
      <c r="AF9" s="60" t="s">
        <v>37</v>
      </c>
      <c r="AG9" s="60" t="s">
        <v>38</v>
      </c>
      <c r="AH9" s="170"/>
      <c r="AI9" s="170"/>
      <c r="AJ9" s="170"/>
      <c r="AK9" s="170"/>
      <c r="AL9" s="170"/>
      <c r="AM9" s="170"/>
      <c r="AN9" s="170"/>
      <c r="AO9" s="170"/>
    </row>
    <row r="10" spans="1:41" s="28" customFormat="1" ht="57" hidden="1" customHeight="1" x14ac:dyDescent="0.3">
      <c r="A10" s="36" t="s">
        <v>39</v>
      </c>
      <c r="B10" s="55" t="s">
        <v>40</v>
      </c>
      <c r="C10" s="55">
        <v>526</v>
      </c>
      <c r="D10" s="193">
        <v>1</v>
      </c>
      <c r="E10" s="186">
        <v>2680661000</v>
      </c>
      <c r="F10" s="37" t="s">
        <v>275</v>
      </c>
      <c r="G10" s="37" t="s">
        <v>276</v>
      </c>
      <c r="H10" s="29">
        <v>0.2</v>
      </c>
      <c r="I10" s="171">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3">
      <c r="A11" s="36" t="s">
        <v>39</v>
      </c>
      <c r="B11" s="55" t="s">
        <v>40</v>
      </c>
      <c r="C11" s="55">
        <v>526</v>
      </c>
      <c r="D11" s="184"/>
      <c r="E11" s="188"/>
      <c r="F11" s="37" t="s">
        <v>275</v>
      </c>
      <c r="G11" s="37" t="s">
        <v>278</v>
      </c>
      <c r="H11" s="29">
        <v>0.4</v>
      </c>
      <c r="I11" s="171"/>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3">
      <c r="A12" s="36" t="s">
        <v>39</v>
      </c>
      <c r="B12" s="55" t="s">
        <v>40</v>
      </c>
      <c r="C12" s="55">
        <v>526</v>
      </c>
      <c r="D12" s="184"/>
      <c r="E12" s="188"/>
      <c r="F12" s="37" t="s">
        <v>275</v>
      </c>
      <c r="G12" s="37" t="s">
        <v>280</v>
      </c>
      <c r="H12" s="29">
        <v>0.2</v>
      </c>
      <c r="I12" s="171"/>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3">
      <c r="A13" s="36" t="s">
        <v>39</v>
      </c>
      <c r="B13" s="55" t="s">
        <v>40</v>
      </c>
      <c r="C13" s="55">
        <v>526</v>
      </c>
      <c r="D13" s="185"/>
      <c r="E13" s="188"/>
      <c r="F13" s="37" t="s">
        <v>275</v>
      </c>
      <c r="G13" s="37" t="s">
        <v>282</v>
      </c>
      <c r="H13" s="29">
        <v>0.2</v>
      </c>
      <c r="I13" s="171"/>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3">
      <c r="A14" s="36" t="s">
        <v>39</v>
      </c>
      <c r="B14" s="55" t="s">
        <v>40</v>
      </c>
      <c r="C14" s="55">
        <v>528</v>
      </c>
      <c r="D14" s="193">
        <v>1</v>
      </c>
      <c r="E14" s="188"/>
      <c r="F14" s="37" t="s">
        <v>284</v>
      </c>
      <c r="G14" s="37" t="s">
        <v>285</v>
      </c>
      <c r="H14" s="29">
        <v>0.2</v>
      </c>
      <c r="I14" s="162">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3">
      <c r="A15" s="36" t="s">
        <v>39</v>
      </c>
      <c r="B15" s="55" t="s">
        <v>40</v>
      </c>
      <c r="C15" s="55">
        <v>528</v>
      </c>
      <c r="D15" s="184"/>
      <c r="E15" s="188"/>
      <c r="F15" s="37" t="s">
        <v>284</v>
      </c>
      <c r="G15" s="37" t="s">
        <v>287</v>
      </c>
      <c r="H15" s="29">
        <v>0.1</v>
      </c>
      <c r="I15" s="163"/>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3">
      <c r="A16" s="36" t="s">
        <v>39</v>
      </c>
      <c r="B16" s="55" t="s">
        <v>40</v>
      </c>
      <c r="C16" s="55">
        <v>528</v>
      </c>
      <c r="D16" s="185"/>
      <c r="E16" s="189"/>
      <c r="F16" s="37" t="s">
        <v>284</v>
      </c>
      <c r="G16" s="37" t="s">
        <v>289</v>
      </c>
      <c r="H16" s="29">
        <v>0.7</v>
      </c>
      <c r="I16" s="164"/>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3">
      <c r="A17" s="36" t="s">
        <v>39</v>
      </c>
      <c r="B17" s="55" t="s">
        <v>40</v>
      </c>
      <c r="C17" s="55">
        <v>527</v>
      </c>
      <c r="D17" s="193">
        <v>1</v>
      </c>
      <c r="E17" s="186">
        <v>628314000</v>
      </c>
      <c r="F17" s="37" t="s">
        <v>292</v>
      </c>
      <c r="G17" s="37" t="s">
        <v>293</v>
      </c>
      <c r="H17" s="29">
        <v>0.25</v>
      </c>
      <c r="I17" s="162">
        <f>+H17+H18+H20+H21</f>
        <v>1</v>
      </c>
      <c r="J17" s="54">
        <v>0.25</v>
      </c>
      <c r="K17" s="55"/>
      <c r="L17" s="54">
        <v>0.25</v>
      </c>
      <c r="M17" s="55"/>
      <c r="N17" s="54">
        <v>0.25</v>
      </c>
      <c r="O17" s="55"/>
      <c r="P17" s="54">
        <v>0.25</v>
      </c>
      <c r="Q17" s="55"/>
      <c r="R17" s="55"/>
      <c r="S17" s="55"/>
      <c r="T17" s="55"/>
      <c r="U17" s="55"/>
      <c r="V17" s="55"/>
      <c r="W17" s="55"/>
      <c r="X17" s="55"/>
      <c r="Y17" s="55"/>
      <c r="Z17" s="55"/>
      <c r="AA17" s="55"/>
      <c r="AB17" s="55"/>
      <c r="AC17" s="55"/>
      <c r="AD17" s="55"/>
      <c r="AE17" s="55"/>
      <c r="AF17" s="55"/>
      <c r="AG17" s="55"/>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3">
      <c r="A18" s="36" t="s">
        <v>39</v>
      </c>
      <c r="B18" s="55" t="s">
        <v>40</v>
      </c>
      <c r="C18" s="55">
        <v>527</v>
      </c>
      <c r="D18" s="184"/>
      <c r="E18" s="188"/>
      <c r="F18" s="37" t="s">
        <v>292</v>
      </c>
      <c r="G18" s="37" t="s">
        <v>295</v>
      </c>
      <c r="H18" s="29">
        <v>0.25</v>
      </c>
      <c r="I18" s="163"/>
      <c r="J18" s="55"/>
      <c r="K18" s="55"/>
      <c r="L18" s="54">
        <v>0.33</v>
      </c>
      <c r="M18" s="55"/>
      <c r="N18" s="54">
        <v>0.33</v>
      </c>
      <c r="O18" s="55"/>
      <c r="P18" s="54">
        <v>0.34</v>
      </c>
      <c r="Q18" s="55"/>
      <c r="R18" s="55"/>
      <c r="S18" s="55"/>
      <c r="T18" s="55"/>
      <c r="U18" s="55"/>
      <c r="V18" s="55"/>
      <c r="W18" s="55"/>
      <c r="X18" s="55"/>
      <c r="Y18" s="55"/>
      <c r="Z18" s="55"/>
      <c r="AA18" s="55"/>
      <c r="AB18" s="55"/>
      <c r="AC18" s="55"/>
      <c r="AD18" s="55"/>
      <c r="AE18" s="55"/>
      <c r="AF18" s="55"/>
      <c r="AG18" s="55"/>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3">
      <c r="A19" s="61" t="s">
        <v>39</v>
      </c>
      <c r="B19" s="62" t="s">
        <v>40</v>
      </c>
      <c r="C19" s="62">
        <v>527</v>
      </c>
      <c r="D19" s="184"/>
      <c r="E19" s="188"/>
      <c r="F19" s="63" t="s">
        <v>292</v>
      </c>
      <c r="G19" s="63" t="s">
        <v>295</v>
      </c>
      <c r="H19" s="64">
        <v>0.25</v>
      </c>
      <c r="I19" s="163"/>
      <c r="J19" s="62"/>
      <c r="K19" s="62"/>
      <c r="L19" s="65">
        <v>0.1</v>
      </c>
      <c r="M19" s="66"/>
      <c r="N19" s="65">
        <v>0.2</v>
      </c>
      <c r="O19" s="66"/>
      <c r="P19" s="65">
        <v>0.2</v>
      </c>
      <c r="Q19" s="66"/>
      <c r="R19" s="65">
        <v>0.3</v>
      </c>
      <c r="S19" s="66"/>
      <c r="T19" s="65">
        <v>0.2</v>
      </c>
      <c r="U19" s="62"/>
      <c r="V19" s="62"/>
      <c r="W19" s="62"/>
      <c r="X19" s="62"/>
      <c r="Y19" s="62"/>
      <c r="Z19" s="62"/>
      <c r="AA19" s="62"/>
      <c r="AB19" s="62"/>
      <c r="AC19" s="62"/>
      <c r="AD19" s="62"/>
      <c r="AE19" s="62"/>
      <c r="AF19" s="62"/>
      <c r="AG19" s="62"/>
      <c r="AH19" s="64">
        <f t="shared" ref="AH19" si="1">+J19+L19+N19+P19+R19+T19+V19+X19+Z19+AB19+AD19+AF19</f>
        <v>1</v>
      </c>
      <c r="AI19" s="67">
        <v>44958</v>
      </c>
      <c r="AJ19" s="68">
        <v>45107</v>
      </c>
      <c r="AK19" s="61" t="s">
        <v>296</v>
      </c>
      <c r="AL19" s="61" t="s">
        <v>234</v>
      </c>
      <c r="AM19" s="61" t="s">
        <v>239</v>
      </c>
      <c r="AN19" s="61" t="s">
        <v>42</v>
      </c>
      <c r="AO19" s="69" t="s">
        <v>43</v>
      </c>
      <c r="AP19" s="70" t="s">
        <v>297</v>
      </c>
    </row>
    <row r="20" spans="1:42" s="28" customFormat="1" ht="51" customHeight="1" x14ac:dyDescent="0.3">
      <c r="A20" s="71" t="s">
        <v>39</v>
      </c>
      <c r="B20" s="72" t="s">
        <v>40</v>
      </c>
      <c r="C20" s="72">
        <v>527</v>
      </c>
      <c r="D20" s="184"/>
      <c r="E20" s="188"/>
      <c r="F20" s="73" t="s">
        <v>298</v>
      </c>
      <c r="G20" s="73" t="s">
        <v>299</v>
      </c>
      <c r="H20" s="74">
        <v>0.25</v>
      </c>
      <c r="I20" s="163"/>
      <c r="J20" s="72"/>
      <c r="K20" s="72"/>
      <c r="L20" s="75">
        <v>0.33</v>
      </c>
      <c r="M20" s="72"/>
      <c r="N20" s="75">
        <v>0.33</v>
      </c>
      <c r="O20" s="72"/>
      <c r="P20" s="75">
        <v>0.34</v>
      </c>
      <c r="Q20" s="72"/>
      <c r="R20" s="72"/>
      <c r="S20" s="72"/>
      <c r="T20" s="72"/>
      <c r="U20" s="72"/>
      <c r="V20" s="72"/>
      <c r="W20" s="72"/>
      <c r="X20" s="72"/>
      <c r="Y20" s="72"/>
      <c r="Z20" s="72"/>
      <c r="AA20" s="72"/>
      <c r="AB20" s="72"/>
      <c r="AC20" s="72"/>
      <c r="AD20" s="72"/>
      <c r="AE20" s="72"/>
      <c r="AF20" s="72"/>
      <c r="AG20" s="72"/>
      <c r="AH20" s="74">
        <f>+J20+L20+N20+P20+R20+T20+V20+X20+Z20+AB20+AD20+AF20</f>
        <v>1</v>
      </c>
      <c r="AI20" s="76">
        <v>44958</v>
      </c>
      <c r="AJ20" s="76">
        <v>45046</v>
      </c>
      <c r="AK20" s="71" t="s">
        <v>300</v>
      </c>
      <c r="AL20" s="71" t="s">
        <v>234</v>
      </c>
      <c r="AM20" s="71" t="s">
        <v>239</v>
      </c>
      <c r="AN20" s="71" t="s">
        <v>42</v>
      </c>
      <c r="AO20" s="77" t="s">
        <v>43</v>
      </c>
    </row>
    <row r="21" spans="1:42" s="28" customFormat="1" ht="60" hidden="1" x14ac:dyDescent="0.3">
      <c r="A21" s="36" t="s">
        <v>39</v>
      </c>
      <c r="B21" s="55" t="s">
        <v>40</v>
      </c>
      <c r="C21" s="55">
        <v>527</v>
      </c>
      <c r="D21" s="185"/>
      <c r="E21" s="189"/>
      <c r="F21" s="37" t="s">
        <v>292</v>
      </c>
      <c r="G21" s="37" t="s">
        <v>301</v>
      </c>
      <c r="H21" s="29">
        <v>0.25</v>
      </c>
      <c r="I21" s="164"/>
      <c r="J21" s="54">
        <v>0.1</v>
      </c>
      <c r="K21" s="55"/>
      <c r="L21" s="54">
        <v>0.1</v>
      </c>
      <c r="M21" s="55"/>
      <c r="N21" s="54">
        <v>0.1</v>
      </c>
      <c r="O21" s="55"/>
      <c r="P21" s="54">
        <v>0.05</v>
      </c>
      <c r="Q21" s="55"/>
      <c r="R21" s="54">
        <v>0.1</v>
      </c>
      <c r="S21" s="55"/>
      <c r="T21" s="54">
        <v>0.1</v>
      </c>
      <c r="U21" s="55"/>
      <c r="V21" s="54">
        <v>0.05</v>
      </c>
      <c r="W21" s="55"/>
      <c r="X21" s="54">
        <v>0.1</v>
      </c>
      <c r="Y21" s="55"/>
      <c r="Z21" s="54">
        <v>0.05</v>
      </c>
      <c r="AA21" s="55"/>
      <c r="AB21" s="54">
        <v>0.05</v>
      </c>
      <c r="AC21" s="55"/>
      <c r="AD21" s="54">
        <v>0.1</v>
      </c>
      <c r="AE21" s="55"/>
      <c r="AF21" s="54">
        <v>0.1</v>
      </c>
      <c r="AG21" s="55"/>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3">
      <c r="A22" s="36" t="s">
        <v>39</v>
      </c>
      <c r="B22" s="55" t="s">
        <v>40</v>
      </c>
      <c r="C22" s="55">
        <v>526</v>
      </c>
      <c r="D22" s="55" t="s">
        <v>47</v>
      </c>
      <c r="E22" s="55" t="s">
        <v>47</v>
      </c>
      <c r="F22" s="37" t="s">
        <v>304</v>
      </c>
      <c r="G22" s="37" t="s">
        <v>305</v>
      </c>
      <c r="H22" s="31">
        <v>0.36</v>
      </c>
      <c r="I22" s="210">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8" t="s">
        <v>306</v>
      </c>
      <c r="AL22" s="37" t="s">
        <v>307</v>
      </c>
      <c r="AM22" s="37" t="s">
        <v>48</v>
      </c>
      <c r="AN22" s="36" t="s">
        <v>42</v>
      </c>
      <c r="AO22" s="25" t="s">
        <v>43</v>
      </c>
    </row>
    <row r="23" spans="1:42" s="28" customFormat="1" ht="60" hidden="1" x14ac:dyDescent="0.3">
      <c r="A23" s="36" t="s">
        <v>39</v>
      </c>
      <c r="B23" s="55" t="s">
        <v>40</v>
      </c>
      <c r="C23" s="55">
        <v>526</v>
      </c>
      <c r="D23" s="55" t="s">
        <v>47</v>
      </c>
      <c r="E23" s="55" t="s">
        <v>47</v>
      </c>
      <c r="F23" s="37" t="s">
        <v>304</v>
      </c>
      <c r="G23" s="37" t="s">
        <v>308</v>
      </c>
      <c r="H23" s="31">
        <v>0.09</v>
      </c>
      <c r="I23" s="210"/>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8" t="s">
        <v>309</v>
      </c>
      <c r="AL23" s="37" t="s">
        <v>307</v>
      </c>
      <c r="AM23" s="37" t="s">
        <v>48</v>
      </c>
      <c r="AN23" s="36" t="s">
        <v>42</v>
      </c>
      <c r="AO23" s="25" t="s">
        <v>43</v>
      </c>
    </row>
    <row r="24" spans="1:42" s="28" customFormat="1" ht="75" hidden="1" customHeight="1" x14ac:dyDescent="0.3">
      <c r="A24" s="36" t="s">
        <v>39</v>
      </c>
      <c r="B24" s="55" t="s">
        <v>40</v>
      </c>
      <c r="C24" s="55">
        <v>526</v>
      </c>
      <c r="D24" s="55" t="s">
        <v>47</v>
      </c>
      <c r="E24" s="55" t="s">
        <v>47</v>
      </c>
      <c r="F24" s="37" t="s">
        <v>310</v>
      </c>
      <c r="G24" s="37" t="s">
        <v>311</v>
      </c>
      <c r="H24" s="31">
        <v>0.15</v>
      </c>
      <c r="I24" s="210"/>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8" t="s">
        <v>312</v>
      </c>
      <c r="AL24" s="37" t="s">
        <v>307</v>
      </c>
      <c r="AM24" s="37" t="s">
        <v>48</v>
      </c>
      <c r="AN24" s="36" t="s">
        <v>42</v>
      </c>
      <c r="AO24" s="25" t="s">
        <v>43</v>
      </c>
    </row>
    <row r="25" spans="1:42" s="79" customFormat="1" ht="207" hidden="1" customHeight="1" x14ac:dyDescent="0.3">
      <c r="A25" s="36" t="s">
        <v>39</v>
      </c>
      <c r="B25" s="55" t="s">
        <v>40</v>
      </c>
      <c r="C25" s="55">
        <v>526</v>
      </c>
      <c r="D25" s="55" t="s">
        <v>47</v>
      </c>
      <c r="E25" s="55" t="s">
        <v>47</v>
      </c>
      <c r="F25" s="37" t="s">
        <v>313</v>
      </c>
      <c r="G25" s="37" t="s">
        <v>314</v>
      </c>
      <c r="H25" s="31">
        <v>0.1</v>
      </c>
      <c r="I25" s="210"/>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8" t="s">
        <v>315</v>
      </c>
      <c r="AL25" s="37" t="s">
        <v>307</v>
      </c>
      <c r="AM25" s="37" t="s">
        <v>48</v>
      </c>
      <c r="AN25" s="36" t="s">
        <v>42</v>
      </c>
      <c r="AO25" s="25" t="s">
        <v>43</v>
      </c>
    </row>
    <row r="26" spans="1:42" s="28" customFormat="1" ht="60" hidden="1" x14ac:dyDescent="0.3">
      <c r="A26" s="36" t="s">
        <v>39</v>
      </c>
      <c r="B26" s="55" t="s">
        <v>40</v>
      </c>
      <c r="C26" s="55">
        <v>526</v>
      </c>
      <c r="D26" s="55" t="s">
        <v>47</v>
      </c>
      <c r="E26" s="55" t="s">
        <v>47</v>
      </c>
      <c r="F26" s="37" t="s">
        <v>316</v>
      </c>
      <c r="G26" s="37" t="s">
        <v>317</v>
      </c>
      <c r="H26" s="31">
        <v>0.1</v>
      </c>
      <c r="I26" s="210"/>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8" t="s">
        <v>318</v>
      </c>
      <c r="AL26" s="37" t="s">
        <v>307</v>
      </c>
      <c r="AM26" s="37" t="s">
        <v>48</v>
      </c>
      <c r="AN26" s="36" t="s">
        <v>42</v>
      </c>
      <c r="AO26" s="25" t="s">
        <v>43</v>
      </c>
    </row>
    <row r="27" spans="1:42" s="28" customFormat="1" ht="60" hidden="1" x14ac:dyDescent="0.3">
      <c r="A27" s="36" t="s">
        <v>39</v>
      </c>
      <c r="B27" s="55" t="s">
        <v>40</v>
      </c>
      <c r="C27" s="55">
        <v>526</v>
      </c>
      <c r="D27" s="55" t="s">
        <v>47</v>
      </c>
      <c r="E27" s="55" t="s">
        <v>47</v>
      </c>
      <c r="F27" s="37" t="s">
        <v>319</v>
      </c>
      <c r="G27" s="37" t="s">
        <v>320</v>
      </c>
      <c r="H27" s="31">
        <v>0.1</v>
      </c>
      <c r="I27" s="210"/>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8" t="s">
        <v>321</v>
      </c>
      <c r="AL27" s="37" t="s">
        <v>307</v>
      </c>
      <c r="AM27" s="37" t="s">
        <v>48</v>
      </c>
      <c r="AN27" s="36" t="s">
        <v>42</v>
      </c>
      <c r="AO27" s="25" t="s">
        <v>43</v>
      </c>
    </row>
    <row r="28" spans="1:42" s="28" customFormat="1" ht="90" hidden="1" customHeight="1" x14ac:dyDescent="0.3">
      <c r="A28" s="36" t="s">
        <v>39</v>
      </c>
      <c r="B28" s="55" t="s">
        <v>40</v>
      </c>
      <c r="C28" s="55">
        <v>526</v>
      </c>
      <c r="D28" s="55" t="s">
        <v>47</v>
      </c>
      <c r="E28" s="55" t="s">
        <v>47</v>
      </c>
      <c r="F28" s="37" t="s">
        <v>319</v>
      </c>
      <c r="G28" s="37" t="s">
        <v>322</v>
      </c>
      <c r="H28" s="31">
        <v>0.1</v>
      </c>
      <c r="I28" s="210"/>
      <c r="J28" s="31"/>
      <c r="K28" s="31"/>
      <c r="L28" s="29"/>
      <c r="M28" s="29"/>
      <c r="N28" s="80"/>
      <c r="O28" s="29"/>
      <c r="P28" s="80"/>
      <c r="Q28" s="29"/>
      <c r="R28" s="29">
        <v>0.25</v>
      </c>
      <c r="S28" s="29"/>
      <c r="T28" s="80"/>
      <c r="U28" s="29"/>
      <c r="V28" s="80"/>
      <c r="W28" s="29"/>
      <c r="X28" s="29">
        <v>0.3</v>
      </c>
      <c r="Y28" s="29"/>
      <c r="Z28" s="80"/>
      <c r="AA28" s="29"/>
      <c r="AB28" s="80"/>
      <c r="AC28" s="29"/>
      <c r="AD28" s="80"/>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3">
      <c r="A29" s="36" t="s">
        <v>39</v>
      </c>
      <c r="B29" s="55" t="s">
        <v>40</v>
      </c>
      <c r="C29" s="55">
        <v>526</v>
      </c>
      <c r="D29" s="55" t="s">
        <v>47</v>
      </c>
      <c r="E29" s="55" t="s">
        <v>47</v>
      </c>
      <c r="F29" s="37" t="s">
        <v>324</v>
      </c>
      <c r="G29" s="37" t="s">
        <v>325</v>
      </c>
      <c r="H29" s="31">
        <v>0.2</v>
      </c>
      <c r="I29" s="207">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81" customFormat="1" ht="80.400000000000006" hidden="1" customHeight="1" x14ac:dyDescent="0.3">
      <c r="A30" s="36" t="s">
        <v>39</v>
      </c>
      <c r="B30" s="55" t="s">
        <v>40</v>
      </c>
      <c r="C30" s="55">
        <v>526</v>
      </c>
      <c r="D30" s="55" t="s">
        <v>47</v>
      </c>
      <c r="E30" s="55" t="s">
        <v>47</v>
      </c>
      <c r="F30" s="37" t="s">
        <v>324</v>
      </c>
      <c r="G30" s="37" t="s">
        <v>327</v>
      </c>
      <c r="H30" s="31">
        <v>0.8</v>
      </c>
      <c r="I30" s="209"/>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3">
      <c r="A31" s="36" t="s">
        <v>39</v>
      </c>
      <c r="B31" s="55" t="s">
        <v>40</v>
      </c>
      <c r="C31" s="55">
        <v>526</v>
      </c>
      <c r="D31" s="55" t="s">
        <v>47</v>
      </c>
      <c r="E31" s="55" t="s">
        <v>47</v>
      </c>
      <c r="F31" s="37" t="s">
        <v>329</v>
      </c>
      <c r="G31" s="37" t="s">
        <v>330</v>
      </c>
      <c r="H31" s="31">
        <v>0.2</v>
      </c>
      <c r="I31" s="207">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3">
      <c r="A32" s="36" t="s">
        <v>39</v>
      </c>
      <c r="B32" s="55" t="s">
        <v>40</v>
      </c>
      <c r="C32" s="55">
        <v>526</v>
      </c>
      <c r="D32" s="55" t="s">
        <v>47</v>
      </c>
      <c r="E32" s="55" t="s">
        <v>47</v>
      </c>
      <c r="F32" s="37" t="s">
        <v>329</v>
      </c>
      <c r="G32" s="37" t="s">
        <v>332</v>
      </c>
      <c r="H32" s="31">
        <v>0.8</v>
      </c>
      <c r="I32" s="209"/>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3">
      <c r="A33" s="36" t="s">
        <v>39</v>
      </c>
      <c r="B33" s="55" t="s">
        <v>40</v>
      </c>
      <c r="C33" s="55">
        <v>526</v>
      </c>
      <c r="D33" s="55" t="s">
        <v>47</v>
      </c>
      <c r="E33" s="55" t="s">
        <v>47</v>
      </c>
      <c r="F33" s="37" t="s">
        <v>333</v>
      </c>
      <c r="G33" s="37" t="s">
        <v>334</v>
      </c>
      <c r="H33" s="31">
        <v>0.5</v>
      </c>
      <c r="I33" s="207">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3">
      <c r="A34" s="36" t="s">
        <v>39</v>
      </c>
      <c r="B34" s="55" t="s">
        <v>40</v>
      </c>
      <c r="C34" s="55">
        <v>526</v>
      </c>
      <c r="D34" s="55" t="s">
        <v>47</v>
      </c>
      <c r="E34" s="55" t="s">
        <v>47</v>
      </c>
      <c r="F34" s="37" t="s">
        <v>333</v>
      </c>
      <c r="G34" s="37" t="s">
        <v>335</v>
      </c>
      <c r="H34" s="31">
        <v>0.5</v>
      </c>
      <c r="I34" s="209"/>
      <c r="J34" s="29"/>
      <c r="K34" s="29"/>
      <c r="L34" s="29"/>
      <c r="M34" s="29"/>
      <c r="N34" s="79"/>
      <c r="O34" s="29"/>
      <c r="P34" s="29">
        <v>0.25</v>
      </c>
      <c r="Q34" s="29"/>
      <c r="R34" s="29"/>
      <c r="S34" s="29"/>
      <c r="T34" s="79"/>
      <c r="U34" s="29"/>
      <c r="V34" s="29">
        <v>0.25</v>
      </c>
      <c r="W34" s="29"/>
      <c r="X34" s="29"/>
      <c r="Y34" s="29"/>
      <c r="Z34" s="79"/>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3">
      <c r="A35" s="36" t="s">
        <v>39</v>
      </c>
      <c r="B35" s="55" t="s">
        <v>40</v>
      </c>
      <c r="C35" s="55">
        <v>526</v>
      </c>
      <c r="D35" s="55" t="s">
        <v>47</v>
      </c>
      <c r="E35" s="55"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75" hidden="1" x14ac:dyDescent="0.3">
      <c r="A36" s="36" t="s">
        <v>39</v>
      </c>
      <c r="B36" s="55" t="s">
        <v>40</v>
      </c>
      <c r="C36" s="55">
        <v>526</v>
      </c>
      <c r="D36" s="55" t="s">
        <v>47</v>
      </c>
      <c r="E36" s="55"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3">
      <c r="A37" s="36" t="s">
        <v>39</v>
      </c>
      <c r="B37" s="55" t="s">
        <v>40</v>
      </c>
      <c r="C37" s="55">
        <v>526</v>
      </c>
      <c r="D37" s="55" t="s">
        <v>47</v>
      </c>
      <c r="E37" s="55" t="s">
        <v>47</v>
      </c>
      <c r="F37" s="37" t="s">
        <v>341</v>
      </c>
      <c r="G37" s="37" t="s">
        <v>342</v>
      </c>
      <c r="H37" s="31">
        <v>0.25</v>
      </c>
      <c r="I37" s="207">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3">
      <c r="A38" s="36" t="s">
        <v>39</v>
      </c>
      <c r="B38" s="55" t="s">
        <v>40</v>
      </c>
      <c r="C38" s="55">
        <v>526</v>
      </c>
      <c r="D38" s="55" t="s">
        <v>47</v>
      </c>
      <c r="E38" s="55" t="s">
        <v>47</v>
      </c>
      <c r="F38" s="37" t="s">
        <v>341</v>
      </c>
      <c r="G38" s="37" t="s">
        <v>344</v>
      </c>
      <c r="H38" s="31">
        <v>0.25</v>
      </c>
      <c r="I38" s="208"/>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3">
      <c r="A39" s="36" t="s">
        <v>39</v>
      </c>
      <c r="B39" s="55" t="s">
        <v>40</v>
      </c>
      <c r="C39" s="55">
        <v>526</v>
      </c>
      <c r="D39" s="55" t="s">
        <v>47</v>
      </c>
      <c r="E39" s="55" t="s">
        <v>47</v>
      </c>
      <c r="F39" s="37" t="s">
        <v>341</v>
      </c>
      <c r="G39" s="37" t="s">
        <v>346</v>
      </c>
      <c r="H39" s="31">
        <v>0.5</v>
      </c>
      <c r="I39" s="209"/>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3">
      <c r="A40" s="36" t="s">
        <v>39</v>
      </c>
      <c r="B40" s="55" t="s">
        <v>40</v>
      </c>
      <c r="C40" s="55">
        <v>526</v>
      </c>
      <c r="D40" s="55" t="s">
        <v>47</v>
      </c>
      <c r="E40" s="55" t="s">
        <v>47</v>
      </c>
      <c r="F40" s="37" t="s">
        <v>348</v>
      </c>
      <c r="G40" s="37" t="s">
        <v>349</v>
      </c>
      <c r="H40" s="31">
        <v>0.2</v>
      </c>
      <c r="I40" s="207">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3">
      <c r="A41" s="36" t="s">
        <v>39</v>
      </c>
      <c r="B41" s="55" t="s">
        <v>40</v>
      </c>
      <c r="C41" s="55">
        <v>526</v>
      </c>
      <c r="D41" s="55" t="s">
        <v>47</v>
      </c>
      <c r="E41" s="55" t="s">
        <v>47</v>
      </c>
      <c r="F41" s="37" t="s">
        <v>348</v>
      </c>
      <c r="G41" s="37" t="s">
        <v>351</v>
      </c>
      <c r="H41" s="31">
        <v>0.8</v>
      </c>
      <c r="I41" s="209"/>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3">
      <c r="A42" s="36" t="s">
        <v>39</v>
      </c>
      <c r="B42" s="55" t="s">
        <v>40</v>
      </c>
      <c r="C42" s="55">
        <v>526</v>
      </c>
      <c r="D42" s="55" t="s">
        <v>47</v>
      </c>
      <c r="E42" s="55" t="s">
        <v>47</v>
      </c>
      <c r="F42" s="37" t="s">
        <v>352</v>
      </c>
      <c r="G42" s="37" t="s">
        <v>353</v>
      </c>
      <c r="H42" s="31">
        <v>1</v>
      </c>
      <c r="I42" s="31">
        <v>1</v>
      </c>
      <c r="J42" s="29"/>
      <c r="K42" s="29"/>
      <c r="L42" s="29"/>
      <c r="M42" s="29"/>
      <c r="N42" s="79"/>
      <c r="O42" s="29"/>
      <c r="P42" s="29">
        <v>0.25</v>
      </c>
      <c r="Q42" s="29"/>
      <c r="R42" s="29"/>
      <c r="S42" s="29"/>
      <c r="T42" s="79"/>
      <c r="U42" s="29"/>
      <c r="V42" s="29">
        <v>0.25</v>
      </c>
      <c r="W42" s="29"/>
      <c r="X42" s="29"/>
      <c r="Y42" s="29"/>
      <c r="Z42" s="79"/>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3">
      <c r="A43" s="36" t="s">
        <v>39</v>
      </c>
      <c r="B43" s="55" t="s">
        <v>40</v>
      </c>
      <c r="C43" s="55">
        <v>527</v>
      </c>
      <c r="D43" s="55" t="s">
        <v>47</v>
      </c>
      <c r="E43" s="55" t="s">
        <v>47</v>
      </c>
      <c r="F43" s="37" t="s">
        <v>355</v>
      </c>
      <c r="G43" s="37" t="s">
        <v>356</v>
      </c>
      <c r="H43" s="29">
        <v>1</v>
      </c>
      <c r="I43" s="57">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3">
      <c r="A44" s="61" t="s">
        <v>39</v>
      </c>
      <c r="B44" s="62" t="s">
        <v>40</v>
      </c>
      <c r="C44" s="62">
        <v>527</v>
      </c>
      <c r="D44" s="62" t="s">
        <v>47</v>
      </c>
      <c r="E44" s="62" t="s">
        <v>47</v>
      </c>
      <c r="F44" s="63" t="s">
        <v>355</v>
      </c>
      <c r="G44" s="63" t="s">
        <v>356</v>
      </c>
      <c r="H44" s="64">
        <v>1</v>
      </c>
      <c r="I44" s="82">
        <f>+H44</f>
        <v>1</v>
      </c>
      <c r="J44" s="64" t="s">
        <v>52</v>
      </c>
      <c r="K44" s="64" t="s">
        <v>52</v>
      </c>
      <c r="L44" s="64" t="s">
        <v>52</v>
      </c>
      <c r="M44" s="64" t="s">
        <v>52</v>
      </c>
      <c r="N44" s="64" t="s">
        <v>52</v>
      </c>
      <c r="O44" s="64" t="s">
        <v>52</v>
      </c>
      <c r="P44" s="64">
        <v>0.3</v>
      </c>
      <c r="Q44" s="64" t="s">
        <v>52</v>
      </c>
      <c r="R44" s="64">
        <v>0.1</v>
      </c>
      <c r="S44" s="64" t="s">
        <v>52</v>
      </c>
      <c r="T44" s="64">
        <v>0.1</v>
      </c>
      <c r="U44" s="64" t="s">
        <v>52</v>
      </c>
      <c r="V44" s="64">
        <v>0.2</v>
      </c>
      <c r="W44" s="64" t="s">
        <v>52</v>
      </c>
      <c r="X44" s="64">
        <v>0.3</v>
      </c>
      <c r="Y44" s="64" t="s">
        <v>52</v>
      </c>
      <c r="Z44" s="64" t="s">
        <v>52</v>
      </c>
      <c r="AA44" s="64" t="s">
        <v>52</v>
      </c>
      <c r="AB44" s="64" t="s">
        <v>52</v>
      </c>
      <c r="AC44" s="64" t="s">
        <v>52</v>
      </c>
      <c r="AD44" s="64" t="s">
        <v>52</v>
      </c>
      <c r="AE44" s="64" t="s">
        <v>52</v>
      </c>
      <c r="AF44" s="64" t="s">
        <v>52</v>
      </c>
      <c r="AG44" s="64" t="s">
        <v>52</v>
      </c>
      <c r="AH44" s="64">
        <v>1</v>
      </c>
      <c r="AI44" s="83">
        <v>45017</v>
      </c>
      <c r="AJ44" s="83">
        <v>45169</v>
      </c>
      <c r="AK44" s="61" t="s">
        <v>357</v>
      </c>
      <c r="AL44" s="61" t="s">
        <v>358</v>
      </c>
      <c r="AM44" s="61" t="s">
        <v>360</v>
      </c>
      <c r="AN44" s="61" t="s">
        <v>361</v>
      </c>
      <c r="AO44" s="61" t="s">
        <v>362</v>
      </c>
      <c r="AP44" s="70" t="s">
        <v>363</v>
      </c>
    </row>
    <row r="45" spans="1:42" s="28" customFormat="1" ht="60" hidden="1" x14ac:dyDescent="0.3">
      <c r="A45" s="36" t="s">
        <v>39</v>
      </c>
      <c r="B45" s="55" t="s">
        <v>40</v>
      </c>
      <c r="C45" s="55">
        <v>527</v>
      </c>
      <c r="D45" s="55" t="s">
        <v>47</v>
      </c>
      <c r="E45" s="55" t="s">
        <v>47</v>
      </c>
      <c r="F45" s="37" t="s">
        <v>364</v>
      </c>
      <c r="G45" s="37" t="s">
        <v>365</v>
      </c>
      <c r="H45" s="29">
        <v>0.2</v>
      </c>
      <c r="I45" s="171">
        <f>SUM(H45:H49)</f>
        <v>1</v>
      </c>
      <c r="J45" s="54">
        <v>0.1</v>
      </c>
      <c r="K45" s="55"/>
      <c r="L45" s="54">
        <v>0.1</v>
      </c>
      <c r="M45" s="55"/>
      <c r="N45" s="54">
        <v>0.05</v>
      </c>
      <c r="O45" s="55"/>
      <c r="P45" s="54">
        <v>0.05</v>
      </c>
      <c r="Q45" s="55"/>
      <c r="R45" s="54">
        <v>0.05</v>
      </c>
      <c r="S45" s="55"/>
      <c r="T45" s="54">
        <v>0.05</v>
      </c>
      <c r="U45" s="55"/>
      <c r="V45" s="54">
        <v>0.1</v>
      </c>
      <c r="W45" s="55"/>
      <c r="X45" s="54">
        <v>0.1</v>
      </c>
      <c r="Y45" s="55"/>
      <c r="Z45" s="54">
        <v>0.1</v>
      </c>
      <c r="AA45" s="55"/>
      <c r="AB45" s="54">
        <v>0.1</v>
      </c>
      <c r="AC45" s="55"/>
      <c r="AD45" s="54">
        <v>0.1</v>
      </c>
      <c r="AE45" s="55"/>
      <c r="AF45" s="54">
        <v>0.1</v>
      </c>
      <c r="AG45" s="55"/>
      <c r="AH45" s="29">
        <f t="shared" si="0"/>
        <v>0.99999999999999989</v>
      </c>
      <c r="AI45" s="50">
        <v>44927</v>
      </c>
      <c r="AJ45" s="50">
        <v>45291</v>
      </c>
      <c r="AK45" s="36" t="s">
        <v>366</v>
      </c>
      <c r="AL45" s="36" t="s">
        <v>303</v>
      </c>
      <c r="AM45" s="36" t="s">
        <v>239</v>
      </c>
      <c r="AN45" s="36" t="s">
        <v>42</v>
      </c>
      <c r="AO45" s="25" t="s">
        <v>43</v>
      </c>
    </row>
    <row r="46" spans="1:42" s="28" customFormat="1" ht="75" hidden="1" x14ac:dyDescent="0.3">
      <c r="A46" s="36" t="s">
        <v>39</v>
      </c>
      <c r="B46" s="55" t="s">
        <v>40</v>
      </c>
      <c r="C46" s="55">
        <v>527</v>
      </c>
      <c r="D46" s="55" t="s">
        <v>47</v>
      </c>
      <c r="E46" s="55" t="s">
        <v>47</v>
      </c>
      <c r="F46" s="37" t="s">
        <v>364</v>
      </c>
      <c r="G46" s="37" t="s">
        <v>367</v>
      </c>
      <c r="H46" s="29">
        <v>0.25</v>
      </c>
      <c r="I46" s="172"/>
      <c r="J46" s="55"/>
      <c r="K46" s="55"/>
      <c r="L46" s="55"/>
      <c r="M46" s="55"/>
      <c r="N46" s="55"/>
      <c r="O46" s="55"/>
      <c r="P46" s="55"/>
      <c r="Q46" s="55"/>
      <c r="R46" s="55"/>
      <c r="S46" s="55"/>
      <c r="T46" s="54">
        <v>0.5</v>
      </c>
      <c r="U46" s="55"/>
      <c r="V46" s="54">
        <v>0.5</v>
      </c>
      <c r="W46" s="55"/>
      <c r="X46" s="55"/>
      <c r="Y46" s="55"/>
      <c r="Z46" s="55"/>
      <c r="AA46" s="55"/>
      <c r="AB46" s="55"/>
      <c r="AC46" s="55"/>
      <c r="AD46" s="55"/>
      <c r="AE46" s="55"/>
      <c r="AF46" s="55"/>
      <c r="AG46" s="55"/>
      <c r="AH46" s="29">
        <f t="shared" si="0"/>
        <v>1</v>
      </c>
      <c r="AI46" s="50">
        <v>45078</v>
      </c>
      <c r="AJ46" s="50">
        <v>45137</v>
      </c>
      <c r="AK46" s="36" t="s">
        <v>368</v>
      </c>
      <c r="AL46" s="36" t="s">
        <v>234</v>
      </c>
      <c r="AM46" s="36" t="s">
        <v>239</v>
      </c>
      <c r="AN46" s="36" t="s">
        <v>42</v>
      </c>
      <c r="AO46" s="25" t="s">
        <v>43</v>
      </c>
    </row>
    <row r="47" spans="1:42" s="28" customFormat="1" ht="60" hidden="1" x14ac:dyDescent="0.3">
      <c r="A47" s="36" t="s">
        <v>39</v>
      </c>
      <c r="B47" s="55" t="s">
        <v>40</v>
      </c>
      <c r="C47" s="55">
        <v>527</v>
      </c>
      <c r="D47" s="55" t="s">
        <v>47</v>
      </c>
      <c r="E47" s="55" t="s">
        <v>47</v>
      </c>
      <c r="F47" s="37" t="s">
        <v>364</v>
      </c>
      <c r="G47" s="37" t="s">
        <v>369</v>
      </c>
      <c r="H47" s="29">
        <v>0.15</v>
      </c>
      <c r="I47" s="172"/>
      <c r="J47" s="55"/>
      <c r="K47" s="55"/>
      <c r="L47" s="54">
        <v>0.33</v>
      </c>
      <c r="M47" s="55"/>
      <c r="N47" s="54">
        <v>0.33</v>
      </c>
      <c r="O47" s="55"/>
      <c r="P47" s="54">
        <v>0.34</v>
      </c>
      <c r="Q47" s="55"/>
      <c r="R47" s="54"/>
      <c r="S47" s="55"/>
      <c r="T47" s="54"/>
      <c r="U47" s="55"/>
      <c r="V47" s="54"/>
      <c r="W47" s="55"/>
      <c r="X47" s="55"/>
      <c r="Y47" s="55"/>
      <c r="Z47" s="55"/>
      <c r="AA47" s="55"/>
      <c r="AB47" s="55"/>
      <c r="AC47" s="55"/>
      <c r="AD47" s="55"/>
      <c r="AE47" s="55"/>
      <c r="AF47" s="55"/>
      <c r="AG47" s="55"/>
      <c r="AH47" s="29">
        <f t="shared" si="0"/>
        <v>1</v>
      </c>
      <c r="AI47" s="50">
        <v>44958</v>
      </c>
      <c r="AJ47" s="50">
        <v>45046</v>
      </c>
      <c r="AK47" s="36" t="s">
        <v>370</v>
      </c>
      <c r="AL47" s="36" t="s">
        <v>303</v>
      </c>
      <c r="AM47" s="36" t="s">
        <v>239</v>
      </c>
      <c r="AN47" s="36" t="s">
        <v>42</v>
      </c>
      <c r="AO47" s="25" t="s">
        <v>43</v>
      </c>
    </row>
    <row r="48" spans="1:42" s="28" customFormat="1" ht="75" hidden="1" x14ac:dyDescent="0.3">
      <c r="A48" s="36" t="s">
        <v>39</v>
      </c>
      <c r="B48" s="55" t="s">
        <v>40</v>
      </c>
      <c r="C48" s="55">
        <v>527</v>
      </c>
      <c r="D48" s="55" t="s">
        <v>47</v>
      </c>
      <c r="E48" s="55" t="s">
        <v>47</v>
      </c>
      <c r="F48" s="37" t="s">
        <v>364</v>
      </c>
      <c r="G48" s="37" t="s">
        <v>371</v>
      </c>
      <c r="H48" s="29">
        <v>0.2</v>
      </c>
      <c r="I48" s="172"/>
      <c r="J48" s="55"/>
      <c r="K48" s="55"/>
      <c r="L48" s="55"/>
      <c r="M48" s="55"/>
      <c r="N48" s="55"/>
      <c r="O48" s="55"/>
      <c r="P48" s="55"/>
      <c r="Q48" s="55"/>
      <c r="R48" s="54">
        <v>1</v>
      </c>
      <c r="S48" s="55"/>
      <c r="T48" s="54"/>
      <c r="U48" s="55"/>
      <c r="V48" s="55"/>
      <c r="W48" s="55"/>
      <c r="X48" s="55"/>
      <c r="Y48" s="55"/>
      <c r="Z48" s="55"/>
      <c r="AA48" s="55"/>
      <c r="AB48" s="55"/>
      <c r="AC48" s="55"/>
      <c r="AD48" s="55"/>
      <c r="AE48" s="55"/>
      <c r="AF48" s="55"/>
      <c r="AG48" s="55"/>
      <c r="AH48" s="29">
        <f t="shared" si="0"/>
        <v>1</v>
      </c>
      <c r="AI48" s="50">
        <v>45047</v>
      </c>
      <c r="AJ48" s="50">
        <v>45076</v>
      </c>
      <c r="AK48" s="36" t="s">
        <v>372</v>
      </c>
      <c r="AL48" s="36" t="s">
        <v>234</v>
      </c>
      <c r="AM48" s="36" t="s">
        <v>239</v>
      </c>
      <c r="AN48" s="36" t="s">
        <v>42</v>
      </c>
      <c r="AO48" s="25" t="s">
        <v>43</v>
      </c>
    </row>
    <row r="49" spans="1:42" s="28" customFormat="1" ht="60" hidden="1" x14ac:dyDescent="0.3">
      <c r="A49" s="36" t="s">
        <v>39</v>
      </c>
      <c r="B49" s="55" t="s">
        <v>40</v>
      </c>
      <c r="C49" s="55">
        <v>527</v>
      </c>
      <c r="D49" s="55" t="s">
        <v>47</v>
      </c>
      <c r="E49" s="55" t="s">
        <v>47</v>
      </c>
      <c r="F49" s="37" t="s">
        <v>364</v>
      </c>
      <c r="G49" s="37" t="s">
        <v>373</v>
      </c>
      <c r="H49" s="29">
        <v>0.2</v>
      </c>
      <c r="I49" s="172"/>
      <c r="J49" s="55"/>
      <c r="K49" s="55"/>
      <c r="L49" s="55"/>
      <c r="M49" s="55"/>
      <c r="N49" s="54">
        <v>0.5</v>
      </c>
      <c r="O49" s="55"/>
      <c r="P49" s="55"/>
      <c r="Q49" s="55"/>
      <c r="R49" s="55"/>
      <c r="S49" s="55"/>
      <c r="T49" s="55"/>
      <c r="U49" s="55"/>
      <c r="V49" s="55"/>
      <c r="W49" s="55"/>
      <c r="X49" s="55"/>
      <c r="Y49" s="55"/>
      <c r="Z49" s="54">
        <v>0.5</v>
      </c>
      <c r="AA49" s="55"/>
      <c r="AB49" s="55"/>
      <c r="AC49" s="55"/>
      <c r="AD49" s="55"/>
      <c r="AE49" s="55"/>
      <c r="AF49" s="55"/>
      <c r="AG49" s="55"/>
      <c r="AH49" s="29">
        <f t="shared" si="0"/>
        <v>1</v>
      </c>
      <c r="AI49" s="50">
        <v>44986</v>
      </c>
      <c r="AJ49" s="50">
        <v>45199</v>
      </c>
      <c r="AK49" s="36" t="s">
        <v>374</v>
      </c>
      <c r="AL49" s="36" t="s">
        <v>303</v>
      </c>
      <c r="AM49" s="36" t="s">
        <v>239</v>
      </c>
      <c r="AN49" s="36" t="s">
        <v>42</v>
      </c>
      <c r="AO49" s="25" t="s">
        <v>43</v>
      </c>
    </row>
    <row r="50" spans="1:42" s="28" customFormat="1" ht="75" hidden="1" x14ac:dyDescent="0.3">
      <c r="A50" s="36" t="s">
        <v>39</v>
      </c>
      <c r="B50" s="55" t="s">
        <v>40</v>
      </c>
      <c r="C50" s="55">
        <v>527</v>
      </c>
      <c r="D50" s="55" t="s">
        <v>47</v>
      </c>
      <c r="E50" s="55" t="s">
        <v>47</v>
      </c>
      <c r="F50" s="37" t="s">
        <v>375</v>
      </c>
      <c r="G50" s="37" t="s">
        <v>376</v>
      </c>
      <c r="H50" s="31">
        <v>0.5</v>
      </c>
      <c r="I50" s="162">
        <f>+H50+H51</f>
        <v>1</v>
      </c>
      <c r="J50" s="55"/>
      <c r="K50" s="55"/>
      <c r="L50" s="55"/>
      <c r="M50" s="55"/>
      <c r="N50" s="55"/>
      <c r="O50" s="55"/>
      <c r="P50" s="54">
        <v>0.33</v>
      </c>
      <c r="Q50" s="55"/>
      <c r="R50" s="54">
        <v>0.33</v>
      </c>
      <c r="S50" s="55"/>
      <c r="T50" s="54">
        <v>0.34</v>
      </c>
      <c r="U50" s="55"/>
      <c r="V50" s="55"/>
      <c r="W50" s="55"/>
      <c r="X50" s="55"/>
      <c r="Y50" s="55"/>
      <c r="Z50" s="55"/>
      <c r="AA50" s="55"/>
      <c r="AB50" s="55"/>
      <c r="AC50" s="55"/>
      <c r="AD50" s="55"/>
      <c r="AE50" s="55"/>
      <c r="AF50" s="55"/>
      <c r="AG50" s="55"/>
      <c r="AH50" s="29">
        <f t="shared" si="0"/>
        <v>1</v>
      </c>
      <c r="AI50" s="50">
        <v>45017</v>
      </c>
      <c r="AJ50" s="50">
        <v>45107</v>
      </c>
      <c r="AK50" s="36" t="s">
        <v>377</v>
      </c>
      <c r="AL50" s="36" t="s">
        <v>234</v>
      </c>
      <c r="AM50" s="36" t="s">
        <v>239</v>
      </c>
      <c r="AN50" s="36" t="s">
        <v>42</v>
      </c>
      <c r="AO50" s="25" t="s">
        <v>43</v>
      </c>
    </row>
    <row r="51" spans="1:42" s="28" customFormat="1" ht="88.5" hidden="1" customHeight="1" x14ac:dyDescent="0.3">
      <c r="A51" s="36" t="s">
        <v>39</v>
      </c>
      <c r="B51" s="55" t="s">
        <v>40</v>
      </c>
      <c r="C51" s="55">
        <v>527</v>
      </c>
      <c r="D51" s="55" t="s">
        <v>47</v>
      </c>
      <c r="E51" s="55" t="s">
        <v>47</v>
      </c>
      <c r="F51" s="37" t="s">
        <v>375</v>
      </c>
      <c r="G51" s="37" t="s">
        <v>378</v>
      </c>
      <c r="H51" s="31">
        <v>0.5</v>
      </c>
      <c r="I51" s="164"/>
      <c r="J51" s="55"/>
      <c r="K51" s="55"/>
      <c r="L51" s="55"/>
      <c r="M51" s="55"/>
      <c r="N51" s="55"/>
      <c r="O51" s="55"/>
      <c r="P51" s="54">
        <v>0.2</v>
      </c>
      <c r="Q51" s="55"/>
      <c r="R51" s="54">
        <v>0.2</v>
      </c>
      <c r="S51" s="55"/>
      <c r="T51" s="54">
        <v>0.2</v>
      </c>
      <c r="U51" s="55"/>
      <c r="V51" s="54">
        <v>0.2</v>
      </c>
      <c r="W51" s="55"/>
      <c r="X51" s="54">
        <v>0.2</v>
      </c>
      <c r="Y51" s="55"/>
      <c r="Z51" s="55"/>
      <c r="AA51" s="55"/>
      <c r="AB51" s="55"/>
      <c r="AC51" s="55"/>
      <c r="AD51" s="55"/>
      <c r="AE51" s="55"/>
      <c r="AF51" s="55"/>
      <c r="AG51" s="55"/>
      <c r="AH51" s="29">
        <f t="shared" si="0"/>
        <v>1</v>
      </c>
      <c r="AI51" s="50">
        <v>45017</v>
      </c>
      <c r="AJ51" s="50">
        <v>45168</v>
      </c>
      <c r="AK51" s="36" t="s">
        <v>379</v>
      </c>
      <c r="AL51" s="36" t="s">
        <v>234</v>
      </c>
      <c r="AM51" s="36" t="s">
        <v>239</v>
      </c>
      <c r="AN51" s="36" t="s">
        <v>42</v>
      </c>
      <c r="AO51" s="25" t="s">
        <v>43</v>
      </c>
    </row>
    <row r="52" spans="1:42" s="28" customFormat="1" ht="75" hidden="1" x14ac:dyDescent="0.3">
      <c r="A52" s="36" t="s">
        <v>39</v>
      </c>
      <c r="B52" s="55" t="s">
        <v>40</v>
      </c>
      <c r="C52" s="55">
        <v>527</v>
      </c>
      <c r="D52" s="55" t="s">
        <v>47</v>
      </c>
      <c r="E52" s="55" t="s">
        <v>47</v>
      </c>
      <c r="F52" s="37" t="s">
        <v>380</v>
      </c>
      <c r="G52" s="37" t="s">
        <v>381</v>
      </c>
      <c r="H52" s="31">
        <v>0.5</v>
      </c>
      <c r="I52" s="171">
        <f>SUM(H52:H53)</f>
        <v>1</v>
      </c>
      <c r="J52" s="54">
        <v>0.33329999999999999</v>
      </c>
      <c r="K52" s="84"/>
      <c r="L52" s="54">
        <v>0.33329999999999999</v>
      </c>
      <c r="M52" s="84"/>
      <c r="N52" s="54">
        <v>0.33329999999999999</v>
      </c>
      <c r="O52" s="55"/>
      <c r="P52" s="55"/>
      <c r="Q52" s="55"/>
      <c r="R52" s="55"/>
      <c r="S52" s="55"/>
      <c r="T52" s="54"/>
      <c r="U52" s="55"/>
      <c r="V52" s="55"/>
      <c r="W52" s="55"/>
      <c r="X52" s="55"/>
      <c r="Y52" s="55"/>
      <c r="Z52" s="54"/>
      <c r="AA52" s="55"/>
      <c r="AB52" s="55"/>
      <c r="AC52" s="55"/>
      <c r="AD52" s="55"/>
      <c r="AE52" s="55"/>
      <c r="AF52" s="54"/>
      <c r="AG52" s="55"/>
      <c r="AH52" s="29">
        <f t="shared" si="0"/>
        <v>0.99990000000000001</v>
      </c>
      <c r="AI52" s="50">
        <v>44928</v>
      </c>
      <c r="AJ52" s="50">
        <v>45016</v>
      </c>
      <c r="AK52" s="36" t="s">
        <v>382</v>
      </c>
      <c r="AL52" s="36" t="s">
        <v>234</v>
      </c>
      <c r="AM52" s="36" t="s">
        <v>239</v>
      </c>
      <c r="AN52" s="36" t="s">
        <v>42</v>
      </c>
      <c r="AO52" s="25" t="s">
        <v>43</v>
      </c>
    </row>
    <row r="53" spans="1:42" s="28" customFormat="1" ht="75" hidden="1" x14ac:dyDescent="0.3">
      <c r="A53" s="36" t="s">
        <v>39</v>
      </c>
      <c r="B53" s="55" t="s">
        <v>40</v>
      </c>
      <c r="C53" s="55">
        <v>527</v>
      </c>
      <c r="D53" s="55" t="s">
        <v>47</v>
      </c>
      <c r="E53" s="55" t="s">
        <v>47</v>
      </c>
      <c r="F53" s="37" t="s">
        <v>380</v>
      </c>
      <c r="G53" s="37" t="s">
        <v>383</v>
      </c>
      <c r="H53" s="31">
        <v>0.5</v>
      </c>
      <c r="I53" s="172"/>
      <c r="J53" s="55"/>
      <c r="K53" s="55"/>
      <c r="L53" s="55"/>
      <c r="M53" s="55"/>
      <c r="N53" s="55"/>
      <c r="O53" s="55"/>
      <c r="P53" s="54"/>
      <c r="Q53" s="55"/>
      <c r="R53" s="54"/>
      <c r="S53" s="55"/>
      <c r="T53" s="55"/>
      <c r="U53" s="55"/>
      <c r="V53" s="54">
        <v>0.5</v>
      </c>
      <c r="W53" s="55"/>
      <c r="X53" s="54">
        <v>0.5</v>
      </c>
      <c r="Y53" s="55"/>
      <c r="Z53" s="54"/>
      <c r="AA53" s="55"/>
      <c r="AB53" s="55"/>
      <c r="AC53" s="55"/>
      <c r="AD53" s="55"/>
      <c r="AE53" s="55"/>
      <c r="AF53" s="55"/>
      <c r="AG53" s="55"/>
      <c r="AH53" s="29">
        <f t="shared" si="0"/>
        <v>1</v>
      </c>
      <c r="AI53" s="50">
        <v>45108</v>
      </c>
      <c r="AJ53" s="50">
        <v>45199</v>
      </c>
      <c r="AK53" s="36" t="s">
        <v>380</v>
      </c>
      <c r="AL53" s="36" t="s">
        <v>234</v>
      </c>
      <c r="AM53" s="36" t="s">
        <v>239</v>
      </c>
      <c r="AN53" s="36" t="s">
        <v>42</v>
      </c>
      <c r="AO53" s="25" t="s">
        <v>43</v>
      </c>
    </row>
    <row r="54" spans="1:42" s="28" customFormat="1" ht="60" hidden="1" x14ac:dyDescent="0.3">
      <c r="A54" s="36" t="s">
        <v>39</v>
      </c>
      <c r="B54" s="55" t="s">
        <v>40</v>
      </c>
      <c r="C54" s="55">
        <v>526</v>
      </c>
      <c r="D54" s="55" t="s">
        <v>47</v>
      </c>
      <c r="E54" s="55" t="s">
        <v>47</v>
      </c>
      <c r="F54" s="37" t="s">
        <v>384</v>
      </c>
      <c r="G54" s="37" t="s">
        <v>385</v>
      </c>
      <c r="H54" s="31">
        <v>1</v>
      </c>
      <c r="I54" s="54">
        <v>1</v>
      </c>
      <c r="J54" s="55"/>
      <c r="K54" s="55"/>
      <c r="L54" s="55"/>
      <c r="M54" s="55"/>
      <c r="N54" s="55"/>
      <c r="O54" s="55"/>
      <c r="P54" s="55"/>
      <c r="Q54" s="55"/>
      <c r="R54" s="55"/>
      <c r="S54" s="55"/>
      <c r="T54" s="55"/>
      <c r="U54" s="55"/>
      <c r="V54" s="54"/>
      <c r="W54" s="55"/>
      <c r="X54" s="54"/>
      <c r="Y54" s="55"/>
      <c r="Z54" s="54">
        <v>0.2</v>
      </c>
      <c r="AA54" s="55"/>
      <c r="AB54" s="54">
        <v>0.2</v>
      </c>
      <c r="AC54" s="55"/>
      <c r="AD54" s="54">
        <v>0.3</v>
      </c>
      <c r="AE54" s="55"/>
      <c r="AF54" s="85">
        <v>0.3</v>
      </c>
      <c r="AG54" s="55"/>
      <c r="AH54" s="29">
        <v>1</v>
      </c>
      <c r="AI54" s="50">
        <v>45170</v>
      </c>
      <c r="AJ54" s="50">
        <v>45290</v>
      </c>
      <c r="AK54" s="36" t="s">
        <v>386</v>
      </c>
      <c r="AL54" s="36" t="s">
        <v>303</v>
      </c>
      <c r="AM54" s="36" t="s">
        <v>387</v>
      </c>
      <c r="AN54" s="36" t="s">
        <v>42</v>
      </c>
      <c r="AO54" s="25" t="s">
        <v>43</v>
      </c>
    </row>
    <row r="55" spans="1:42" ht="143.25" hidden="1" customHeight="1" x14ac:dyDescent="0.3">
      <c r="A55" s="36" t="s">
        <v>388</v>
      </c>
      <c r="B55" s="55" t="s">
        <v>389</v>
      </c>
      <c r="C55" s="55">
        <v>329</v>
      </c>
      <c r="D55" s="162">
        <v>0.25</v>
      </c>
      <c r="E55" s="186">
        <v>1006256289</v>
      </c>
      <c r="F55" s="36" t="s">
        <v>390</v>
      </c>
      <c r="G55" s="36" t="s">
        <v>391</v>
      </c>
      <c r="H55" s="31">
        <v>0.2</v>
      </c>
      <c r="I55" s="210">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3">
      <c r="A56" s="36" t="s">
        <v>388</v>
      </c>
      <c r="B56" s="55" t="s">
        <v>389</v>
      </c>
      <c r="C56" s="55">
        <v>329</v>
      </c>
      <c r="D56" s="184"/>
      <c r="E56" s="188"/>
      <c r="F56" s="36" t="s">
        <v>390</v>
      </c>
      <c r="G56" s="37" t="s">
        <v>393</v>
      </c>
      <c r="H56" s="31">
        <v>0.1</v>
      </c>
      <c r="I56" s="210"/>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3">
      <c r="A57" s="36" t="s">
        <v>388</v>
      </c>
      <c r="B57" s="55" t="s">
        <v>389</v>
      </c>
      <c r="C57" s="55">
        <v>329</v>
      </c>
      <c r="D57" s="184"/>
      <c r="E57" s="188"/>
      <c r="F57" s="36" t="s">
        <v>390</v>
      </c>
      <c r="G57" s="37" t="s">
        <v>395</v>
      </c>
      <c r="H57" s="31">
        <v>0.2</v>
      </c>
      <c r="I57" s="210"/>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3">
      <c r="A58" s="36" t="s">
        <v>388</v>
      </c>
      <c r="B58" s="55" t="s">
        <v>389</v>
      </c>
      <c r="C58" s="55">
        <v>329</v>
      </c>
      <c r="D58" s="184"/>
      <c r="E58" s="188"/>
      <c r="F58" s="36" t="s">
        <v>390</v>
      </c>
      <c r="G58" s="37" t="s">
        <v>397</v>
      </c>
      <c r="H58" s="31">
        <v>0.1</v>
      </c>
      <c r="I58" s="210"/>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3">
      <c r="A59" s="36" t="s">
        <v>388</v>
      </c>
      <c r="B59" s="55" t="s">
        <v>389</v>
      </c>
      <c r="C59" s="55">
        <v>329</v>
      </c>
      <c r="D59" s="184"/>
      <c r="E59" s="188"/>
      <c r="F59" s="36" t="s">
        <v>390</v>
      </c>
      <c r="G59" s="37" t="s">
        <v>399</v>
      </c>
      <c r="H59" s="31">
        <v>0.1</v>
      </c>
      <c r="I59" s="210"/>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3">
      <c r="A60" s="36" t="s">
        <v>388</v>
      </c>
      <c r="B60" s="55" t="s">
        <v>389</v>
      </c>
      <c r="C60" s="55">
        <v>329</v>
      </c>
      <c r="D60" s="184"/>
      <c r="E60" s="188"/>
      <c r="F60" s="36" t="s">
        <v>390</v>
      </c>
      <c r="G60" s="37" t="s">
        <v>401</v>
      </c>
      <c r="H60" s="31">
        <v>0.1</v>
      </c>
      <c r="I60" s="210"/>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3">
      <c r="A61" s="36" t="s">
        <v>388</v>
      </c>
      <c r="B61" s="55" t="s">
        <v>389</v>
      </c>
      <c r="C61" s="55">
        <v>329</v>
      </c>
      <c r="D61" s="184"/>
      <c r="E61" s="188"/>
      <c r="F61" s="36" t="s">
        <v>390</v>
      </c>
      <c r="G61" s="36" t="s">
        <v>403</v>
      </c>
      <c r="H61" s="31">
        <v>0.1</v>
      </c>
      <c r="I61" s="210"/>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3">
      <c r="A62" s="36" t="s">
        <v>388</v>
      </c>
      <c r="B62" s="55" t="s">
        <v>389</v>
      </c>
      <c r="C62" s="55">
        <v>329</v>
      </c>
      <c r="D62" s="185"/>
      <c r="E62" s="189"/>
      <c r="F62" s="36" t="s">
        <v>390</v>
      </c>
      <c r="G62" s="36" t="s">
        <v>405</v>
      </c>
      <c r="H62" s="31">
        <v>0.1</v>
      </c>
      <c r="I62" s="210"/>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3">
      <c r="A63" s="86" t="s">
        <v>388</v>
      </c>
      <c r="B63" s="66" t="s">
        <v>389</v>
      </c>
      <c r="C63" s="66">
        <v>329</v>
      </c>
      <c r="D63" s="87"/>
      <c r="E63" s="88"/>
      <c r="F63" s="86" t="s">
        <v>390</v>
      </c>
      <c r="G63" s="86" t="s">
        <v>405</v>
      </c>
      <c r="H63" s="89">
        <v>0.1</v>
      </c>
      <c r="I63" s="90"/>
      <c r="J63" s="89">
        <v>0.1</v>
      </c>
      <c r="K63" s="89"/>
      <c r="L63" s="89">
        <v>0.15</v>
      </c>
      <c r="M63" s="89"/>
      <c r="N63" s="89">
        <v>0.2</v>
      </c>
      <c r="O63" s="89"/>
      <c r="P63" s="89">
        <v>0.25</v>
      </c>
      <c r="Q63" s="89"/>
      <c r="R63" s="89">
        <v>0.3</v>
      </c>
      <c r="S63" s="89"/>
      <c r="T63" s="89"/>
      <c r="U63" s="89"/>
      <c r="V63" s="89"/>
      <c r="W63" s="89"/>
      <c r="X63" s="89"/>
      <c r="Y63" s="89"/>
      <c r="Z63" s="89"/>
      <c r="AA63" s="89"/>
      <c r="AB63" s="89"/>
      <c r="AC63" s="89"/>
      <c r="AD63" s="89"/>
      <c r="AE63" s="89"/>
      <c r="AF63" s="89"/>
      <c r="AG63" s="89"/>
      <c r="AH63" s="91">
        <f t="shared" si="0"/>
        <v>1</v>
      </c>
      <c r="AI63" s="68">
        <v>44928</v>
      </c>
      <c r="AJ63" s="68">
        <v>45077</v>
      </c>
      <c r="AK63" s="86" t="s">
        <v>406</v>
      </c>
      <c r="AL63" s="86" t="s">
        <v>53</v>
      </c>
      <c r="AM63" s="86" t="s">
        <v>54</v>
      </c>
      <c r="AN63" s="86" t="s">
        <v>55</v>
      </c>
      <c r="AO63" s="86" t="s">
        <v>56</v>
      </c>
      <c r="AP63" s="92" t="s">
        <v>407</v>
      </c>
    </row>
    <row r="64" spans="1:42" ht="75" hidden="1" x14ac:dyDescent="0.3">
      <c r="A64" s="36" t="s">
        <v>388</v>
      </c>
      <c r="B64" s="55" t="s">
        <v>389</v>
      </c>
      <c r="C64" s="55">
        <v>329</v>
      </c>
      <c r="D64" s="55" t="s">
        <v>47</v>
      </c>
      <c r="E64" s="55" t="s">
        <v>47</v>
      </c>
      <c r="F64" s="36" t="s">
        <v>408</v>
      </c>
      <c r="G64" s="36" t="s">
        <v>409</v>
      </c>
      <c r="H64" s="31">
        <v>0.5</v>
      </c>
      <c r="I64" s="207">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3">
      <c r="A65" s="36" t="s">
        <v>388</v>
      </c>
      <c r="B65" s="55" t="s">
        <v>389</v>
      </c>
      <c r="C65" s="55">
        <v>329</v>
      </c>
      <c r="D65" s="55" t="s">
        <v>47</v>
      </c>
      <c r="E65" s="55" t="s">
        <v>47</v>
      </c>
      <c r="F65" s="36" t="s">
        <v>408</v>
      </c>
      <c r="G65" s="36" t="s">
        <v>411</v>
      </c>
      <c r="H65" s="31">
        <v>0.5</v>
      </c>
      <c r="I65" s="209"/>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3">
      <c r="A66" s="36" t="s">
        <v>39</v>
      </c>
      <c r="B66" s="55" t="s">
        <v>40</v>
      </c>
      <c r="C66" s="55">
        <v>528</v>
      </c>
      <c r="D66" s="55" t="s">
        <v>47</v>
      </c>
      <c r="E66" s="55" t="s">
        <v>47</v>
      </c>
      <c r="F66" s="37" t="s">
        <v>413</v>
      </c>
      <c r="G66" s="37" t="s">
        <v>414</v>
      </c>
      <c r="H66" s="29">
        <v>0.2</v>
      </c>
      <c r="I66" s="210">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3">
      <c r="A67" s="36" t="s">
        <v>39</v>
      </c>
      <c r="B67" s="55" t="s">
        <v>40</v>
      </c>
      <c r="C67" s="55">
        <v>528</v>
      </c>
      <c r="D67" s="55" t="s">
        <v>47</v>
      </c>
      <c r="E67" s="55" t="s">
        <v>47</v>
      </c>
      <c r="F67" s="37" t="s">
        <v>413</v>
      </c>
      <c r="G67" s="37" t="s">
        <v>420</v>
      </c>
      <c r="H67" s="29">
        <v>0.2</v>
      </c>
      <c r="I67" s="210"/>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3">
      <c r="A68" s="36" t="s">
        <v>39</v>
      </c>
      <c r="B68" s="55" t="s">
        <v>40</v>
      </c>
      <c r="C68" s="55">
        <v>528</v>
      </c>
      <c r="D68" s="55" t="s">
        <v>47</v>
      </c>
      <c r="E68" s="55" t="s">
        <v>47</v>
      </c>
      <c r="F68" s="37" t="s">
        <v>413</v>
      </c>
      <c r="G68" s="37" t="s">
        <v>422</v>
      </c>
      <c r="H68" s="29">
        <v>0.1</v>
      </c>
      <c r="I68" s="210"/>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3">
      <c r="A69" s="36" t="s">
        <v>39</v>
      </c>
      <c r="B69" s="55" t="s">
        <v>40</v>
      </c>
      <c r="C69" s="55">
        <v>528</v>
      </c>
      <c r="D69" s="55" t="s">
        <v>47</v>
      </c>
      <c r="E69" s="55" t="s">
        <v>47</v>
      </c>
      <c r="F69" s="37" t="s">
        <v>413</v>
      </c>
      <c r="G69" s="37" t="s">
        <v>424</v>
      </c>
      <c r="H69" s="29">
        <v>0.2</v>
      </c>
      <c r="I69" s="210"/>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3">
      <c r="A70" s="36" t="s">
        <v>39</v>
      </c>
      <c r="B70" s="55" t="s">
        <v>40</v>
      </c>
      <c r="C70" s="55">
        <v>528</v>
      </c>
      <c r="D70" s="55" t="s">
        <v>47</v>
      </c>
      <c r="E70" s="55" t="s">
        <v>47</v>
      </c>
      <c r="F70" s="37" t="s">
        <v>413</v>
      </c>
      <c r="G70" s="37" t="s">
        <v>426</v>
      </c>
      <c r="H70" s="29">
        <v>0.1</v>
      </c>
      <c r="I70" s="210"/>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3">
      <c r="A71" s="36" t="s">
        <v>39</v>
      </c>
      <c r="B71" s="55" t="s">
        <v>40</v>
      </c>
      <c r="C71" s="55">
        <v>528</v>
      </c>
      <c r="D71" s="55" t="s">
        <v>47</v>
      </c>
      <c r="E71" s="55" t="s">
        <v>47</v>
      </c>
      <c r="F71" s="37" t="s">
        <v>413</v>
      </c>
      <c r="G71" s="37" t="s">
        <v>428</v>
      </c>
      <c r="H71" s="29">
        <v>0.1</v>
      </c>
      <c r="I71" s="210"/>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3">
      <c r="A72" s="36" t="s">
        <v>39</v>
      </c>
      <c r="B72" s="55" t="s">
        <v>40</v>
      </c>
      <c r="C72" s="55">
        <v>528</v>
      </c>
      <c r="D72" s="55" t="s">
        <v>47</v>
      </c>
      <c r="E72" s="55" t="s">
        <v>47</v>
      </c>
      <c r="F72" s="37" t="s">
        <v>413</v>
      </c>
      <c r="G72" s="37" t="s">
        <v>430</v>
      </c>
      <c r="H72" s="29">
        <v>0.1</v>
      </c>
      <c r="I72" s="210"/>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3">
      <c r="A73" s="36" t="s">
        <v>39</v>
      </c>
      <c r="B73" s="55" t="s">
        <v>40</v>
      </c>
      <c r="C73" s="55">
        <v>528</v>
      </c>
      <c r="D73" s="55">
        <v>1</v>
      </c>
      <c r="E73" s="55" t="s">
        <v>47</v>
      </c>
      <c r="F73" s="36" t="s">
        <v>432</v>
      </c>
      <c r="G73" s="36" t="s">
        <v>433</v>
      </c>
      <c r="H73" s="54">
        <v>0.5</v>
      </c>
      <c r="I73" s="171">
        <v>1</v>
      </c>
      <c r="J73" s="54"/>
      <c r="K73" s="55"/>
      <c r="L73" s="54">
        <v>0.09</v>
      </c>
      <c r="M73" s="55"/>
      <c r="N73" s="54">
        <v>0.09</v>
      </c>
      <c r="O73" s="55"/>
      <c r="P73" s="54">
        <v>0.09</v>
      </c>
      <c r="Q73" s="55"/>
      <c r="R73" s="54">
        <v>0.09</v>
      </c>
      <c r="S73" s="55"/>
      <c r="T73" s="54">
        <v>0.09</v>
      </c>
      <c r="U73" s="55"/>
      <c r="V73" s="54">
        <v>0.09</v>
      </c>
      <c r="W73" s="55"/>
      <c r="X73" s="54">
        <v>0.09</v>
      </c>
      <c r="Y73" s="55"/>
      <c r="Z73" s="54">
        <v>0.1</v>
      </c>
      <c r="AA73" s="55"/>
      <c r="AB73" s="54">
        <v>0.09</v>
      </c>
      <c r="AC73" s="55"/>
      <c r="AD73" s="54">
        <v>0.09</v>
      </c>
      <c r="AE73" s="55"/>
      <c r="AF73" s="54">
        <v>0.09</v>
      </c>
      <c r="AG73" s="55"/>
      <c r="AH73" s="29">
        <f t="shared" si="0"/>
        <v>0.99999999999999978</v>
      </c>
      <c r="AI73" s="50">
        <v>44958</v>
      </c>
      <c r="AJ73" s="50">
        <v>45291</v>
      </c>
      <c r="AK73" s="36" t="s">
        <v>434</v>
      </c>
      <c r="AL73" s="36" t="s">
        <v>96</v>
      </c>
      <c r="AM73" s="36" t="s">
        <v>57</v>
      </c>
      <c r="AN73" s="36" t="s">
        <v>58</v>
      </c>
      <c r="AO73" s="36" t="s">
        <v>58</v>
      </c>
    </row>
    <row r="74" spans="1:41" ht="91.5" hidden="1" customHeight="1" x14ac:dyDescent="0.3">
      <c r="A74" s="36" t="s">
        <v>39</v>
      </c>
      <c r="B74" s="55" t="s">
        <v>40</v>
      </c>
      <c r="C74" s="55">
        <v>528</v>
      </c>
      <c r="D74" s="55">
        <v>1</v>
      </c>
      <c r="E74" s="55" t="s">
        <v>47</v>
      </c>
      <c r="F74" s="36" t="s">
        <v>432</v>
      </c>
      <c r="G74" s="36" t="s">
        <v>435</v>
      </c>
      <c r="H74" s="54">
        <v>0.5</v>
      </c>
      <c r="I74" s="171"/>
      <c r="J74" s="55"/>
      <c r="K74" s="55"/>
      <c r="L74" s="55"/>
      <c r="M74" s="55"/>
      <c r="N74" s="54">
        <v>0.25</v>
      </c>
      <c r="O74" s="55"/>
      <c r="P74" s="55"/>
      <c r="Q74" s="55"/>
      <c r="R74" s="55"/>
      <c r="S74" s="55"/>
      <c r="T74" s="54">
        <v>0.25</v>
      </c>
      <c r="U74" s="55"/>
      <c r="V74" s="55"/>
      <c r="W74" s="55"/>
      <c r="X74" s="55"/>
      <c r="Y74" s="55"/>
      <c r="Z74" s="54">
        <v>0.25</v>
      </c>
      <c r="AA74" s="55"/>
      <c r="AB74" s="55"/>
      <c r="AC74" s="55"/>
      <c r="AD74" s="55"/>
      <c r="AE74" s="55"/>
      <c r="AF74" s="54">
        <v>0.25</v>
      </c>
      <c r="AG74" s="55"/>
      <c r="AH74" s="29">
        <f t="shared" si="0"/>
        <v>1</v>
      </c>
      <c r="AI74" s="50">
        <v>44958</v>
      </c>
      <c r="AJ74" s="50">
        <v>45291</v>
      </c>
      <c r="AK74" s="36" t="s">
        <v>436</v>
      </c>
      <c r="AL74" s="36" t="s">
        <v>96</v>
      </c>
      <c r="AM74" s="36" t="s">
        <v>57</v>
      </c>
      <c r="AN74" s="36" t="s">
        <v>58</v>
      </c>
      <c r="AO74" s="36" t="s">
        <v>58</v>
      </c>
    </row>
    <row r="75" spans="1:41" ht="75" hidden="1" x14ac:dyDescent="0.3">
      <c r="A75" s="36" t="s">
        <v>39</v>
      </c>
      <c r="B75" s="55" t="s">
        <v>59</v>
      </c>
      <c r="C75" s="55">
        <v>424</v>
      </c>
      <c r="D75" s="55" t="s">
        <v>47</v>
      </c>
      <c r="E75" s="55" t="s">
        <v>47</v>
      </c>
      <c r="F75" s="37" t="s">
        <v>437</v>
      </c>
      <c r="G75" s="36" t="s">
        <v>438</v>
      </c>
      <c r="H75" s="54">
        <v>0.16669999999999999</v>
      </c>
      <c r="I75" s="171">
        <f>+H75+H76+H77+H78+H79+H80</f>
        <v>0.99999999999999989</v>
      </c>
      <c r="J75" s="55"/>
      <c r="K75" s="55"/>
      <c r="L75" s="55"/>
      <c r="M75" s="55"/>
      <c r="N75" s="54">
        <v>0.3</v>
      </c>
      <c r="O75" s="55"/>
      <c r="P75" s="55"/>
      <c r="Q75" s="55"/>
      <c r="R75" s="55"/>
      <c r="S75" s="55"/>
      <c r="T75" s="54">
        <v>0.4</v>
      </c>
      <c r="U75" s="55"/>
      <c r="V75" s="55"/>
      <c r="W75" s="55"/>
      <c r="X75" s="55"/>
      <c r="Y75" s="55"/>
      <c r="Z75" s="54">
        <v>0.15</v>
      </c>
      <c r="AA75" s="55"/>
      <c r="AB75" s="55"/>
      <c r="AC75" s="55"/>
      <c r="AD75" s="55"/>
      <c r="AE75" s="55"/>
      <c r="AF75" s="54">
        <v>0.15</v>
      </c>
      <c r="AG75" s="55"/>
      <c r="AH75" s="29">
        <f t="shared" si="0"/>
        <v>1</v>
      </c>
      <c r="AI75" s="50">
        <v>44986</v>
      </c>
      <c r="AJ75" s="50">
        <v>45291</v>
      </c>
      <c r="AK75" s="36" t="s">
        <v>439</v>
      </c>
      <c r="AL75" s="36" t="s">
        <v>173</v>
      </c>
      <c r="AM75" s="36" t="s">
        <v>60</v>
      </c>
      <c r="AN75" s="36" t="s">
        <v>245</v>
      </c>
      <c r="AO75" s="36" t="s">
        <v>63</v>
      </c>
    </row>
    <row r="76" spans="1:41" ht="60" hidden="1" x14ac:dyDescent="0.3">
      <c r="A76" s="36" t="s">
        <v>39</v>
      </c>
      <c r="B76" s="55" t="s">
        <v>59</v>
      </c>
      <c r="C76" s="55">
        <v>424</v>
      </c>
      <c r="D76" s="55" t="s">
        <v>47</v>
      </c>
      <c r="E76" s="55" t="s">
        <v>47</v>
      </c>
      <c r="F76" s="36" t="s">
        <v>437</v>
      </c>
      <c r="G76" s="36" t="s">
        <v>440</v>
      </c>
      <c r="H76" s="54">
        <v>0.1666</v>
      </c>
      <c r="I76" s="172"/>
      <c r="J76" s="55"/>
      <c r="K76" s="55"/>
      <c r="L76" s="55"/>
      <c r="M76" s="55"/>
      <c r="N76" s="54">
        <v>0.25</v>
      </c>
      <c r="O76" s="55"/>
      <c r="P76" s="55"/>
      <c r="Q76" s="55"/>
      <c r="R76" s="55"/>
      <c r="S76" s="55"/>
      <c r="T76" s="54">
        <v>0.25</v>
      </c>
      <c r="U76" s="55"/>
      <c r="V76" s="55"/>
      <c r="W76" s="55"/>
      <c r="X76" s="55"/>
      <c r="Y76" s="55"/>
      <c r="Z76" s="54">
        <v>0.25</v>
      </c>
      <c r="AA76" s="55"/>
      <c r="AB76" s="55"/>
      <c r="AC76" s="55"/>
      <c r="AD76" s="55"/>
      <c r="AE76" s="55"/>
      <c r="AF76" s="54">
        <v>0.25</v>
      </c>
      <c r="AG76" s="55"/>
      <c r="AH76" s="29">
        <f t="shared" si="0"/>
        <v>1</v>
      </c>
      <c r="AI76" s="50">
        <v>44986</v>
      </c>
      <c r="AJ76" s="50">
        <v>45291</v>
      </c>
      <c r="AK76" s="36" t="s">
        <v>441</v>
      </c>
      <c r="AL76" s="36" t="s">
        <v>173</v>
      </c>
      <c r="AM76" s="36" t="s">
        <v>60</v>
      </c>
      <c r="AN76" s="36" t="s">
        <v>245</v>
      </c>
      <c r="AO76" s="36" t="s">
        <v>63</v>
      </c>
    </row>
    <row r="77" spans="1:41" ht="60" hidden="1" x14ac:dyDescent="0.3">
      <c r="A77" s="36" t="s">
        <v>39</v>
      </c>
      <c r="B77" s="55" t="s">
        <v>59</v>
      </c>
      <c r="C77" s="55">
        <v>424</v>
      </c>
      <c r="D77" s="55" t="s">
        <v>47</v>
      </c>
      <c r="E77" s="55" t="s">
        <v>47</v>
      </c>
      <c r="F77" s="36" t="s">
        <v>437</v>
      </c>
      <c r="G77" s="36" t="s">
        <v>442</v>
      </c>
      <c r="H77" s="54">
        <v>0.1666</v>
      </c>
      <c r="I77" s="172"/>
      <c r="J77" s="55"/>
      <c r="K77" s="55"/>
      <c r="L77" s="55"/>
      <c r="M77" s="55"/>
      <c r="N77" s="55"/>
      <c r="O77" s="55"/>
      <c r="P77" s="55"/>
      <c r="Q77" s="55"/>
      <c r="R77" s="55"/>
      <c r="S77" s="55"/>
      <c r="T77" s="55"/>
      <c r="U77" s="55"/>
      <c r="V77" s="54">
        <v>0.5</v>
      </c>
      <c r="W77" s="55"/>
      <c r="X77" s="55"/>
      <c r="Y77" s="55"/>
      <c r="Z77" s="55"/>
      <c r="AA77" s="55"/>
      <c r="AB77" s="55"/>
      <c r="AC77" s="55"/>
      <c r="AD77" s="54">
        <v>0.5</v>
      </c>
      <c r="AE77" s="55"/>
      <c r="AF77" s="55"/>
      <c r="AG77" s="55"/>
      <c r="AH77" s="29">
        <f t="shared" si="0"/>
        <v>1</v>
      </c>
      <c r="AI77" s="50">
        <v>45108</v>
      </c>
      <c r="AJ77" s="50">
        <v>45260</v>
      </c>
      <c r="AK77" s="36" t="s">
        <v>443</v>
      </c>
      <c r="AL77" s="36" t="s">
        <v>173</v>
      </c>
      <c r="AM77" s="36" t="s">
        <v>60</v>
      </c>
      <c r="AN77" s="36" t="s">
        <v>245</v>
      </c>
      <c r="AO77" s="36" t="s">
        <v>63</v>
      </c>
    </row>
    <row r="78" spans="1:41" ht="75" hidden="1" x14ac:dyDescent="0.3">
      <c r="A78" s="36" t="s">
        <v>39</v>
      </c>
      <c r="B78" s="55" t="s">
        <v>59</v>
      </c>
      <c r="C78" s="55">
        <v>424</v>
      </c>
      <c r="D78" s="55" t="s">
        <v>47</v>
      </c>
      <c r="E78" s="55" t="s">
        <v>47</v>
      </c>
      <c r="F78" s="36" t="s">
        <v>437</v>
      </c>
      <c r="G78" s="36" t="s">
        <v>444</v>
      </c>
      <c r="H78" s="54">
        <v>0.16669999999999999</v>
      </c>
      <c r="I78" s="172"/>
      <c r="J78" s="55"/>
      <c r="K78" s="55"/>
      <c r="L78" s="55"/>
      <c r="M78" s="55"/>
      <c r="N78" s="55"/>
      <c r="O78" s="55"/>
      <c r="P78" s="55"/>
      <c r="Q78" s="55"/>
      <c r="R78" s="55"/>
      <c r="S78" s="55"/>
      <c r="T78" s="55"/>
      <c r="U78" s="55"/>
      <c r="V78" s="54">
        <v>0.3</v>
      </c>
      <c r="W78" s="55"/>
      <c r="X78" s="55"/>
      <c r="Y78" s="55"/>
      <c r="Z78" s="55"/>
      <c r="AA78" s="55"/>
      <c r="AB78" s="54">
        <v>0.7</v>
      </c>
      <c r="AC78" s="55"/>
      <c r="AD78" s="55"/>
      <c r="AE78" s="55"/>
      <c r="AF78" s="55"/>
      <c r="AG78" s="55"/>
      <c r="AH78" s="29">
        <f t="shared" si="0"/>
        <v>1</v>
      </c>
      <c r="AI78" s="50">
        <v>45108</v>
      </c>
      <c r="AJ78" s="50">
        <v>45229</v>
      </c>
      <c r="AK78" s="36" t="s">
        <v>445</v>
      </c>
      <c r="AL78" s="36" t="s">
        <v>173</v>
      </c>
      <c r="AM78" s="36" t="s">
        <v>60</v>
      </c>
      <c r="AN78" s="36" t="s">
        <v>245</v>
      </c>
      <c r="AO78" s="36" t="s">
        <v>63</v>
      </c>
    </row>
    <row r="79" spans="1:41" ht="90" hidden="1" x14ac:dyDescent="0.3">
      <c r="A79" s="36" t="s">
        <v>39</v>
      </c>
      <c r="B79" s="55" t="s">
        <v>59</v>
      </c>
      <c r="C79" s="55">
        <v>424</v>
      </c>
      <c r="D79" s="55" t="s">
        <v>47</v>
      </c>
      <c r="E79" s="55" t="s">
        <v>47</v>
      </c>
      <c r="F79" s="36" t="s">
        <v>437</v>
      </c>
      <c r="G79" s="36" t="s">
        <v>446</v>
      </c>
      <c r="H79" s="54">
        <v>0.16669999999999999</v>
      </c>
      <c r="I79" s="172"/>
      <c r="J79" s="55"/>
      <c r="K79" s="55"/>
      <c r="L79" s="55"/>
      <c r="M79" s="55"/>
      <c r="N79" s="54">
        <v>0.25</v>
      </c>
      <c r="O79" s="55"/>
      <c r="P79" s="55"/>
      <c r="Q79" s="55"/>
      <c r="R79" s="55"/>
      <c r="S79" s="55"/>
      <c r="T79" s="54">
        <v>0.25</v>
      </c>
      <c r="U79" s="55"/>
      <c r="V79" s="55"/>
      <c r="W79" s="55"/>
      <c r="X79" s="55"/>
      <c r="Y79" s="55"/>
      <c r="Z79" s="54">
        <v>0.25</v>
      </c>
      <c r="AA79" s="55"/>
      <c r="AB79" s="55"/>
      <c r="AC79" s="55"/>
      <c r="AD79" s="55"/>
      <c r="AE79" s="55"/>
      <c r="AF79" s="54">
        <v>0.25</v>
      </c>
      <c r="AG79" s="55"/>
      <c r="AH79" s="29">
        <f t="shared" ref="AH79:AH137" si="2">+J79+L79+N79+P79+R79+T79+V79+X79+Z79+AB79+AD79+AF79</f>
        <v>1</v>
      </c>
      <c r="AI79" s="50">
        <v>44986</v>
      </c>
      <c r="AJ79" s="50">
        <v>45291</v>
      </c>
      <c r="AK79" s="36" t="s">
        <v>447</v>
      </c>
      <c r="AL79" s="36" t="s">
        <v>173</v>
      </c>
      <c r="AM79" s="36" t="s">
        <v>60</v>
      </c>
      <c r="AN79" s="36" t="s">
        <v>245</v>
      </c>
      <c r="AO79" s="36" t="s">
        <v>63</v>
      </c>
    </row>
    <row r="80" spans="1:41" ht="75" hidden="1" x14ac:dyDescent="0.3">
      <c r="A80" s="36" t="s">
        <v>39</v>
      </c>
      <c r="B80" s="55" t="s">
        <v>59</v>
      </c>
      <c r="C80" s="55">
        <v>424</v>
      </c>
      <c r="D80" s="55" t="s">
        <v>47</v>
      </c>
      <c r="E80" s="55" t="s">
        <v>47</v>
      </c>
      <c r="F80" s="36" t="s">
        <v>437</v>
      </c>
      <c r="G80" s="36" t="s">
        <v>448</v>
      </c>
      <c r="H80" s="54">
        <v>0.16669999999999999</v>
      </c>
      <c r="I80" s="172"/>
      <c r="J80" s="55"/>
      <c r="K80" s="55"/>
      <c r="L80" s="55"/>
      <c r="M80" s="55"/>
      <c r="N80" s="54">
        <v>0.25</v>
      </c>
      <c r="O80" s="55"/>
      <c r="P80" s="55"/>
      <c r="Q80" s="55"/>
      <c r="R80" s="55"/>
      <c r="S80" s="55"/>
      <c r="T80" s="54">
        <v>0.25</v>
      </c>
      <c r="U80" s="55"/>
      <c r="V80" s="55"/>
      <c r="W80" s="55"/>
      <c r="X80" s="55"/>
      <c r="Y80" s="55"/>
      <c r="Z80" s="54">
        <v>0.25</v>
      </c>
      <c r="AA80" s="55"/>
      <c r="AB80" s="55"/>
      <c r="AC80" s="55"/>
      <c r="AD80" s="55"/>
      <c r="AE80" s="55"/>
      <c r="AF80" s="54">
        <v>0.25</v>
      </c>
      <c r="AG80" s="55"/>
      <c r="AH80" s="29">
        <f t="shared" si="2"/>
        <v>1</v>
      </c>
      <c r="AI80" s="50">
        <v>44986</v>
      </c>
      <c r="AJ80" s="50">
        <v>45291</v>
      </c>
      <c r="AK80" s="36" t="s">
        <v>449</v>
      </c>
      <c r="AL80" s="36" t="s">
        <v>173</v>
      </c>
      <c r="AM80" s="36" t="s">
        <v>60</v>
      </c>
      <c r="AN80" s="36" t="s">
        <v>245</v>
      </c>
      <c r="AO80" s="36" t="s">
        <v>63</v>
      </c>
    </row>
    <row r="81" spans="1:41" ht="90.75" hidden="1" customHeight="1" x14ac:dyDescent="0.3">
      <c r="A81" s="36" t="s">
        <v>450</v>
      </c>
      <c r="B81" s="55" t="s">
        <v>451</v>
      </c>
      <c r="C81" s="55">
        <v>27</v>
      </c>
      <c r="D81" s="162">
        <v>0.2</v>
      </c>
      <c r="E81" s="223">
        <v>175000000</v>
      </c>
      <c r="F81" s="36" t="s">
        <v>452</v>
      </c>
      <c r="G81" s="36" t="s">
        <v>453</v>
      </c>
      <c r="H81" s="54">
        <v>0.18</v>
      </c>
      <c r="I81" s="171">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55"/>
      <c r="AH81" s="29">
        <f t="shared" si="2"/>
        <v>1.004</v>
      </c>
      <c r="AI81" s="50">
        <v>44958</v>
      </c>
      <c r="AJ81" s="50">
        <v>45260</v>
      </c>
      <c r="AK81" s="36" t="s">
        <v>454</v>
      </c>
      <c r="AL81" s="36" t="s">
        <v>61</v>
      </c>
      <c r="AM81" s="36" t="s">
        <v>62</v>
      </c>
      <c r="AN81" s="36" t="s">
        <v>455</v>
      </c>
      <c r="AO81" s="36" t="s">
        <v>63</v>
      </c>
    </row>
    <row r="82" spans="1:41" ht="120" hidden="1" x14ac:dyDescent="0.3">
      <c r="A82" s="36" t="s">
        <v>450</v>
      </c>
      <c r="B82" s="55" t="s">
        <v>451</v>
      </c>
      <c r="C82" s="55">
        <v>27</v>
      </c>
      <c r="D82" s="163"/>
      <c r="E82" s="221"/>
      <c r="F82" s="36" t="s">
        <v>452</v>
      </c>
      <c r="G82" s="36" t="s">
        <v>456</v>
      </c>
      <c r="H82" s="54">
        <v>0.18</v>
      </c>
      <c r="I82" s="171"/>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55"/>
      <c r="AH82" s="29">
        <f t="shared" si="2"/>
        <v>1.004</v>
      </c>
      <c r="AI82" s="50">
        <v>44958</v>
      </c>
      <c r="AJ82" s="50">
        <v>45260</v>
      </c>
      <c r="AK82" s="36" t="s">
        <v>457</v>
      </c>
      <c r="AL82" s="36" t="s">
        <v>61</v>
      </c>
      <c r="AM82" s="36" t="s">
        <v>62</v>
      </c>
      <c r="AN82" s="36" t="s">
        <v>455</v>
      </c>
      <c r="AO82" s="36" t="s">
        <v>63</v>
      </c>
    </row>
    <row r="83" spans="1:41" ht="75" hidden="1" x14ac:dyDescent="0.3">
      <c r="A83" s="36" t="s">
        <v>450</v>
      </c>
      <c r="B83" s="55" t="s">
        <v>451</v>
      </c>
      <c r="C83" s="55">
        <v>27</v>
      </c>
      <c r="D83" s="163"/>
      <c r="E83" s="221"/>
      <c r="F83" s="36" t="s">
        <v>452</v>
      </c>
      <c r="G83" s="36" t="s">
        <v>458</v>
      </c>
      <c r="H83" s="54">
        <v>0.18</v>
      </c>
      <c r="I83" s="171"/>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55"/>
      <c r="AH83" s="29">
        <f t="shared" si="2"/>
        <v>1.004</v>
      </c>
      <c r="AI83" s="50">
        <v>44958</v>
      </c>
      <c r="AJ83" s="50">
        <v>45260</v>
      </c>
      <c r="AK83" s="36" t="s">
        <v>459</v>
      </c>
      <c r="AL83" s="36" t="s">
        <v>61</v>
      </c>
      <c r="AM83" s="36" t="s">
        <v>62</v>
      </c>
      <c r="AN83" s="36" t="s">
        <v>455</v>
      </c>
      <c r="AO83" s="36" t="s">
        <v>63</v>
      </c>
    </row>
    <row r="84" spans="1:41" ht="75" hidden="1" x14ac:dyDescent="0.3">
      <c r="A84" s="36" t="s">
        <v>450</v>
      </c>
      <c r="B84" s="55" t="s">
        <v>451</v>
      </c>
      <c r="C84" s="55">
        <v>27</v>
      </c>
      <c r="D84" s="163"/>
      <c r="E84" s="221"/>
      <c r="F84" s="36" t="s">
        <v>452</v>
      </c>
      <c r="G84" s="36" t="s">
        <v>460</v>
      </c>
      <c r="H84" s="54">
        <v>0.18</v>
      </c>
      <c r="I84" s="171"/>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55"/>
      <c r="AH84" s="29">
        <f t="shared" si="2"/>
        <v>1.004</v>
      </c>
      <c r="AI84" s="50">
        <v>44958</v>
      </c>
      <c r="AJ84" s="50">
        <v>45260</v>
      </c>
      <c r="AK84" s="36" t="s">
        <v>457</v>
      </c>
      <c r="AL84" s="36" t="s">
        <v>61</v>
      </c>
      <c r="AM84" s="36" t="s">
        <v>62</v>
      </c>
      <c r="AN84" s="36" t="s">
        <v>455</v>
      </c>
      <c r="AO84" s="36" t="s">
        <v>63</v>
      </c>
    </row>
    <row r="85" spans="1:41" ht="75" hidden="1" x14ac:dyDescent="0.3">
      <c r="A85" s="36" t="s">
        <v>450</v>
      </c>
      <c r="B85" s="55" t="s">
        <v>451</v>
      </c>
      <c r="C85" s="55">
        <v>27</v>
      </c>
      <c r="D85" s="163"/>
      <c r="E85" s="221"/>
      <c r="F85" s="36" t="s">
        <v>452</v>
      </c>
      <c r="G85" s="36" t="s">
        <v>461</v>
      </c>
      <c r="H85" s="54">
        <v>0.18</v>
      </c>
      <c r="I85" s="171"/>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55"/>
      <c r="AH85" s="29">
        <f>+J85+L85+N85+P85+R85+T85+V85+X85+Z85+AB85+AD85+AF85</f>
        <v>1.004</v>
      </c>
      <c r="AI85" s="50">
        <v>44958</v>
      </c>
      <c r="AJ85" s="50">
        <v>45260</v>
      </c>
      <c r="AK85" s="36" t="s">
        <v>462</v>
      </c>
      <c r="AL85" s="36" t="s">
        <v>61</v>
      </c>
      <c r="AM85" s="36" t="s">
        <v>62</v>
      </c>
      <c r="AN85" s="36" t="s">
        <v>455</v>
      </c>
      <c r="AO85" s="36" t="s">
        <v>63</v>
      </c>
    </row>
    <row r="86" spans="1:41" ht="75" hidden="1" x14ac:dyDescent="0.3">
      <c r="A86" s="36" t="s">
        <v>450</v>
      </c>
      <c r="B86" s="55" t="s">
        <v>451</v>
      </c>
      <c r="C86" s="55">
        <v>27</v>
      </c>
      <c r="D86" s="164"/>
      <c r="E86" s="222"/>
      <c r="F86" s="36" t="s">
        <v>452</v>
      </c>
      <c r="G86" s="36" t="s">
        <v>463</v>
      </c>
      <c r="H86" s="54">
        <v>0.1</v>
      </c>
      <c r="I86" s="171"/>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55"/>
      <c r="AH86" s="29">
        <f t="shared" si="2"/>
        <v>1.004</v>
      </c>
      <c r="AI86" s="50">
        <v>44958</v>
      </c>
      <c r="AJ86" s="50">
        <v>45260</v>
      </c>
      <c r="AK86" s="36" t="s">
        <v>464</v>
      </c>
      <c r="AL86" s="36" t="s">
        <v>61</v>
      </c>
      <c r="AM86" s="36" t="s">
        <v>62</v>
      </c>
      <c r="AN86" s="36" t="s">
        <v>455</v>
      </c>
      <c r="AO86" s="36" t="s">
        <v>63</v>
      </c>
    </row>
    <row r="87" spans="1:41" ht="75" hidden="1" x14ac:dyDescent="0.3">
      <c r="A87" s="36" t="s">
        <v>450</v>
      </c>
      <c r="B87" s="55" t="s">
        <v>451</v>
      </c>
      <c r="C87" s="55">
        <v>27</v>
      </c>
      <c r="D87" s="55" t="s">
        <v>47</v>
      </c>
      <c r="E87" s="93" t="s">
        <v>47</v>
      </c>
      <c r="F87" s="36" t="s">
        <v>465</v>
      </c>
      <c r="G87" s="36" t="s">
        <v>466</v>
      </c>
      <c r="H87" s="54">
        <v>1</v>
      </c>
      <c r="I87" s="54">
        <f>+H87</f>
        <v>1</v>
      </c>
      <c r="J87" s="55"/>
      <c r="K87" s="55"/>
      <c r="L87" s="55"/>
      <c r="M87" s="55"/>
      <c r="N87" s="55"/>
      <c r="O87" s="55"/>
      <c r="P87" s="55"/>
      <c r="Q87" s="55"/>
      <c r="R87" s="55"/>
      <c r="S87" s="55"/>
      <c r="T87" s="55"/>
      <c r="U87" s="55"/>
      <c r="V87" s="31">
        <v>0.33329999999999999</v>
      </c>
      <c r="W87" s="55"/>
      <c r="X87" s="31">
        <v>0.33329999999999999</v>
      </c>
      <c r="Y87" s="55"/>
      <c r="Z87" s="31">
        <v>0.33329999999999999</v>
      </c>
      <c r="AA87" s="55"/>
      <c r="AB87" s="55"/>
      <c r="AC87" s="55"/>
      <c r="AD87" s="55"/>
      <c r="AE87" s="55"/>
      <c r="AF87" s="55"/>
      <c r="AG87" s="55"/>
      <c r="AH87" s="29">
        <f t="shared" si="2"/>
        <v>0.99990000000000001</v>
      </c>
      <c r="AI87" s="50">
        <v>45108</v>
      </c>
      <c r="AJ87" s="50">
        <v>45199</v>
      </c>
      <c r="AK87" s="36" t="s">
        <v>467</v>
      </c>
      <c r="AL87" s="36" t="s">
        <v>61</v>
      </c>
      <c r="AM87" s="36" t="s">
        <v>62</v>
      </c>
      <c r="AN87" s="36" t="s">
        <v>455</v>
      </c>
      <c r="AO87" s="36" t="s">
        <v>63</v>
      </c>
    </row>
    <row r="88" spans="1:41" ht="75" hidden="1" x14ac:dyDescent="0.3">
      <c r="A88" s="36" t="s">
        <v>388</v>
      </c>
      <c r="B88" s="55" t="s">
        <v>389</v>
      </c>
      <c r="C88" s="55">
        <v>325</v>
      </c>
      <c r="D88" s="193">
        <v>50</v>
      </c>
      <c r="E88" s="186">
        <v>450125201</v>
      </c>
      <c r="F88" s="37" t="s">
        <v>468</v>
      </c>
      <c r="G88" s="37" t="s">
        <v>469</v>
      </c>
      <c r="H88" s="29">
        <v>0.2</v>
      </c>
      <c r="I88" s="210">
        <v>1</v>
      </c>
      <c r="J88" s="94"/>
      <c r="K88" s="94"/>
      <c r="L88" s="29">
        <v>1</v>
      </c>
      <c r="M88" s="94"/>
      <c r="N88" s="95"/>
      <c r="O88" s="94"/>
      <c r="P88" s="94"/>
      <c r="Q88" s="94"/>
      <c r="R88" s="94"/>
      <c r="S88" s="94"/>
      <c r="T88" s="94"/>
      <c r="U88" s="94"/>
      <c r="V88" s="94"/>
      <c r="W88" s="94"/>
      <c r="X88" s="94"/>
      <c r="Y88" s="94"/>
      <c r="Z88" s="94"/>
      <c r="AA88" s="94"/>
      <c r="AB88" s="94"/>
      <c r="AC88" s="94"/>
      <c r="AD88" s="94"/>
      <c r="AE88" s="94"/>
      <c r="AF88" s="94"/>
      <c r="AG88" s="94"/>
      <c r="AH88" s="29">
        <f t="shared" si="2"/>
        <v>1</v>
      </c>
      <c r="AI88" s="48">
        <v>44958</v>
      </c>
      <c r="AJ88" s="48">
        <v>44985</v>
      </c>
      <c r="AK88" s="37" t="s">
        <v>470</v>
      </c>
      <c r="AL88" s="37" t="s">
        <v>64</v>
      </c>
      <c r="AM88" s="37" t="s">
        <v>65</v>
      </c>
      <c r="AN88" s="36" t="s">
        <v>66</v>
      </c>
      <c r="AO88" s="36" t="s">
        <v>56</v>
      </c>
    </row>
    <row r="89" spans="1:41" ht="125.25" hidden="1" customHeight="1" x14ac:dyDescent="0.3">
      <c r="A89" s="36" t="s">
        <v>388</v>
      </c>
      <c r="B89" s="55" t="s">
        <v>389</v>
      </c>
      <c r="C89" s="55">
        <v>325</v>
      </c>
      <c r="D89" s="184"/>
      <c r="E89" s="188"/>
      <c r="F89" s="37" t="s">
        <v>468</v>
      </c>
      <c r="G89" s="37" t="s">
        <v>471</v>
      </c>
      <c r="H89" s="29">
        <v>0.1</v>
      </c>
      <c r="I89" s="210"/>
      <c r="J89" s="55"/>
      <c r="K89" s="55"/>
      <c r="L89" s="55"/>
      <c r="M89" s="55"/>
      <c r="N89" s="29">
        <v>0.3</v>
      </c>
      <c r="O89" s="55"/>
      <c r="P89" s="29">
        <v>0.3</v>
      </c>
      <c r="Q89" s="55"/>
      <c r="R89" s="29">
        <v>0.4</v>
      </c>
      <c r="S89" s="55"/>
      <c r="T89" s="55"/>
      <c r="U89" s="55"/>
      <c r="V89" s="55"/>
      <c r="W89" s="55"/>
      <c r="X89" s="55"/>
      <c r="Y89" s="55"/>
      <c r="Z89" s="55"/>
      <c r="AA89" s="55"/>
      <c r="AB89" s="55"/>
      <c r="AC89" s="55"/>
      <c r="AD89" s="55"/>
      <c r="AE89" s="55"/>
      <c r="AF89" s="55"/>
      <c r="AG89" s="55"/>
      <c r="AH89" s="29">
        <f t="shared" si="2"/>
        <v>1</v>
      </c>
      <c r="AI89" s="48">
        <v>44986</v>
      </c>
      <c r="AJ89" s="48">
        <v>45077</v>
      </c>
      <c r="AK89" s="37" t="s">
        <v>472</v>
      </c>
      <c r="AL89" s="37" t="s">
        <v>64</v>
      </c>
      <c r="AM89" s="37" t="s">
        <v>65</v>
      </c>
      <c r="AN89" s="36" t="s">
        <v>66</v>
      </c>
      <c r="AO89" s="36" t="s">
        <v>56</v>
      </c>
    </row>
    <row r="90" spans="1:41" ht="75" hidden="1" x14ac:dyDescent="0.3">
      <c r="A90" s="36" t="s">
        <v>388</v>
      </c>
      <c r="B90" s="55" t="s">
        <v>389</v>
      </c>
      <c r="C90" s="55">
        <v>325</v>
      </c>
      <c r="D90" s="184"/>
      <c r="E90" s="188"/>
      <c r="F90" s="37" t="s">
        <v>468</v>
      </c>
      <c r="G90" s="37" t="s">
        <v>473</v>
      </c>
      <c r="H90" s="29">
        <v>0.05</v>
      </c>
      <c r="I90" s="210"/>
      <c r="J90" s="55"/>
      <c r="K90" s="55"/>
      <c r="L90" s="29">
        <v>0.3</v>
      </c>
      <c r="M90" s="55"/>
      <c r="N90" s="29">
        <v>0.3</v>
      </c>
      <c r="O90" s="55"/>
      <c r="P90" s="29">
        <v>0.4</v>
      </c>
      <c r="Q90" s="55"/>
      <c r="R90" s="55"/>
      <c r="S90" s="55"/>
      <c r="T90" s="55"/>
      <c r="U90" s="55"/>
      <c r="V90" s="55"/>
      <c r="W90" s="55"/>
      <c r="X90" s="55"/>
      <c r="Y90" s="55"/>
      <c r="Z90" s="55"/>
      <c r="AA90" s="55"/>
      <c r="AB90" s="55"/>
      <c r="AC90" s="55"/>
      <c r="AD90" s="55"/>
      <c r="AE90" s="55"/>
      <c r="AF90" s="55"/>
      <c r="AG90" s="55"/>
      <c r="AH90" s="29">
        <f t="shared" si="2"/>
        <v>1</v>
      </c>
      <c r="AI90" s="48">
        <v>44958</v>
      </c>
      <c r="AJ90" s="48">
        <v>45046</v>
      </c>
      <c r="AK90" s="37" t="s">
        <v>474</v>
      </c>
      <c r="AL90" s="37" t="s">
        <v>64</v>
      </c>
      <c r="AM90" s="37" t="s">
        <v>65</v>
      </c>
      <c r="AN90" s="36" t="s">
        <v>66</v>
      </c>
      <c r="AO90" s="36" t="s">
        <v>56</v>
      </c>
    </row>
    <row r="91" spans="1:41" ht="75" hidden="1" x14ac:dyDescent="0.3">
      <c r="A91" s="36" t="s">
        <v>388</v>
      </c>
      <c r="B91" s="55" t="s">
        <v>389</v>
      </c>
      <c r="C91" s="55">
        <v>325</v>
      </c>
      <c r="D91" s="184"/>
      <c r="E91" s="188"/>
      <c r="F91" s="37" t="s">
        <v>468</v>
      </c>
      <c r="G91" s="37" t="s">
        <v>475</v>
      </c>
      <c r="H91" s="29">
        <v>0.05</v>
      </c>
      <c r="I91" s="210"/>
      <c r="J91" s="55"/>
      <c r="K91" s="55"/>
      <c r="L91" s="55"/>
      <c r="M91" s="55"/>
      <c r="N91" s="55"/>
      <c r="O91" s="55"/>
      <c r="P91" s="55"/>
      <c r="Q91" s="55"/>
      <c r="R91" s="55"/>
      <c r="S91" s="55"/>
      <c r="T91" s="54">
        <v>0.5</v>
      </c>
      <c r="U91" s="55"/>
      <c r="V91" s="54">
        <v>0.5</v>
      </c>
      <c r="W91" s="55"/>
      <c r="X91" s="55"/>
      <c r="Y91" s="55"/>
      <c r="Z91" s="55"/>
      <c r="AA91" s="55"/>
      <c r="AB91" s="55"/>
      <c r="AC91" s="55"/>
      <c r="AD91" s="55"/>
      <c r="AE91" s="55"/>
      <c r="AF91" s="55"/>
      <c r="AG91" s="55"/>
      <c r="AH91" s="29">
        <f t="shared" si="2"/>
        <v>1</v>
      </c>
      <c r="AI91" s="48">
        <v>45078</v>
      </c>
      <c r="AJ91" s="48">
        <v>45138</v>
      </c>
      <c r="AK91" s="37" t="s">
        <v>476</v>
      </c>
      <c r="AL91" s="37" t="s">
        <v>64</v>
      </c>
      <c r="AM91" s="37" t="s">
        <v>65</v>
      </c>
      <c r="AN91" s="36" t="s">
        <v>66</v>
      </c>
      <c r="AO91" s="36" t="s">
        <v>56</v>
      </c>
    </row>
    <row r="92" spans="1:41" ht="75" hidden="1" x14ac:dyDescent="0.3">
      <c r="A92" s="36" t="s">
        <v>388</v>
      </c>
      <c r="B92" s="55" t="s">
        <v>389</v>
      </c>
      <c r="C92" s="55">
        <v>325</v>
      </c>
      <c r="D92" s="184"/>
      <c r="E92" s="188"/>
      <c r="F92" s="37" t="s">
        <v>468</v>
      </c>
      <c r="G92" s="37" t="s">
        <v>477</v>
      </c>
      <c r="H92" s="29">
        <v>0.1</v>
      </c>
      <c r="I92" s="210"/>
      <c r="J92" s="55"/>
      <c r="K92" s="55"/>
      <c r="L92" s="55"/>
      <c r="M92" s="55"/>
      <c r="N92" s="55"/>
      <c r="O92" s="55"/>
      <c r="P92" s="55"/>
      <c r="Q92" s="55"/>
      <c r="R92" s="55"/>
      <c r="S92" s="55"/>
      <c r="T92" s="55"/>
      <c r="U92" s="55"/>
      <c r="V92" s="55"/>
      <c r="W92" s="55"/>
      <c r="X92" s="55"/>
      <c r="Y92" s="55"/>
      <c r="Z92" s="29">
        <v>0.3</v>
      </c>
      <c r="AA92" s="55"/>
      <c r="AB92" s="29">
        <v>0.3</v>
      </c>
      <c r="AC92" s="55"/>
      <c r="AD92" s="29">
        <v>0.4</v>
      </c>
      <c r="AE92" s="55"/>
      <c r="AF92" s="55"/>
      <c r="AG92" s="55"/>
      <c r="AH92" s="29">
        <f t="shared" si="2"/>
        <v>1</v>
      </c>
      <c r="AI92" s="48">
        <v>45170</v>
      </c>
      <c r="AJ92" s="48">
        <v>45260</v>
      </c>
      <c r="AK92" s="37" t="s">
        <v>478</v>
      </c>
      <c r="AL92" s="37" t="s">
        <v>64</v>
      </c>
      <c r="AM92" s="37" t="s">
        <v>65</v>
      </c>
      <c r="AN92" s="36" t="s">
        <v>66</v>
      </c>
      <c r="AO92" s="36" t="s">
        <v>56</v>
      </c>
    </row>
    <row r="93" spans="1:41" ht="75" hidden="1" x14ac:dyDescent="0.3">
      <c r="A93" s="36" t="s">
        <v>388</v>
      </c>
      <c r="B93" s="55" t="s">
        <v>389</v>
      </c>
      <c r="C93" s="55">
        <v>325</v>
      </c>
      <c r="D93" s="184"/>
      <c r="E93" s="188"/>
      <c r="F93" s="37" t="s">
        <v>468</v>
      </c>
      <c r="G93" s="37" t="s">
        <v>479</v>
      </c>
      <c r="H93" s="29">
        <v>0.4</v>
      </c>
      <c r="I93" s="210"/>
      <c r="J93" s="55"/>
      <c r="K93" s="55"/>
      <c r="L93" s="55"/>
      <c r="M93" s="55"/>
      <c r="N93" s="55"/>
      <c r="O93" s="55"/>
      <c r="P93" s="55"/>
      <c r="Q93" s="55"/>
      <c r="R93" s="55"/>
      <c r="S93" s="55"/>
      <c r="T93" s="55"/>
      <c r="U93" s="55"/>
      <c r="V93" s="55"/>
      <c r="W93" s="55"/>
      <c r="X93" s="55"/>
      <c r="Y93" s="55"/>
      <c r="Z93" s="55"/>
      <c r="AA93" s="55"/>
      <c r="AB93" s="29">
        <v>0.3</v>
      </c>
      <c r="AC93" s="55"/>
      <c r="AD93" s="29">
        <v>0.3</v>
      </c>
      <c r="AE93" s="55"/>
      <c r="AF93" s="29">
        <v>0.4</v>
      </c>
      <c r="AG93" s="55"/>
      <c r="AH93" s="29">
        <f t="shared" si="2"/>
        <v>1</v>
      </c>
      <c r="AI93" s="48">
        <v>45200</v>
      </c>
      <c r="AJ93" s="48">
        <v>45290</v>
      </c>
      <c r="AK93" s="37" t="s">
        <v>480</v>
      </c>
      <c r="AL93" s="37" t="s">
        <v>64</v>
      </c>
      <c r="AM93" s="37" t="s">
        <v>65</v>
      </c>
      <c r="AN93" s="36" t="s">
        <v>66</v>
      </c>
      <c r="AO93" s="36" t="s">
        <v>56</v>
      </c>
    </row>
    <row r="94" spans="1:41" ht="75" hidden="1" x14ac:dyDescent="0.3">
      <c r="A94" s="36" t="s">
        <v>388</v>
      </c>
      <c r="B94" s="55" t="s">
        <v>389</v>
      </c>
      <c r="C94" s="55">
        <v>325</v>
      </c>
      <c r="D94" s="185"/>
      <c r="E94" s="188"/>
      <c r="F94" s="37" t="s">
        <v>468</v>
      </c>
      <c r="G94" s="37" t="s">
        <v>481</v>
      </c>
      <c r="H94" s="29">
        <v>0.1</v>
      </c>
      <c r="I94" s="210"/>
      <c r="J94" s="55"/>
      <c r="K94" s="55"/>
      <c r="L94" s="55"/>
      <c r="M94" s="55"/>
      <c r="N94" s="55"/>
      <c r="O94" s="55"/>
      <c r="P94" s="55"/>
      <c r="Q94" s="55"/>
      <c r="R94" s="55"/>
      <c r="S94" s="55"/>
      <c r="T94" s="55"/>
      <c r="U94" s="55"/>
      <c r="V94" s="55"/>
      <c r="W94" s="55"/>
      <c r="X94" s="55"/>
      <c r="Y94" s="55"/>
      <c r="Z94" s="55"/>
      <c r="AA94" s="55"/>
      <c r="AB94" s="55"/>
      <c r="AC94" s="55"/>
      <c r="AD94" s="55"/>
      <c r="AE94" s="55"/>
      <c r="AF94" s="54">
        <v>1</v>
      </c>
      <c r="AG94" s="55"/>
      <c r="AH94" s="29">
        <f t="shared" si="2"/>
        <v>1</v>
      </c>
      <c r="AI94" s="48">
        <v>45261</v>
      </c>
      <c r="AJ94" s="48">
        <v>45290</v>
      </c>
      <c r="AK94" s="37" t="s">
        <v>482</v>
      </c>
      <c r="AL94" s="37" t="s">
        <v>64</v>
      </c>
      <c r="AM94" s="37" t="s">
        <v>65</v>
      </c>
      <c r="AN94" s="36" t="s">
        <v>66</v>
      </c>
      <c r="AO94" s="36" t="s">
        <v>56</v>
      </c>
    </row>
    <row r="95" spans="1:41" ht="75" hidden="1" x14ac:dyDescent="0.3">
      <c r="A95" s="36" t="s">
        <v>388</v>
      </c>
      <c r="B95" s="55" t="s">
        <v>389</v>
      </c>
      <c r="C95" s="55">
        <v>328</v>
      </c>
      <c r="D95" s="193">
        <v>30</v>
      </c>
      <c r="E95" s="188"/>
      <c r="F95" s="37" t="s">
        <v>483</v>
      </c>
      <c r="G95" s="37" t="s">
        <v>484</v>
      </c>
      <c r="H95" s="29">
        <v>0.2</v>
      </c>
      <c r="I95" s="171">
        <v>1</v>
      </c>
      <c r="J95" s="55"/>
      <c r="K95" s="55"/>
      <c r="L95" s="55"/>
      <c r="M95" s="55"/>
      <c r="N95" s="54">
        <v>0.2</v>
      </c>
      <c r="O95" s="55"/>
      <c r="P95" s="54">
        <v>0.2</v>
      </c>
      <c r="Q95" s="55"/>
      <c r="R95" s="54">
        <v>0.2</v>
      </c>
      <c r="S95" s="55"/>
      <c r="T95" s="54">
        <v>0.1</v>
      </c>
      <c r="U95" s="55"/>
      <c r="V95" s="54">
        <v>0.1</v>
      </c>
      <c r="W95" s="55"/>
      <c r="X95" s="54">
        <v>0.1</v>
      </c>
      <c r="Y95" s="55"/>
      <c r="Z95" s="54">
        <v>0.1</v>
      </c>
      <c r="AA95" s="55"/>
      <c r="AB95" s="54"/>
      <c r="AC95" s="55"/>
      <c r="AD95" s="55"/>
      <c r="AE95" s="55"/>
      <c r="AF95" s="54"/>
      <c r="AG95" s="55"/>
      <c r="AH95" s="29">
        <f t="shared" si="2"/>
        <v>1</v>
      </c>
      <c r="AI95" s="48">
        <v>44986</v>
      </c>
      <c r="AJ95" s="48">
        <v>45199</v>
      </c>
      <c r="AK95" s="37" t="s">
        <v>485</v>
      </c>
      <c r="AL95" s="37" t="s">
        <v>64</v>
      </c>
      <c r="AM95" s="37" t="s">
        <v>65</v>
      </c>
      <c r="AN95" s="36" t="s">
        <v>66</v>
      </c>
      <c r="AO95" s="36" t="s">
        <v>56</v>
      </c>
    </row>
    <row r="96" spans="1:41" ht="75" hidden="1" x14ac:dyDescent="0.3">
      <c r="A96" s="36" t="s">
        <v>388</v>
      </c>
      <c r="B96" s="55" t="s">
        <v>389</v>
      </c>
      <c r="C96" s="55">
        <v>328</v>
      </c>
      <c r="D96" s="184"/>
      <c r="E96" s="188"/>
      <c r="F96" s="37" t="s">
        <v>483</v>
      </c>
      <c r="G96" s="37" t="s">
        <v>486</v>
      </c>
      <c r="H96" s="29">
        <v>0.05</v>
      </c>
      <c r="I96" s="172"/>
      <c r="J96" s="55"/>
      <c r="K96" s="55"/>
      <c r="L96" s="55"/>
      <c r="M96" s="55"/>
      <c r="N96" s="55"/>
      <c r="O96" s="55"/>
      <c r="P96" s="54">
        <v>0.2</v>
      </c>
      <c r="Q96" s="55"/>
      <c r="R96" s="54">
        <v>0.2</v>
      </c>
      <c r="S96" s="55"/>
      <c r="T96" s="54">
        <v>0.2</v>
      </c>
      <c r="U96" s="55"/>
      <c r="V96" s="54">
        <v>0.1</v>
      </c>
      <c r="W96" s="55"/>
      <c r="X96" s="54">
        <v>0.1</v>
      </c>
      <c r="Y96" s="55"/>
      <c r="Z96" s="54">
        <v>0.1</v>
      </c>
      <c r="AA96" s="55"/>
      <c r="AB96" s="54">
        <v>0.1</v>
      </c>
      <c r="AC96" s="55"/>
      <c r="AD96" s="55"/>
      <c r="AE96" s="55"/>
      <c r="AF96" s="54"/>
      <c r="AG96" s="55"/>
      <c r="AH96" s="29">
        <f t="shared" si="2"/>
        <v>1</v>
      </c>
      <c r="AI96" s="48">
        <v>45017</v>
      </c>
      <c r="AJ96" s="48">
        <v>45230</v>
      </c>
      <c r="AK96" s="37" t="s">
        <v>487</v>
      </c>
      <c r="AL96" s="37" t="s">
        <v>64</v>
      </c>
      <c r="AM96" s="37" t="s">
        <v>65</v>
      </c>
      <c r="AN96" s="36" t="s">
        <v>66</v>
      </c>
      <c r="AO96" s="36" t="s">
        <v>56</v>
      </c>
    </row>
    <row r="97" spans="1:41" ht="75" hidden="1" x14ac:dyDescent="0.3">
      <c r="A97" s="36" t="s">
        <v>388</v>
      </c>
      <c r="B97" s="55" t="s">
        <v>389</v>
      </c>
      <c r="C97" s="55">
        <v>328</v>
      </c>
      <c r="D97" s="184"/>
      <c r="E97" s="188"/>
      <c r="F97" s="37" t="s">
        <v>483</v>
      </c>
      <c r="G97" s="37" t="s">
        <v>488</v>
      </c>
      <c r="H97" s="29">
        <v>0.4</v>
      </c>
      <c r="I97" s="172"/>
      <c r="J97" s="55"/>
      <c r="K97" s="55"/>
      <c r="L97" s="55"/>
      <c r="M97" s="55"/>
      <c r="N97" s="54">
        <v>0.1</v>
      </c>
      <c r="O97" s="55"/>
      <c r="P97" s="54">
        <v>0.1</v>
      </c>
      <c r="Q97" s="55"/>
      <c r="R97" s="54">
        <v>0.1</v>
      </c>
      <c r="S97" s="55"/>
      <c r="T97" s="54">
        <v>0.1</v>
      </c>
      <c r="U97" s="55"/>
      <c r="V97" s="54">
        <v>0.1</v>
      </c>
      <c r="W97" s="55"/>
      <c r="X97" s="54">
        <v>0.1</v>
      </c>
      <c r="Y97" s="55"/>
      <c r="Z97" s="54">
        <v>0.1</v>
      </c>
      <c r="AA97" s="55"/>
      <c r="AB97" s="54">
        <v>0.1</v>
      </c>
      <c r="AC97" s="55"/>
      <c r="AD97" s="54">
        <v>0.1</v>
      </c>
      <c r="AE97" s="55"/>
      <c r="AF97" s="54">
        <v>0.1</v>
      </c>
      <c r="AG97" s="55"/>
      <c r="AH97" s="29">
        <f t="shared" si="2"/>
        <v>0.99999999999999989</v>
      </c>
      <c r="AI97" s="48">
        <v>44986</v>
      </c>
      <c r="AJ97" s="48">
        <v>45290</v>
      </c>
      <c r="AK97" s="37" t="s">
        <v>489</v>
      </c>
      <c r="AL97" s="37" t="s">
        <v>64</v>
      </c>
      <c r="AM97" s="37" t="s">
        <v>65</v>
      </c>
      <c r="AN97" s="36" t="s">
        <v>66</v>
      </c>
      <c r="AO97" s="36" t="s">
        <v>56</v>
      </c>
    </row>
    <row r="98" spans="1:41" ht="75" hidden="1" x14ac:dyDescent="0.3">
      <c r="A98" s="36" t="s">
        <v>388</v>
      </c>
      <c r="B98" s="55" t="s">
        <v>389</v>
      </c>
      <c r="C98" s="55">
        <v>328</v>
      </c>
      <c r="D98" s="184"/>
      <c r="E98" s="188"/>
      <c r="F98" s="37" t="s">
        <v>483</v>
      </c>
      <c r="G98" s="37" t="s">
        <v>490</v>
      </c>
      <c r="H98" s="29">
        <v>0.3</v>
      </c>
      <c r="I98" s="172"/>
      <c r="J98" s="55"/>
      <c r="K98" s="55"/>
      <c r="L98" s="55"/>
      <c r="M98" s="55"/>
      <c r="N98" s="55"/>
      <c r="O98" s="55"/>
      <c r="P98" s="55"/>
      <c r="Q98" s="55"/>
      <c r="R98" s="55"/>
      <c r="S98" s="55"/>
      <c r="T98" s="54">
        <v>0.2</v>
      </c>
      <c r="U98" s="55"/>
      <c r="V98" s="54">
        <v>0.2</v>
      </c>
      <c r="W98" s="55"/>
      <c r="X98" s="54">
        <v>0.2</v>
      </c>
      <c r="Y98" s="55"/>
      <c r="Z98" s="54">
        <v>0.2</v>
      </c>
      <c r="AA98" s="55"/>
      <c r="AB98" s="54">
        <v>0.2</v>
      </c>
      <c r="AC98" s="55"/>
      <c r="AD98" s="55"/>
      <c r="AE98" s="55"/>
      <c r="AF98" s="54"/>
      <c r="AG98" s="55"/>
      <c r="AH98" s="29">
        <f t="shared" si="2"/>
        <v>1</v>
      </c>
      <c r="AI98" s="48">
        <v>45078</v>
      </c>
      <c r="AJ98" s="48">
        <v>45230</v>
      </c>
      <c r="AK98" s="37" t="s">
        <v>491</v>
      </c>
      <c r="AL98" s="37" t="s">
        <v>64</v>
      </c>
      <c r="AM98" s="37" t="s">
        <v>65</v>
      </c>
      <c r="AN98" s="36" t="s">
        <v>66</v>
      </c>
      <c r="AO98" s="36" t="s">
        <v>56</v>
      </c>
    </row>
    <row r="99" spans="1:41" ht="75" hidden="1" x14ac:dyDescent="0.3">
      <c r="A99" s="36" t="s">
        <v>388</v>
      </c>
      <c r="B99" s="55" t="s">
        <v>389</v>
      </c>
      <c r="C99" s="55">
        <v>328</v>
      </c>
      <c r="D99" s="185"/>
      <c r="E99" s="189"/>
      <c r="F99" s="37" t="s">
        <v>483</v>
      </c>
      <c r="G99" s="37" t="s">
        <v>492</v>
      </c>
      <c r="H99" s="29">
        <v>0.05</v>
      </c>
      <c r="I99" s="172"/>
      <c r="J99" s="55"/>
      <c r="K99" s="55"/>
      <c r="L99" s="55"/>
      <c r="M99" s="55"/>
      <c r="N99" s="55"/>
      <c r="O99" s="55"/>
      <c r="P99" s="55"/>
      <c r="Q99" s="55"/>
      <c r="R99" s="55"/>
      <c r="S99" s="55"/>
      <c r="T99" s="55"/>
      <c r="U99" s="55"/>
      <c r="V99" s="55"/>
      <c r="W99" s="55"/>
      <c r="X99" s="55"/>
      <c r="Y99" s="55"/>
      <c r="Z99" s="55"/>
      <c r="AA99" s="55"/>
      <c r="AB99" s="55"/>
      <c r="AC99" s="55"/>
      <c r="AD99" s="54">
        <v>1</v>
      </c>
      <c r="AE99" s="55"/>
      <c r="AF99" s="54"/>
      <c r="AG99" s="55"/>
      <c r="AH99" s="29">
        <f t="shared" si="2"/>
        <v>1</v>
      </c>
      <c r="AI99" s="48">
        <v>45231</v>
      </c>
      <c r="AJ99" s="48">
        <v>45260</v>
      </c>
      <c r="AK99" s="37" t="s">
        <v>493</v>
      </c>
      <c r="AL99" s="37" t="s">
        <v>64</v>
      </c>
      <c r="AM99" s="37" t="s">
        <v>65</v>
      </c>
      <c r="AN99" s="36" t="s">
        <v>66</v>
      </c>
      <c r="AO99" s="36" t="s">
        <v>56</v>
      </c>
    </row>
    <row r="100" spans="1:41" ht="75" hidden="1" x14ac:dyDescent="0.3">
      <c r="A100" s="36" t="s">
        <v>388</v>
      </c>
      <c r="B100" s="55" t="s">
        <v>389</v>
      </c>
      <c r="C100" s="55">
        <v>326</v>
      </c>
      <c r="D100" s="55" t="s">
        <v>47</v>
      </c>
      <c r="E100" s="55" t="s">
        <v>47</v>
      </c>
      <c r="F100" s="37" t="s">
        <v>494</v>
      </c>
      <c r="G100" s="37" t="s">
        <v>495</v>
      </c>
      <c r="H100" s="29">
        <v>0.11</v>
      </c>
      <c r="I100" s="171">
        <v>1</v>
      </c>
      <c r="J100" s="55"/>
      <c r="K100" s="55"/>
      <c r="L100" s="55"/>
      <c r="M100" s="55"/>
      <c r="N100" s="55"/>
      <c r="O100" s="55"/>
      <c r="P100" s="55"/>
      <c r="Q100" s="55"/>
      <c r="R100" s="54">
        <v>0.3</v>
      </c>
      <c r="S100" s="55"/>
      <c r="T100" s="55"/>
      <c r="U100" s="55"/>
      <c r="V100" s="55"/>
      <c r="W100" s="55"/>
      <c r="X100" s="55"/>
      <c r="Y100" s="55"/>
      <c r="Z100" s="54">
        <v>0.3</v>
      </c>
      <c r="AA100" s="55"/>
      <c r="AB100" s="55"/>
      <c r="AC100" s="55"/>
      <c r="AD100" s="55"/>
      <c r="AE100" s="55"/>
      <c r="AF100" s="54">
        <v>0.4</v>
      </c>
      <c r="AG100" s="55"/>
      <c r="AH100" s="29">
        <f t="shared" si="2"/>
        <v>1</v>
      </c>
      <c r="AI100" s="48">
        <v>45047</v>
      </c>
      <c r="AJ100" s="48">
        <v>45290</v>
      </c>
      <c r="AK100" s="37" t="s">
        <v>496</v>
      </c>
      <c r="AL100" s="37" t="s">
        <v>64</v>
      </c>
      <c r="AM100" s="37" t="s">
        <v>65</v>
      </c>
      <c r="AN100" s="36" t="s">
        <v>66</v>
      </c>
      <c r="AO100" s="25" t="s">
        <v>63</v>
      </c>
    </row>
    <row r="101" spans="1:41" ht="75" hidden="1" x14ac:dyDescent="0.3">
      <c r="A101" s="36" t="s">
        <v>388</v>
      </c>
      <c r="B101" s="55" t="s">
        <v>389</v>
      </c>
      <c r="C101" s="55">
        <v>326</v>
      </c>
      <c r="D101" s="55" t="s">
        <v>47</v>
      </c>
      <c r="E101" s="55" t="s">
        <v>47</v>
      </c>
      <c r="F101" s="37" t="s">
        <v>494</v>
      </c>
      <c r="G101" s="37" t="s">
        <v>497</v>
      </c>
      <c r="H101" s="29">
        <v>0.11</v>
      </c>
      <c r="I101" s="172"/>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55"/>
      <c r="AH101" s="29">
        <f t="shared" si="2"/>
        <v>1</v>
      </c>
      <c r="AI101" s="48">
        <v>44986</v>
      </c>
      <c r="AJ101" s="48">
        <v>45290</v>
      </c>
      <c r="AK101" s="37" t="s">
        <v>498</v>
      </c>
      <c r="AL101" s="37" t="s">
        <v>64</v>
      </c>
      <c r="AM101" s="37" t="s">
        <v>65</v>
      </c>
      <c r="AN101" s="36" t="s">
        <v>66</v>
      </c>
      <c r="AO101" s="25" t="s">
        <v>63</v>
      </c>
    </row>
    <row r="102" spans="1:41" ht="75" hidden="1" x14ac:dyDescent="0.3">
      <c r="A102" s="36" t="s">
        <v>388</v>
      </c>
      <c r="B102" s="55" t="s">
        <v>389</v>
      </c>
      <c r="C102" s="55">
        <v>326</v>
      </c>
      <c r="D102" s="55" t="s">
        <v>47</v>
      </c>
      <c r="E102" s="55" t="s">
        <v>47</v>
      </c>
      <c r="F102" s="37" t="s">
        <v>494</v>
      </c>
      <c r="G102" s="37" t="s">
        <v>499</v>
      </c>
      <c r="H102" s="29">
        <v>0.11</v>
      </c>
      <c r="I102" s="172"/>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55"/>
      <c r="AH102" s="29">
        <f t="shared" si="2"/>
        <v>0.99599999999999989</v>
      </c>
      <c r="AI102" s="48">
        <v>44927</v>
      </c>
      <c r="AJ102" s="48">
        <v>45290</v>
      </c>
      <c r="AK102" s="37" t="s">
        <v>500</v>
      </c>
      <c r="AL102" s="37" t="s">
        <v>64</v>
      </c>
      <c r="AM102" s="37" t="s">
        <v>65</v>
      </c>
      <c r="AN102" s="36" t="s">
        <v>66</v>
      </c>
      <c r="AO102" s="25" t="s">
        <v>63</v>
      </c>
    </row>
    <row r="103" spans="1:41" ht="75" hidden="1" x14ac:dyDescent="0.3">
      <c r="A103" s="36" t="s">
        <v>388</v>
      </c>
      <c r="B103" s="55" t="s">
        <v>389</v>
      </c>
      <c r="C103" s="55">
        <v>326</v>
      </c>
      <c r="D103" s="55" t="s">
        <v>47</v>
      </c>
      <c r="E103" s="55" t="s">
        <v>47</v>
      </c>
      <c r="F103" s="37" t="s">
        <v>494</v>
      </c>
      <c r="G103" s="37" t="s">
        <v>501</v>
      </c>
      <c r="H103" s="29">
        <v>0.12</v>
      </c>
      <c r="I103" s="172"/>
      <c r="J103" s="55"/>
      <c r="K103" s="55"/>
      <c r="L103" s="55"/>
      <c r="M103" s="55"/>
      <c r="N103" s="54">
        <v>0.25</v>
      </c>
      <c r="O103" s="55"/>
      <c r="P103" s="55"/>
      <c r="Q103" s="55"/>
      <c r="R103" s="55"/>
      <c r="S103" s="55"/>
      <c r="T103" s="54">
        <v>0.25</v>
      </c>
      <c r="U103" s="55"/>
      <c r="V103" s="55"/>
      <c r="W103" s="55"/>
      <c r="X103" s="55"/>
      <c r="Y103" s="55"/>
      <c r="Z103" s="54">
        <v>0.25</v>
      </c>
      <c r="AA103" s="55"/>
      <c r="AB103" s="55"/>
      <c r="AC103" s="55"/>
      <c r="AD103" s="55"/>
      <c r="AE103" s="55"/>
      <c r="AF103" s="54">
        <v>0.25</v>
      </c>
      <c r="AG103" s="55"/>
      <c r="AH103" s="29">
        <f t="shared" si="2"/>
        <v>1</v>
      </c>
      <c r="AI103" s="48">
        <v>44986</v>
      </c>
      <c r="AJ103" s="48">
        <v>45290</v>
      </c>
      <c r="AK103" s="37" t="s">
        <v>502</v>
      </c>
      <c r="AL103" s="37" t="s">
        <v>64</v>
      </c>
      <c r="AM103" s="37" t="s">
        <v>65</v>
      </c>
      <c r="AN103" s="36" t="s">
        <v>66</v>
      </c>
      <c r="AO103" s="25" t="s">
        <v>63</v>
      </c>
    </row>
    <row r="104" spans="1:41" ht="75" hidden="1" x14ac:dyDescent="0.3">
      <c r="A104" s="36" t="s">
        <v>388</v>
      </c>
      <c r="B104" s="55" t="s">
        <v>389</v>
      </c>
      <c r="C104" s="55">
        <v>326</v>
      </c>
      <c r="D104" s="55" t="s">
        <v>47</v>
      </c>
      <c r="E104" s="55" t="s">
        <v>47</v>
      </c>
      <c r="F104" s="37" t="s">
        <v>494</v>
      </c>
      <c r="G104" s="37" t="s">
        <v>503</v>
      </c>
      <c r="H104" s="29">
        <v>0.11</v>
      </c>
      <c r="I104" s="172"/>
      <c r="J104" s="55"/>
      <c r="K104" s="55"/>
      <c r="L104" s="55"/>
      <c r="M104" s="55"/>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55"/>
      <c r="AH104" s="29">
        <f t="shared" si="2"/>
        <v>0.99999999999999989</v>
      </c>
      <c r="AI104" s="48">
        <v>44986</v>
      </c>
      <c r="AJ104" s="48">
        <v>45290</v>
      </c>
      <c r="AK104" s="37" t="s">
        <v>504</v>
      </c>
      <c r="AL104" s="37" t="s">
        <v>64</v>
      </c>
      <c r="AM104" s="37" t="s">
        <v>65</v>
      </c>
      <c r="AN104" s="36" t="s">
        <v>66</v>
      </c>
      <c r="AO104" s="25" t="s">
        <v>63</v>
      </c>
    </row>
    <row r="105" spans="1:41" ht="90" hidden="1" x14ac:dyDescent="0.3">
      <c r="A105" s="36" t="s">
        <v>388</v>
      </c>
      <c r="B105" s="55" t="s">
        <v>389</v>
      </c>
      <c r="C105" s="55">
        <v>326</v>
      </c>
      <c r="D105" s="55" t="s">
        <v>47</v>
      </c>
      <c r="E105" s="55" t="s">
        <v>47</v>
      </c>
      <c r="F105" s="37" t="s">
        <v>494</v>
      </c>
      <c r="G105" s="37" t="s">
        <v>505</v>
      </c>
      <c r="H105" s="29">
        <v>0.11</v>
      </c>
      <c r="I105" s="172"/>
      <c r="J105" s="55"/>
      <c r="K105" s="55"/>
      <c r="L105" s="55"/>
      <c r="M105" s="55"/>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55"/>
      <c r="AH105" s="29">
        <f t="shared" si="2"/>
        <v>0.99999999999999989</v>
      </c>
      <c r="AI105" s="48">
        <v>44986</v>
      </c>
      <c r="AJ105" s="48">
        <v>45290</v>
      </c>
      <c r="AK105" s="37" t="s">
        <v>506</v>
      </c>
      <c r="AL105" s="37" t="s">
        <v>64</v>
      </c>
      <c r="AM105" s="37" t="s">
        <v>65</v>
      </c>
      <c r="AN105" s="36" t="s">
        <v>66</v>
      </c>
      <c r="AO105" s="25" t="s">
        <v>63</v>
      </c>
    </row>
    <row r="106" spans="1:41" ht="75" hidden="1" x14ac:dyDescent="0.3">
      <c r="A106" s="36" t="s">
        <v>388</v>
      </c>
      <c r="B106" s="55" t="s">
        <v>389</v>
      </c>
      <c r="C106" s="55">
        <v>326</v>
      </c>
      <c r="D106" s="55" t="s">
        <v>47</v>
      </c>
      <c r="E106" s="55" t="s">
        <v>47</v>
      </c>
      <c r="F106" s="37" t="s">
        <v>494</v>
      </c>
      <c r="G106" s="37" t="s">
        <v>507</v>
      </c>
      <c r="H106" s="29">
        <v>0.11</v>
      </c>
      <c r="I106" s="172"/>
      <c r="J106" s="55"/>
      <c r="K106" s="55"/>
      <c r="L106" s="55"/>
      <c r="M106" s="55"/>
      <c r="N106" s="55"/>
      <c r="O106" s="55"/>
      <c r="P106" s="55"/>
      <c r="Q106" s="55"/>
      <c r="R106" s="54">
        <v>0.3</v>
      </c>
      <c r="S106" s="55"/>
      <c r="T106" s="55"/>
      <c r="U106" s="55"/>
      <c r="V106" s="55"/>
      <c r="W106" s="55"/>
      <c r="X106" s="55"/>
      <c r="Y106" s="55"/>
      <c r="Z106" s="54">
        <v>0.3</v>
      </c>
      <c r="AA106" s="55"/>
      <c r="AB106" s="55"/>
      <c r="AC106" s="55"/>
      <c r="AD106" s="55"/>
      <c r="AE106" s="55"/>
      <c r="AF106" s="54">
        <v>0.4</v>
      </c>
      <c r="AG106" s="55"/>
      <c r="AH106" s="29">
        <f t="shared" si="2"/>
        <v>1</v>
      </c>
      <c r="AI106" s="48">
        <v>45047</v>
      </c>
      <c r="AJ106" s="48">
        <v>45290</v>
      </c>
      <c r="AK106" s="37" t="s">
        <v>508</v>
      </c>
      <c r="AL106" s="37" t="s">
        <v>64</v>
      </c>
      <c r="AM106" s="37" t="s">
        <v>65</v>
      </c>
      <c r="AN106" s="36" t="s">
        <v>66</v>
      </c>
      <c r="AO106" s="25" t="s">
        <v>63</v>
      </c>
    </row>
    <row r="107" spans="1:41" ht="90" hidden="1" x14ac:dyDescent="0.3">
      <c r="A107" s="36" t="s">
        <v>388</v>
      </c>
      <c r="B107" s="55" t="s">
        <v>389</v>
      </c>
      <c r="C107" s="55">
        <v>326</v>
      </c>
      <c r="D107" s="55" t="s">
        <v>47</v>
      </c>
      <c r="E107" s="55" t="s">
        <v>47</v>
      </c>
      <c r="F107" s="37" t="s">
        <v>494</v>
      </c>
      <c r="G107" s="37" t="s">
        <v>509</v>
      </c>
      <c r="H107" s="29">
        <v>0.11</v>
      </c>
      <c r="I107" s="172"/>
      <c r="J107" s="55"/>
      <c r="K107" s="55"/>
      <c r="L107" s="55"/>
      <c r="M107" s="55"/>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55"/>
      <c r="AH107" s="29">
        <f t="shared" si="2"/>
        <v>0.99999999999999989</v>
      </c>
      <c r="AI107" s="48">
        <v>44986</v>
      </c>
      <c r="AJ107" s="48">
        <v>45290</v>
      </c>
      <c r="AK107" s="37" t="s">
        <v>510</v>
      </c>
      <c r="AL107" s="37" t="s">
        <v>64</v>
      </c>
      <c r="AM107" s="37" t="s">
        <v>65</v>
      </c>
      <c r="AN107" s="36" t="s">
        <v>66</v>
      </c>
      <c r="AO107" s="25" t="s">
        <v>63</v>
      </c>
    </row>
    <row r="108" spans="1:41" ht="75" hidden="1" x14ac:dyDescent="0.3">
      <c r="A108" s="36" t="s">
        <v>388</v>
      </c>
      <c r="B108" s="55" t="s">
        <v>389</v>
      </c>
      <c r="C108" s="55">
        <v>326</v>
      </c>
      <c r="D108" s="55" t="s">
        <v>47</v>
      </c>
      <c r="E108" s="55" t="s">
        <v>47</v>
      </c>
      <c r="F108" s="37" t="s">
        <v>494</v>
      </c>
      <c r="G108" s="37" t="s">
        <v>511</v>
      </c>
      <c r="H108" s="29">
        <v>0.11</v>
      </c>
      <c r="I108" s="172"/>
      <c r="J108" s="55"/>
      <c r="K108" s="55"/>
      <c r="L108" s="55"/>
      <c r="M108" s="55"/>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55"/>
      <c r="AH108" s="29">
        <f t="shared" si="2"/>
        <v>0.99999999999999989</v>
      </c>
      <c r="AI108" s="48">
        <v>44986</v>
      </c>
      <c r="AJ108" s="48">
        <v>45290</v>
      </c>
      <c r="AK108" s="36" t="s">
        <v>512</v>
      </c>
      <c r="AL108" s="37" t="s">
        <v>64</v>
      </c>
      <c r="AM108" s="37" t="s">
        <v>65</v>
      </c>
      <c r="AN108" s="36" t="s">
        <v>66</v>
      </c>
      <c r="AO108" s="25" t="s">
        <v>63</v>
      </c>
    </row>
    <row r="109" spans="1:41" ht="75" hidden="1" x14ac:dyDescent="0.3">
      <c r="A109" s="36" t="s">
        <v>388</v>
      </c>
      <c r="B109" s="55" t="s">
        <v>389</v>
      </c>
      <c r="C109" s="55">
        <v>326</v>
      </c>
      <c r="D109" s="96">
        <v>1</v>
      </c>
      <c r="E109" s="217">
        <v>404990020</v>
      </c>
      <c r="F109" s="37" t="s">
        <v>513</v>
      </c>
      <c r="G109" s="37" t="s">
        <v>514</v>
      </c>
      <c r="H109" s="54">
        <v>1</v>
      </c>
      <c r="I109" s="54">
        <v>1</v>
      </c>
      <c r="J109" s="55"/>
      <c r="K109" s="55"/>
      <c r="L109" s="54">
        <v>0.05</v>
      </c>
      <c r="M109" s="55"/>
      <c r="N109" s="54">
        <v>0.05</v>
      </c>
      <c r="O109" s="55"/>
      <c r="P109" s="54">
        <v>0.15</v>
      </c>
      <c r="Q109" s="55"/>
      <c r="R109" s="54">
        <v>0.15</v>
      </c>
      <c r="S109" s="55"/>
      <c r="T109" s="54">
        <v>0.2</v>
      </c>
      <c r="U109" s="55"/>
      <c r="V109" s="54">
        <v>0.2</v>
      </c>
      <c r="W109" s="55"/>
      <c r="X109" s="54">
        <v>0.2</v>
      </c>
      <c r="Y109" s="55"/>
      <c r="Z109" s="54"/>
      <c r="AA109" s="55"/>
      <c r="AB109" s="54"/>
      <c r="AC109" s="55"/>
      <c r="AD109" s="55"/>
      <c r="AE109" s="55"/>
      <c r="AF109" s="55"/>
      <c r="AG109" s="55"/>
      <c r="AH109" s="29">
        <f t="shared" si="2"/>
        <v>1</v>
      </c>
      <c r="AI109" s="48">
        <v>44958</v>
      </c>
      <c r="AJ109" s="48">
        <v>45168</v>
      </c>
      <c r="AK109" s="37" t="s">
        <v>515</v>
      </c>
      <c r="AL109" s="37" t="s">
        <v>67</v>
      </c>
      <c r="AM109" s="36" t="s">
        <v>242</v>
      </c>
      <c r="AN109" s="36" t="s">
        <v>242</v>
      </c>
      <c r="AO109" s="36" t="s">
        <v>56</v>
      </c>
    </row>
    <row r="110" spans="1:41" ht="180" hidden="1" x14ac:dyDescent="0.3">
      <c r="A110" s="36" t="s">
        <v>388</v>
      </c>
      <c r="B110" s="55" t="s">
        <v>389</v>
      </c>
      <c r="C110" s="55">
        <v>326</v>
      </c>
      <c r="D110" s="96">
        <v>17</v>
      </c>
      <c r="E110" s="217"/>
      <c r="F110" s="37" t="s">
        <v>516</v>
      </c>
      <c r="G110" s="37" t="s">
        <v>517</v>
      </c>
      <c r="H110" s="54">
        <v>1</v>
      </c>
      <c r="I110" s="54">
        <v>1</v>
      </c>
      <c r="J110" s="54">
        <v>0.08</v>
      </c>
      <c r="K110" s="55"/>
      <c r="L110" s="54">
        <v>0.08</v>
      </c>
      <c r="M110" s="55"/>
      <c r="N110" s="54">
        <v>0.09</v>
      </c>
      <c r="O110" s="55"/>
      <c r="P110" s="54">
        <v>0.08</v>
      </c>
      <c r="Q110" s="55"/>
      <c r="R110" s="54">
        <v>0.08</v>
      </c>
      <c r="S110" s="55"/>
      <c r="T110" s="54">
        <v>0.09</v>
      </c>
      <c r="U110" s="55"/>
      <c r="V110" s="54">
        <v>0.08</v>
      </c>
      <c r="W110" s="55"/>
      <c r="X110" s="54">
        <v>0.08</v>
      </c>
      <c r="Y110" s="55"/>
      <c r="Z110" s="54">
        <v>0.09</v>
      </c>
      <c r="AA110" s="55"/>
      <c r="AB110" s="54">
        <v>0.08</v>
      </c>
      <c r="AC110" s="55"/>
      <c r="AD110" s="54">
        <v>0.08</v>
      </c>
      <c r="AE110" s="55"/>
      <c r="AF110" s="54">
        <v>0.09</v>
      </c>
      <c r="AG110" s="55"/>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3">
      <c r="A111" s="36" t="s">
        <v>39</v>
      </c>
      <c r="B111" s="55" t="s">
        <v>519</v>
      </c>
      <c r="C111" s="55">
        <v>550</v>
      </c>
      <c r="D111" s="218">
        <v>1</v>
      </c>
      <c r="E111" s="219">
        <v>241217000</v>
      </c>
      <c r="F111" s="37" t="s">
        <v>520</v>
      </c>
      <c r="G111" s="37" t="s">
        <v>521</v>
      </c>
      <c r="H111" s="54">
        <v>0.15</v>
      </c>
      <c r="I111" s="171">
        <f>+H111+H112+H113+H114</f>
        <v>1</v>
      </c>
      <c r="J111" s="55"/>
      <c r="K111" s="55"/>
      <c r="L111" s="54"/>
      <c r="M111" s="55"/>
      <c r="N111" s="54">
        <v>0.5</v>
      </c>
      <c r="O111" s="55"/>
      <c r="P111" s="54">
        <v>0.5</v>
      </c>
      <c r="Q111" s="55"/>
      <c r="R111" s="31"/>
      <c r="S111" s="55"/>
      <c r="T111" s="54"/>
      <c r="U111" s="55"/>
      <c r="V111" s="54"/>
      <c r="W111" s="55"/>
      <c r="X111" s="54"/>
      <c r="Y111" s="55"/>
      <c r="Z111" s="54"/>
      <c r="AA111" s="55"/>
      <c r="AB111" s="54"/>
      <c r="AC111" s="55"/>
      <c r="AD111" s="55"/>
      <c r="AE111" s="55"/>
      <c r="AF111" s="55"/>
      <c r="AG111" s="55"/>
      <c r="AH111" s="29">
        <f t="shared" si="2"/>
        <v>1</v>
      </c>
      <c r="AI111" s="48">
        <v>44986</v>
      </c>
      <c r="AJ111" s="48">
        <v>45046</v>
      </c>
      <c r="AK111" s="37" t="s">
        <v>522</v>
      </c>
      <c r="AL111" s="37" t="s">
        <v>67</v>
      </c>
      <c r="AM111" s="36" t="s">
        <v>242</v>
      </c>
      <c r="AN111" s="36" t="s">
        <v>242</v>
      </c>
      <c r="AO111" s="36" t="s">
        <v>56</v>
      </c>
    </row>
    <row r="112" spans="1:41" ht="102.75" hidden="1" customHeight="1" x14ac:dyDescent="0.3">
      <c r="A112" s="36" t="s">
        <v>39</v>
      </c>
      <c r="B112" s="55" t="s">
        <v>519</v>
      </c>
      <c r="C112" s="55">
        <v>550</v>
      </c>
      <c r="D112" s="218"/>
      <c r="E112" s="219"/>
      <c r="F112" s="37" t="s">
        <v>520</v>
      </c>
      <c r="G112" s="37" t="s">
        <v>523</v>
      </c>
      <c r="H112" s="31">
        <v>0.45</v>
      </c>
      <c r="I112" s="171"/>
      <c r="J112" s="55"/>
      <c r="K112" s="55"/>
      <c r="L112" s="55"/>
      <c r="M112" s="55"/>
      <c r="N112" s="55"/>
      <c r="O112" s="55"/>
      <c r="P112" s="55"/>
      <c r="Q112" s="55"/>
      <c r="R112" s="54">
        <v>0.2</v>
      </c>
      <c r="S112" s="55"/>
      <c r="T112" s="54">
        <v>0.2</v>
      </c>
      <c r="U112" s="55"/>
      <c r="V112" s="54">
        <v>0.2</v>
      </c>
      <c r="W112" s="55"/>
      <c r="X112" s="54">
        <v>0.2</v>
      </c>
      <c r="Y112" s="55"/>
      <c r="Z112" s="54">
        <v>0.2</v>
      </c>
      <c r="AA112" s="55"/>
      <c r="AB112" s="55"/>
      <c r="AC112" s="55"/>
      <c r="AD112" s="31"/>
      <c r="AE112" s="55"/>
      <c r="AF112" s="55"/>
      <c r="AG112" s="55"/>
      <c r="AH112" s="29">
        <f t="shared" si="2"/>
        <v>1</v>
      </c>
      <c r="AI112" s="50">
        <v>45047</v>
      </c>
      <c r="AJ112" s="50">
        <v>45199</v>
      </c>
      <c r="AK112" s="37" t="s">
        <v>524</v>
      </c>
      <c r="AL112" s="37" t="s">
        <v>67</v>
      </c>
      <c r="AM112" s="36" t="s">
        <v>242</v>
      </c>
      <c r="AN112" s="36" t="s">
        <v>242</v>
      </c>
      <c r="AO112" s="36" t="s">
        <v>56</v>
      </c>
    </row>
    <row r="113" spans="1:41" ht="78.75" hidden="1" customHeight="1" x14ac:dyDescent="0.3">
      <c r="A113" s="36" t="s">
        <v>39</v>
      </c>
      <c r="B113" s="55" t="s">
        <v>519</v>
      </c>
      <c r="C113" s="55">
        <v>550</v>
      </c>
      <c r="D113" s="218"/>
      <c r="E113" s="219"/>
      <c r="F113" s="37" t="s">
        <v>520</v>
      </c>
      <c r="G113" s="37" t="s">
        <v>525</v>
      </c>
      <c r="H113" s="31">
        <v>0.2</v>
      </c>
      <c r="I113" s="171"/>
      <c r="J113" s="55"/>
      <c r="K113" s="55"/>
      <c r="L113" s="55"/>
      <c r="M113" s="55"/>
      <c r="N113" s="31">
        <v>0.25</v>
      </c>
      <c r="O113" s="55"/>
      <c r="P113" s="55"/>
      <c r="Q113" s="55"/>
      <c r="R113" s="55"/>
      <c r="S113" s="55"/>
      <c r="T113" s="31">
        <v>0.25</v>
      </c>
      <c r="U113" s="31"/>
      <c r="V113" s="31"/>
      <c r="W113" s="31"/>
      <c r="X113" s="31"/>
      <c r="Y113" s="31"/>
      <c r="Z113" s="31">
        <v>0.25</v>
      </c>
      <c r="AA113" s="31"/>
      <c r="AB113" s="31"/>
      <c r="AC113" s="31"/>
      <c r="AD113" s="31"/>
      <c r="AE113" s="31"/>
      <c r="AF113" s="31">
        <v>0.25</v>
      </c>
      <c r="AG113" s="55"/>
      <c r="AH113" s="29">
        <f t="shared" si="2"/>
        <v>1</v>
      </c>
      <c r="AI113" s="50">
        <v>44986</v>
      </c>
      <c r="AJ113" s="50">
        <v>45290</v>
      </c>
      <c r="AK113" s="97" t="s">
        <v>526</v>
      </c>
      <c r="AL113" s="37" t="s">
        <v>67</v>
      </c>
      <c r="AM113" s="36" t="s">
        <v>242</v>
      </c>
      <c r="AN113" s="36" t="s">
        <v>242</v>
      </c>
      <c r="AO113" s="36" t="s">
        <v>56</v>
      </c>
    </row>
    <row r="114" spans="1:41" ht="75" hidden="1" x14ac:dyDescent="0.3">
      <c r="A114" s="36" t="s">
        <v>39</v>
      </c>
      <c r="B114" s="55" t="s">
        <v>519</v>
      </c>
      <c r="C114" s="55">
        <v>550</v>
      </c>
      <c r="D114" s="218"/>
      <c r="E114" s="219"/>
      <c r="F114" s="37" t="s">
        <v>520</v>
      </c>
      <c r="G114" s="37" t="s">
        <v>527</v>
      </c>
      <c r="H114" s="31">
        <v>0.2</v>
      </c>
      <c r="I114" s="171"/>
      <c r="J114" s="55"/>
      <c r="K114" s="55"/>
      <c r="L114" s="55"/>
      <c r="M114" s="55"/>
      <c r="N114" s="55"/>
      <c r="O114" s="55"/>
      <c r="P114" s="55"/>
      <c r="Q114" s="55"/>
      <c r="R114" s="55"/>
      <c r="S114" s="55"/>
      <c r="T114" s="55"/>
      <c r="U114" s="55"/>
      <c r="V114" s="55"/>
      <c r="W114" s="55"/>
      <c r="X114" s="55"/>
      <c r="Y114" s="55"/>
      <c r="Z114" s="55"/>
      <c r="AA114" s="55"/>
      <c r="AB114" s="55"/>
      <c r="AC114" s="55"/>
      <c r="AD114" s="31">
        <v>1</v>
      </c>
      <c r="AE114" s="55"/>
      <c r="AF114" s="31"/>
      <c r="AG114" s="55"/>
      <c r="AH114" s="29">
        <f t="shared" si="2"/>
        <v>1</v>
      </c>
      <c r="AI114" s="50">
        <v>45231</v>
      </c>
      <c r="AJ114" s="50">
        <v>45260</v>
      </c>
      <c r="AK114" s="37" t="s">
        <v>528</v>
      </c>
      <c r="AL114" s="37" t="s">
        <v>67</v>
      </c>
      <c r="AM114" s="36" t="s">
        <v>242</v>
      </c>
      <c r="AN114" s="36" t="s">
        <v>242</v>
      </c>
      <c r="AO114" s="36" t="s">
        <v>56</v>
      </c>
    </row>
    <row r="115" spans="1:41" ht="156" hidden="1" customHeight="1" x14ac:dyDescent="0.3">
      <c r="A115" s="36" t="s">
        <v>39</v>
      </c>
      <c r="B115" s="55" t="s">
        <v>519</v>
      </c>
      <c r="C115" s="55">
        <v>550</v>
      </c>
      <c r="D115" s="98" t="s">
        <v>47</v>
      </c>
      <c r="E115" s="98" t="s">
        <v>47</v>
      </c>
      <c r="F115" s="37" t="s">
        <v>529</v>
      </c>
      <c r="G115" s="37" t="s">
        <v>530</v>
      </c>
      <c r="H115" s="31">
        <v>1</v>
      </c>
      <c r="I115" s="31">
        <f>+H115</f>
        <v>1</v>
      </c>
      <c r="J115" s="55"/>
      <c r="K115" s="55"/>
      <c r="L115" s="55"/>
      <c r="M115" s="55"/>
      <c r="N115" s="55"/>
      <c r="O115" s="55"/>
      <c r="P115" s="54">
        <v>0.1</v>
      </c>
      <c r="Q115" s="55"/>
      <c r="R115" s="54">
        <v>0.1</v>
      </c>
      <c r="S115" s="31"/>
      <c r="T115" s="54">
        <v>0.1</v>
      </c>
      <c r="U115" s="31"/>
      <c r="V115" s="54">
        <v>0.1</v>
      </c>
      <c r="W115" s="31"/>
      <c r="X115" s="54">
        <v>0.1</v>
      </c>
      <c r="Y115" s="31"/>
      <c r="Z115" s="54">
        <v>0.1</v>
      </c>
      <c r="AA115" s="31"/>
      <c r="AB115" s="54">
        <v>0.1</v>
      </c>
      <c r="AC115" s="31"/>
      <c r="AD115" s="54">
        <v>0.3</v>
      </c>
      <c r="AE115" s="31"/>
      <c r="AF115" s="54"/>
      <c r="AG115" s="55"/>
      <c r="AH115" s="29">
        <f t="shared" si="2"/>
        <v>1</v>
      </c>
      <c r="AI115" s="50">
        <v>45017</v>
      </c>
      <c r="AJ115" s="50">
        <v>45260</v>
      </c>
      <c r="AK115" s="37" t="s">
        <v>531</v>
      </c>
      <c r="AL115" s="37" t="s">
        <v>67</v>
      </c>
      <c r="AM115" s="36" t="s">
        <v>242</v>
      </c>
      <c r="AN115" s="36" t="s">
        <v>242</v>
      </c>
      <c r="AO115" s="36" t="s">
        <v>56</v>
      </c>
    </row>
    <row r="116" spans="1:41" ht="105.6" hidden="1" x14ac:dyDescent="0.3">
      <c r="A116" s="36" t="s">
        <v>388</v>
      </c>
      <c r="B116" s="55" t="s">
        <v>389</v>
      </c>
      <c r="C116" s="55">
        <v>329</v>
      </c>
      <c r="D116" s="193">
        <v>1</v>
      </c>
      <c r="E116" s="220">
        <v>1231006490</v>
      </c>
      <c r="F116" s="37" t="s">
        <v>532</v>
      </c>
      <c r="G116" s="37" t="s">
        <v>533</v>
      </c>
      <c r="H116" s="54">
        <v>0.3</v>
      </c>
      <c r="I116" s="210">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7" t="s">
        <v>534</v>
      </c>
      <c r="AL116" s="37" t="s">
        <v>67</v>
      </c>
      <c r="AM116" s="36" t="s">
        <v>242</v>
      </c>
      <c r="AN116" s="36" t="s">
        <v>242</v>
      </c>
      <c r="AO116" s="36" t="s">
        <v>56</v>
      </c>
    </row>
    <row r="117" spans="1:41" ht="105.6" hidden="1" x14ac:dyDescent="0.3">
      <c r="A117" s="36" t="s">
        <v>388</v>
      </c>
      <c r="B117" s="55" t="s">
        <v>389</v>
      </c>
      <c r="C117" s="55">
        <v>329</v>
      </c>
      <c r="D117" s="184"/>
      <c r="E117" s="221"/>
      <c r="F117" s="37" t="s">
        <v>532</v>
      </c>
      <c r="G117" s="99" t="s">
        <v>535</v>
      </c>
      <c r="H117" s="54">
        <v>0.3</v>
      </c>
      <c r="I117" s="210"/>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20" hidden="1" x14ac:dyDescent="0.3">
      <c r="A118" s="36" t="s">
        <v>388</v>
      </c>
      <c r="B118" s="55" t="s">
        <v>389</v>
      </c>
      <c r="C118" s="55">
        <v>329</v>
      </c>
      <c r="D118" s="185"/>
      <c r="E118" s="222"/>
      <c r="F118" s="37" t="s">
        <v>532</v>
      </c>
      <c r="G118" s="37" t="s">
        <v>537</v>
      </c>
      <c r="H118" s="54">
        <v>0.4</v>
      </c>
      <c r="I118" s="210"/>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6.19999999999999" hidden="1" x14ac:dyDescent="0.3">
      <c r="A119" s="36" t="s">
        <v>388</v>
      </c>
      <c r="B119" s="55" t="s">
        <v>389</v>
      </c>
      <c r="C119" s="55">
        <v>329</v>
      </c>
      <c r="D119" s="55" t="s">
        <v>47</v>
      </c>
      <c r="E119" s="55" t="s">
        <v>47</v>
      </c>
      <c r="F119" s="37" t="s">
        <v>539</v>
      </c>
      <c r="G119" s="37" t="s">
        <v>540</v>
      </c>
      <c r="H119" s="54">
        <v>0.05</v>
      </c>
      <c r="I119" s="100"/>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6.19999999999999" hidden="1" x14ac:dyDescent="0.3">
      <c r="A120" s="36" t="s">
        <v>388</v>
      </c>
      <c r="B120" s="55" t="s">
        <v>389</v>
      </c>
      <c r="C120" s="55">
        <v>329</v>
      </c>
      <c r="D120" s="55" t="s">
        <v>47</v>
      </c>
      <c r="E120" s="55" t="s">
        <v>47</v>
      </c>
      <c r="F120" s="37" t="s">
        <v>542</v>
      </c>
      <c r="G120" s="37" t="s">
        <v>543</v>
      </c>
      <c r="H120" s="54">
        <v>0.05</v>
      </c>
      <c r="I120" s="100"/>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6.19999999999999" hidden="1" x14ac:dyDescent="0.3">
      <c r="A121" s="36" t="s">
        <v>388</v>
      </c>
      <c r="B121" s="55" t="s">
        <v>389</v>
      </c>
      <c r="C121" s="55">
        <v>329</v>
      </c>
      <c r="D121" s="55" t="s">
        <v>47</v>
      </c>
      <c r="E121" s="55" t="s">
        <v>47</v>
      </c>
      <c r="F121" s="37" t="s">
        <v>545</v>
      </c>
      <c r="G121" s="37" t="s">
        <v>546</v>
      </c>
      <c r="H121" s="54">
        <v>0.05</v>
      </c>
      <c r="I121" s="100"/>
      <c r="J121" s="31"/>
      <c r="K121" s="31"/>
      <c r="L121" s="31"/>
      <c r="M121" s="31"/>
      <c r="N121" s="31"/>
      <c r="O121" s="31"/>
      <c r="P121" s="31"/>
      <c r="Q121" s="31"/>
      <c r="R121" s="31"/>
      <c r="S121" s="31"/>
      <c r="T121" s="31">
        <v>0.5</v>
      </c>
      <c r="U121" s="31"/>
      <c r="V121" s="31">
        <v>0.5</v>
      </c>
      <c r="W121" s="31"/>
      <c r="X121" s="31"/>
      <c r="Y121" s="31"/>
      <c r="Z121" s="31"/>
      <c r="AA121" s="55"/>
      <c r="AB121" s="55"/>
      <c r="AC121" s="55"/>
      <c r="AD121" s="55"/>
      <c r="AE121" s="55"/>
      <c r="AF121" s="55"/>
      <c r="AG121" s="55"/>
      <c r="AH121" s="29">
        <f t="shared" si="2"/>
        <v>1</v>
      </c>
      <c r="AI121" s="50">
        <v>45078</v>
      </c>
      <c r="AJ121" s="50">
        <v>45138</v>
      </c>
      <c r="AK121" s="37" t="s">
        <v>547</v>
      </c>
      <c r="AL121" s="37" t="s">
        <v>67</v>
      </c>
      <c r="AM121" s="36" t="s">
        <v>242</v>
      </c>
      <c r="AN121" s="36" t="s">
        <v>242</v>
      </c>
      <c r="AO121" s="36" t="s">
        <v>56</v>
      </c>
    </row>
    <row r="122" spans="1:41" ht="136.19999999999999" hidden="1" x14ac:dyDescent="0.3">
      <c r="A122" s="36" t="s">
        <v>388</v>
      </c>
      <c r="B122" s="55" t="s">
        <v>389</v>
      </c>
      <c r="C122" s="55">
        <v>329</v>
      </c>
      <c r="D122" s="55" t="s">
        <v>47</v>
      </c>
      <c r="E122" s="55" t="s">
        <v>47</v>
      </c>
      <c r="F122" s="37" t="s">
        <v>545</v>
      </c>
      <c r="G122" s="37" t="s">
        <v>548</v>
      </c>
      <c r="H122" s="54">
        <v>0.1</v>
      </c>
      <c r="I122" s="100"/>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55"/>
      <c r="AH122" s="29">
        <f t="shared" si="2"/>
        <v>0.99999999999999978</v>
      </c>
      <c r="AI122" s="50">
        <v>44929</v>
      </c>
      <c r="AJ122" s="50">
        <v>45290</v>
      </c>
      <c r="AK122" s="36" t="s">
        <v>549</v>
      </c>
      <c r="AL122" s="37" t="s">
        <v>67</v>
      </c>
      <c r="AM122" s="36" t="s">
        <v>242</v>
      </c>
      <c r="AN122" s="36" t="s">
        <v>242</v>
      </c>
      <c r="AO122" s="36" t="s">
        <v>56</v>
      </c>
    </row>
    <row r="123" spans="1:41" ht="105.6" hidden="1" x14ac:dyDescent="0.3">
      <c r="A123" s="36" t="s">
        <v>388</v>
      </c>
      <c r="B123" s="55" t="s">
        <v>389</v>
      </c>
      <c r="C123" s="55">
        <v>329</v>
      </c>
      <c r="D123" s="172">
        <v>1</v>
      </c>
      <c r="E123" s="55" t="s">
        <v>47</v>
      </c>
      <c r="F123" s="37" t="s">
        <v>532</v>
      </c>
      <c r="G123" s="37" t="s">
        <v>550</v>
      </c>
      <c r="H123" s="54">
        <v>0.6</v>
      </c>
      <c r="I123" s="210">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6" hidden="1" x14ac:dyDescent="0.3">
      <c r="A124" s="36" t="s">
        <v>388</v>
      </c>
      <c r="B124" s="55" t="s">
        <v>389</v>
      </c>
      <c r="C124" s="55">
        <v>329</v>
      </c>
      <c r="D124" s="172"/>
      <c r="E124" s="55" t="s">
        <v>47</v>
      </c>
      <c r="F124" s="37" t="s">
        <v>532</v>
      </c>
      <c r="G124" s="37" t="s">
        <v>552</v>
      </c>
      <c r="H124" s="31">
        <v>0.2</v>
      </c>
      <c r="I124" s="210"/>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6" hidden="1" x14ac:dyDescent="0.3">
      <c r="A125" s="36" t="s">
        <v>388</v>
      </c>
      <c r="B125" s="55" t="s">
        <v>389</v>
      </c>
      <c r="C125" s="55">
        <v>329</v>
      </c>
      <c r="D125" s="172"/>
      <c r="E125" s="55" t="s">
        <v>47</v>
      </c>
      <c r="F125" s="37" t="s">
        <v>532</v>
      </c>
      <c r="G125" s="37" t="s">
        <v>554</v>
      </c>
      <c r="H125" s="31">
        <v>0.2</v>
      </c>
      <c r="I125" s="210"/>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31">
        <v>1</v>
      </c>
      <c r="AG125" s="55"/>
      <c r="AH125" s="29">
        <f t="shared" si="2"/>
        <v>1</v>
      </c>
      <c r="AI125" s="50">
        <v>45261</v>
      </c>
      <c r="AJ125" s="50">
        <v>45290</v>
      </c>
      <c r="AK125" s="36" t="s">
        <v>555</v>
      </c>
      <c r="AL125" s="37" t="s">
        <v>67</v>
      </c>
      <c r="AM125" s="36" t="s">
        <v>242</v>
      </c>
      <c r="AN125" s="36" t="s">
        <v>242</v>
      </c>
      <c r="AO125" s="36" t="s">
        <v>56</v>
      </c>
    </row>
    <row r="126" spans="1:41" ht="162.75" hidden="1" customHeight="1" x14ac:dyDescent="0.3">
      <c r="A126" s="36" t="s">
        <v>388</v>
      </c>
      <c r="B126" s="55" t="s">
        <v>389</v>
      </c>
      <c r="C126" s="55">
        <v>329</v>
      </c>
      <c r="D126" s="55" t="s">
        <v>47</v>
      </c>
      <c r="E126" s="55" t="s">
        <v>47</v>
      </c>
      <c r="F126" s="37" t="s">
        <v>556</v>
      </c>
      <c r="G126" s="42" t="s">
        <v>557</v>
      </c>
      <c r="H126" s="31">
        <v>0.1</v>
      </c>
      <c r="I126" s="207">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3">
      <c r="A127" s="101" t="s">
        <v>388</v>
      </c>
      <c r="B127" s="55" t="s">
        <v>389</v>
      </c>
      <c r="C127" s="55">
        <v>329</v>
      </c>
      <c r="D127" s="55" t="s">
        <v>47</v>
      </c>
      <c r="E127" s="55" t="s">
        <v>47</v>
      </c>
      <c r="F127" s="37" t="s">
        <v>556</v>
      </c>
      <c r="G127" s="42" t="s">
        <v>559</v>
      </c>
      <c r="H127" s="31">
        <v>0.1</v>
      </c>
      <c r="I127" s="208"/>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7" t="s">
        <v>560</v>
      </c>
      <c r="AL127" s="37" t="s">
        <v>67</v>
      </c>
      <c r="AM127" s="36" t="s">
        <v>242</v>
      </c>
      <c r="AN127" s="36" t="s">
        <v>242</v>
      </c>
      <c r="AO127" s="36" t="s">
        <v>56</v>
      </c>
    </row>
    <row r="128" spans="1:41" ht="99.75" hidden="1" customHeight="1" x14ac:dyDescent="0.3">
      <c r="A128" s="101" t="s">
        <v>388</v>
      </c>
      <c r="B128" s="55" t="s">
        <v>389</v>
      </c>
      <c r="C128" s="55">
        <v>329</v>
      </c>
      <c r="D128" s="55" t="s">
        <v>47</v>
      </c>
      <c r="E128" s="55" t="s">
        <v>47</v>
      </c>
      <c r="F128" s="37" t="s">
        <v>556</v>
      </c>
      <c r="G128" s="42" t="s">
        <v>561</v>
      </c>
      <c r="H128" s="31">
        <v>0.1</v>
      </c>
      <c r="I128" s="208"/>
      <c r="J128" s="102"/>
      <c r="K128" s="102"/>
      <c r="L128" s="102"/>
      <c r="M128" s="103"/>
      <c r="N128" s="102">
        <v>0.25</v>
      </c>
      <c r="O128" s="102"/>
      <c r="P128" s="102"/>
      <c r="Q128" s="102"/>
      <c r="R128" s="102"/>
      <c r="S128" s="102"/>
      <c r="T128" s="102">
        <v>0.25</v>
      </c>
      <c r="U128" s="102"/>
      <c r="V128" s="102"/>
      <c r="W128" s="102"/>
      <c r="X128" s="102"/>
      <c r="Y128" s="102"/>
      <c r="Z128" s="102">
        <v>0.25</v>
      </c>
      <c r="AA128" s="102"/>
      <c r="AB128" s="102"/>
      <c r="AC128" s="102"/>
      <c r="AD128" s="102"/>
      <c r="AE128" s="102"/>
      <c r="AF128" s="102">
        <v>0.25</v>
      </c>
      <c r="AG128" s="102"/>
      <c r="AH128" s="104">
        <f t="shared" ref="AH128:AH129" si="3">+J128+L128+N128+P128+R128+T128+V128+X128+AB128+Z128+AD128+AF128</f>
        <v>1</v>
      </c>
      <c r="AI128" s="50">
        <v>44958</v>
      </c>
      <c r="AJ128" s="50">
        <v>45290</v>
      </c>
      <c r="AK128" s="97" t="s">
        <v>562</v>
      </c>
      <c r="AL128" s="37" t="s">
        <v>67</v>
      </c>
      <c r="AM128" s="36" t="s">
        <v>242</v>
      </c>
      <c r="AN128" s="36" t="s">
        <v>242</v>
      </c>
      <c r="AO128" s="36" t="s">
        <v>56</v>
      </c>
    </row>
    <row r="129" spans="1:41" ht="87" hidden="1" customHeight="1" x14ac:dyDescent="0.3">
      <c r="A129" s="101" t="s">
        <v>388</v>
      </c>
      <c r="B129" s="55" t="s">
        <v>389</v>
      </c>
      <c r="C129" s="55">
        <v>329</v>
      </c>
      <c r="D129" s="55" t="s">
        <v>47</v>
      </c>
      <c r="E129" s="55" t="s">
        <v>47</v>
      </c>
      <c r="F129" s="37" t="s">
        <v>556</v>
      </c>
      <c r="G129" s="42" t="s">
        <v>563</v>
      </c>
      <c r="H129" s="31">
        <v>0.1</v>
      </c>
      <c r="I129" s="208"/>
      <c r="J129" s="102"/>
      <c r="K129" s="102"/>
      <c r="L129" s="102"/>
      <c r="M129" s="103"/>
      <c r="N129" s="102">
        <v>0.25</v>
      </c>
      <c r="O129" s="102"/>
      <c r="P129" s="102"/>
      <c r="Q129" s="102"/>
      <c r="R129" s="102"/>
      <c r="S129" s="102"/>
      <c r="T129" s="102">
        <v>0.25</v>
      </c>
      <c r="U129" s="102"/>
      <c r="V129" s="102"/>
      <c r="W129" s="102"/>
      <c r="X129" s="102"/>
      <c r="Y129" s="102"/>
      <c r="Z129" s="102">
        <v>0.25</v>
      </c>
      <c r="AA129" s="102"/>
      <c r="AB129" s="102"/>
      <c r="AC129" s="102"/>
      <c r="AD129" s="102"/>
      <c r="AE129" s="102"/>
      <c r="AF129" s="102">
        <v>0.25</v>
      </c>
      <c r="AG129" s="102"/>
      <c r="AH129" s="104">
        <f t="shared" si="3"/>
        <v>1</v>
      </c>
      <c r="AI129" s="50">
        <v>44958</v>
      </c>
      <c r="AJ129" s="50">
        <v>45290</v>
      </c>
      <c r="AK129" s="105" t="s">
        <v>564</v>
      </c>
      <c r="AL129" s="37" t="s">
        <v>67</v>
      </c>
      <c r="AM129" s="36" t="s">
        <v>242</v>
      </c>
      <c r="AN129" s="36" t="s">
        <v>242</v>
      </c>
      <c r="AO129" s="36" t="s">
        <v>56</v>
      </c>
    </row>
    <row r="130" spans="1:41" ht="98.25" hidden="1" customHeight="1" x14ac:dyDescent="0.3">
      <c r="A130" s="101" t="s">
        <v>388</v>
      </c>
      <c r="B130" s="55" t="s">
        <v>389</v>
      </c>
      <c r="C130" s="55">
        <v>329</v>
      </c>
      <c r="D130" s="55" t="s">
        <v>47</v>
      </c>
      <c r="E130" s="55" t="s">
        <v>47</v>
      </c>
      <c r="F130" s="37" t="s">
        <v>556</v>
      </c>
      <c r="G130" s="42" t="s">
        <v>565</v>
      </c>
      <c r="H130" s="31">
        <v>0.1</v>
      </c>
      <c r="I130" s="208"/>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3">
      <c r="A131" s="101" t="s">
        <v>388</v>
      </c>
      <c r="B131" s="55" t="s">
        <v>389</v>
      </c>
      <c r="C131" s="55">
        <v>329</v>
      </c>
      <c r="D131" s="55" t="s">
        <v>47</v>
      </c>
      <c r="E131" s="55" t="s">
        <v>47</v>
      </c>
      <c r="F131" s="37" t="s">
        <v>556</v>
      </c>
      <c r="G131" s="37" t="s">
        <v>567</v>
      </c>
      <c r="H131" s="31">
        <v>0.1</v>
      </c>
      <c r="I131" s="208"/>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3">
      <c r="A132" s="101" t="s">
        <v>388</v>
      </c>
      <c r="B132" s="55" t="s">
        <v>389</v>
      </c>
      <c r="C132" s="55">
        <v>329</v>
      </c>
      <c r="D132" s="55" t="s">
        <v>47</v>
      </c>
      <c r="E132" s="55" t="s">
        <v>47</v>
      </c>
      <c r="F132" s="37" t="s">
        <v>556</v>
      </c>
      <c r="G132" s="42" t="s">
        <v>569</v>
      </c>
      <c r="H132" s="31">
        <v>0.2</v>
      </c>
      <c r="I132" s="208"/>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3">
      <c r="A133" s="101" t="s">
        <v>388</v>
      </c>
      <c r="B133" s="55" t="s">
        <v>389</v>
      </c>
      <c r="C133" s="55">
        <v>329</v>
      </c>
      <c r="D133" s="55" t="s">
        <v>47</v>
      </c>
      <c r="E133" s="55" t="s">
        <v>47</v>
      </c>
      <c r="F133" s="37" t="s">
        <v>556</v>
      </c>
      <c r="G133" s="42" t="s">
        <v>571</v>
      </c>
      <c r="H133" s="31">
        <v>0.2</v>
      </c>
      <c r="I133" s="209"/>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5" t="s">
        <v>572</v>
      </c>
      <c r="AL133" s="97" t="s">
        <v>67</v>
      </c>
      <c r="AM133" s="36" t="s">
        <v>242</v>
      </c>
      <c r="AN133" s="36" t="s">
        <v>242</v>
      </c>
      <c r="AO133" s="36" t="s">
        <v>56</v>
      </c>
    </row>
    <row r="134" spans="1:41" ht="117" hidden="1" customHeight="1" x14ac:dyDescent="0.3">
      <c r="A134" s="36" t="s">
        <v>39</v>
      </c>
      <c r="B134" s="55" t="s">
        <v>59</v>
      </c>
      <c r="C134" s="55">
        <v>415</v>
      </c>
      <c r="D134" s="55" t="s">
        <v>47</v>
      </c>
      <c r="E134" s="55" t="s">
        <v>47</v>
      </c>
      <c r="F134" s="37" t="s">
        <v>573</v>
      </c>
      <c r="G134" s="37" t="s">
        <v>574</v>
      </c>
      <c r="H134" s="31">
        <v>0.5</v>
      </c>
      <c r="I134" s="210">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3">
      <c r="A135" s="36" t="s">
        <v>39</v>
      </c>
      <c r="B135" s="55" t="s">
        <v>59</v>
      </c>
      <c r="C135" s="55">
        <v>415</v>
      </c>
      <c r="D135" s="55" t="s">
        <v>47</v>
      </c>
      <c r="E135" s="55" t="s">
        <v>47</v>
      </c>
      <c r="F135" s="37" t="s">
        <v>573</v>
      </c>
      <c r="G135" s="37" t="s">
        <v>576</v>
      </c>
      <c r="H135" s="31">
        <v>0.5</v>
      </c>
      <c r="I135" s="210"/>
      <c r="J135" s="55"/>
      <c r="K135" s="55"/>
      <c r="L135" s="55"/>
      <c r="M135" s="55"/>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3">
      <c r="A136" s="36" t="s">
        <v>39</v>
      </c>
      <c r="B136" s="55" t="s">
        <v>59</v>
      </c>
      <c r="C136" s="55">
        <v>415</v>
      </c>
      <c r="D136" s="55" t="s">
        <v>47</v>
      </c>
      <c r="E136" s="55"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21.2" hidden="1" x14ac:dyDescent="0.3">
      <c r="A137" s="36" t="s">
        <v>39</v>
      </c>
      <c r="B137" s="55" t="s">
        <v>59</v>
      </c>
      <c r="C137" s="55">
        <v>423</v>
      </c>
      <c r="D137" s="55" t="s">
        <v>47</v>
      </c>
      <c r="E137" s="55"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13" customFormat="1" ht="55.2" hidden="1" x14ac:dyDescent="0.3">
      <c r="A138" s="105" t="s">
        <v>388</v>
      </c>
      <c r="B138" s="106" t="s">
        <v>389</v>
      </c>
      <c r="C138" s="107">
        <v>329</v>
      </c>
      <c r="D138" s="211">
        <v>105</v>
      </c>
      <c r="E138" s="212">
        <v>1092564000</v>
      </c>
      <c r="F138" s="97" t="s">
        <v>584</v>
      </c>
      <c r="G138" s="97" t="s">
        <v>585</v>
      </c>
      <c r="H138" s="108">
        <v>0.25</v>
      </c>
      <c r="I138" s="204">
        <f>+H138+H139+H140+H141+H142+H144</f>
        <v>1</v>
      </c>
      <c r="J138" s="109"/>
      <c r="K138" s="109"/>
      <c r="L138" s="108">
        <v>0.5</v>
      </c>
      <c r="M138" s="109"/>
      <c r="N138" s="108">
        <v>0.5</v>
      </c>
      <c r="O138" s="109"/>
      <c r="P138" s="109"/>
      <c r="Q138" s="109"/>
      <c r="R138" s="109"/>
      <c r="S138" s="109"/>
      <c r="T138" s="109"/>
      <c r="U138" s="109"/>
      <c r="V138" s="109"/>
      <c r="W138" s="109"/>
      <c r="X138" s="110"/>
      <c r="Y138" s="110"/>
      <c r="Z138" s="109"/>
      <c r="AA138" s="110"/>
      <c r="AB138" s="109"/>
      <c r="AC138" s="109"/>
      <c r="AD138" s="109"/>
      <c r="AE138" s="109"/>
      <c r="AF138" s="109"/>
      <c r="AG138" s="109"/>
      <c r="AH138" s="108">
        <f>SUM(J138:AG138)</f>
        <v>1</v>
      </c>
      <c r="AI138" s="111">
        <v>44958</v>
      </c>
      <c r="AJ138" s="111">
        <v>45016</v>
      </c>
      <c r="AK138" s="107" t="s">
        <v>586</v>
      </c>
      <c r="AL138" s="107" t="s">
        <v>71</v>
      </c>
      <c r="AM138" s="36" t="s">
        <v>243</v>
      </c>
      <c r="AN138" s="112" t="s">
        <v>72</v>
      </c>
      <c r="AO138" s="112" t="s">
        <v>56</v>
      </c>
    </row>
    <row r="139" spans="1:41" s="113" customFormat="1" ht="85.5" hidden="1" customHeight="1" x14ac:dyDescent="0.3">
      <c r="A139" s="105" t="s">
        <v>388</v>
      </c>
      <c r="B139" s="106" t="s">
        <v>389</v>
      </c>
      <c r="C139" s="107">
        <v>329</v>
      </c>
      <c r="D139" s="205"/>
      <c r="E139" s="213"/>
      <c r="F139" s="97" t="s">
        <v>584</v>
      </c>
      <c r="G139" s="97" t="s">
        <v>587</v>
      </c>
      <c r="H139" s="108">
        <v>0.1</v>
      </c>
      <c r="I139" s="205"/>
      <c r="J139" s="109"/>
      <c r="K139" s="109"/>
      <c r="L139" s="109"/>
      <c r="M139" s="109"/>
      <c r="N139" s="108">
        <v>0.5</v>
      </c>
      <c r="O139" s="109"/>
      <c r="P139" s="108">
        <v>0.5</v>
      </c>
      <c r="Q139" s="109"/>
      <c r="R139" s="109"/>
      <c r="S139" s="109"/>
      <c r="T139" s="109"/>
      <c r="U139" s="109"/>
      <c r="V139" s="109"/>
      <c r="W139" s="109"/>
      <c r="X139" s="110"/>
      <c r="Y139" s="110"/>
      <c r="Z139" s="109"/>
      <c r="AA139" s="110"/>
      <c r="AB139" s="109"/>
      <c r="AC139" s="109"/>
      <c r="AD139" s="109"/>
      <c r="AE139" s="109"/>
      <c r="AF139" s="109"/>
      <c r="AG139" s="109"/>
      <c r="AH139" s="108">
        <f>SUM(J139:AG139)</f>
        <v>1</v>
      </c>
      <c r="AI139" s="111">
        <v>44986</v>
      </c>
      <c r="AJ139" s="111">
        <v>45046</v>
      </c>
      <c r="AK139" s="97" t="s">
        <v>588</v>
      </c>
      <c r="AL139" s="107" t="s">
        <v>71</v>
      </c>
      <c r="AM139" s="36" t="s">
        <v>243</v>
      </c>
      <c r="AN139" s="112" t="s">
        <v>72</v>
      </c>
      <c r="AO139" s="112" t="s">
        <v>56</v>
      </c>
    </row>
    <row r="140" spans="1:41" s="113" customFormat="1" ht="82.8" hidden="1" x14ac:dyDescent="0.3">
      <c r="A140" s="105" t="s">
        <v>388</v>
      </c>
      <c r="B140" s="106" t="s">
        <v>389</v>
      </c>
      <c r="C140" s="107">
        <v>329</v>
      </c>
      <c r="D140" s="205"/>
      <c r="E140" s="213"/>
      <c r="F140" s="97" t="s">
        <v>584</v>
      </c>
      <c r="G140" s="97" t="s">
        <v>589</v>
      </c>
      <c r="H140" s="108">
        <v>0.2</v>
      </c>
      <c r="I140" s="205"/>
      <c r="J140" s="109"/>
      <c r="K140" s="109"/>
      <c r="L140" s="109"/>
      <c r="M140" s="109"/>
      <c r="N140" s="109"/>
      <c r="O140" s="109"/>
      <c r="P140" s="109"/>
      <c r="Q140" s="109"/>
      <c r="R140" s="108">
        <v>0.5</v>
      </c>
      <c r="S140" s="109"/>
      <c r="T140" s="108">
        <v>0.5</v>
      </c>
      <c r="U140" s="109"/>
      <c r="V140" s="109"/>
      <c r="W140" s="109"/>
      <c r="X140" s="110"/>
      <c r="Y140" s="110"/>
      <c r="Z140" s="109"/>
      <c r="AA140" s="110"/>
      <c r="AB140" s="109"/>
      <c r="AC140" s="109"/>
      <c r="AD140" s="109"/>
      <c r="AE140" s="109"/>
      <c r="AF140" s="109"/>
      <c r="AG140" s="109"/>
      <c r="AH140" s="108">
        <f>SUM(J140:AG140)</f>
        <v>1</v>
      </c>
      <c r="AI140" s="111">
        <v>45047</v>
      </c>
      <c r="AJ140" s="111">
        <v>45107</v>
      </c>
      <c r="AK140" s="114" t="s">
        <v>590</v>
      </c>
      <c r="AL140" s="107" t="s">
        <v>71</v>
      </c>
      <c r="AM140" s="36" t="s">
        <v>243</v>
      </c>
      <c r="AN140" s="112" t="s">
        <v>72</v>
      </c>
      <c r="AO140" s="112" t="s">
        <v>56</v>
      </c>
    </row>
    <row r="141" spans="1:41" s="113" customFormat="1" ht="73.95" hidden="1" customHeight="1" x14ac:dyDescent="0.3">
      <c r="A141" s="105" t="s">
        <v>388</v>
      </c>
      <c r="B141" s="106" t="s">
        <v>389</v>
      </c>
      <c r="C141" s="107">
        <v>329</v>
      </c>
      <c r="D141" s="205"/>
      <c r="E141" s="213"/>
      <c r="F141" s="97" t="s">
        <v>584</v>
      </c>
      <c r="G141" s="97" t="s">
        <v>591</v>
      </c>
      <c r="H141" s="108">
        <v>0.15</v>
      </c>
      <c r="I141" s="205"/>
      <c r="J141" s="109"/>
      <c r="K141" s="109"/>
      <c r="L141" s="109"/>
      <c r="M141" s="109"/>
      <c r="N141" s="109"/>
      <c r="O141" s="109"/>
      <c r="P141" s="109"/>
      <c r="Q141" s="109"/>
      <c r="R141" s="109"/>
      <c r="S141" s="109"/>
      <c r="T141" s="109"/>
      <c r="U141" s="109"/>
      <c r="V141" s="108">
        <v>0.5</v>
      </c>
      <c r="W141" s="109"/>
      <c r="X141" s="115">
        <v>0.5</v>
      </c>
      <c r="Y141" s="110"/>
      <c r="Z141" s="109"/>
      <c r="AA141" s="110"/>
      <c r="AB141" s="109"/>
      <c r="AC141" s="109"/>
      <c r="AD141" s="109"/>
      <c r="AE141" s="109"/>
      <c r="AF141" s="109"/>
      <c r="AG141" s="109"/>
      <c r="AH141" s="108">
        <f>SUM(J141:AG141)</f>
        <v>1</v>
      </c>
      <c r="AI141" s="111">
        <v>45108</v>
      </c>
      <c r="AJ141" s="111">
        <v>45169</v>
      </c>
      <c r="AK141" s="114" t="s">
        <v>592</v>
      </c>
      <c r="AL141" s="107" t="s">
        <v>71</v>
      </c>
      <c r="AM141" s="36" t="s">
        <v>243</v>
      </c>
      <c r="AN141" s="112" t="s">
        <v>72</v>
      </c>
      <c r="AO141" s="112" t="s">
        <v>56</v>
      </c>
    </row>
    <row r="142" spans="1:41" s="113" customFormat="1" ht="82.8" hidden="1" x14ac:dyDescent="0.3">
      <c r="A142" s="105" t="s">
        <v>388</v>
      </c>
      <c r="B142" s="106" t="s">
        <v>389</v>
      </c>
      <c r="C142" s="107">
        <v>329</v>
      </c>
      <c r="D142" s="205"/>
      <c r="E142" s="213"/>
      <c r="F142" s="97" t="s">
        <v>584</v>
      </c>
      <c r="G142" s="97" t="s">
        <v>593</v>
      </c>
      <c r="H142" s="204">
        <v>0.25</v>
      </c>
      <c r="I142" s="205"/>
      <c r="J142" s="116"/>
      <c r="K142" s="109"/>
      <c r="L142" s="117">
        <v>0.15</v>
      </c>
      <c r="M142" s="109"/>
      <c r="N142" s="108">
        <v>0.15</v>
      </c>
      <c r="O142" s="109"/>
      <c r="P142" s="108">
        <v>0.35</v>
      </c>
      <c r="Q142" s="109"/>
      <c r="R142" s="108">
        <v>0.35</v>
      </c>
      <c r="S142" s="109"/>
      <c r="T142" s="109"/>
      <c r="U142" s="109"/>
      <c r="V142" s="109"/>
      <c r="W142" s="109"/>
      <c r="X142" s="110"/>
      <c r="Y142" s="110"/>
      <c r="Z142" s="109"/>
      <c r="AA142" s="110"/>
      <c r="AB142" s="109"/>
      <c r="AC142" s="109"/>
      <c r="AD142" s="109"/>
      <c r="AE142" s="109"/>
      <c r="AF142" s="109"/>
      <c r="AG142" s="109"/>
      <c r="AH142" s="108">
        <f t="shared" ref="AH142:AH152" si="4">SUM(J142:AG142)</f>
        <v>0.99999999999999989</v>
      </c>
      <c r="AI142" s="111">
        <v>44932</v>
      </c>
      <c r="AJ142" s="111">
        <v>45077</v>
      </c>
      <c r="AK142" s="97" t="s">
        <v>594</v>
      </c>
      <c r="AL142" s="107" t="s">
        <v>71</v>
      </c>
      <c r="AM142" s="36" t="s">
        <v>243</v>
      </c>
      <c r="AN142" s="112" t="s">
        <v>72</v>
      </c>
      <c r="AO142" s="112" t="s">
        <v>56</v>
      </c>
    </row>
    <row r="143" spans="1:41" s="113" customFormat="1" ht="82.8" hidden="1" x14ac:dyDescent="0.3">
      <c r="A143" s="105" t="s">
        <v>388</v>
      </c>
      <c r="B143" s="106" t="s">
        <v>389</v>
      </c>
      <c r="C143" s="107">
        <v>329</v>
      </c>
      <c r="D143" s="205"/>
      <c r="E143" s="213"/>
      <c r="F143" s="97" t="s">
        <v>584</v>
      </c>
      <c r="G143" s="97" t="s">
        <v>595</v>
      </c>
      <c r="H143" s="215"/>
      <c r="I143" s="205"/>
      <c r="J143" s="109"/>
      <c r="K143" s="109"/>
      <c r="L143" s="109"/>
      <c r="M143" s="109"/>
      <c r="N143" s="109"/>
      <c r="O143" s="109"/>
      <c r="P143" s="109"/>
      <c r="Q143" s="109"/>
      <c r="R143" s="109"/>
      <c r="S143" s="109"/>
      <c r="T143" s="109"/>
      <c r="U143" s="109"/>
      <c r="V143" s="108"/>
      <c r="W143" s="109"/>
      <c r="X143" s="115"/>
      <c r="Y143" s="110"/>
      <c r="Z143" s="108">
        <v>0.2</v>
      </c>
      <c r="AA143" s="110"/>
      <c r="AB143" s="108">
        <v>0.4</v>
      </c>
      <c r="AC143" s="109"/>
      <c r="AD143" s="108">
        <v>0.4</v>
      </c>
      <c r="AE143" s="109"/>
      <c r="AF143" s="109"/>
      <c r="AG143" s="109"/>
      <c r="AH143" s="108">
        <f>SUM(J143:AG143)</f>
        <v>1</v>
      </c>
      <c r="AI143" s="111">
        <v>45170</v>
      </c>
      <c r="AJ143" s="111">
        <v>45260</v>
      </c>
      <c r="AK143" s="97" t="s">
        <v>596</v>
      </c>
      <c r="AL143" s="107" t="s">
        <v>71</v>
      </c>
      <c r="AM143" s="36" t="s">
        <v>243</v>
      </c>
      <c r="AN143" s="112" t="s">
        <v>72</v>
      </c>
      <c r="AO143" s="112" t="s">
        <v>56</v>
      </c>
    </row>
    <row r="144" spans="1:41" s="113" customFormat="1" ht="55.2" hidden="1" x14ac:dyDescent="0.3">
      <c r="A144" s="105" t="s">
        <v>388</v>
      </c>
      <c r="B144" s="106" t="s">
        <v>389</v>
      </c>
      <c r="C144" s="107">
        <v>329</v>
      </c>
      <c r="D144" s="205"/>
      <c r="E144" s="213"/>
      <c r="F144" s="97" t="s">
        <v>584</v>
      </c>
      <c r="G144" s="97" t="s">
        <v>597</v>
      </c>
      <c r="H144" s="204">
        <v>0.05</v>
      </c>
      <c r="I144" s="205"/>
      <c r="J144" s="108"/>
      <c r="K144" s="109"/>
      <c r="L144" s="108">
        <v>1</v>
      </c>
      <c r="M144" s="109"/>
      <c r="N144" s="109"/>
      <c r="O144" s="109"/>
      <c r="P144" s="109"/>
      <c r="Q144" s="109"/>
      <c r="R144" s="109"/>
      <c r="S144" s="109"/>
      <c r="T144" s="109"/>
      <c r="U144" s="109"/>
      <c r="V144" s="109"/>
      <c r="W144" s="109"/>
      <c r="X144" s="110"/>
      <c r="Y144" s="110"/>
      <c r="Z144" s="109"/>
      <c r="AA144" s="110"/>
      <c r="AB144" s="109"/>
      <c r="AC144" s="109"/>
      <c r="AD144" s="109"/>
      <c r="AE144" s="109"/>
      <c r="AF144" s="109"/>
      <c r="AG144" s="109"/>
      <c r="AH144" s="108">
        <f>SUM(J144:AG144)</f>
        <v>1</v>
      </c>
      <c r="AI144" s="111">
        <v>44958</v>
      </c>
      <c r="AJ144" s="111">
        <v>44985</v>
      </c>
      <c r="AK144" s="114" t="s">
        <v>598</v>
      </c>
      <c r="AL144" s="107" t="s">
        <v>71</v>
      </c>
      <c r="AM144" s="36" t="s">
        <v>243</v>
      </c>
      <c r="AN144" s="112" t="s">
        <v>72</v>
      </c>
      <c r="AO144" s="112" t="s">
        <v>56</v>
      </c>
    </row>
    <row r="145" spans="1:41" s="113" customFormat="1" ht="55.2" hidden="1" x14ac:dyDescent="0.3">
      <c r="A145" s="105" t="s">
        <v>388</v>
      </c>
      <c r="B145" s="106" t="s">
        <v>389</v>
      </c>
      <c r="C145" s="107">
        <v>329</v>
      </c>
      <c r="D145" s="205"/>
      <c r="E145" s="213"/>
      <c r="F145" s="97" t="s">
        <v>584</v>
      </c>
      <c r="G145" s="97" t="s">
        <v>599</v>
      </c>
      <c r="H145" s="216"/>
      <c r="I145" s="205"/>
      <c r="J145" s="109"/>
      <c r="K145" s="109"/>
      <c r="L145" s="109"/>
      <c r="M145" s="109"/>
      <c r="N145" s="108">
        <v>0.2</v>
      </c>
      <c r="O145" s="109"/>
      <c r="P145" s="108">
        <v>0.4</v>
      </c>
      <c r="Q145" s="109"/>
      <c r="R145" s="108">
        <v>0.4</v>
      </c>
      <c r="S145" s="109"/>
      <c r="T145" s="109"/>
      <c r="U145" s="109"/>
      <c r="V145" s="109"/>
      <c r="W145" s="109"/>
      <c r="X145" s="110"/>
      <c r="Y145" s="110"/>
      <c r="Z145" s="109"/>
      <c r="AA145" s="110"/>
      <c r="AB145" s="109"/>
      <c r="AC145" s="109"/>
      <c r="AD145" s="109"/>
      <c r="AE145" s="109"/>
      <c r="AF145" s="109"/>
      <c r="AG145" s="109"/>
      <c r="AH145" s="108">
        <f t="shared" ref="AH145" si="5">SUM(J145:AG145)</f>
        <v>1</v>
      </c>
      <c r="AI145" s="111">
        <v>44986</v>
      </c>
      <c r="AJ145" s="111">
        <v>45077</v>
      </c>
      <c r="AK145" s="107" t="s">
        <v>600</v>
      </c>
      <c r="AL145" s="107" t="s">
        <v>71</v>
      </c>
      <c r="AM145" s="36" t="s">
        <v>243</v>
      </c>
      <c r="AN145" s="112" t="s">
        <v>72</v>
      </c>
      <c r="AO145" s="112" t="s">
        <v>56</v>
      </c>
    </row>
    <row r="146" spans="1:41" s="113" customFormat="1" ht="55.2" hidden="1" x14ac:dyDescent="0.3">
      <c r="A146" s="105" t="s">
        <v>388</v>
      </c>
      <c r="B146" s="106" t="s">
        <v>389</v>
      </c>
      <c r="C146" s="107">
        <v>329</v>
      </c>
      <c r="D146" s="206"/>
      <c r="E146" s="214"/>
      <c r="F146" s="97" t="s">
        <v>584</v>
      </c>
      <c r="G146" s="97" t="s">
        <v>601</v>
      </c>
      <c r="H146" s="215"/>
      <c r="I146" s="206"/>
      <c r="J146" s="109"/>
      <c r="K146" s="109"/>
      <c r="L146" s="109"/>
      <c r="M146" s="109"/>
      <c r="N146" s="109"/>
      <c r="O146" s="109"/>
      <c r="P146" s="109"/>
      <c r="Q146" s="109"/>
      <c r="R146" s="109"/>
      <c r="S146" s="109"/>
      <c r="T146" s="109"/>
      <c r="U146" s="109"/>
      <c r="V146" s="109"/>
      <c r="W146" s="109"/>
      <c r="X146" s="110"/>
      <c r="Y146" s="110"/>
      <c r="Z146" s="108"/>
      <c r="AA146" s="110"/>
      <c r="AB146" s="109"/>
      <c r="AC146" s="109"/>
      <c r="AD146" s="108">
        <v>0.4</v>
      </c>
      <c r="AE146" s="109"/>
      <c r="AF146" s="108">
        <v>0.6</v>
      </c>
      <c r="AG146" s="109"/>
      <c r="AH146" s="108">
        <f>SUM(J146:AG146)</f>
        <v>1</v>
      </c>
      <c r="AI146" s="111">
        <v>45231</v>
      </c>
      <c r="AJ146" s="111">
        <v>45275</v>
      </c>
      <c r="AK146" s="114" t="s">
        <v>602</v>
      </c>
      <c r="AL146" s="107" t="s">
        <v>71</v>
      </c>
      <c r="AM146" s="36" t="s">
        <v>243</v>
      </c>
      <c r="AN146" s="112" t="s">
        <v>72</v>
      </c>
      <c r="AO146" s="112" t="s">
        <v>56</v>
      </c>
    </row>
    <row r="147" spans="1:41" s="113" customFormat="1" ht="55.2" hidden="1" x14ac:dyDescent="0.3">
      <c r="A147" s="105" t="s">
        <v>388</v>
      </c>
      <c r="B147" s="106" t="s">
        <v>389</v>
      </c>
      <c r="C147" s="107">
        <v>329</v>
      </c>
      <c r="D147" s="109" t="s">
        <v>47</v>
      </c>
      <c r="E147" s="109" t="s">
        <v>47</v>
      </c>
      <c r="F147" s="97" t="s">
        <v>603</v>
      </c>
      <c r="G147" s="97" t="s">
        <v>604</v>
      </c>
      <c r="H147" s="108">
        <v>0.1</v>
      </c>
      <c r="I147" s="204">
        <f>+H147+H148+H149+H150+H151+H152</f>
        <v>1</v>
      </c>
      <c r="J147" s="108"/>
      <c r="K147" s="109"/>
      <c r="L147" s="108">
        <v>1</v>
      </c>
      <c r="M147" s="109"/>
      <c r="N147" s="109"/>
      <c r="O147" s="109"/>
      <c r="P147" s="109"/>
      <c r="Q147" s="109"/>
      <c r="R147" s="109"/>
      <c r="S147" s="109"/>
      <c r="T147" s="109"/>
      <c r="U147" s="109"/>
      <c r="V147" s="109"/>
      <c r="W147" s="109"/>
      <c r="X147" s="110"/>
      <c r="Y147" s="110"/>
      <c r="Z147" s="109"/>
      <c r="AA147" s="110"/>
      <c r="AB147" s="109"/>
      <c r="AC147" s="109"/>
      <c r="AD147" s="109"/>
      <c r="AE147" s="109"/>
      <c r="AF147" s="109"/>
      <c r="AG147" s="109"/>
      <c r="AH147" s="108">
        <f>SUM(J147:AG147)</f>
        <v>1</v>
      </c>
      <c r="AI147" s="111">
        <v>44958</v>
      </c>
      <c r="AJ147" s="111">
        <v>44985</v>
      </c>
      <c r="AK147" s="114" t="s">
        <v>605</v>
      </c>
      <c r="AL147" s="107" t="s">
        <v>71</v>
      </c>
      <c r="AM147" s="36" t="s">
        <v>243</v>
      </c>
      <c r="AN147" s="112" t="s">
        <v>72</v>
      </c>
      <c r="AO147" s="112" t="s">
        <v>56</v>
      </c>
    </row>
    <row r="148" spans="1:41" s="113" customFormat="1" ht="55.2" hidden="1" x14ac:dyDescent="0.3">
      <c r="A148" s="105" t="s">
        <v>388</v>
      </c>
      <c r="B148" s="106" t="s">
        <v>389</v>
      </c>
      <c r="C148" s="107">
        <v>329</v>
      </c>
      <c r="D148" s="109" t="s">
        <v>47</v>
      </c>
      <c r="E148" s="109" t="s">
        <v>47</v>
      </c>
      <c r="F148" s="97" t="s">
        <v>603</v>
      </c>
      <c r="G148" s="118" t="s">
        <v>606</v>
      </c>
      <c r="H148" s="108">
        <v>0.1</v>
      </c>
      <c r="I148" s="205"/>
      <c r="J148" s="109"/>
      <c r="K148" s="109"/>
      <c r="L148" s="109"/>
      <c r="M148" s="109"/>
      <c r="N148" s="109"/>
      <c r="O148" s="109"/>
      <c r="P148" s="109"/>
      <c r="Q148" s="109"/>
      <c r="R148" s="108">
        <v>1</v>
      </c>
      <c r="S148" s="109"/>
      <c r="T148" s="109"/>
      <c r="U148" s="109"/>
      <c r="V148" s="109"/>
      <c r="W148" s="109"/>
      <c r="X148" s="110"/>
      <c r="Y148" s="110"/>
      <c r="Z148" s="109"/>
      <c r="AA148" s="110"/>
      <c r="AB148" s="109"/>
      <c r="AC148" s="109"/>
      <c r="AD148" s="109"/>
      <c r="AE148" s="109"/>
      <c r="AF148" s="109"/>
      <c r="AG148" s="109"/>
      <c r="AH148" s="108">
        <f t="shared" si="4"/>
        <v>1</v>
      </c>
      <c r="AI148" s="111">
        <v>45047</v>
      </c>
      <c r="AJ148" s="111">
        <v>45077</v>
      </c>
      <c r="AK148" s="114" t="s">
        <v>605</v>
      </c>
      <c r="AL148" s="107" t="s">
        <v>71</v>
      </c>
      <c r="AM148" s="36" t="s">
        <v>243</v>
      </c>
      <c r="AN148" s="112" t="s">
        <v>72</v>
      </c>
      <c r="AO148" s="112" t="s">
        <v>56</v>
      </c>
    </row>
    <row r="149" spans="1:41" s="113" customFormat="1" ht="55.2" hidden="1" x14ac:dyDescent="0.3">
      <c r="A149" s="105" t="s">
        <v>388</v>
      </c>
      <c r="B149" s="106" t="s">
        <v>389</v>
      </c>
      <c r="C149" s="107">
        <v>330</v>
      </c>
      <c r="D149" s="109" t="s">
        <v>47</v>
      </c>
      <c r="E149" s="109" t="s">
        <v>47</v>
      </c>
      <c r="F149" s="97" t="s">
        <v>603</v>
      </c>
      <c r="G149" s="97" t="s">
        <v>607</v>
      </c>
      <c r="H149" s="108">
        <v>0.1</v>
      </c>
      <c r="I149" s="205"/>
      <c r="J149" s="109"/>
      <c r="K149" s="109"/>
      <c r="L149" s="109"/>
      <c r="M149" s="109"/>
      <c r="N149" s="109"/>
      <c r="O149" s="109"/>
      <c r="P149" s="109"/>
      <c r="Q149" s="109"/>
      <c r="R149" s="109"/>
      <c r="S149" s="109"/>
      <c r="T149" s="108">
        <v>1</v>
      </c>
      <c r="U149" s="109"/>
      <c r="V149" s="109"/>
      <c r="W149" s="109"/>
      <c r="X149" s="110"/>
      <c r="Y149" s="110"/>
      <c r="Z149" s="109"/>
      <c r="AA149" s="110"/>
      <c r="AB149" s="109"/>
      <c r="AC149" s="109"/>
      <c r="AD149" s="109"/>
      <c r="AE149" s="109"/>
      <c r="AF149" s="109"/>
      <c r="AG149" s="109"/>
      <c r="AH149" s="108">
        <f t="shared" si="4"/>
        <v>1</v>
      </c>
      <c r="AI149" s="111">
        <v>45078</v>
      </c>
      <c r="AJ149" s="111">
        <v>45107</v>
      </c>
      <c r="AK149" s="114" t="s">
        <v>605</v>
      </c>
      <c r="AL149" s="107" t="s">
        <v>71</v>
      </c>
      <c r="AM149" s="36" t="s">
        <v>243</v>
      </c>
      <c r="AN149" s="112" t="s">
        <v>72</v>
      </c>
      <c r="AO149" s="112" t="s">
        <v>56</v>
      </c>
    </row>
    <row r="150" spans="1:41" s="113" customFormat="1" ht="55.2" hidden="1" x14ac:dyDescent="0.3">
      <c r="A150" s="105" t="s">
        <v>388</v>
      </c>
      <c r="B150" s="106" t="s">
        <v>389</v>
      </c>
      <c r="C150" s="107">
        <v>329</v>
      </c>
      <c r="D150" s="109" t="s">
        <v>47</v>
      </c>
      <c r="E150" s="109" t="s">
        <v>47</v>
      </c>
      <c r="F150" s="97" t="s">
        <v>603</v>
      </c>
      <c r="G150" s="118" t="s">
        <v>608</v>
      </c>
      <c r="H150" s="108">
        <v>0.1</v>
      </c>
      <c r="I150" s="205"/>
      <c r="J150" s="109"/>
      <c r="K150" s="109"/>
      <c r="L150" s="109"/>
      <c r="M150" s="109"/>
      <c r="N150" s="109"/>
      <c r="O150" s="109"/>
      <c r="P150" s="109"/>
      <c r="Q150" s="109"/>
      <c r="R150" s="109"/>
      <c r="S150" s="109"/>
      <c r="T150" s="109"/>
      <c r="U150" s="109"/>
      <c r="V150" s="109"/>
      <c r="W150" s="109"/>
      <c r="X150" s="110"/>
      <c r="Y150" s="110"/>
      <c r="Z150" s="109"/>
      <c r="AA150" s="110"/>
      <c r="AB150" s="109"/>
      <c r="AC150" s="109"/>
      <c r="AD150" s="108">
        <v>0.8</v>
      </c>
      <c r="AE150" s="109"/>
      <c r="AF150" s="108">
        <v>0.2</v>
      </c>
      <c r="AG150" s="109"/>
      <c r="AH150" s="108">
        <f>SUM(J150:AG150)</f>
        <v>1</v>
      </c>
      <c r="AI150" s="111">
        <v>45231</v>
      </c>
      <c r="AJ150" s="111">
        <v>45275</v>
      </c>
      <c r="AK150" s="114" t="s">
        <v>605</v>
      </c>
      <c r="AL150" s="107" t="s">
        <v>71</v>
      </c>
      <c r="AM150" s="36" t="s">
        <v>243</v>
      </c>
      <c r="AN150" s="112" t="s">
        <v>72</v>
      </c>
      <c r="AO150" s="112" t="s">
        <v>56</v>
      </c>
    </row>
    <row r="151" spans="1:41" s="113" customFormat="1" ht="82.8" hidden="1" x14ac:dyDescent="0.3">
      <c r="A151" s="105" t="s">
        <v>388</v>
      </c>
      <c r="B151" s="106" t="s">
        <v>389</v>
      </c>
      <c r="C151" s="107">
        <v>329</v>
      </c>
      <c r="D151" s="109" t="s">
        <v>47</v>
      </c>
      <c r="E151" s="109" t="s">
        <v>47</v>
      </c>
      <c r="F151" s="97" t="s">
        <v>603</v>
      </c>
      <c r="G151" s="97" t="s">
        <v>609</v>
      </c>
      <c r="H151" s="108">
        <v>0.3</v>
      </c>
      <c r="I151" s="205"/>
      <c r="J151" s="108"/>
      <c r="K151" s="109"/>
      <c r="L151" s="108">
        <v>0.5</v>
      </c>
      <c r="M151" s="109"/>
      <c r="N151" s="108">
        <v>0.5</v>
      </c>
      <c r="O151" s="109"/>
      <c r="P151" s="109"/>
      <c r="Q151" s="109"/>
      <c r="R151" s="109"/>
      <c r="S151" s="109"/>
      <c r="T151" s="109"/>
      <c r="U151" s="109"/>
      <c r="V151" s="109"/>
      <c r="W151" s="109"/>
      <c r="X151" s="110"/>
      <c r="Y151" s="110"/>
      <c r="Z151" s="109"/>
      <c r="AA151" s="110"/>
      <c r="AB151" s="109"/>
      <c r="AC151" s="109"/>
      <c r="AD151" s="109"/>
      <c r="AE151" s="109"/>
      <c r="AF151" s="109"/>
      <c r="AG151" s="109"/>
      <c r="AH151" s="108">
        <f t="shared" ref="AH151" si="6">SUM(J151:AG151)</f>
        <v>1</v>
      </c>
      <c r="AI151" s="111">
        <v>44972</v>
      </c>
      <c r="AJ151" s="111">
        <v>45016</v>
      </c>
      <c r="AK151" s="114" t="s">
        <v>610</v>
      </c>
      <c r="AL151" s="107" t="s">
        <v>71</v>
      </c>
      <c r="AM151" s="36" t="s">
        <v>243</v>
      </c>
      <c r="AN151" s="112" t="s">
        <v>72</v>
      </c>
      <c r="AO151" s="112" t="s">
        <v>56</v>
      </c>
    </row>
    <row r="152" spans="1:41" s="113" customFormat="1" ht="55.2" hidden="1" x14ac:dyDescent="0.3">
      <c r="A152" s="105" t="s">
        <v>388</v>
      </c>
      <c r="B152" s="106" t="s">
        <v>389</v>
      </c>
      <c r="C152" s="107">
        <v>329</v>
      </c>
      <c r="D152" s="109" t="s">
        <v>47</v>
      </c>
      <c r="E152" s="109" t="s">
        <v>47</v>
      </c>
      <c r="F152" s="97" t="s">
        <v>603</v>
      </c>
      <c r="G152" s="97" t="s">
        <v>611</v>
      </c>
      <c r="H152" s="108">
        <v>0.3</v>
      </c>
      <c r="I152" s="206"/>
      <c r="J152" s="108">
        <v>0.05</v>
      </c>
      <c r="K152" s="109"/>
      <c r="L152" s="108">
        <v>0.1</v>
      </c>
      <c r="M152" s="109"/>
      <c r="N152" s="108">
        <v>0.1</v>
      </c>
      <c r="O152" s="109"/>
      <c r="P152" s="108">
        <v>0.1</v>
      </c>
      <c r="Q152" s="109"/>
      <c r="R152" s="108">
        <v>0.1</v>
      </c>
      <c r="S152" s="109"/>
      <c r="T152" s="108">
        <v>0.1</v>
      </c>
      <c r="U152" s="109"/>
      <c r="V152" s="108">
        <v>0.1</v>
      </c>
      <c r="W152" s="109"/>
      <c r="X152" s="108">
        <v>0.1</v>
      </c>
      <c r="Y152" s="110"/>
      <c r="Z152" s="108">
        <v>0.1</v>
      </c>
      <c r="AA152" s="110"/>
      <c r="AB152" s="108">
        <v>0.05</v>
      </c>
      <c r="AC152" s="109"/>
      <c r="AD152" s="108">
        <v>0.05</v>
      </c>
      <c r="AE152" s="109"/>
      <c r="AF152" s="108">
        <v>0.05</v>
      </c>
      <c r="AG152" s="109"/>
      <c r="AH152" s="108">
        <f t="shared" si="4"/>
        <v>1</v>
      </c>
      <c r="AI152" s="111">
        <v>44927</v>
      </c>
      <c r="AJ152" s="111">
        <v>45290</v>
      </c>
      <c r="AK152" s="114" t="s">
        <v>612</v>
      </c>
      <c r="AL152" s="107" t="s">
        <v>71</v>
      </c>
      <c r="AM152" s="36" t="s">
        <v>243</v>
      </c>
      <c r="AN152" s="112" t="s">
        <v>72</v>
      </c>
      <c r="AO152" s="112" t="s">
        <v>56</v>
      </c>
    </row>
    <row r="153" spans="1:41" ht="90" hidden="1" x14ac:dyDescent="0.3">
      <c r="A153" s="36" t="s">
        <v>39</v>
      </c>
      <c r="B153" s="55" t="s">
        <v>59</v>
      </c>
      <c r="C153" s="55">
        <v>422</v>
      </c>
      <c r="D153" s="200">
        <v>13778</v>
      </c>
      <c r="E153" s="202">
        <v>1264449000</v>
      </c>
      <c r="F153" s="119" t="s">
        <v>613</v>
      </c>
      <c r="G153" s="42" t="s">
        <v>614</v>
      </c>
      <c r="H153" s="58">
        <v>0.4</v>
      </c>
      <c r="I153" s="197">
        <f>+H153+H154+H155</f>
        <v>1</v>
      </c>
      <c r="J153" s="51" t="s">
        <v>52</v>
      </c>
      <c r="K153" s="51" t="s">
        <v>52</v>
      </c>
      <c r="L153" s="51" t="s">
        <v>52</v>
      </c>
      <c r="M153" s="51" t="s">
        <v>52</v>
      </c>
      <c r="N153" s="58">
        <v>0.25</v>
      </c>
      <c r="O153" s="51" t="s">
        <v>52</v>
      </c>
      <c r="P153" s="51" t="s">
        <v>52</v>
      </c>
      <c r="Q153" s="51" t="s">
        <v>52</v>
      </c>
      <c r="R153" s="51" t="s">
        <v>52</v>
      </c>
      <c r="S153" s="51" t="s">
        <v>52</v>
      </c>
      <c r="T153" s="58">
        <v>0.25</v>
      </c>
      <c r="U153" s="51" t="s">
        <v>52</v>
      </c>
      <c r="V153" s="51" t="s">
        <v>52</v>
      </c>
      <c r="W153" s="51" t="s">
        <v>52</v>
      </c>
      <c r="X153" s="51" t="s">
        <v>52</v>
      </c>
      <c r="Y153" s="51" t="s">
        <v>52</v>
      </c>
      <c r="Z153" s="58">
        <v>0.25</v>
      </c>
      <c r="AA153" s="51" t="s">
        <v>52</v>
      </c>
      <c r="AB153" s="51" t="s">
        <v>52</v>
      </c>
      <c r="AC153" s="51" t="s">
        <v>52</v>
      </c>
      <c r="AD153" s="51" t="s">
        <v>52</v>
      </c>
      <c r="AE153" s="51" t="s">
        <v>52</v>
      </c>
      <c r="AF153" s="58">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3">
      <c r="A154" s="36" t="s">
        <v>39</v>
      </c>
      <c r="B154" s="55" t="s">
        <v>59</v>
      </c>
      <c r="C154" s="55">
        <v>422</v>
      </c>
      <c r="D154" s="172"/>
      <c r="E154" s="203"/>
      <c r="F154" s="119" t="s">
        <v>613</v>
      </c>
      <c r="G154" s="42" t="s">
        <v>618</v>
      </c>
      <c r="H154" s="58">
        <v>0.4</v>
      </c>
      <c r="I154" s="201"/>
      <c r="J154" s="58">
        <v>0.08</v>
      </c>
      <c r="K154" s="58" t="s">
        <v>52</v>
      </c>
      <c r="L154" s="58">
        <v>0.08</v>
      </c>
      <c r="M154" s="58" t="s">
        <v>52</v>
      </c>
      <c r="N154" s="58">
        <v>0.08</v>
      </c>
      <c r="O154" s="58" t="s">
        <v>52</v>
      </c>
      <c r="P154" s="58">
        <v>0.08</v>
      </c>
      <c r="Q154" s="58" t="s">
        <v>52</v>
      </c>
      <c r="R154" s="58">
        <v>0.08</v>
      </c>
      <c r="S154" s="58" t="s">
        <v>52</v>
      </c>
      <c r="T154" s="58">
        <v>0.08</v>
      </c>
      <c r="U154" s="58" t="s">
        <v>52</v>
      </c>
      <c r="V154" s="58">
        <v>0.08</v>
      </c>
      <c r="W154" s="58" t="s">
        <v>52</v>
      </c>
      <c r="X154" s="58">
        <v>0.08</v>
      </c>
      <c r="Y154" s="58" t="s">
        <v>52</v>
      </c>
      <c r="Z154" s="58">
        <v>0.09</v>
      </c>
      <c r="AA154" s="58" t="s">
        <v>52</v>
      </c>
      <c r="AB154" s="58">
        <v>0.09</v>
      </c>
      <c r="AC154" s="58" t="s">
        <v>52</v>
      </c>
      <c r="AD154" s="58">
        <v>0.09</v>
      </c>
      <c r="AE154" s="58" t="s">
        <v>52</v>
      </c>
      <c r="AF154" s="58">
        <v>0.09</v>
      </c>
      <c r="AG154" s="58"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3">
      <c r="A155" s="36" t="s">
        <v>39</v>
      </c>
      <c r="B155" s="55" t="s">
        <v>59</v>
      </c>
      <c r="C155" s="55">
        <v>422</v>
      </c>
      <c r="D155" s="172"/>
      <c r="E155" s="203"/>
      <c r="F155" s="119" t="s">
        <v>613</v>
      </c>
      <c r="G155" s="42" t="s">
        <v>620</v>
      </c>
      <c r="H155" s="58">
        <v>0.2</v>
      </c>
      <c r="I155" s="198"/>
      <c r="J155" s="51" t="s">
        <v>52</v>
      </c>
      <c r="K155" s="51" t="s">
        <v>52</v>
      </c>
      <c r="L155" s="51" t="s">
        <v>52</v>
      </c>
      <c r="M155" s="51" t="s">
        <v>52</v>
      </c>
      <c r="N155" s="51" t="s">
        <v>52</v>
      </c>
      <c r="O155" s="51" t="s">
        <v>52</v>
      </c>
      <c r="P155" s="51" t="s">
        <v>52</v>
      </c>
      <c r="Q155" s="51" t="s">
        <v>52</v>
      </c>
      <c r="R155" s="51" t="s">
        <v>52</v>
      </c>
      <c r="S155" s="51" t="s">
        <v>52</v>
      </c>
      <c r="T155" s="58">
        <v>0.5</v>
      </c>
      <c r="U155" s="51" t="s">
        <v>52</v>
      </c>
      <c r="V155" s="51" t="s">
        <v>52</v>
      </c>
      <c r="W155" s="51" t="s">
        <v>52</v>
      </c>
      <c r="X155" s="51" t="s">
        <v>52</v>
      </c>
      <c r="Y155" s="51" t="s">
        <v>52</v>
      </c>
      <c r="Z155" s="51" t="s">
        <v>52</v>
      </c>
      <c r="AA155" s="51" t="s">
        <v>52</v>
      </c>
      <c r="AB155" s="51" t="s">
        <v>52</v>
      </c>
      <c r="AC155" s="51" t="s">
        <v>52</v>
      </c>
      <c r="AD155" s="51" t="s">
        <v>52</v>
      </c>
      <c r="AE155" s="51" t="s">
        <v>52</v>
      </c>
      <c r="AF155" s="58">
        <v>0.5</v>
      </c>
      <c r="AG155" s="51" t="s">
        <v>52</v>
      </c>
      <c r="AH155" s="29">
        <v>1</v>
      </c>
      <c r="AI155" s="53">
        <v>45078</v>
      </c>
      <c r="AJ155" s="53">
        <v>45290</v>
      </c>
      <c r="AK155" s="42" t="s">
        <v>621</v>
      </c>
      <c r="AL155" s="42" t="s">
        <v>68</v>
      </c>
      <c r="AM155" s="42" t="s">
        <v>269</v>
      </c>
      <c r="AN155" s="36" t="s">
        <v>616</v>
      </c>
      <c r="AO155" s="36" t="s">
        <v>617</v>
      </c>
    </row>
    <row r="156" spans="1:41" ht="69" hidden="1" customHeight="1" x14ac:dyDescent="0.3">
      <c r="A156" s="36" t="s">
        <v>39</v>
      </c>
      <c r="B156" s="55" t="s">
        <v>59</v>
      </c>
      <c r="C156" s="55">
        <v>423</v>
      </c>
      <c r="D156" s="172">
        <v>1</v>
      </c>
      <c r="E156" s="186">
        <v>605129000</v>
      </c>
      <c r="F156" s="42" t="s">
        <v>622</v>
      </c>
      <c r="G156" s="42" t="s">
        <v>623</v>
      </c>
      <c r="H156" s="54">
        <v>0.1</v>
      </c>
      <c r="I156" s="207">
        <f>+H156+H157+H158+H159+H160+H161+H162+H163</f>
        <v>0.99999999999999989</v>
      </c>
      <c r="J156" s="58">
        <v>0.05</v>
      </c>
      <c r="K156" s="58"/>
      <c r="L156" s="58">
        <v>0.05</v>
      </c>
      <c r="M156" s="58"/>
      <c r="N156" s="58">
        <v>0.05</v>
      </c>
      <c r="O156" s="58"/>
      <c r="P156" s="58">
        <v>0.05</v>
      </c>
      <c r="Q156" s="58"/>
      <c r="R156" s="58">
        <v>0.4</v>
      </c>
      <c r="S156" s="58"/>
      <c r="T156" s="58">
        <v>0.05</v>
      </c>
      <c r="U156" s="58"/>
      <c r="V156" s="58">
        <v>0.05</v>
      </c>
      <c r="W156" s="58"/>
      <c r="X156" s="58">
        <v>0.05</v>
      </c>
      <c r="Y156" s="58"/>
      <c r="Z156" s="58">
        <v>0.05</v>
      </c>
      <c r="AA156" s="58"/>
      <c r="AB156" s="58">
        <v>0.05</v>
      </c>
      <c r="AC156" s="58"/>
      <c r="AD156" s="58">
        <v>0.05</v>
      </c>
      <c r="AE156" s="58"/>
      <c r="AF156" s="58">
        <v>0.1</v>
      </c>
      <c r="AG156" s="58"/>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3">
      <c r="A157" s="36" t="s">
        <v>39</v>
      </c>
      <c r="B157" s="55" t="s">
        <v>59</v>
      </c>
      <c r="C157" s="55">
        <v>423</v>
      </c>
      <c r="D157" s="172"/>
      <c r="E157" s="188"/>
      <c r="F157" s="42" t="s">
        <v>622</v>
      </c>
      <c r="G157" s="42" t="s">
        <v>626</v>
      </c>
      <c r="H157" s="54">
        <v>0.1</v>
      </c>
      <c r="I157" s="208"/>
      <c r="J157" s="58"/>
      <c r="K157" s="58"/>
      <c r="L157" s="58"/>
      <c r="M157" s="58"/>
      <c r="N157" s="58">
        <v>0.15</v>
      </c>
      <c r="O157" s="58"/>
      <c r="P157" s="58">
        <v>0.15</v>
      </c>
      <c r="Q157" s="58"/>
      <c r="R157" s="58"/>
      <c r="S157" s="58"/>
      <c r="T157" s="58"/>
      <c r="U157" s="58"/>
      <c r="V157" s="58">
        <v>0.5</v>
      </c>
      <c r="W157" s="58"/>
      <c r="X157" s="58">
        <v>0.2</v>
      </c>
      <c r="Y157" s="58"/>
      <c r="Z157" s="58"/>
      <c r="AA157" s="58"/>
      <c r="AB157" s="58"/>
      <c r="AC157" s="58"/>
      <c r="AD157" s="58"/>
      <c r="AE157" s="58"/>
      <c r="AF157" s="58"/>
      <c r="AG157" s="58"/>
      <c r="AH157" s="29">
        <f t="shared" si="7"/>
        <v>1</v>
      </c>
      <c r="AI157" s="53">
        <v>44986</v>
      </c>
      <c r="AJ157" s="53">
        <v>45169</v>
      </c>
      <c r="AK157" s="42" t="s">
        <v>627</v>
      </c>
      <c r="AL157" s="42" t="s">
        <v>68</v>
      </c>
      <c r="AM157" s="42" t="s">
        <v>625</v>
      </c>
      <c r="AN157" s="42" t="s">
        <v>616</v>
      </c>
      <c r="AO157" s="42" t="s">
        <v>617</v>
      </c>
    </row>
    <row r="158" spans="1:41" ht="60" hidden="1" x14ac:dyDescent="0.3">
      <c r="A158" s="36" t="s">
        <v>39</v>
      </c>
      <c r="B158" s="55" t="s">
        <v>59</v>
      </c>
      <c r="C158" s="55">
        <v>423</v>
      </c>
      <c r="D158" s="172"/>
      <c r="E158" s="188"/>
      <c r="F158" s="42" t="s">
        <v>622</v>
      </c>
      <c r="G158" s="42" t="s">
        <v>628</v>
      </c>
      <c r="H158" s="54">
        <v>0.2</v>
      </c>
      <c r="I158" s="208"/>
      <c r="J158" s="58"/>
      <c r="K158" s="58"/>
      <c r="L158" s="58"/>
      <c r="M158" s="58"/>
      <c r="N158" s="58"/>
      <c r="O158" s="58"/>
      <c r="P158" s="58">
        <v>0.33</v>
      </c>
      <c r="Q158" s="58"/>
      <c r="R158" s="58"/>
      <c r="S158" s="58"/>
      <c r="T158" s="58"/>
      <c r="U158" s="58"/>
      <c r="V158" s="58"/>
      <c r="W158" s="58"/>
      <c r="X158" s="58">
        <v>0.33</v>
      </c>
      <c r="Y158" s="58"/>
      <c r="Z158" s="58"/>
      <c r="AA158" s="58"/>
      <c r="AB158" s="58"/>
      <c r="AC158" s="58"/>
      <c r="AD158" s="58">
        <v>0.34</v>
      </c>
      <c r="AE158" s="58"/>
      <c r="AF158" s="58"/>
      <c r="AG158" s="58"/>
      <c r="AH158" s="29">
        <f t="shared" si="7"/>
        <v>1</v>
      </c>
      <c r="AI158" s="53">
        <v>45017</v>
      </c>
      <c r="AJ158" s="53">
        <v>45260</v>
      </c>
      <c r="AK158" s="42" t="s">
        <v>629</v>
      </c>
      <c r="AL158" s="42" t="s">
        <v>68</v>
      </c>
      <c r="AM158" s="42" t="s">
        <v>625</v>
      </c>
      <c r="AN158" s="42" t="s">
        <v>616</v>
      </c>
      <c r="AO158" s="42" t="s">
        <v>617</v>
      </c>
    </row>
    <row r="159" spans="1:41" ht="60" hidden="1" x14ac:dyDescent="0.3">
      <c r="A159" s="36" t="s">
        <v>39</v>
      </c>
      <c r="B159" s="55" t="s">
        <v>59</v>
      </c>
      <c r="C159" s="55">
        <v>423</v>
      </c>
      <c r="D159" s="172"/>
      <c r="E159" s="188"/>
      <c r="F159" s="42" t="s">
        <v>622</v>
      </c>
      <c r="G159" s="42" t="s">
        <v>630</v>
      </c>
      <c r="H159" s="54">
        <v>0.1</v>
      </c>
      <c r="I159" s="208"/>
      <c r="J159" s="58"/>
      <c r="K159" s="58"/>
      <c r="L159" s="58"/>
      <c r="M159" s="58"/>
      <c r="N159" s="58"/>
      <c r="O159" s="58"/>
      <c r="P159" s="58">
        <v>0.25</v>
      </c>
      <c r="Q159" s="58"/>
      <c r="R159" s="58">
        <v>0.75</v>
      </c>
      <c r="S159" s="58"/>
      <c r="T159" s="58"/>
      <c r="U159" s="58"/>
      <c r="V159" s="58"/>
      <c r="W159" s="58"/>
      <c r="X159" s="58"/>
      <c r="Y159" s="58"/>
      <c r="Z159" s="58"/>
      <c r="AA159" s="58"/>
      <c r="AB159" s="58"/>
      <c r="AC159" s="58"/>
      <c r="AD159" s="58"/>
      <c r="AE159" s="58"/>
      <c r="AF159" s="58"/>
      <c r="AG159" s="58"/>
      <c r="AH159" s="29">
        <f t="shared" si="7"/>
        <v>1</v>
      </c>
      <c r="AI159" s="53">
        <v>45017</v>
      </c>
      <c r="AJ159" s="53">
        <v>45076</v>
      </c>
      <c r="AK159" s="42" t="s">
        <v>631</v>
      </c>
      <c r="AL159" s="42" t="s">
        <v>68</v>
      </c>
      <c r="AM159" s="42" t="s">
        <v>625</v>
      </c>
      <c r="AN159" s="42" t="s">
        <v>616</v>
      </c>
      <c r="AO159" s="42" t="s">
        <v>617</v>
      </c>
    </row>
    <row r="160" spans="1:41" ht="60" hidden="1" x14ac:dyDescent="0.3">
      <c r="A160" s="36" t="s">
        <v>39</v>
      </c>
      <c r="B160" s="55" t="s">
        <v>59</v>
      </c>
      <c r="C160" s="55">
        <v>423</v>
      </c>
      <c r="D160" s="172"/>
      <c r="E160" s="188"/>
      <c r="F160" s="42" t="s">
        <v>622</v>
      </c>
      <c r="G160" s="42" t="s">
        <v>632</v>
      </c>
      <c r="H160" s="54">
        <v>0.1</v>
      </c>
      <c r="I160" s="208"/>
      <c r="J160" s="58"/>
      <c r="K160" s="58"/>
      <c r="L160" s="58"/>
      <c r="M160" s="58"/>
      <c r="N160" s="58">
        <v>0.33</v>
      </c>
      <c r="O160" s="58"/>
      <c r="P160" s="58">
        <v>0.33</v>
      </c>
      <c r="Q160" s="58"/>
      <c r="R160" s="58">
        <v>0.34</v>
      </c>
      <c r="S160" s="58"/>
      <c r="T160" s="58"/>
      <c r="U160" s="58"/>
      <c r="V160" s="58"/>
      <c r="W160" s="58"/>
      <c r="X160" s="58"/>
      <c r="Y160" s="58"/>
      <c r="Z160" s="58"/>
      <c r="AA160" s="58"/>
      <c r="AB160" s="58"/>
      <c r="AC160" s="58"/>
      <c r="AD160" s="58"/>
      <c r="AE160" s="58"/>
      <c r="AF160" s="58"/>
      <c r="AG160" s="58"/>
      <c r="AH160" s="29">
        <f t="shared" si="7"/>
        <v>1</v>
      </c>
      <c r="AI160" s="53">
        <v>44986</v>
      </c>
      <c r="AJ160" s="53">
        <v>45076</v>
      </c>
      <c r="AK160" s="42" t="s">
        <v>633</v>
      </c>
      <c r="AL160" s="42" t="s">
        <v>68</v>
      </c>
      <c r="AM160" s="42" t="s">
        <v>625</v>
      </c>
      <c r="AN160" s="42" t="s">
        <v>616</v>
      </c>
      <c r="AO160" s="42" t="s">
        <v>617</v>
      </c>
    </row>
    <row r="161" spans="1:42" ht="75" hidden="1" x14ac:dyDescent="0.3">
      <c r="A161" s="36" t="s">
        <v>39</v>
      </c>
      <c r="B161" s="55" t="s">
        <v>59</v>
      </c>
      <c r="C161" s="55">
        <v>423</v>
      </c>
      <c r="D161" s="172"/>
      <c r="E161" s="188"/>
      <c r="F161" s="42" t="s">
        <v>622</v>
      </c>
      <c r="G161" s="42" t="s">
        <v>634</v>
      </c>
      <c r="H161" s="54">
        <v>0.1</v>
      </c>
      <c r="I161" s="208"/>
      <c r="J161" s="58"/>
      <c r="K161" s="58"/>
      <c r="L161" s="58"/>
      <c r="M161" s="58"/>
      <c r="N161" s="58">
        <v>0.25</v>
      </c>
      <c r="O161" s="58"/>
      <c r="P161" s="58"/>
      <c r="Q161" s="58"/>
      <c r="R161" s="58"/>
      <c r="S161" s="58"/>
      <c r="T161" s="58">
        <v>0.25</v>
      </c>
      <c r="U161" s="58"/>
      <c r="V161" s="58"/>
      <c r="W161" s="58"/>
      <c r="X161" s="58"/>
      <c r="Y161" s="58"/>
      <c r="Z161" s="58">
        <v>0.25</v>
      </c>
      <c r="AA161" s="58"/>
      <c r="AB161" s="58"/>
      <c r="AC161" s="58"/>
      <c r="AD161" s="58"/>
      <c r="AE161" s="55"/>
      <c r="AF161" s="58">
        <v>0.25</v>
      </c>
      <c r="AG161" s="58"/>
      <c r="AH161" s="29">
        <f t="shared" si="7"/>
        <v>1</v>
      </c>
      <c r="AI161" s="53">
        <v>44986</v>
      </c>
      <c r="AJ161" s="53">
        <v>45291</v>
      </c>
      <c r="AK161" s="42" t="s">
        <v>635</v>
      </c>
      <c r="AL161" s="42" t="s">
        <v>68</v>
      </c>
      <c r="AM161" s="42" t="s">
        <v>625</v>
      </c>
      <c r="AN161" s="42" t="s">
        <v>616</v>
      </c>
      <c r="AO161" s="42" t="s">
        <v>617</v>
      </c>
    </row>
    <row r="162" spans="1:42" ht="67.5" hidden="1" customHeight="1" x14ac:dyDescent="0.3">
      <c r="A162" s="36" t="s">
        <v>39</v>
      </c>
      <c r="B162" s="55" t="s">
        <v>59</v>
      </c>
      <c r="C162" s="55">
        <v>423</v>
      </c>
      <c r="D162" s="172"/>
      <c r="E162" s="188"/>
      <c r="F162" s="42" t="s">
        <v>622</v>
      </c>
      <c r="G162" s="42" t="s">
        <v>636</v>
      </c>
      <c r="H162" s="54">
        <v>0.2</v>
      </c>
      <c r="I162" s="208"/>
      <c r="J162" s="58"/>
      <c r="K162" s="58"/>
      <c r="L162" s="58"/>
      <c r="M162" s="58"/>
      <c r="N162" s="58"/>
      <c r="O162" s="58"/>
      <c r="P162" s="58"/>
      <c r="Q162" s="58"/>
      <c r="R162" s="58"/>
      <c r="S162" s="58"/>
      <c r="T162" s="58"/>
      <c r="U162" s="58"/>
      <c r="V162" s="58"/>
      <c r="W162" s="58"/>
      <c r="X162" s="58"/>
      <c r="Y162" s="58"/>
      <c r="Z162" s="58">
        <v>0.25</v>
      </c>
      <c r="AA162" s="58"/>
      <c r="AB162" s="58">
        <v>0.25</v>
      </c>
      <c r="AC162" s="58"/>
      <c r="AD162" s="58">
        <v>0.5</v>
      </c>
      <c r="AE162" s="58"/>
      <c r="AF162" s="58"/>
      <c r="AG162" s="58"/>
      <c r="AH162" s="29">
        <f t="shared" si="7"/>
        <v>1</v>
      </c>
      <c r="AI162" s="53">
        <v>45170</v>
      </c>
      <c r="AJ162" s="53">
        <v>45260</v>
      </c>
      <c r="AK162" s="42" t="s">
        <v>637</v>
      </c>
      <c r="AL162" s="42" t="s">
        <v>68</v>
      </c>
      <c r="AM162" s="42" t="s">
        <v>625</v>
      </c>
      <c r="AN162" s="42" t="s">
        <v>616</v>
      </c>
      <c r="AO162" s="42" t="s">
        <v>617</v>
      </c>
    </row>
    <row r="163" spans="1:42" ht="58.5" hidden="1" customHeight="1" x14ac:dyDescent="0.3">
      <c r="A163" s="36" t="s">
        <v>39</v>
      </c>
      <c r="B163" s="55" t="s">
        <v>59</v>
      </c>
      <c r="C163" s="55">
        <v>423</v>
      </c>
      <c r="D163" s="172"/>
      <c r="E163" s="189"/>
      <c r="F163" s="42" t="s">
        <v>622</v>
      </c>
      <c r="G163" s="42" t="s">
        <v>638</v>
      </c>
      <c r="H163" s="54">
        <v>0.1</v>
      </c>
      <c r="I163" s="209"/>
      <c r="J163" s="58"/>
      <c r="K163" s="58"/>
      <c r="L163" s="58"/>
      <c r="M163" s="58"/>
      <c r="N163" s="58"/>
      <c r="O163" s="58"/>
      <c r="P163" s="58"/>
      <c r="Q163" s="58"/>
      <c r="R163" s="58"/>
      <c r="S163" s="58"/>
      <c r="T163" s="58"/>
      <c r="U163" s="58"/>
      <c r="V163" s="58"/>
      <c r="W163" s="58"/>
      <c r="X163" s="58"/>
      <c r="Y163" s="58"/>
      <c r="Z163" s="58">
        <v>0.25</v>
      </c>
      <c r="AA163" s="58"/>
      <c r="AB163" s="58">
        <v>0.25</v>
      </c>
      <c r="AC163" s="58"/>
      <c r="AD163" s="58">
        <v>0.5</v>
      </c>
      <c r="AE163" s="58"/>
      <c r="AF163" s="58"/>
      <c r="AG163" s="58"/>
      <c r="AH163" s="29">
        <f t="shared" si="7"/>
        <v>1</v>
      </c>
      <c r="AI163" s="53">
        <v>45170</v>
      </c>
      <c r="AJ163" s="53">
        <v>45260</v>
      </c>
      <c r="AK163" s="42" t="s">
        <v>639</v>
      </c>
      <c r="AL163" s="42" t="s">
        <v>68</v>
      </c>
      <c r="AM163" s="42" t="s">
        <v>625</v>
      </c>
      <c r="AN163" s="42" t="s">
        <v>616</v>
      </c>
      <c r="AO163" s="42" t="s">
        <v>617</v>
      </c>
    </row>
    <row r="164" spans="1:42" ht="90" hidden="1" x14ac:dyDescent="0.3">
      <c r="A164" s="36" t="s">
        <v>39</v>
      </c>
      <c r="B164" s="55" t="s">
        <v>59</v>
      </c>
      <c r="C164" s="55">
        <v>422</v>
      </c>
      <c r="D164" s="55" t="s">
        <v>47</v>
      </c>
      <c r="E164" s="55" t="s">
        <v>47</v>
      </c>
      <c r="F164" s="42" t="s">
        <v>640</v>
      </c>
      <c r="G164" s="42" t="s">
        <v>641</v>
      </c>
      <c r="H164" s="58">
        <v>0.5</v>
      </c>
      <c r="I164" s="197">
        <f>+H164+H165</f>
        <v>1</v>
      </c>
      <c r="J164" s="51" t="s">
        <v>52</v>
      </c>
      <c r="K164" s="51" t="s">
        <v>52</v>
      </c>
      <c r="L164" s="51" t="s">
        <v>52</v>
      </c>
      <c r="M164" s="51" t="s">
        <v>52</v>
      </c>
      <c r="N164" s="51" t="s">
        <v>52</v>
      </c>
      <c r="O164" s="51" t="s">
        <v>52</v>
      </c>
      <c r="P164" s="51" t="s">
        <v>52</v>
      </c>
      <c r="Q164" s="51" t="s">
        <v>52</v>
      </c>
      <c r="R164" s="58">
        <v>0.2</v>
      </c>
      <c r="S164" s="51" t="s">
        <v>52</v>
      </c>
      <c r="T164" s="58">
        <v>0.5</v>
      </c>
      <c r="U164" s="51" t="s">
        <v>52</v>
      </c>
      <c r="V164" s="58">
        <v>0.3</v>
      </c>
      <c r="W164" s="58"/>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3">
      <c r="A165" s="36" t="s">
        <v>39</v>
      </c>
      <c r="B165" s="55" t="s">
        <v>59</v>
      </c>
      <c r="C165" s="55">
        <v>422</v>
      </c>
      <c r="D165" s="55" t="s">
        <v>47</v>
      </c>
      <c r="E165" s="55" t="s">
        <v>47</v>
      </c>
      <c r="F165" s="42" t="s">
        <v>640</v>
      </c>
      <c r="G165" s="42" t="s">
        <v>643</v>
      </c>
      <c r="H165" s="58">
        <v>0.5</v>
      </c>
      <c r="I165" s="198"/>
      <c r="J165" s="55"/>
      <c r="K165" s="55"/>
      <c r="L165" s="55"/>
      <c r="M165" s="55"/>
      <c r="N165" s="58">
        <v>0.25</v>
      </c>
      <c r="O165" s="55"/>
      <c r="P165" s="58">
        <v>0.5</v>
      </c>
      <c r="Q165" s="55"/>
      <c r="R165" s="58">
        <v>0.25</v>
      </c>
      <c r="S165" s="55"/>
      <c r="T165" s="55"/>
      <c r="U165" s="55"/>
      <c r="V165" s="55"/>
      <c r="W165" s="55"/>
      <c r="X165" s="55"/>
      <c r="Y165" s="55"/>
      <c r="Z165" s="55"/>
      <c r="AA165" s="55"/>
      <c r="AB165" s="55"/>
      <c r="AC165" s="55"/>
      <c r="AD165" s="55"/>
      <c r="AE165" s="55"/>
      <c r="AF165" s="55"/>
      <c r="AG165" s="55"/>
      <c r="AH165" s="29">
        <f t="shared" si="7"/>
        <v>1</v>
      </c>
      <c r="AI165" s="50">
        <v>44986</v>
      </c>
      <c r="AJ165" s="50">
        <v>45077</v>
      </c>
      <c r="AK165" s="42" t="s">
        <v>644</v>
      </c>
      <c r="AL165" s="42" t="s">
        <v>68</v>
      </c>
      <c r="AM165" s="42" t="s">
        <v>269</v>
      </c>
      <c r="AN165" s="36" t="s">
        <v>616</v>
      </c>
      <c r="AO165" s="42" t="s">
        <v>617</v>
      </c>
    </row>
    <row r="166" spans="1:42" ht="81" customHeight="1" x14ac:dyDescent="0.3">
      <c r="A166" s="36" t="s">
        <v>39</v>
      </c>
      <c r="B166" s="55" t="s">
        <v>59</v>
      </c>
      <c r="C166" s="51">
        <v>424</v>
      </c>
      <c r="D166" s="193">
        <v>150</v>
      </c>
      <c r="E166" s="199">
        <v>899791000</v>
      </c>
      <c r="F166" s="119" t="s">
        <v>645</v>
      </c>
      <c r="G166" s="36" t="s">
        <v>646</v>
      </c>
      <c r="H166" s="58">
        <v>0.25</v>
      </c>
      <c r="I166" s="197">
        <f>+H166+H168+H170+H172+H174</f>
        <v>0.99999999999999989</v>
      </c>
      <c r="J166" s="55"/>
      <c r="K166" s="55"/>
      <c r="L166" s="54">
        <v>0.1</v>
      </c>
      <c r="M166" s="55"/>
      <c r="N166" s="54">
        <v>0.1</v>
      </c>
      <c r="O166" s="55"/>
      <c r="P166" s="54">
        <v>0.1</v>
      </c>
      <c r="Q166" s="55"/>
      <c r="R166" s="54">
        <v>0.1</v>
      </c>
      <c r="S166" s="55"/>
      <c r="T166" s="54">
        <v>0.1</v>
      </c>
      <c r="U166" s="55"/>
      <c r="V166" s="54">
        <v>0.1</v>
      </c>
      <c r="W166" s="55"/>
      <c r="X166" s="54">
        <v>0.1</v>
      </c>
      <c r="Y166" s="55"/>
      <c r="Z166" s="54">
        <v>0.1</v>
      </c>
      <c r="AA166" s="55"/>
      <c r="AB166" s="54">
        <v>0.1</v>
      </c>
      <c r="AC166" s="55"/>
      <c r="AD166" s="54">
        <v>0.1</v>
      </c>
      <c r="AE166" s="55"/>
      <c r="AF166" s="55"/>
      <c r="AG166" s="55"/>
      <c r="AH166" s="29">
        <f t="shared" si="7"/>
        <v>0.99999999999999989</v>
      </c>
      <c r="AI166" s="50">
        <v>44958</v>
      </c>
      <c r="AJ166" s="50">
        <v>45260</v>
      </c>
      <c r="AK166" s="42" t="s">
        <v>647</v>
      </c>
      <c r="AL166" s="42" t="s">
        <v>69</v>
      </c>
      <c r="AM166" s="42" t="s">
        <v>70</v>
      </c>
      <c r="AN166" s="36" t="s">
        <v>246</v>
      </c>
      <c r="AO166" s="36" t="s">
        <v>56</v>
      </c>
    </row>
    <row r="167" spans="1:42" ht="81" customHeight="1" x14ac:dyDescent="0.3">
      <c r="A167" s="61" t="s">
        <v>39</v>
      </c>
      <c r="B167" s="62" t="s">
        <v>59</v>
      </c>
      <c r="C167" s="120">
        <v>424</v>
      </c>
      <c r="D167" s="184"/>
      <c r="E167" s="199"/>
      <c r="F167" s="121" t="s">
        <v>648</v>
      </c>
      <c r="G167" s="86" t="s">
        <v>649</v>
      </c>
      <c r="H167" s="122">
        <v>0.25</v>
      </c>
      <c r="I167" s="201"/>
      <c r="J167" s="62"/>
      <c r="K167" s="62"/>
      <c r="L167" s="123">
        <v>0.03</v>
      </c>
      <c r="M167" s="62"/>
      <c r="N167" s="123">
        <v>0.05</v>
      </c>
      <c r="O167" s="62"/>
      <c r="P167" s="123">
        <v>0.12</v>
      </c>
      <c r="Q167" s="62"/>
      <c r="R167" s="123">
        <v>0.12</v>
      </c>
      <c r="S167" s="62"/>
      <c r="T167" s="123">
        <v>0.12</v>
      </c>
      <c r="U167" s="62"/>
      <c r="V167" s="123">
        <v>0.12</v>
      </c>
      <c r="W167" s="62"/>
      <c r="X167" s="123">
        <v>0.12</v>
      </c>
      <c r="Y167" s="62"/>
      <c r="Z167" s="123">
        <v>0.1</v>
      </c>
      <c r="AA167" s="62"/>
      <c r="AB167" s="123">
        <v>0.11</v>
      </c>
      <c r="AC167" s="62"/>
      <c r="AD167" s="123">
        <v>0.11</v>
      </c>
      <c r="AE167" s="62"/>
      <c r="AF167" s="62"/>
      <c r="AG167" s="62"/>
      <c r="AH167" s="64">
        <f t="shared" si="7"/>
        <v>1</v>
      </c>
      <c r="AI167" s="67">
        <v>44958</v>
      </c>
      <c r="AJ167" s="67">
        <v>45260</v>
      </c>
      <c r="AK167" s="124" t="s">
        <v>650</v>
      </c>
      <c r="AL167" s="125" t="s">
        <v>69</v>
      </c>
      <c r="AM167" s="125" t="s">
        <v>70</v>
      </c>
      <c r="AN167" s="61" t="s">
        <v>246</v>
      </c>
      <c r="AO167" s="61" t="s">
        <v>56</v>
      </c>
      <c r="AP167" s="126" t="s">
        <v>651</v>
      </c>
    </row>
    <row r="168" spans="1:42" ht="82.5" customHeight="1" x14ac:dyDescent="0.3">
      <c r="A168" s="36" t="s">
        <v>39</v>
      </c>
      <c r="B168" s="55" t="s">
        <v>59</v>
      </c>
      <c r="C168" s="51">
        <v>424</v>
      </c>
      <c r="D168" s="184"/>
      <c r="E168" s="200"/>
      <c r="F168" s="119" t="s">
        <v>645</v>
      </c>
      <c r="G168" s="36" t="s">
        <v>652</v>
      </c>
      <c r="H168" s="58">
        <v>0.25</v>
      </c>
      <c r="I168" s="201"/>
      <c r="J168" s="55"/>
      <c r="K168" s="55"/>
      <c r="L168" s="55"/>
      <c r="M168" s="55"/>
      <c r="N168" s="54">
        <v>0.1</v>
      </c>
      <c r="O168" s="55"/>
      <c r="P168" s="54">
        <v>0.1</v>
      </c>
      <c r="Q168" s="55"/>
      <c r="R168" s="54">
        <v>0.1</v>
      </c>
      <c r="S168" s="55"/>
      <c r="T168" s="54">
        <v>0.1</v>
      </c>
      <c r="U168" s="55"/>
      <c r="V168" s="54">
        <v>0.1</v>
      </c>
      <c r="W168" s="55"/>
      <c r="X168" s="54">
        <v>0.1</v>
      </c>
      <c r="Y168" s="55"/>
      <c r="Z168" s="54">
        <v>0.1</v>
      </c>
      <c r="AA168" s="55"/>
      <c r="AB168" s="54">
        <v>0.1</v>
      </c>
      <c r="AC168" s="55"/>
      <c r="AD168" s="54">
        <v>0.1</v>
      </c>
      <c r="AE168" s="55"/>
      <c r="AF168" s="54">
        <v>0.1</v>
      </c>
      <c r="AG168" s="55"/>
      <c r="AH168" s="29">
        <f t="shared" si="7"/>
        <v>0.99999999999999989</v>
      </c>
      <c r="AI168" s="50">
        <v>44986</v>
      </c>
      <c r="AJ168" s="50">
        <v>45291</v>
      </c>
      <c r="AK168" s="42" t="s">
        <v>653</v>
      </c>
      <c r="AL168" s="42" t="s">
        <v>69</v>
      </c>
      <c r="AM168" s="42" t="s">
        <v>70</v>
      </c>
      <c r="AN168" s="36" t="s">
        <v>246</v>
      </c>
      <c r="AO168" s="36" t="s">
        <v>56</v>
      </c>
    </row>
    <row r="169" spans="1:42" ht="82.5" customHeight="1" x14ac:dyDescent="0.3">
      <c r="A169" s="61" t="s">
        <v>39</v>
      </c>
      <c r="B169" s="62" t="s">
        <v>59</v>
      </c>
      <c r="C169" s="120">
        <v>424</v>
      </c>
      <c r="D169" s="184"/>
      <c r="E169" s="200"/>
      <c r="F169" s="121" t="s">
        <v>645</v>
      </c>
      <c r="G169" s="86" t="s">
        <v>654</v>
      </c>
      <c r="H169" s="122">
        <v>0.25</v>
      </c>
      <c r="I169" s="201"/>
      <c r="J169" s="62"/>
      <c r="K169" s="62"/>
      <c r="L169" s="62"/>
      <c r="M169" s="62"/>
      <c r="N169" s="123">
        <v>0.05</v>
      </c>
      <c r="O169" s="62"/>
      <c r="P169" s="123">
        <v>0.11</v>
      </c>
      <c r="Q169" s="62"/>
      <c r="R169" s="123">
        <v>0.11</v>
      </c>
      <c r="S169" s="62"/>
      <c r="T169" s="123">
        <v>0.11</v>
      </c>
      <c r="U169" s="62"/>
      <c r="V169" s="123">
        <v>0.11</v>
      </c>
      <c r="W169" s="62"/>
      <c r="X169" s="123">
        <v>0.11</v>
      </c>
      <c r="Y169" s="62"/>
      <c r="Z169" s="123">
        <v>0.1</v>
      </c>
      <c r="AA169" s="62"/>
      <c r="AB169" s="123">
        <v>0.1</v>
      </c>
      <c r="AC169" s="62"/>
      <c r="AD169" s="123">
        <v>0.1</v>
      </c>
      <c r="AE169" s="62"/>
      <c r="AF169" s="123">
        <v>0.1</v>
      </c>
      <c r="AG169" s="62"/>
      <c r="AH169" s="64">
        <v>1</v>
      </c>
      <c r="AI169" s="67">
        <v>44986</v>
      </c>
      <c r="AJ169" s="67">
        <v>45291</v>
      </c>
      <c r="AK169" s="125" t="s">
        <v>653</v>
      </c>
      <c r="AL169" s="125" t="s">
        <v>69</v>
      </c>
      <c r="AM169" s="125" t="s">
        <v>70</v>
      </c>
      <c r="AN169" s="61" t="s">
        <v>655</v>
      </c>
      <c r="AO169" s="61" t="s">
        <v>56</v>
      </c>
      <c r="AP169" s="126" t="s">
        <v>656</v>
      </c>
    </row>
    <row r="170" spans="1:42" ht="85.5" customHeight="1" x14ac:dyDescent="0.3">
      <c r="A170" s="36" t="s">
        <v>39</v>
      </c>
      <c r="B170" s="55" t="s">
        <v>59</v>
      </c>
      <c r="C170" s="51">
        <v>424</v>
      </c>
      <c r="D170" s="184"/>
      <c r="E170" s="200"/>
      <c r="F170" s="119" t="s">
        <v>645</v>
      </c>
      <c r="G170" s="42" t="s">
        <v>657</v>
      </c>
      <c r="H170" s="58">
        <v>0.1</v>
      </c>
      <c r="I170" s="201"/>
      <c r="J170" s="55"/>
      <c r="K170" s="55"/>
      <c r="L170" s="55"/>
      <c r="M170" s="55"/>
      <c r="N170" s="54">
        <v>0.1</v>
      </c>
      <c r="O170" s="55"/>
      <c r="P170" s="54">
        <v>0.1</v>
      </c>
      <c r="Q170" s="55"/>
      <c r="R170" s="54">
        <v>0.1</v>
      </c>
      <c r="S170" s="55"/>
      <c r="T170" s="54">
        <v>0.1</v>
      </c>
      <c r="U170" s="55"/>
      <c r="V170" s="54">
        <v>0.1</v>
      </c>
      <c r="W170" s="55"/>
      <c r="X170" s="54">
        <v>0.1</v>
      </c>
      <c r="Y170" s="55"/>
      <c r="Z170" s="54">
        <v>0.1</v>
      </c>
      <c r="AA170" s="55"/>
      <c r="AB170" s="54">
        <v>0.1</v>
      </c>
      <c r="AC170" s="55"/>
      <c r="AD170" s="54">
        <v>0.1</v>
      </c>
      <c r="AE170" s="55"/>
      <c r="AF170" s="54">
        <v>0.1</v>
      </c>
      <c r="AG170" s="55"/>
      <c r="AH170" s="29">
        <f t="shared" si="7"/>
        <v>0.99999999999999989</v>
      </c>
      <c r="AI170" s="50">
        <v>44986</v>
      </c>
      <c r="AJ170" s="50">
        <v>45291</v>
      </c>
      <c r="AK170" s="42" t="s">
        <v>658</v>
      </c>
      <c r="AL170" s="42" t="s">
        <v>69</v>
      </c>
      <c r="AM170" s="42" t="s">
        <v>70</v>
      </c>
      <c r="AN170" s="36" t="s">
        <v>246</v>
      </c>
      <c r="AO170" s="36" t="s">
        <v>56</v>
      </c>
    </row>
    <row r="171" spans="1:42" ht="130.5" customHeight="1" x14ac:dyDescent="0.3">
      <c r="A171" s="61" t="s">
        <v>39</v>
      </c>
      <c r="B171" s="62" t="s">
        <v>59</v>
      </c>
      <c r="C171" s="120">
        <v>424</v>
      </c>
      <c r="D171" s="184"/>
      <c r="E171" s="200"/>
      <c r="F171" s="121" t="s">
        <v>645</v>
      </c>
      <c r="G171" s="125" t="s">
        <v>657</v>
      </c>
      <c r="H171" s="122">
        <v>0.1</v>
      </c>
      <c r="I171" s="201"/>
      <c r="J171" s="62"/>
      <c r="K171" s="62"/>
      <c r="L171" s="62"/>
      <c r="M171" s="62"/>
      <c r="N171" s="123"/>
      <c r="O171" s="62"/>
      <c r="P171" s="65">
        <v>0.1</v>
      </c>
      <c r="Q171" s="66"/>
      <c r="R171" s="65">
        <v>0.12</v>
      </c>
      <c r="S171" s="66"/>
      <c r="T171" s="65">
        <v>0.12</v>
      </c>
      <c r="U171" s="66"/>
      <c r="V171" s="65">
        <v>0.12</v>
      </c>
      <c r="W171" s="66"/>
      <c r="X171" s="65">
        <v>0.12</v>
      </c>
      <c r="Y171" s="66"/>
      <c r="Z171" s="65">
        <v>0.1</v>
      </c>
      <c r="AA171" s="66"/>
      <c r="AB171" s="65">
        <v>0.12</v>
      </c>
      <c r="AC171" s="66"/>
      <c r="AD171" s="65">
        <v>0.1</v>
      </c>
      <c r="AE171" s="66"/>
      <c r="AF171" s="65">
        <v>0.1</v>
      </c>
      <c r="AG171" s="62"/>
      <c r="AH171" s="64">
        <f t="shared" si="7"/>
        <v>0.99999999999999989</v>
      </c>
      <c r="AI171" s="68">
        <v>45017</v>
      </c>
      <c r="AJ171" s="68">
        <v>45291</v>
      </c>
      <c r="AK171" s="125" t="s">
        <v>658</v>
      </c>
      <c r="AL171" s="125" t="s">
        <v>69</v>
      </c>
      <c r="AM171" s="125" t="s">
        <v>70</v>
      </c>
      <c r="AN171" s="61" t="s">
        <v>246</v>
      </c>
      <c r="AO171" s="61" t="s">
        <v>56</v>
      </c>
      <c r="AP171" s="126" t="s">
        <v>659</v>
      </c>
    </row>
    <row r="172" spans="1:42" ht="114.75" customHeight="1" x14ac:dyDescent="0.3">
      <c r="A172" s="36" t="s">
        <v>39</v>
      </c>
      <c r="B172" s="55" t="s">
        <v>59</v>
      </c>
      <c r="C172" s="51">
        <v>424</v>
      </c>
      <c r="D172" s="184"/>
      <c r="E172" s="200"/>
      <c r="F172" s="119" t="s">
        <v>645</v>
      </c>
      <c r="G172" s="42" t="s">
        <v>660</v>
      </c>
      <c r="H172" s="58">
        <v>0.3</v>
      </c>
      <c r="I172" s="201"/>
      <c r="J172" s="55"/>
      <c r="K172" s="55"/>
      <c r="L172" s="127">
        <v>0.09</v>
      </c>
      <c r="M172" s="55"/>
      <c r="N172" s="127">
        <v>0.09</v>
      </c>
      <c r="O172" s="55"/>
      <c r="P172" s="127">
        <v>0.09</v>
      </c>
      <c r="Q172" s="55"/>
      <c r="R172" s="127">
        <v>0.09</v>
      </c>
      <c r="S172" s="55"/>
      <c r="T172" s="127">
        <v>0.09</v>
      </c>
      <c r="U172" s="55"/>
      <c r="V172" s="127">
        <v>0.09</v>
      </c>
      <c r="W172" s="55"/>
      <c r="X172" s="127">
        <v>0.09</v>
      </c>
      <c r="Y172" s="55"/>
      <c r="Z172" s="127">
        <v>0.09</v>
      </c>
      <c r="AA172" s="55"/>
      <c r="AB172" s="127">
        <v>0.09</v>
      </c>
      <c r="AC172" s="55"/>
      <c r="AD172" s="127">
        <v>0.09</v>
      </c>
      <c r="AE172" s="55"/>
      <c r="AF172" s="127">
        <v>0.1</v>
      </c>
      <c r="AG172" s="55"/>
      <c r="AH172" s="29">
        <f t="shared" si="7"/>
        <v>0.99999999999999978</v>
      </c>
      <c r="AI172" s="50">
        <v>44958</v>
      </c>
      <c r="AJ172" s="50">
        <v>45291</v>
      </c>
      <c r="AK172" s="42" t="s">
        <v>661</v>
      </c>
      <c r="AL172" s="42" t="s">
        <v>69</v>
      </c>
      <c r="AM172" s="42" t="s">
        <v>70</v>
      </c>
      <c r="AN172" s="36" t="s">
        <v>246</v>
      </c>
      <c r="AO172" s="36" t="s">
        <v>56</v>
      </c>
    </row>
    <row r="173" spans="1:42" ht="114.75" customHeight="1" x14ac:dyDescent="0.3">
      <c r="A173" s="61" t="s">
        <v>39</v>
      </c>
      <c r="B173" s="62" t="s">
        <v>59</v>
      </c>
      <c r="C173" s="120">
        <v>424</v>
      </c>
      <c r="D173" s="184"/>
      <c r="E173" s="200"/>
      <c r="F173" s="121" t="s">
        <v>645</v>
      </c>
      <c r="G173" s="125" t="s">
        <v>660</v>
      </c>
      <c r="H173" s="122">
        <v>0.3</v>
      </c>
      <c r="I173" s="201"/>
      <c r="J173" s="62"/>
      <c r="K173" s="62"/>
      <c r="L173" s="128">
        <v>0.09</v>
      </c>
      <c r="M173" s="62"/>
      <c r="N173" s="128">
        <v>0.09</v>
      </c>
      <c r="O173" s="62"/>
      <c r="P173" s="128">
        <v>0.09</v>
      </c>
      <c r="Q173" s="62"/>
      <c r="R173" s="128">
        <v>0.09</v>
      </c>
      <c r="S173" s="62"/>
      <c r="T173" s="128">
        <v>0.09</v>
      </c>
      <c r="U173" s="62"/>
      <c r="V173" s="128">
        <v>0.09</v>
      </c>
      <c r="W173" s="62"/>
      <c r="X173" s="128">
        <v>0.09</v>
      </c>
      <c r="Y173" s="62"/>
      <c r="Z173" s="128">
        <v>0.09</v>
      </c>
      <c r="AA173" s="62"/>
      <c r="AB173" s="128">
        <v>0.09</v>
      </c>
      <c r="AC173" s="62"/>
      <c r="AD173" s="128">
        <v>0.09</v>
      </c>
      <c r="AE173" s="62"/>
      <c r="AF173" s="128">
        <v>0.1</v>
      </c>
      <c r="AG173" s="62"/>
      <c r="AH173" s="64">
        <f t="shared" si="7"/>
        <v>0.99999999999999978</v>
      </c>
      <c r="AI173" s="67">
        <v>44958</v>
      </c>
      <c r="AJ173" s="67">
        <v>45291</v>
      </c>
      <c r="AK173" s="124" t="s">
        <v>662</v>
      </c>
      <c r="AL173" s="125" t="s">
        <v>69</v>
      </c>
      <c r="AM173" s="125" t="s">
        <v>70</v>
      </c>
      <c r="AN173" s="61" t="s">
        <v>246</v>
      </c>
      <c r="AO173" s="61" t="s">
        <v>56</v>
      </c>
      <c r="AP173" s="126" t="s">
        <v>663</v>
      </c>
    </row>
    <row r="174" spans="1:42" ht="73.5" customHeight="1" x14ac:dyDescent="0.3">
      <c r="A174" s="36" t="s">
        <v>39</v>
      </c>
      <c r="B174" s="55" t="s">
        <v>59</v>
      </c>
      <c r="C174" s="51">
        <v>424</v>
      </c>
      <c r="D174" s="185"/>
      <c r="E174" s="200"/>
      <c r="F174" s="119" t="s">
        <v>645</v>
      </c>
      <c r="G174" s="42" t="s">
        <v>664</v>
      </c>
      <c r="H174" s="58">
        <v>0.1</v>
      </c>
      <c r="I174" s="198"/>
      <c r="J174" s="55"/>
      <c r="K174" s="55"/>
      <c r="L174" s="55"/>
      <c r="M174" s="55"/>
      <c r="N174" s="55"/>
      <c r="O174" s="55"/>
      <c r="P174" s="55"/>
      <c r="Q174" s="55"/>
      <c r="R174" s="55"/>
      <c r="S174" s="55"/>
      <c r="T174" s="55"/>
      <c r="U174" s="55"/>
      <c r="V174" s="127">
        <v>0.1</v>
      </c>
      <c r="W174" s="55"/>
      <c r="X174" s="54">
        <v>0.25</v>
      </c>
      <c r="Y174" s="55"/>
      <c r="Z174" s="54">
        <v>0.25</v>
      </c>
      <c r="AA174" s="55"/>
      <c r="AB174" s="54">
        <v>0.2</v>
      </c>
      <c r="AC174" s="55"/>
      <c r="AD174" s="54">
        <v>0.2</v>
      </c>
      <c r="AE174" s="55"/>
      <c r="AF174" s="55"/>
      <c r="AG174" s="55"/>
      <c r="AH174" s="29">
        <f t="shared" si="7"/>
        <v>1</v>
      </c>
      <c r="AI174" s="50">
        <v>45108</v>
      </c>
      <c r="AJ174" s="50">
        <v>45260</v>
      </c>
      <c r="AK174" s="42" t="s">
        <v>665</v>
      </c>
      <c r="AL174" s="42" t="s">
        <v>69</v>
      </c>
      <c r="AM174" s="42" t="s">
        <v>70</v>
      </c>
      <c r="AN174" s="36" t="s">
        <v>246</v>
      </c>
      <c r="AO174" s="36" t="s">
        <v>56</v>
      </c>
    </row>
    <row r="175" spans="1:42" ht="73.5" customHeight="1" x14ac:dyDescent="0.3">
      <c r="A175" s="36" t="s">
        <v>39</v>
      </c>
      <c r="B175" s="55" t="s">
        <v>59</v>
      </c>
      <c r="C175" s="51">
        <v>424</v>
      </c>
      <c r="D175" s="129"/>
      <c r="E175" s="130"/>
      <c r="F175" s="121" t="s">
        <v>645</v>
      </c>
      <c r="G175" s="124" t="s">
        <v>666</v>
      </c>
      <c r="H175" s="122">
        <v>0.1</v>
      </c>
      <c r="I175" s="131"/>
      <c r="J175" s="62"/>
      <c r="K175" s="62"/>
      <c r="L175" s="62"/>
      <c r="M175" s="62"/>
      <c r="N175" s="62"/>
      <c r="O175" s="62"/>
      <c r="P175" s="62"/>
      <c r="Q175" s="62"/>
      <c r="R175" s="62"/>
      <c r="S175" s="62"/>
      <c r="T175" s="62"/>
      <c r="U175" s="62"/>
      <c r="V175" s="128">
        <v>0.1</v>
      </c>
      <c r="W175" s="62"/>
      <c r="X175" s="123">
        <v>0.25</v>
      </c>
      <c r="Y175" s="62"/>
      <c r="Z175" s="123">
        <v>0.25</v>
      </c>
      <c r="AA175" s="62"/>
      <c r="AB175" s="123">
        <v>0.2</v>
      </c>
      <c r="AC175" s="62"/>
      <c r="AD175" s="123">
        <v>0.2</v>
      </c>
      <c r="AE175" s="62"/>
      <c r="AF175" s="62"/>
      <c r="AG175" s="62"/>
      <c r="AH175" s="64">
        <f t="shared" si="7"/>
        <v>1</v>
      </c>
      <c r="AI175" s="67">
        <v>45108</v>
      </c>
      <c r="AJ175" s="67">
        <v>45260</v>
      </c>
      <c r="AK175" s="124" t="s">
        <v>667</v>
      </c>
      <c r="AL175" s="125" t="s">
        <v>69</v>
      </c>
      <c r="AM175" s="125" t="s">
        <v>70</v>
      </c>
      <c r="AN175" s="61" t="s">
        <v>246</v>
      </c>
      <c r="AO175" s="61" t="s">
        <v>56</v>
      </c>
      <c r="AP175" s="126" t="s">
        <v>668</v>
      </c>
    </row>
    <row r="176" spans="1:42" ht="60" x14ac:dyDescent="0.3">
      <c r="A176" s="36" t="s">
        <v>39</v>
      </c>
      <c r="B176" s="55" t="s">
        <v>59</v>
      </c>
      <c r="C176" s="55">
        <v>424</v>
      </c>
      <c r="D176" s="55" t="s">
        <v>47</v>
      </c>
      <c r="E176" s="55" t="s">
        <v>47</v>
      </c>
      <c r="F176" s="36" t="s">
        <v>669</v>
      </c>
      <c r="G176" s="36" t="s">
        <v>670</v>
      </c>
      <c r="H176" s="58">
        <v>1</v>
      </c>
      <c r="I176" s="54">
        <f>+H176</f>
        <v>1</v>
      </c>
      <c r="J176" s="55"/>
      <c r="K176" s="55"/>
      <c r="L176" s="55"/>
      <c r="M176" s="55"/>
      <c r="N176" s="55"/>
      <c r="O176" s="55"/>
      <c r="P176" s="54">
        <v>0.25</v>
      </c>
      <c r="Q176" s="55"/>
      <c r="R176" s="55"/>
      <c r="S176" s="55"/>
      <c r="T176" s="55"/>
      <c r="U176" s="55"/>
      <c r="V176" s="54">
        <v>0.25</v>
      </c>
      <c r="W176" s="55"/>
      <c r="X176" s="55"/>
      <c r="Y176" s="55"/>
      <c r="Z176" s="55"/>
      <c r="AA176" s="55"/>
      <c r="AB176" s="54">
        <v>0.25</v>
      </c>
      <c r="AC176" s="55"/>
      <c r="AD176" s="55"/>
      <c r="AE176" s="55"/>
      <c r="AF176" s="54">
        <v>0.25</v>
      </c>
      <c r="AG176" s="55"/>
      <c r="AH176" s="29">
        <f t="shared" si="7"/>
        <v>1</v>
      </c>
      <c r="AI176" s="50">
        <v>45017</v>
      </c>
      <c r="AJ176" s="50">
        <v>45291</v>
      </c>
      <c r="AK176" s="36" t="s">
        <v>671</v>
      </c>
      <c r="AL176" s="36" t="s">
        <v>67</v>
      </c>
      <c r="AM176" s="36" t="s">
        <v>242</v>
      </c>
      <c r="AN176" s="36" t="s">
        <v>242</v>
      </c>
      <c r="AO176" s="36" t="s">
        <v>56</v>
      </c>
    </row>
    <row r="177" spans="1:42" ht="61.5" hidden="1" customHeight="1" x14ac:dyDescent="0.3">
      <c r="A177" s="36" t="s">
        <v>39</v>
      </c>
      <c r="B177" s="55" t="s">
        <v>59</v>
      </c>
      <c r="C177" s="51">
        <v>424</v>
      </c>
      <c r="D177" s="130" t="s">
        <v>47</v>
      </c>
      <c r="E177" s="130" t="s">
        <v>47</v>
      </c>
      <c r="F177" s="42" t="s">
        <v>672</v>
      </c>
      <c r="G177" s="42" t="s">
        <v>673</v>
      </c>
      <c r="H177" s="54">
        <v>0.25</v>
      </c>
      <c r="I177" s="162">
        <f>+H177+H178+H180+H181</f>
        <v>1</v>
      </c>
      <c r="J177" s="55"/>
      <c r="K177" s="55"/>
      <c r="L177" s="55"/>
      <c r="M177" s="55"/>
      <c r="N177" s="54">
        <v>1</v>
      </c>
      <c r="O177" s="43"/>
      <c r="P177" s="55"/>
      <c r="Q177" s="55"/>
      <c r="R177" s="55"/>
      <c r="S177" s="55"/>
      <c r="T177" s="55"/>
      <c r="U177" s="55"/>
      <c r="V177" s="54"/>
      <c r="W177" s="54"/>
      <c r="X177" s="55"/>
      <c r="Y177" s="55"/>
      <c r="Z177" s="55"/>
      <c r="AA177" s="55"/>
      <c r="AB177" s="55"/>
      <c r="AC177" s="55"/>
      <c r="AD177" s="55"/>
      <c r="AE177" s="55"/>
      <c r="AF177" s="55"/>
      <c r="AG177" s="55"/>
      <c r="AH177" s="29">
        <f t="shared" si="7"/>
        <v>1</v>
      </c>
      <c r="AI177" s="50">
        <v>44986</v>
      </c>
      <c r="AJ177" s="50">
        <v>45015</v>
      </c>
      <c r="AK177" s="36" t="s">
        <v>674</v>
      </c>
      <c r="AL177" s="42" t="s">
        <v>69</v>
      </c>
      <c r="AM177" s="42" t="s">
        <v>70</v>
      </c>
      <c r="AN177" s="36" t="s">
        <v>246</v>
      </c>
      <c r="AO177" s="36" t="s">
        <v>56</v>
      </c>
    </row>
    <row r="178" spans="1:42" ht="58.5" customHeight="1" x14ac:dyDescent="0.3">
      <c r="A178" s="36" t="s">
        <v>39</v>
      </c>
      <c r="B178" s="55" t="s">
        <v>59</v>
      </c>
      <c r="C178" s="51">
        <v>424</v>
      </c>
      <c r="D178" s="130" t="s">
        <v>47</v>
      </c>
      <c r="E178" s="130" t="s">
        <v>47</v>
      </c>
      <c r="F178" s="42" t="s">
        <v>672</v>
      </c>
      <c r="G178" s="42" t="s">
        <v>675</v>
      </c>
      <c r="H178" s="54">
        <v>0.25</v>
      </c>
      <c r="I178" s="163"/>
      <c r="J178" s="55"/>
      <c r="K178" s="55"/>
      <c r="L178" s="55"/>
      <c r="M178" s="55"/>
      <c r="N178" s="55"/>
      <c r="O178" s="55"/>
      <c r="P178" s="55"/>
      <c r="Q178" s="55"/>
      <c r="R178" s="55"/>
      <c r="S178" s="55"/>
      <c r="T178" s="54">
        <v>0.8</v>
      </c>
      <c r="U178" s="55"/>
      <c r="V178" s="55"/>
      <c r="W178" s="55"/>
      <c r="X178" s="55"/>
      <c r="Y178" s="55"/>
      <c r="Z178" s="54">
        <v>0.2</v>
      </c>
      <c r="AA178" s="55"/>
      <c r="AB178" s="55"/>
      <c r="AC178" s="55"/>
      <c r="AD178" s="55"/>
      <c r="AE178" s="55"/>
      <c r="AF178" s="55"/>
      <c r="AG178" s="55"/>
      <c r="AH178" s="29">
        <f t="shared" si="7"/>
        <v>1</v>
      </c>
      <c r="AI178" s="50">
        <v>45078</v>
      </c>
      <c r="AJ178" s="50">
        <v>45199</v>
      </c>
      <c r="AK178" s="36" t="s">
        <v>674</v>
      </c>
      <c r="AL178" s="42" t="s">
        <v>69</v>
      </c>
      <c r="AM178" s="42" t="s">
        <v>70</v>
      </c>
      <c r="AN178" s="36" t="s">
        <v>246</v>
      </c>
      <c r="AO178" s="36" t="s">
        <v>56</v>
      </c>
    </row>
    <row r="179" spans="1:42" ht="58.5" customHeight="1" x14ac:dyDescent="0.3">
      <c r="A179" s="61" t="s">
        <v>39</v>
      </c>
      <c r="B179" s="62" t="s">
        <v>59</v>
      </c>
      <c r="C179" s="120">
        <v>424</v>
      </c>
      <c r="D179" s="132" t="s">
        <v>47</v>
      </c>
      <c r="E179" s="132" t="s">
        <v>47</v>
      </c>
      <c r="F179" s="125" t="s">
        <v>672</v>
      </c>
      <c r="G179" s="125" t="s">
        <v>675</v>
      </c>
      <c r="H179" s="123">
        <v>0.25</v>
      </c>
      <c r="I179" s="163"/>
      <c r="J179" s="62"/>
      <c r="K179" s="62"/>
      <c r="L179" s="62"/>
      <c r="M179" s="62"/>
      <c r="N179" s="62"/>
      <c r="O179" s="62"/>
      <c r="P179" s="65">
        <v>0.2</v>
      </c>
      <c r="Q179" s="66"/>
      <c r="R179" s="65">
        <v>0.2</v>
      </c>
      <c r="S179" s="66"/>
      <c r="T179" s="65">
        <v>0.2</v>
      </c>
      <c r="U179" s="66"/>
      <c r="V179" s="65">
        <v>0.2</v>
      </c>
      <c r="W179" s="66"/>
      <c r="X179" s="65">
        <v>0.2</v>
      </c>
      <c r="Y179" s="62"/>
      <c r="Z179" s="123"/>
      <c r="AA179" s="62"/>
      <c r="AB179" s="62"/>
      <c r="AC179" s="62"/>
      <c r="AD179" s="62"/>
      <c r="AE179" s="62"/>
      <c r="AF179" s="62"/>
      <c r="AG179" s="62"/>
      <c r="AH179" s="64">
        <v>1</v>
      </c>
      <c r="AI179" s="67">
        <v>45017</v>
      </c>
      <c r="AJ179" s="67">
        <v>45168</v>
      </c>
      <c r="AK179" s="61" t="s">
        <v>674</v>
      </c>
      <c r="AL179" s="125" t="s">
        <v>69</v>
      </c>
      <c r="AM179" s="125" t="s">
        <v>70</v>
      </c>
      <c r="AN179" s="61" t="s">
        <v>246</v>
      </c>
      <c r="AO179" s="61" t="s">
        <v>56</v>
      </c>
      <c r="AP179" s="126" t="s">
        <v>676</v>
      </c>
    </row>
    <row r="180" spans="1:42" ht="56.25" hidden="1" customHeight="1" x14ac:dyDescent="0.3">
      <c r="A180" s="36" t="s">
        <v>39</v>
      </c>
      <c r="B180" s="55" t="s">
        <v>59</v>
      </c>
      <c r="C180" s="51">
        <v>424</v>
      </c>
      <c r="D180" s="130" t="s">
        <v>47</v>
      </c>
      <c r="E180" s="130" t="s">
        <v>47</v>
      </c>
      <c r="F180" s="42" t="s">
        <v>672</v>
      </c>
      <c r="G180" s="42" t="s">
        <v>677</v>
      </c>
      <c r="H180" s="54">
        <v>0.25</v>
      </c>
      <c r="I180" s="163"/>
      <c r="J180" s="55"/>
      <c r="K180" s="55"/>
      <c r="L180" s="54">
        <v>1</v>
      </c>
      <c r="M180" s="55"/>
      <c r="N180" s="55"/>
      <c r="O180" s="55"/>
      <c r="P180" s="55"/>
      <c r="Q180" s="55"/>
      <c r="R180" s="55"/>
      <c r="S180" s="55"/>
      <c r="T180" s="55"/>
      <c r="U180" s="55"/>
      <c r="V180" s="55"/>
      <c r="W180" s="55"/>
      <c r="X180" s="55"/>
      <c r="Y180" s="55"/>
      <c r="Z180" s="55"/>
      <c r="AA180" s="55"/>
      <c r="AB180" s="55"/>
      <c r="AC180" s="55"/>
      <c r="AD180" s="55"/>
      <c r="AE180" s="55"/>
      <c r="AF180" s="55"/>
      <c r="AG180" s="55"/>
      <c r="AH180" s="29">
        <f t="shared" si="7"/>
        <v>1</v>
      </c>
      <c r="AI180" s="50">
        <v>44958</v>
      </c>
      <c r="AJ180" s="50">
        <v>44985</v>
      </c>
      <c r="AK180" s="36" t="s">
        <v>678</v>
      </c>
      <c r="AL180" s="42" t="s">
        <v>69</v>
      </c>
      <c r="AM180" s="42" t="s">
        <v>70</v>
      </c>
      <c r="AN180" s="36" t="s">
        <v>246</v>
      </c>
      <c r="AO180" s="36" t="s">
        <v>56</v>
      </c>
    </row>
    <row r="181" spans="1:42" ht="70.5" customHeight="1" x14ac:dyDescent="0.3">
      <c r="A181" s="36" t="s">
        <v>39</v>
      </c>
      <c r="B181" s="55" t="s">
        <v>59</v>
      </c>
      <c r="C181" s="51">
        <v>424</v>
      </c>
      <c r="D181" s="130" t="s">
        <v>47</v>
      </c>
      <c r="E181" s="130" t="s">
        <v>47</v>
      </c>
      <c r="F181" s="42" t="s">
        <v>672</v>
      </c>
      <c r="G181" s="42" t="s">
        <v>679</v>
      </c>
      <c r="H181" s="54">
        <v>0.25</v>
      </c>
      <c r="I181" s="164"/>
      <c r="J181" s="54">
        <v>0.2</v>
      </c>
      <c r="K181" s="55"/>
      <c r="L181" s="54">
        <v>0.2</v>
      </c>
      <c r="M181" s="55"/>
      <c r="N181" s="54">
        <v>0.2</v>
      </c>
      <c r="O181" s="55"/>
      <c r="P181" s="54">
        <v>0.2</v>
      </c>
      <c r="Q181" s="55"/>
      <c r="R181" s="54">
        <v>0.2</v>
      </c>
      <c r="S181" s="55"/>
      <c r="T181" s="55"/>
      <c r="U181" s="55"/>
      <c r="V181" s="55"/>
      <c r="W181" s="55"/>
      <c r="X181" s="55"/>
      <c r="Y181" s="55"/>
      <c r="Z181" s="55"/>
      <c r="AA181" s="55"/>
      <c r="AB181" s="55"/>
      <c r="AC181" s="55"/>
      <c r="AD181" s="55"/>
      <c r="AE181" s="55"/>
      <c r="AF181" s="55"/>
      <c r="AG181" s="55"/>
      <c r="AH181" s="29">
        <f t="shared" si="7"/>
        <v>1</v>
      </c>
      <c r="AI181" s="50">
        <v>44927</v>
      </c>
      <c r="AJ181" s="50">
        <v>45047</v>
      </c>
      <c r="AK181" s="42" t="s">
        <v>680</v>
      </c>
      <c r="AL181" s="42" t="s">
        <v>69</v>
      </c>
      <c r="AM181" s="42" t="s">
        <v>70</v>
      </c>
      <c r="AN181" s="36" t="s">
        <v>246</v>
      </c>
      <c r="AO181" s="36" t="s">
        <v>56</v>
      </c>
    </row>
    <row r="182" spans="1:42" ht="70.5" customHeight="1" x14ac:dyDescent="0.3">
      <c r="A182" s="61" t="s">
        <v>39</v>
      </c>
      <c r="B182" s="126" t="s">
        <v>59</v>
      </c>
      <c r="C182" s="133">
        <v>424</v>
      </c>
      <c r="D182" s="133" t="s">
        <v>47</v>
      </c>
      <c r="E182" s="133" t="s">
        <v>47</v>
      </c>
      <c r="F182" s="126" t="s">
        <v>672</v>
      </c>
      <c r="G182" s="133" t="s">
        <v>681</v>
      </c>
      <c r="H182" s="134">
        <v>0.25</v>
      </c>
      <c r="I182" s="57"/>
      <c r="J182" s="135">
        <v>0.16</v>
      </c>
      <c r="K182" s="136"/>
      <c r="L182" s="135">
        <v>0.16</v>
      </c>
      <c r="M182" s="136"/>
      <c r="N182" s="135">
        <v>0.16</v>
      </c>
      <c r="O182" s="136"/>
      <c r="P182" s="135">
        <v>0.16</v>
      </c>
      <c r="Q182" s="136"/>
      <c r="R182" s="135">
        <v>0.16</v>
      </c>
      <c r="S182" s="136"/>
      <c r="T182" s="135">
        <v>0.2</v>
      </c>
      <c r="U182" s="126"/>
      <c r="V182" s="126"/>
      <c r="W182" s="126"/>
      <c r="X182" s="126"/>
      <c r="Y182" s="126"/>
      <c r="Z182" s="126"/>
      <c r="AA182" s="126"/>
      <c r="AB182" s="126"/>
      <c r="AC182" s="126"/>
      <c r="AD182" s="126"/>
      <c r="AE182" s="126"/>
      <c r="AF182" s="126"/>
      <c r="AG182" s="126"/>
      <c r="AH182" s="134">
        <v>1</v>
      </c>
      <c r="AI182" s="137">
        <v>44927</v>
      </c>
      <c r="AJ182" s="137">
        <v>45107</v>
      </c>
      <c r="AK182" s="126" t="s">
        <v>680</v>
      </c>
      <c r="AL182" s="126" t="s">
        <v>69</v>
      </c>
      <c r="AM182" s="126" t="s">
        <v>70</v>
      </c>
      <c r="AN182" s="126" t="s">
        <v>246</v>
      </c>
      <c r="AO182" s="126" t="s">
        <v>56</v>
      </c>
      <c r="AP182" s="126" t="s">
        <v>682</v>
      </c>
    </row>
    <row r="183" spans="1:42" ht="60" x14ac:dyDescent="0.3">
      <c r="A183" s="36" t="s">
        <v>39</v>
      </c>
      <c r="B183" s="55" t="s">
        <v>59</v>
      </c>
      <c r="C183" s="55">
        <v>424</v>
      </c>
      <c r="D183" s="193">
        <v>224</v>
      </c>
      <c r="E183" s="202">
        <v>2563267000</v>
      </c>
      <c r="F183" s="36" t="s">
        <v>683</v>
      </c>
      <c r="G183" s="37" t="s">
        <v>684</v>
      </c>
      <c r="H183" s="29">
        <v>0.2</v>
      </c>
      <c r="I183" s="165">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3">
      <c r="A184" s="61" t="s">
        <v>39</v>
      </c>
      <c r="B184" s="62" t="s">
        <v>59</v>
      </c>
      <c r="C184" s="62">
        <v>424</v>
      </c>
      <c r="D184" s="184"/>
      <c r="E184" s="202"/>
      <c r="F184" s="61" t="s">
        <v>683</v>
      </c>
      <c r="G184" s="63" t="s">
        <v>684</v>
      </c>
      <c r="H184" s="64">
        <v>0.2</v>
      </c>
      <c r="I184" s="166"/>
      <c r="J184" s="64"/>
      <c r="K184" s="64"/>
      <c r="L184" s="64"/>
      <c r="M184" s="64"/>
      <c r="N184" s="91">
        <v>0.12</v>
      </c>
      <c r="O184" s="91"/>
      <c r="P184" s="91">
        <v>0.12</v>
      </c>
      <c r="Q184" s="91"/>
      <c r="R184" s="91">
        <v>0.12</v>
      </c>
      <c r="S184" s="91"/>
      <c r="T184" s="91">
        <v>0.12</v>
      </c>
      <c r="U184" s="91"/>
      <c r="V184" s="91">
        <v>0.13</v>
      </c>
      <c r="W184" s="91"/>
      <c r="X184" s="91">
        <v>0.13</v>
      </c>
      <c r="Y184" s="91"/>
      <c r="Z184" s="91">
        <v>0.13</v>
      </c>
      <c r="AA184" s="91"/>
      <c r="AB184" s="91">
        <v>0.13</v>
      </c>
      <c r="AC184" s="64"/>
      <c r="AD184" s="64"/>
      <c r="AE184" s="64"/>
      <c r="AF184" s="64"/>
      <c r="AG184" s="64"/>
      <c r="AH184" s="91">
        <f t="shared" si="7"/>
        <v>1</v>
      </c>
      <c r="AI184" s="138">
        <v>44986</v>
      </c>
      <c r="AJ184" s="138">
        <v>45230</v>
      </c>
      <c r="AK184" s="63" t="s">
        <v>685</v>
      </c>
      <c r="AL184" s="61" t="s">
        <v>73</v>
      </c>
      <c r="AM184" s="61" t="s">
        <v>167</v>
      </c>
      <c r="AN184" s="63" t="s">
        <v>244</v>
      </c>
      <c r="AO184" s="61" t="s">
        <v>74</v>
      </c>
      <c r="AP184" s="33" t="s">
        <v>686</v>
      </c>
    </row>
    <row r="185" spans="1:42" ht="60" x14ac:dyDescent="0.3">
      <c r="A185" s="36" t="s">
        <v>39</v>
      </c>
      <c r="B185" s="55" t="s">
        <v>59</v>
      </c>
      <c r="C185" s="55">
        <v>424</v>
      </c>
      <c r="D185" s="184"/>
      <c r="E185" s="203"/>
      <c r="F185" s="36" t="s">
        <v>687</v>
      </c>
      <c r="G185" s="37" t="s">
        <v>688</v>
      </c>
      <c r="H185" s="29">
        <v>0.05</v>
      </c>
      <c r="I185" s="166"/>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3">
      <c r="A186" s="61" t="s">
        <v>39</v>
      </c>
      <c r="B186" s="62" t="s">
        <v>59</v>
      </c>
      <c r="C186" s="62">
        <v>424</v>
      </c>
      <c r="D186" s="184"/>
      <c r="E186" s="203"/>
      <c r="F186" s="61" t="s">
        <v>687</v>
      </c>
      <c r="G186" s="63" t="s">
        <v>688</v>
      </c>
      <c r="H186" s="64">
        <v>0.05</v>
      </c>
      <c r="I186" s="166"/>
      <c r="J186" s="64"/>
      <c r="K186" s="64"/>
      <c r="L186" s="64"/>
      <c r="M186" s="64"/>
      <c r="N186" s="91">
        <v>0.12</v>
      </c>
      <c r="O186" s="91"/>
      <c r="P186" s="91">
        <v>0.12</v>
      </c>
      <c r="Q186" s="91"/>
      <c r="R186" s="91">
        <v>0.12</v>
      </c>
      <c r="S186" s="91"/>
      <c r="T186" s="91">
        <v>0.12</v>
      </c>
      <c r="U186" s="91"/>
      <c r="V186" s="91">
        <v>0.13</v>
      </c>
      <c r="W186" s="91"/>
      <c r="X186" s="91">
        <v>0.13</v>
      </c>
      <c r="Y186" s="91"/>
      <c r="Z186" s="91">
        <v>0.13</v>
      </c>
      <c r="AA186" s="91"/>
      <c r="AB186" s="91">
        <v>0.13</v>
      </c>
      <c r="AC186" s="64"/>
      <c r="AD186" s="64"/>
      <c r="AE186" s="64"/>
      <c r="AF186" s="64"/>
      <c r="AG186" s="64"/>
      <c r="AH186" s="91">
        <f t="shared" si="7"/>
        <v>1</v>
      </c>
      <c r="AI186" s="138">
        <v>44986</v>
      </c>
      <c r="AJ186" s="138">
        <v>45230</v>
      </c>
      <c r="AK186" s="63" t="s">
        <v>689</v>
      </c>
      <c r="AL186" s="61" t="s">
        <v>73</v>
      </c>
      <c r="AM186" s="61" t="s">
        <v>167</v>
      </c>
      <c r="AN186" s="63" t="s">
        <v>244</v>
      </c>
      <c r="AO186" s="61" t="s">
        <v>74</v>
      </c>
      <c r="AP186" s="33" t="s">
        <v>686</v>
      </c>
    </row>
    <row r="187" spans="1:42" ht="135" x14ac:dyDescent="0.3">
      <c r="A187" s="36" t="s">
        <v>39</v>
      </c>
      <c r="B187" s="55" t="s">
        <v>59</v>
      </c>
      <c r="C187" s="55">
        <v>424</v>
      </c>
      <c r="D187" s="184"/>
      <c r="E187" s="203"/>
      <c r="F187" s="36" t="s">
        <v>683</v>
      </c>
      <c r="G187" s="37" t="s">
        <v>690</v>
      </c>
      <c r="H187" s="29">
        <v>0.25</v>
      </c>
      <c r="I187" s="166"/>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3">
      <c r="A188" s="61" t="s">
        <v>39</v>
      </c>
      <c r="B188" s="62" t="s">
        <v>59</v>
      </c>
      <c r="C188" s="62">
        <v>424</v>
      </c>
      <c r="D188" s="184"/>
      <c r="E188" s="203"/>
      <c r="F188" s="61" t="s">
        <v>683</v>
      </c>
      <c r="G188" s="63" t="s">
        <v>690</v>
      </c>
      <c r="H188" s="64">
        <v>0.25</v>
      </c>
      <c r="I188" s="166"/>
      <c r="J188" s="64"/>
      <c r="K188" s="64"/>
      <c r="L188" s="64"/>
      <c r="M188" s="64"/>
      <c r="N188" s="91">
        <v>0.12</v>
      </c>
      <c r="O188" s="91"/>
      <c r="P188" s="91">
        <v>0.12</v>
      </c>
      <c r="Q188" s="91"/>
      <c r="R188" s="91">
        <v>0.12</v>
      </c>
      <c r="S188" s="91"/>
      <c r="T188" s="91">
        <v>0.12</v>
      </c>
      <c r="U188" s="91"/>
      <c r="V188" s="91">
        <v>0.13</v>
      </c>
      <c r="W188" s="91"/>
      <c r="X188" s="91">
        <v>0.13</v>
      </c>
      <c r="Y188" s="91"/>
      <c r="Z188" s="91">
        <v>0.13</v>
      </c>
      <c r="AA188" s="91"/>
      <c r="AB188" s="91">
        <v>0.13</v>
      </c>
      <c r="AC188" s="64"/>
      <c r="AD188" s="64"/>
      <c r="AE188" s="64"/>
      <c r="AF188" s="64"/>
      <c r="AG188" s="64"/>
      <c r="AH188" s="91">
        <f t="shared" si="7"/>
        <v>1</v>
      </c>
      <c r="AI188" s="138">
        <v>44986</v>
      </c>
      <c r="AJ188" s="138">
        <v>45230</v>
      </c>
      <c r="AK188" s="63" t="s">
        <v>691</v>
      </c>
      <c r="AL188" s="61" t="s">
        <v>73</v>
      </c>
      <c r="AM188" s="61" t="s">
        <v>167</v>
      </c>
      <c r="AN188" s="63" t="s">
        <v>244</v>
      </c>
      <c r="AO188" s="61" t="s">
        <v>74</v>
      </c>
      <c r="AP188" s="33" t="s">
        <v>686</v>
      </c>
    </row>
    <row r="189" spans="1:42" ht="117.75" customHeight="1" x14ac:dyDescent="0.3">
      <c r="A189" s="36" t="s">
        <v>39</v>
      </c>
      <c r="B189" s="55" t="s">
        <v>59</v>
      </c>
      <c r="C189" s="55">
        <v>424</v>
      </c>
      <c r="D189" s="184"/>
      <c r="E189" s="203"/>
      <c r="F189" s="36" t="s">
        <v>683</v>
      </c>
      <c r="G189" s="37" t="s">
        <v>692</v>
      </c>
      <c r="H189" s="29">
        <v>0.25</v>
      </c>
      <c r="I189" s="166"/>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3">
      <c r="A190" s="61" t="s">
        <v>39</v>
      </c>
      <c r="B190" s="62" t="s">
        <v>59</v>
      </c>
      <c r="C190" s="62">
        <v>424</v>
      </c>
      <c r="D190" s="184"/>
      <c r="E190" s="203"/>
      <c r="F190" s="61" t="s">
        <v>683</v>
      </c>
      <c r="G190" s="63" t="s">
        <v>692</v>
      </c>
      <c r="H190" s="64">
        <v>0.25</v>
      </c>
      <c r="I190" s="166"/>
      <c r="J190" s="64"/>
      <c r="K190" s="64"/>
      <c r="L190" s="64"/>
      <c r="M190" s="64"/>
      <c r="N190" s="91">
        <v>0.15</v>
      </c>
      <c r="O190" s="91"/>
      <c r="P190" s="91">
        <v>0.15</v>
      </c>
      <c r="Q190" s="91"/>
      <c r="R190" s="91">
        <v>0.12</v>
      </c>
      <c r="S190" s="91"/>
      <c r="T190" s="91">
        <v>0.12</v>
      </c>
      <c r="U190" s="91"/>
      <c r="V190" s="91">
        <v>0.12</v>
      </c>
      <c r="W190" s="91"/>
      <c r="X190" s="91">
        <v>0.12</v>
      </c>
      <c r="Y190" s="91"/>
      <c r="Z190" s="91">
        <v>0.12</v>
      </c>
      <c r="AA190" s="91"/>
      <c r="AB190" s="91">
        <v>0.1</v>
      </c>
      <c r="AC190" s="64"/>
      <c r="AD190" s="64"/>
      <c r="AE190" s="64"/>
      <c r="AF190" s="64"/>
      <c r="AG190" s="64"/>
      <c r="AH190" s="91">
        <f t="shared" si="7"/>
        <v>1</v>
      </c>
      <c r="AI190" s="138">
        <v>44986</v>
      </c>
      <c r="AJ190" s="138">
        <v>45230</v>
      </c>
      <c r="AK190" s="63" t="s">
        <v>693</v>
      </c>
      <c r="AL190" s="61" t="s">
        <v>73</v>
      </c>
      <c r="AM190" s="61" t="s">
        <v>167</v>
      </c>
      <c r="AN190" s="63" t="s">
        <v>244</v>
      </c>
      <c r="AO190" s="61" t="s">
        <v>74</v>
      </c>
      <c r="AP190" s="33" t="s">
        <v>694</v>
      </c>
    </row>
    <row r="191" spans="1:42" ht="75" x14ac:dyDescent="0.3">
      <c r="A191" s="36" t="s">
        <v>39</v>
      </c>
      <c r="B191" s="55" t="s">
        <v>59</v>
      </c>
      <c r="C191" s="55">
        <v>424</v>
      </c>
      <c r="D191" s="184"/>
      <c r="E191" s="203"/>
      <c r="F191" s="36" t="s">
        <v>683</v>
      </c>
      <c r="G191" s="37" t="s">
        <v>695</v>
      </c>
      <c r="H191" s="29">
        <v>0.2</v>
      </c>
      <c r="I191" s="166"/>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3">
      <c r="A192" s="36" t="s">
        <v>39</v>
      </c>
      <c r="B192" s="55" t="s">
        <v>59</v>
      </c>
      <c r="C192" s="55">
        <v>424</v>
      </c>
      <c r="D192" s="185"/>
      <c r="E192" s="203"/>
      <c r="F192" s="36" t="s">
        <v>683</v>
      </c>
      <c r="G192" s="37" t="s">
        <v>697</v>
      </c>
      <c r="H192" s="29">
        <v>0.05</v>
      </c>
      <c r="I192" s="167"/>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3">
      <c r="A193" s="36" t="s">
        <v>39</v>
      </c>
      <c r="B193" s="55" t="s">
        <v>59</v>
      </c>
      <c r="C193" s="55">
        <v>424</v>
      </c>
      <c r="D193" s="184">
        <v>1845</v>
      </c>
      <c r="E193" s="203"/>
      <c r="F193" s="36" t="s">
        <v>699</v>
      </c>
      <c r="G193" s="37" t="s">
        <v>700</v>
      </c>
      <c r="H193" s="29">
        <v>0.2</v>
      </c>
      <c r="I193" s="166">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54">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3">
      <c r="A194" s="61" t="s">
        <v>39</v>
      </c>
      <c r="B194" s="62" t="s">
        <v>59</v>
      </c>
      <c r="C194" s="62">
        <v>424</v>
      </c>
      <c r="D194" s="184"/>
      <c r="E194" s="203"/>
      <c r="F194" s="61" t="s">
        <v>699</v>
      </c>
      <c r="G194" s="63" t="s">
        <v>700</v>
      </c>
      <c r="H194" s="64">
        <v>0.2</v>
      </c>
      <c r="I194" s="166"/>
      <c r="J194" s="64"/>
      <c r="K194" s="64"/>
      <c r="L194" s="64"/>
      <c r="M194" s="64"/>
      <c r="N194" s="91">
        <v>0.12</v>
      </c>
      <c r="O194" s="91"/>
      <c r="P194" s="91">
        <v>0.12</v>
      </c>
      <c r="Q194" s="91"/>
      <c r="R194" s="91">
        <v>0.12</v>
      </c>
      <c r="S194" s="91"/>
      <c r="T194" s="91">
        <v>0.12</v>
      </c>
      <c r="U194" s="91"/>
      <c r="V194" s="91">
        <v>0.12</v>
      </c>
      <c r="W194" s="91"/>
      <c r="X194" s="91">
        <v>0.1</v>
      </c>
      <c r="Y194" s="91"/>
      <c r="Z194" s="91">
        <v>0.1</v>
      </c>
      <c r="AA194" s="91"/>
      <c r="AB194" s="91">
        <v>0.2</v>
      </c>
      <c r="AC194" s="64"/>
      <c r="AD194" s="64"/>
      <c r="AE194" s="64"/>
      <c r="AF194" s="64"/>
      <c r="AG194" s="64"/>
      <c r="AH194" s="91">
        <f t="shared" ref="AH194" si="8">+J194+L194+N194+P194+R194+T194+V194+X194+Z194+AB194+AD194+AF194</f>
        <v>1</v>
      </c>
      <c r="AI194" s="138">
        <v>44986</v>
      </c>
      <c r="AJ194" s="138">
        <v>45230</v>
      </c>
      <c r="AK194" s="63" t="s">
        <v>698</v>
      </c>
      <c r="AL194" s="61" t="s">
        <v>73</v>
      </c>
      <c r="AM194" s="61" t="s">
        <v>167</v>
      </c>
      <c r="AN194" s="63" t="s">
        <v>244</v>
      </c>
      <c r="AO194" s="61" t="s">
        <v>74</v>
      </c>
      <c r="AP194" s="33" t="s">
        <v>694</v>
      </c>
    </row>
    <row r="195" spans="1:42" ht="135" x14ac:dyDescent="0.3">
      <c r="A195" s="36" t="s">
        <v>39</v>
      </c>
      <c r="B195" s="55" t="s">
        <v>59</v>
      </c>
      <c r="C195" s="55">
        <v>424</v>
      </c>
      <c r="D195" s="184"/>
      <c r="E195" s="203"/>
      <c r="F195" s="36" t="s">
        <v>699</v>
      </c>
      <c r="G195" s="37" t="s">
        <v>701</v>
      </c>
      <c r="H195" s="29">
        <v>0.3</v>
      </c>
      <c r="I195" s="166"/>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3">
      <c r="A196" s="61" t="s">
        <v>39</v>
      </c>
      <c r="B196" s="62" t="s">
        <v>59</v>
      </c>
      <c r="C196" s="62">
        <v>424</v>
      </c>
      <c r="D196" s="184"/>
      <c r="E196" s="203"/>
      <c r="F196" s="61" t="s">
        <v>699</v>
      </c>
      <c r="G196" s="63" t="s">
        <v>701</v>
      </c>
      <c r="H196" s="64">
        <v>0.3</v>
      </c>
      <c r="I196" s="166"/>
      <c r="J196" s="64"/>
      <c r="K196" s="64"/>
      <c r="L196" s="64"/>
      <c r="M196" s="64"/>
      <c r="N196" s="91">
        <v>0.1</v>
      </c>
      <c r="O196" s="91"/>
      <c r="P196" s="91">
        <v>0.2</v>
      </c>
      <c r="Q196" s="91"/>
      <c r="R196" s="91">
        <v>0.12</v>
      </c>
      <c r="S196" s="91"/>
      <c r="T196" s="91">
        <v>0.12</v>
      </c>
      <c r="U196" s="91"/>
      <c r="V196" s="91">
        <v>0.12</v>
      </c>
      <c r="W196" s="91"/>
      <c r="X196" s="91">
        <v>0.12</v>
      </c>
      <c r="Y196" s="91"/>
      <c r="Z196" s="91">
        <v>0.12</v>
      </c>
      <c r="AA196" s="91"/>
      <c r="AB196" s="91">
        <v>0.1</v>
      </c>
      <c r="AC196" s="64"/>
      <c r="AD196" s="64"/>
      <c r="AE196" s="64"/>
      <c r="AF196" s="64"/>
      <c r="AG196" s="64"/>
      <c r="AH196" s="91">
        <f t="shared" si="7"/>
        <v>1</v>
      </c>
      <c r="AI196" s="138">
        <v>44986</v>
      </c>
      <c r="AJ196" s="138">
        <v>45230</v>
      </c>
      <c r="AK196" s="63" t="s">
        <v>691</v>
      </c>
      <c r="AL196" s="61" t="s">
        <v>73</v>
      </c>
      <c r="AM196" s="61" t="s">
        <v>167</v>
      </c>
      <c r="AN196" s="63" t="s">
        <v>244</v>
      </c>
      <c r="AO196" s="61" t="s">
        <v>74</v>
      </c>
      <c r="AP196" s="33" t="s">
        <v>694</v>
      </c>
    </row>
    <row r="197" spans="1:42" ht="134.25" customHeight="1" x14ac:dyDescent="0.3">
      <c r="A197" s="36" t="s">
        <v>39</v>
      </c>
      <c r="B197" s="55" t="s">
        <v>59</v>
      </c>
      <c r="C197" s="55">
        <v>424</v>
      </c>
      <c r="D197" s="184"/>
      <c r="E197" s="203"/>
      <c r="F197" s="36" t="s">
        <v>699</v>
      </c>
      <c r="G197" s="37" t="s">
        <v>702</v>
      </c>
      <c r="H197" s="29">
        <v>0.4</v>
      </c>
      <c r="I197" s="166"/>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3">
      <c r="A198" s="61" t="s">
        <v>39</v>
      </c>
      <c r="B198" s="62" t="s">
        <v>59</v>
      </c>
      <c r="C198" s="62">
        <v>424</v>
      </c>
      <c r="D198" s="184"/>
      <c r="E198" s="203"/>
      <c r="F198" s="61" t="s">
        <v>699</v>
      </c>
      <c r="G198" s="63" t="s">
        <v>702</v>
      </c>
      <c r="H198" s="64">
        <v>0.4</v>
      </c>
      <c r="I198" s="166"/>
      <c r="J198" s="64"/>
      <c r="K198" s="64"/>
      <c r="L198" s="64"/>
      <c r="M198" s="64"/>
      <c r="N198" s="91">
        <v>0.15</v>
      </c>
      <c r="O198" s="91"/>
      <c r="P198" s="91">
        <v>0.15</v>
      </c>
      <c r="Q198" s="91"/>
      <c r="R198" s="91">
        <v>0.12</v>
      </c>
      <c r="S198" s="91"/>
      <c r="T198" s="91">
        <v>0.12</v>
      </c>
      <c r="U198" s="91"/>
      <c r="V198" s="91">
        <v>0.12</v>
      </c>
      <c r="W198" s="91"/>
      <c r="X198" s="91">
        <v>0.12</v>
      </c>
      <c r="Y198" s="91"/>
      <c r="Z198" s="91">
        <v>0.12</v>
      </c>
      <c r="AA198" s="91"/>
      <c r="AB198" s="91">
        <v>0.1</v>
      </c>
      <c r="AC198" s="91"/>
      <c r="AD198" s="91"/>
      <c r="AE198" s="91"/>
      <c r="AF198" s="91"/>
      <c r="AG198" s="91"/>
      <c r="AH198" s="91">
        <f t="shared" si="7"/>
        <v>1</v>
      </c>
      <c r="AI198" s="138">
        <v>44986</v>
      </c>
      <c r="AJ198" s="138">
        <v>45230</v>
      </c>
      <c r="AK198" s="63" t="s">
        <v>703</v>
      </c>
      <c r="AL198" s="61" t="s">
        <v>73</v>
      </c>
      <c r="AM198" s="61" t="s">
        <v>167</v>
      </c>
      <c r="AN198" s="63" t="s">
        <v>244</v>
      </c>
      <c r="AO198" s="61" t="s">
        <v>74</v>
      </c>
      <c r="AP198" s="33" t="s">
        <v>694</v>
      </c>
    </row>
    <row r="199" spans="1:42" ht="75" x14ac:dyDescent="0.3">
      <c r="A199" s="36" t="s">
        <v>39</v>
      </c>
      <c r="B199" s="55" t="s">
        <v>59</v>
      </c>
      <c r="C199" s="55">
        <v>424</v>
      </c>
      <c r="D199" s="185"/>
      <c r="E199" s="203"/>
      <c r="F199" s="36" t="s">
        <v>699</v>
      </c>
      <c r="G199" s="37" t="s">
        <v>704</v>
      </c>
      <c r="H199" s="29">
        <v>0.1</v>
      </c>
      <c r="I199" s="167"/>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3">
      <c r="A200" s="61" t="s">
        <v>39</v>
      </c>
      <c r="B200" s="62" t="s">
        <v>59</v>
      </c>
      <c r="C200" s="62">
        <v>424</v>
      </c>
      <c r="D200" s="139"/>
      <c r="E200" s="140"/>
      <c r="F200" s="61" t="s">
        <v>699</v>
      </c>
      <c r="G200" s="63" t="s">
        <v>704</v>
      </c>
      <c r="H200" s="64">
        <v>0.1</v>
      </c>
      <c r="I200" s="141"/>
      <c r="J200" s="64"/>
      <c r="K200" s="64"/>
      <c r="L200" s="64"/>
      <c r="M200" s="64"/>
      <c r="N200" s="64"/>
      <c r="O200" s="64"/>
      <c r="P200" s="64"/>
      <c r="Q200" s="64"/>
      <c r="R200" s="64"/>
      <c r="S200" s="64"/>
      <c r="T200" s="64"/>
      <c r="U200" s="64"/>
      <c r="V200" s="64"/>
      <c r="W200" s="64"/>
      <c r="X200" s="91">
        <v>1</v>
      </c>
      <c r="Y200" s="64"/>
      <c r="Z200" s="64"/>
      <c r="AA200" s="64"/>
      <c r="AB200" s="64"/>
      <c r="AC200" s="64"/>
      <c r="AD200" s="64"/>
      <c r="AE200" s="64"/>
      <c r="AF200" s="64"/>
      <c r="AG200" s="64"/>
      <c r="AH200" s="91">
        <f t="shared" si="7"/>
        <v>1</v>
      </c>
      <c r="AI200" s="138">
        <v>45139</v>
      </c>
      <c r="AJ200" s="138">
        <v>45168</v>
      </c>
      <c r="AK200" s="63" t="s">
        <v>696</v>
      </c>
      <c r="AL200" s="61" t="s">
        <v>73</v>
      </c>
      <c r="AM200" s="61" t="s">
        <v>167</v>
      </c>
      <c r="AN200" s="63" t="s">
        <v>244</v>
      </c>
      <c r="AO200" s="61" t="s">
        <v>74</v>
      </c>
      <c r="AP200" s="33" t="s">
        <v>705</v>
      </c>
    </row>
    <row r="201" spans="1:42" ht="75" x14ac:dyDescent="0.3">
      <c r="A201" s="36" t="s">
        <v>39</v>
      </c>
      <c r="B201" s="55" t="s">
        <v>59</v>
      </c>
      <c r="C201" s="55">
        <v>424</v>
      </c>
      <c r="D201" s="129" t="s">
        <v>47</v>
      </c>
      <c r="E201" s="129" t="s">
        <v>47</v>
      </c>
      <c r="F201" s="36" t="s">
        <v>706</v>
      </c>
      <c r="G201" s="37" t="s">
        <v>707</v>
      </c>
      <c r="H201" s="59">
        <v>0.1</v>
      </c>
      <c r="I201" s="165">
        <f>+H201+H203+H205+H206+H207+H208+H209+H211</f>
        <v>1</v>
      </c>
      <c r="J201" s="31">
        <v>0.5</v>
      </c>
      <c r="K201" s="55"/>
      <c r="L201" s="54">
        <v>0.5</v>
      </c>
      <c r="M201" s="55"/>
      <c r="N201" s="54"/>
      <c r="O201" s="55"/>
      <c r="P201" s="54"/>
      <c r="Q201" s="55"/>
      <c r="R201" s="54"/>
      <c r="S201" s="55"/>
      <c r="T201" s="54"/>
      <c r="U201" s="55"/>
      <c r="V201" s="54"/>
      <c r="W201" s="55"/>
      <c r="X201" s="55"/>
      <c r="Y201" s="55"/>
      <c r="Z201" s="55"/>
      <c r="AA201" s="55"/>
      <c r="AB201" s="55"/>
      <c r="AC201" s="55"/>
      <c r="AD201" s="55"/>
      <c r="AE201" s="55"/>
      <c r="AF201" s="55"/>
      <c r="AG201" s="55"/>
      <c r="AH201" s="29">
        <f t="shared" si="7"/>
        <v>1</v>
      </c>
      <c r="AI201" s="48">
        <v>44958</v>
      </c>
      <c r="AJ201" s="48">
        <v>44985</v>
      </c>
      <c r="AK201" s="37" t="s">
        <v>708</v>
      </c>
      <c r="AL201" s="36" t="s">
        <v>73</v>
      </c>
      <c r="AM201" s="36" t="s">
        <v>167</v>
      </c>
      <c r="AN201" s="37" t="s">
        <v>244</v>
      </c>
      <c r="AO201" s="36" t="s">
        <v>74</v>
      </c>
    </row>
    <row r="202" spans="1:42" s="33" customFormat="1" ht="75" x14ac:dyDescent="0.3">
      <c r="A202" s="61" t="s">
        <v>39</v>
      </c>
      <c r="B202" s="62" t="s">
        <v>59</v>
      </c>
      <c r="C202" s="62">
        <v>424</v>
      </c>
      <c r="D202" s="139" t="s">
        <v>47</v>
      </c>
      <c r="E202" s="139" t="s">
        <v>47</v>
      </c>
      <c r="F202" s="61" t="s">
        <v>706</v>
      </c>
      <c r="G202" s="63" t="s">
        <v>707</v>
      </c>
      <c r="H202" s="142">
        <v>0.1</v>
      </c>
      <c r="I202" s="166"/>
      <c r="J202" s="142"/>
      <c r="K202" s="62"/>
      <c r="L202" s="123"/>
      <c r="M202" s="62"/>
      <c r="N202" s="65">
        <v>1</v>
      </c>
      <c r="O202" s="62"/>
      <c r="P202" s="123"/>
      <c r="Q202" s="62"/>
      <c r="R202" s="123"/>
      <c r="S202" s="62"/>
      <c r="T202" s="123"/>
      <c r="U202" s="62"/>
      <c r="V202" s="123"/>
      <c r="W202" s="62"/>
      <c r="X202" s="62"/>
      <c r="Y202" s="62"/>
      <c r="Z202" s="62"/>
      <c r="AA202" s="62"/>
      <c r="AB202" s="62"/>
      <c r="AC202" s="62"/>
      <c r="AD202" s="62"/>
      <c r="AE202" s="62"/>
      <c r="AF202" s="62"/>
      <c r="AG202" s="62"/>
      <c r="AH202" s="91">
        <f t="shared" si="7"/>
        <v>1</v>
      </c>
      <c r="AI202" s="138">
        <v>44986</v>
      </c>
      <c r="AJ202" s="138">
        <v>45015</v>
      </c>
      <c r="AK202" s="63" t="s">
        <v>708</v>
      </c>
      <c r="AL202" s="61" t="s">
        <v>73</v>
      </c>
      <c r="AM202" s="61" t="s">
        <v>167</v>
      </c>
      <c r="AN202" s="63" t="s">
        <v>244</v>
      </c>
      <c r="AO202" s="61" t="s">
        <v>74</v>
      </c>
      <c r="AP202" s="33" t="s">
        <v>709</v>
      </c>
    </row>
    <row r="203" spans="1:42" ht="105" x14ac:dyDescent="0.3">
      <c r="A203" s="36" t="s">
        <v>39</v>
      </c>
      <c r="B203" s="55" t="s">
        <v>59</v>
      </c>
      <c r="C203" s="55">
        <v>424</v>
      </c>
      <c r="D203" s="129" t="s">
        <v>47</v>
      </c>
      <c r="E203" s="129" t="s">
        <v>47</v>
      </c>
      <c r="F203" s="36" t="s">
        <v>706</v>
      </c>
      <c r="G203" s="37" t="s">
        <v>710</v>
      </c>
      <c r="H203" s="59">
        <v>0.1</v>
      </c>
      <c r="I203" s="166"/>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05" x14ac:dyDescent="0.3">
      <c r="A204" s="61" t="s">
        <v>39</v>
      </c>
      <c r="B204" s="62" t="s">
        <v>59</v>
      </c>
      <c r="C204" s="62">
        <v>424</v>
      </c>
      <c r="D204" s="139" t="s">
        <v>47</v>
      </c>
      <c r="E204" s="139" t="s">
        <v>47</v>
      </c>
      <c r="F204" s="61" t="s">
        <v>706</v>
      </c>
      <c r="G204" s="63" t="s">
        <v>710</v>
      </c>
      <c r="H204" s="142">
        <v>0.1</v>
      </c>
      <c r="I204" s="166"/>
      <c r="J204" s="64"/>
      <c r="K204" s="64"/>
      <c r="L204" s="64"/>
      <c r="M204" s="64"/>
      <c r="N204" s="91">
        <v>0.15</v>
      </c>
      <c r="O204" s="91"/>
      <c r="P204" s="91">
        <v>0.15</v>
      </c>
      <c r="Q204" s="91"/>
      <c r="R204" s="91">
        <v>0.12</v>
      </c>
      <c r="S204" s="91"/>
      <c r="T204" s="91">
        <v>0.12</v>
      </c>
      <c r="U204" s="91"/>
      <c r="V204" s="91">
        <v>0.12</v>
      </c>
      <c r="W204" s="91"/>
      <c r="X204" s="91">
        <v>0.12</v>
      </c>
      <c r="Y204" s="91"/>
      <c r="Z204" s="91">
        <v>0.12</v>
      </c>
      <c r="AA204" s="91"/>
      <c r="AB204" s="91">
        <v>0.1</v>
      </c>
      <c r="AC204" s="64"/>
      <c r="AD204" s="64"/>
      <c r="AE204" s="64"/>
      <c r="AF204" s="64"/>
      <c r="AG204" s="64"/>
      <c r="AH204" s="91">
        <f>+J204+L204+N204+P204+R204+T204+V204+X204+Z204+AB204+AD204+AF204</f>
        <v>1</v>
      </c>
      <c r="AI204" s="138">
        <v>44986</v>
      </c>
      <c r="AJ204" s="138">
        <v>45230</v>
      </c>
      <c r="AK204" s="63" t="s">
        <v>711</v>
      </c>
      <c r="AL204" s="61" t="s">
        <v>73</v>
      </c>
      <c r="AM204" s="61" t="s">
        <v>167</v>
      </c>
      <c r="AN204" s="63" t="s">
        <v>244</v>
      </c>
      <c r="AO204" s="61" t="s">
        <v>74</v>
      </c>
      <c r="AP204" s="33" t="s">
        <v>712</v>
      </c>
    </row>
    <row r="205" spans="1:42" ht="60" hidden="1" x14ac:dyDescent="0.3">
      <c r="A205" s="36" t="s">
        <v>39</v>
      </c>
      <c r="B205" s="55" t="s">
        <v>59</v>
      </c>
      <c r="C205" s="55">
        <v>424</v>
      </c>
      <c r="D205" s="129" t="s">
        <v>47</v>
      </c>
      <c r="E205" s="129" t="s">
        <v>47</v>
      </c>
      <c r="F205" s="36" t="s">
        <v>706</v>
      </c>
      <c r="G205" s="37" t="s">
        <v>713</v>
      </c>
      <c r="H205" s="59">
        <v>0.1</v>
      </c>
      <c r="I205" s="166"/>
      <c r="J205" s="58">
        <v>0.08</v>
      </c>
      <c r="K205" s="58" t="s">
        <v>52</v>
      </c>
      <c r="L205" s="58">
        <v>0.08</v>
      </c>
      <c r="M205" s="58" t="s">
        <v>52</v>
      </c>
      <c r="N205" s="58">
        <v>0.08</v>
      </c>
      <c r="O205" s="58" t="s">
        <v>52</v>
      </c>
      <c r="P205" s="58">
        <v>0.08</v>
      </c>
      <c r="Q205" s="58" t="s">
        <v>52</v>
      </c>
      <c r="R205" s="58">
        <v>0.08</v>
      </c>
      <c r="S205" s="58" t="s">
        <v>52</v>
      </c>
      <c r="T205" s="58">
        <v>0.08</v>
      </c>
      <c r="U205" s="58" t="s">
        <v>52</v>
      </c>
      <c r="V205" s="58">
        <v>0.08</v>
      </c>
      <c r="W205" s="58" t="s">
        <v>52</v>
      </c>
      <c r="X205" s="58">
        <v>0.08</v>
      </c>
      <c r="Y205" s="58" t="s">
        <v>52</v>
      </c>
      <c r="Z205" s="58">
        <v>0.09</v>
      </c>
      <c r="AA205" s="58" t="s">
        <v>52</v>
      </c>
      <c r="AB205" s="58">
        <v>0.09</v>
      </c>
      <c r="AC205" s="58" t="s">
        <v>52</v>
      </c>
      <c r="AD205" s="58">
        <v>0.09</v>
      </c>
      <c r="AE205" s="58" t="s">
        <v>52</v>
      </c>
      <c r="AF205" s="58">
        <v>0.09</v>
      </c>
      <c r="AG205" s="58" t="s">
        <v>52</v>
      </c>
      <c r="AH205" s="29">
        <f t="shared" si="7"/>
        <v>0.99999999999999989</v>
      </c>
      <c r="AI205" s="48">
        <v>44927</v>
      </c>
      <c r="AJ205" s="48">
        <v>45291</v>
      </c>
      <c r="AK205" s="37" t="s">
        <v>714</v>
      </c>
      <c r="AL205" s="36" t="s">
        <v>73</v>
      </c>
      <c r="AM205" s="36" t="s">
        <v>167</v>
      </c>
      <c r="AN205" s="37" t="s">
        <v>244</v>
      </c>
      <c r="AO205" s="36" t="s">
        <v>74</v>
      </c>
    </row>
    <row r="206" spans="1:42" ht="60" hidden="1" x14ac:dyDescent="0.3">
      <c r="A206" s="36" t="s">
        <v>39</v>
      </c>
      <c r="B206" s="55" t="s">
        <v>59</v>
      </c>
      <c r="C206" s="55">
        <v>424</v>
      </c>
      <c r="D206" s="129" t="s">
        <v>47</v>
      </c>
      <c r="E206" s="129" t="s">
        <v>47</v>
      </c>
      <c r="F206" s="36" t="s">
        <v>706</v>
      </c>
      <c r="G206" s="37" t="s">
        <v>715</v>
      </c>
      <c r="H206" s="59">
        <v>0.1</v>
      </c>
      <c r="I206" s="166"/>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3">
      <c r="A207" s="36" t="s">
        <v>39</v>
      </c>
      <c r="B207" s="55" t="s">
        <v>59</v>
      </c>
      <c r="C207" s="55">
        <v>424</v>
      </c>
      <c r="D207" s="129" t="s">
        <v>47</v>
      </c>
      <c r="E207" s="129" t="s">
        <v>47</v>
      </c>
      <c r="F207" s="36" t="s">
        <v>706</v>
      </c>
      <c r="G207" s="37" t="s">
        <v>717</v>
      </c>
      <c r="H207" s="59">
        <v>0.1</v>
      </c>
      <c r="I207" s="166"/>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3">
      <c r="A208" s="36" t="s">
        <v>39</v>
      </c>
      <c r="B208" s="55" t="s">
        <v>59</v>
      </c>
      <c r="C208" s="55">
        <v>424</v>
      </c>
      <c r="D208" s="129" t="s">
        <v>47</v>
      </c>
      <c r="E208" s="129" t="s">
        <v>47</v>
      </c>
      <c r="F208" s="36" t="s">
        <v>706</v>
      </c>
      <c r="G208" s="37" t="s">
        <v>718</v>
      </c>
      <c r="H208" s="59">
        <v>0.1</v>
      </c>
      <c r="I208" s="166"/>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3">
      <c r="A209" s="36" t="s">
        <v>39</v>
      </c>
      <c r="B209" s="55" t="s">
        <v>59</v>
      </c>
      <c r="C209" s="55">
        <v>424</v>
      </c>
      <c r="D209" s="129" t="s">
        <v>47</v>
      </c>
      <c r="E209" s="129" t="s">
        <v>47</v>
      </c>
      <c r="F209" s="36" t="s">
        <v>706</v>
      </c>
      <c r="G209" s="36" t="s">
        <v>720</v>
      </c>
      <c r="H209" s="59">
        <v>0.1</v>
      </c>
      <c r="I209" s="166"/>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3">
      <c r="A210" s="61" t="s">
        <v>39</v>
      </c>
      <c r="B210" s="62" t="s">
        <v>59</v>
      </c>
      <c r="C210" s="62">
        <v>424</v>
      </c>
      <c r="D210" s="139" t="s">
        <v>47</v>
      </c>
      <c r="E210" s="139" t="s">
        <v>47</v>
      </c>
      <c r="F210" s="61" t="s">
        <v>706</v>
      </c>
      <c r="G210" s="86" t="s">
        <v>722</v>
      </c>
      <c r="H210" s="142">
        <v>0.1</v>
      </c>
      <c r="I210" s="166"/>
      <c r="J210" s="64"/>
      <c r="K210" s="64"/>
      <c r="L210" s="64"/>
      <c r="M210" s="64"/>
      <c r="N210" s="91">
        <v>0.1</v>
      </c>
      <c r="O210" s="91"/>
      <c r="P210" s="91">
        <v>0.1</v>
      </c>
      <c r="Q210" s="91"/>
      <c r="R210" s="91">
        <v>0.1</v>
      </c>
      <c r="S210" s="91"/>
      <c r="T210" s="91">
        <v>0.1</v>
      </c>
      <c r="U210" s="91"/>
      <c r="V210" s="91">
        <v>0.1</v>
      </c>
      <c r="W210" s="91"/>
      <c r="X210" s="91">
        <v>0.1</v>
      </c>
      <c r="Y210" s="91"/>
      <c r="Z210" s="91">
        <v>0.1</v>
      </c>
      <c r="AA210" s="91"/>
      <c r="AB210" s="91">
        <v>0.1</v>
      </c>
      <c r="AC210" s="91"/>
      <c r="AD210" s="91">
        <v>0.1</v>
      </c>
      <c r="AE210" s="91"/>
      <c r="AF210" s="91">
        <v>0.1</v>
      </c>
      <c r="AG210" s="91"/>
      <c r="AH210" s="91">
        <f t="shared" si="7"/>
        <v>0.99999999999999989</v>
      </c>
      <c r="AI210" s="138">
        <v>44986</v>
      </c>
      <c r="AJ210" s="138">
        <v>45275</v>
      </c>
      <c r="AK210" s="63" t="s">
        <v>721</v>
      </c>
      <c r="AL210" s="61" t="s">
        <v>73</v>
      </c>
      <c r="AM210" s="61" t="s">
        <v>167</v>
      </c>
      <c r="AN210" s="63" t="s">
        <v>244</v>
      </c>
      <c r="AO210" s="61" t="s">
        <v>74</v>
      </c>
      <c r="AP210" s="33" t="s">
        <v>723</v>
      </c>
    </row>
    <row r="211" spans="1:42" ht="60" hidden="1" x14ac:dyDescent="0.3">
      <c r="A211" s="36" t="s">
        <v>39</v>
      </c>
      <c r="B211" s="55" t="s">
        <v>59</v>
      </c>
      <c r="C211" s="55">
        <v>424</v>
      </c>
      <c r="D211" s="129" t="s">
        <v>47</v>
      </c>
      <c r="E211" s="129" t="s">
        <v>47</v>
      </c>
      <c r="F211" s="36" t="s">
        <v>706</v>
      </c>
      <c r="G211" s="36" t="s">
        <v>724</v>
      </c>
      <c r="H211" s="59">
        <v>0.3</v>
      </c>
      <c r="I211" s="167"/>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3">
      <c r="A212" s="36" t="s">
        <v>39</v>
      </c>
      <c r="B212" s="55" t="s">
        <v>59</v>
      </c>
      <c r="C212" s="55">
        <v>424</v>
      </c>
      <c r="D212" s="55" t="s">
        <v>47</v>
      </c>
      <c r="E212" s="55" t="s">
        <v>47</v>
      </c>
      <c r="F212" s="36" t="s">
        <v>706</v>
      </c>
      <c r="G212" s="36" t="s">
        <v>726</v>
      </c>
      <c r="H212" s="59">
        <v>1</v>
      </c>
      <c r="I212" s="54">
        <f>+H212</f>
        <v>1</v>
      </c>
      <c r="J212" s="55"/>
      <c r="K212" s="55"/>
      <c r="L212" s="55"/>
      <c r="M212" s="55"/>
      <c r="N212" s="55"/>
      <c r="O212" s="55"/>
      <c r="P212" s="54">
        <v>0.25</v>
      </c>
      <c r="Q212" s="55"/>
      <c r="R212" s="55"/>
      <c r="S212" s="55"/>
      <c r="T212" s="55"/>
      <c r="U212" s="55"/>
      <c r="V212" s="54">
        <v>0.25</v>
      </c>
      <c r="W212" s="55"/>
      <c r="X212" s="55"/>
      <c r="Y212" s="55"/>
      <c r="Z212" s="55"/>
      <c r="AA212" s="55"/>
      <c r="AB212" s="54">
        <v>0.25</v>
      </c>
      <c r="AC212" s="55"/>
      <c r="AD212" s="55"/>
      <c r="AE212" s="55"/>
      <c r="AF212" s="54">
        <v>0.25</v>
      </c>
      <c r="AG212" s="55"/>
      <c r="AH212" s="29">
        <f>+J212+L212+N212+P212+R212+T212+V212+X212+Z212+AB212+AD212+AF212</f>
        <v>1</v>
      </c>
      <c r="AI212" s="50">
        <v>45017</v>
      </c>
      <c r="AJ212" s="50">
        <v>45291</v>
      </c>
      <c r="AK212" s="36" t="s">
        <v>671</v>
      </c>
      <c r="AL212" s="36" t="s">
        <v>73</v>
      </c>
      <c r="AM212" s="36" t="s">
        <v>167</v>
      </c>
      <c r="AN212" s="37" t="s">
        <v>244</v>
      </c>
      <c r="AO212" s="36" t="s">
        <v>74</v>
      </c>
    </row>
    <row r="213" spans="1:42" s="143" customFormat="1" ht="134.25" customHeight="1" x14ac:dyDescent="0.3">
      <c r="A213" s="36" t="s">
        <v>39</v>
      </c>
      <c r="B213" s="55" t="s">
        <v>59</v>
      </c>
      <c r="C213" s="55">
        <v>424</v>
      </c>
      <c r="D213" s="193">
        <v>130</v>
      </c>
      <c r="E213" s="194">
        <v>3618802000</v>
      </c>
      <c r="F213" s="36" t="s">
        <v>727</v>
      </c>
      <c r="G213" s="37" t="s">
        <v>728</v>
      </c>
      <c r="H213" s="29">
        <v>0.1</v>
      </c>
      <c r="I213" s="162">
        <f>+H213+H215+H216+H217+H218+H219</f>
        <v>1</v>
      </c>
      <c r="J213" s="54"/>
      <c r="K213" s="54"/>
      <c r="L213" s="54">
        <v>0.3</v>
      </c>
      <c r="M213" s="54"/>
      <c r="N213" s="54">
        <v>0.3</v>
      </c>
      <c r="O213" s="54"/>
      <c r="P213" s="54">
        <v>0.4</v>
      </c>
      <c r="Q213" s="54"/>
      <c r="R213" s="54"/>
      <c r="S213" s="54"/>
      <c r="T213" s="54"/>
      <c r="U213" s="54"/>
      <c r="V213" s="54"/>
      <c r="W213" s="54"/>
      <c r="X213" s="54"/>
      <c r="Y213" s="54"/>
      <c r="Z213" s="54"/>
      <c r="AA213" s="54"/>
      <c r="AB213" s="54"/>
      <c r="AC213" s="54"/>
      <c r="AD213" s="54"/>
      <c r="AE213" s="54"/>
      <c r="AF213" s="54"/>
      <c r="AG213" s="55"/>
      <c r="AH213" s="54">
        <f>SUM(J213+L213+N213+P213+R213+T213+V213+X213+Z213+AB213+AD213+AF213)</f>
        <v>1</v>
      </c>
      <c r="AI213" s="50">
        <v>44958</v>
      </c>
      <c r="AJ213" s="50">
        <v>45046</v>
      </c>
      <c r="AK213" s="37" t="s">
        <v>729</v>
      </c>
      <c r="AL213" s="36" t="s">
        <v>75</v>
      </c>
      <c r="AM213" s="37" t="s">
        <v>76</v>
      </c>
      <c r="AN213" s="25" t="s">
        <v>77</v>
      </c>
      <c r="AO213" s="25" t="s">
        <v>63</v>
      </c>
    </row>
    <row r="214" spans="1:42" s="143" customFormat="1" ht="134.25" customHeight="1" x14ac:dyDescent="0.3">
      <c r="A214" s="61" t="s">
        <v>39</v>
      </c>
      <c r="B214" s="62" t="s">
        <v>59</v>
      </c>
      <c r="C214" s="62">
        <v>424</v>
      </c>
      <c r="D214" s="184"/>
      <c r="E214" s="195"/>
      <c r="F214" s="61" t="s">
        <v>727</v>
      </c>
      <c r="G214" s="63" t="s">
        <v>728</v>
      </c>
      <c r="H214" s="64">
        <v>0.1</v>
      </c>
      <c r="I214" s="163"/>
      <c r="J214" s="65"/>
      <c r="K214" s="65"/>
      <c r="L214" s="65"/>
      <c r="M214" s="65"/>
      <c r="N214" s="65">
        <v>0.3</v>
      </c>
      <c r="O214" s="65"/>
      <c r="P214" s="65">
        <v>0.4</v>
      </c>
      <c r="Q214" s="65"/>
      <c r="R214" s="65">
        <v>0.3</v>
      </c>
      <c r="S214" s="65"/>
      <c r="T214" s="65"/>
      <c r="U214" s="65"/>
      <c r="V214" s="65"/>
      <c r="W214" s="65"/>
      <c r="X214" s="65"/>
      <c r="Y214" s="65"/>
      <c r="Z214" s="65"/>
      <c r="AA214" s="65"/>
      <c r="AB214" s="65"/>
      <c r="AC214" s="65"/>
      <c r="AD214" s="65"/>
      <c r="AE214" s="65"/>
      <c r="AF214" s="65"/>
      <c r="AG214" s="66"/>
      <c r="AH214" s="123">
        <f>SUM(J214+L214+N214+P214+R214+T214+V214+X214+Z214+AB214+AD214+AF214)</f>
        <v>1</v>
      </c>
      <c r="AI214" s="68">
        <v>44986</v>
      </c>
      <c r="AJ214" s="68">
        <v>45076</v>
      </c>
      <c r="AK214" s="63" t="s">
        <v>729</v>
      </c>
      <c r="AL214" s="61" t="s">
        <v>75</v>
      </c>
      <c r="AM214" s="63" t="s">
        <v>76</v>
      </c>
      <c r="AN214" s="69" t="s">
        <v>77</v>
      </c>
      <c r="AO214" s="144" t="s">
        <v>730</v>
      </c>
      <c r="AP214" s="145" t="s">
        <v>731</v>
      </c>
    </row>
    <row r="215" spans="1:42" s="143" customFormat="1" ht="121.5" hidden="1" customHeight="1" x14ac:dyDescent="0.3">
      <c r="A215" s="36" t="s">
        <v>39</v>
      </c>
      <c r="B215" s="55" t="s">
        <v>59</v>
      </c>
      <c r="C215" s="55">
        <v>424</v>
      </c>
      <c r="D215" s="184"/>
      <c r="E215" s="195"/>
      <c r="F215" s="36" t="s">
        <v>727</v>
      </c>
      <c r="G215" s="37" t="s">
        <v>732</v>
      </c>
      <c r="H215" s="29">
        <v>0.2</v>
      </c>
      <c r="I215" s="163"/>
      <c r="J215" s="54"/>
      <c r="K215" s="54"/>
      <c r="L215" s="54"/>
      <c r="M215" s="54"/>
      <c r="N215" s="54"/>
      <c r="O215" s="54"/>
      <c r="P215" s="54">
        <v>0.3</v>
      </c>
      <c r="Q215" s="54"/>
      <c r="R215" s="54">
        <v>0.3</v>
      </c>
      <c r="S215" s="54"/>
      <c r="T215" s="54">
        <v>0.4</v>
      </c>
      <c r="U215" s="54"/>
      <c r="V215" s="54"/>
      <c r="W215" s="54"/>
      <c r="X215" s="54"/>
      <c r="Y215" s="54"/>
      <c r="Z215" s="54"/>
      <c r="AA215" s="54"/>
      <c r="AB215" s="54"/>
      <c r="AC215" s="54"/>
      <c r="AD215" s="54"/>
      <c r="AE215" s="54"/>
      <c r="AF215" s="54"/>
      <c r="AG215" s="55"/>
      <c r="AH215" s="54">
        <f t="shared" ref="AH215:AH223" si="9">SUM(J215+L215+N215+P215+R215+T215+V215+X215+Z215+AB215+AD215+AF215)</f>
        <v>1</v>
      </c>
      <c r="AI215" s="50">
        <v>45017</v>
      </c>
      <c r="AJ215" s="50">
        <v>45107</v>
      </c>
      <c r="AK215" s="37" t="s">
        <v>733</v>
      </c>
      <c r="AL215" s="36" t="s">
        <v>75</v>
      </c>
      <c r="AM215" s="37" t="s">
        <v>76</v>
      </c>
      <c r="AN215" s="25" t="s">
        <v>77</v>
      </c>
      <c r="AO215" s="25" t="s">
        <v>63</v>
      </c>
    </row>
    <row r="216" spans="1:42" s="143" customFormat="1" ht="126" hidden="1" customHeight="1" x14ac:dyDescent="0.3">
      <c r="A216" s="36" t="s">
        <v>39</v>
      </c>
      <c r="B216" s="55" t="s">
        <v>59</v>
      </c>
      <c r="C216" s="55">
        <v>424</v>
      </c>
      <c r="D216" s="184"/>
      <c r="E216" s="195"/>
      <c r="F216" s="36" t="s">
        <v>727</v>
      </c>
      <c r="G216" s="37" t="s">
        <v>734</v>
      </c>
      <c r="H216" s="29">
        <v>0.2</v>
      </c>
      <c r="I216" s="163"/>
      <c r="J216" s="54"/>
      <c r="K216" s="54"/>
      <c r="L216" s="54"/>
      <c r="M216" s="54"/>
      <c r="N216" s="54"/>
      <c r="O216" s="54"/>
      <c r="P216" s="54"/>
      <c r="Q216" s="54"/>
      <c r="R216" s="54"/>
      <c r="S216" s="54"/>
      <c r="T216" s="54">
        <v>0.5</v>
      </c>
      <c r="U216" s="54"/>
      <c r="V216" s="54">
        <v>0.5</v>
      </c>
      <c r="W216" s="54"/>
      <c r="X216" s="54"/>
      <c r="Y216" s="54"/>
      <c r="Z216" s="54"/>
      <c r="AA216" s="54"/>
      <c r="AB216" s="54"/>
      <c r="AC216" s="54"/>
      <c r="AD216" s="54"/>
      <c r="AE216" s="54"/>
      <c r="AF216" s="54"/>
      <c r="AG216" s="55"/>
      <c r="AH216" s="54">
        <f t="shared" si="9"/>
        <v>1</v>
      </c>
      <c r="AI216" s="50">
        <v>45078</v>
      </c>
      <c r="AJ216" s="50">
        <v>45138</v>
      </c>
      <c r="AK216" s="37" t="s">
        <v>735</v>
      </c>
      <c r="AL216" s="36" t="s">
        <v>75</v>
      </c>
      <c r="AM216" s="37" t="s">
        <v>76</v>
      </c>
      <c r="AN216" s="25" t="s">
        <v>77</v>
      </c>
      <c r="AO216" s="25" t="s">
        <v>63</v>
      </c>
    </row>
    <row r="217" spans="1:42" s="143" customFormat="1" ht="120.75" hidden="1" customHeight="1" x14ac:dyDescent="0.3">
      <c r="A217" s="36" t="s">
        <v>39</v>
      </c>
      <c r="B217" s="55" t="s">
        <v>59</v>
      </c>
      <c r="C217" s="55">
        <v>424</v>
      </c>
      <c r="D217" s="184"/>
      <c r="E217" s="195"/>
      <c r="F217" s="36" t="s">
        <v>727</v>
      </c>
      <c r="G217" s="37" t="s">
        <v>736</v>
      </c>
      <c r="H217" s="29">
        <v>0.25</v>
      </c>
      <c r="I217" s="163"/>
      <c r="J217" s="54"/>
      <c r="K217" s="54"/>
      <c r="L217" s="54"/>
      <c r="M217" s="54"/>
      <c r="N217" s="54"/>
      <c r="O217" s="54"/>
      <c r="P217" s="54"/>
      <c r="Q217" s="54"/>
      <c r="R217" s="54"/>
      <c r="S217" s="54"/>
      <c r="T217" s="54">
        <v>0.3</v>
      </c>
      <c r="U217" s="54"/>
      <c r="V217" s="54">
        <v>0.2</v>
      </c>
      <c r="W217" s="54"/>
      <c r="X217" s="54">
        <v>0.3</v>
      </c>
      <c r="Y217" s="54"/>
      <c r="Z217" s="54">
        <v>0.2</v>
      </c>
      <c r="AA217" s="54"/>
      <c r="AB217" s="54"/>
      <c r="AC217" s="54"/>
      <c r="AD217" s="54"/>
      <c r="AE217" s="54"/>
      <c r="AF217" s="54"/>
      <c r="AG217" s="55"/>
      <c r="AH217" s="54">
        <f t="shared" si="9"/>
        <v>1</v>
      </c>
      <c r="AI217" s="50">
        <v>45078</v>
      </c>
      <c r="AJ217" s="50">
        <v>45199</v>
      </c>
      <c r="AK217" s="37" t="s">
        <v>737</v>
      </c>
      <c r="AL217" s="36" t="s">
        <v>75</v>
      </c>
      <c r="AM217" s="37" t="s">
        <v>76</v>
      </c>
      <c r="AN217" s="25" t="s">
        <v>77</v>
      </c>
      <c r="AO217" s="25" t="s">
        <v>63</v>
      </c>
    </row>
    <row r="218" spans="1:42" s="143" customFormat="1" ht="119.25" hidden="1" customHeight="1" x14ac:dyDescent="0.3">
      <c r="A218" s="36" t="s">
        <v>39</v>
      </c>
      <c r="B218" s="55" t="s">
        <v>59</v>
      </c>
      <c r="C218" s="55">
        <v>424</v>
      </c>
      <c r="D218" s="184"/>
      <c r="E218" s="195"/>
      <c r="F218" s="36" t="s">
        <v>727</v>
      </c>
      <c r="G218" s="37" t="s">
        <v>738</v>
      </c>
      <c r="H218" s="29">
        <v>0.2</v>
      </c>
      <c r="I218" s="163"/>
      <c r="J218" s="54"/>
      <c r="K218" s="54"/>
      <c r="L218" s="54"/>
      <c r="M218" s="54"/>
      <c r="N218" s="54"/>
      <c r="O218" s="54"/>
      <c r="P218" s="54"/>
      <c r="Q218" s="54"/>
      <c r="R218" s="54"/>
      <c r="S218" s="54"/>
      <c r="T218" s="54"/>
      <c r="U218" s="54"/>
      <c r="V218" s="54"/>
      <c r="W218" s="54"/>
      <c r="X218" s="54">
        <v>0.5</v>
      </c>
      <c r="Y218" s="54"/>
      <c r="Z218" s="54">
        <v>0.4</v>
      </c>
      <c r="AA218" s="54"/>
      <c r="AB218" s="54"/>
      <c r="AC218" s="54"/>
      <c r="AD218" s="54">
        <v>0.1</v>
      </c>
      <c r="AE218" s="54"/>
      <c r="AF218" s="54"/>
      <c r="AG218" s="55"/>
      <c r="AH218" s="54">
        <f t="shared" si="9"/>
        <v>1</v>
      </c>
      <c r="AI218" s="50">
        <v>45139</v>
      </c>
      <c r="AJ218" s="50">
        <v>45260</v>
      </c>
      <c r="AK218" s="37" t="s">
        <v>739</v>
      </c>
      <c r="AL218" s="36" t="s">
        <v>75</v>
      </c>
      <c r="AM218" s="37" t="s">
        <v>76</v>
      </c>
      <c r="AN218" s="25" t="s">
        <v>77</v>
      </c>
      <c r="AO218" s="25" t="s">
        <v>63</v>
      </c>
    </row>
    <row r="219" spans="1:42" s="143" customFormat="1" ht="134.25" hidden="1" customHeight="1" x14ac:dyDescent="0.3">
      <c r="A219" s="36" t="s">
        <v>39</v>
      </c>
      <c r="B219" s="55" t="s">
        <v>59</v>
      </c>
      <c r="C219" s="55">
        <v>424</v>
      </c>
      <c r="D219" s="185"/>
      <c r="E219" s="195"/>
      <c r="F219" s="36" t="s">
        <v>727</v>
      </c>
      <c r="G219" s="37" t="s">
        <v>740</v>
      </c>
      <c r="H219" s="29">
        <v>0.05</v>
      </c>
      <c r="I219" s="164"/>
      <c r="J219" s="54"/>
      <c r="K219" s="54"/>
      <c r="L219" s="54"/>
      <c r="M219" s="54"/>
      <c r="N219" s="54"/>
      <c r="O219" s="54"/>
      <c r="P219" s="54"/>
      <c r="Q219" s="54"/>
      <c r="R219" s="54"/>
      <c r="S219" s="54"/>
      <c r="T219" s="54"/>
      <c r="U219" s="54"/>
      <c r="V219" s="54"/>
      <c r="W219" s="54"/>
      <c r="X219" s="79"/>
      <c r="Y219" s="54"/>
      <c r="Z219" s="79"/>
      <c r="AA219" s="54"/>
      <c r="AB219" s="54"/>
      <c r="AC219" s="54"/>
      <c r="AD219" s="54">
        <v>0.5</v>
      </c>
      <c r="AE219" s="54"/>
      <c r="AF219" s="54">
        <v>0.5</v>
      </c>
      <c r="AG219" s="55"/>
      <c r="AH219" s="54">
        <f>SUM(J219+L219+N219+P219+R219+T219+V219+AD219+AF219+AB219)</f>
        <v>1</v>
      </c>
      <c r="AI219" s="50">
        <v>45231</v>
      </c>
      <c r="AJ219" s="50">
        <v>45290</v>
      </c>
      <c r="AK219" s="37" t="s">
        <v>741</v>
      </c>
      <c r="AL219" s="36" t="s">
        <v>75</v>
      </c>
      <c r="AM219" s="37" t="s">
        <v>76</v>
      </c>
      <c r="AN219" s="25" t="s">
        <v>77</v>
      </c>
      <c r="AO219" s="25" t="s">
        <v>63</v>
      </c>
    </row>
    <row r="220" spans="1:42" s="143" customFormat="1" ht="105" x14ac:dyDescent="0.3">
      <c r="A220" s="36" t="s">
        <v>39</v>
      </c>
      <c r="B220" s="55" t="s">
        <v>59</v>
      </c>
      <c r="C220" s="55">
        <v>424</v>
      </c>
      <c r="D220" s="193">
        <v>183</v>
      </c>
      <c r="E220" s="195"/>
      <c r="F220" s="36" t="s">
        <v>727</v>
      </c>
      <c r="G220" s="37" t="s">
        <v>742</v>
      </c>
      <c r="H220" s="29">
        <v>0.2</v>
      </c>
      <c r="I220" s="162">
        <f>SUM(H220+H222+H223+H224+H225+H226)</f>
        <v>1</v>
      </c>
      <c r="J220" s="54"/>
      <c r="K220" s="54"/>
      <c r="L220" s="54">
        <v>0.4</v>
      </c>
      <c r="M220" s="54"/>
      <c r="N220" s="54">
        <v>0.3</v>
      </c>
      <c r="O220" s="54"/>
      <c r="P220" s="54">
        <v>0.3</v>
      </c>
      <c r="Q220" s="54"/>
      <c r="R220" s="79"/>
      <c r="S220" s="54"/>
      <c r="T220" s="54"/>
      <c r="U220" s="54"/>
      <c r="V220" s="54"/>
      <c r="W220" s="54"/>
      <c r="X220" s="54"/>
      <c r="Y220" s="54"/>
      <c r="Z220" s="54"/>
      <c r="AA220" s="54"/>
      <c r="AB220" s="54"/>
      <c r="AC220" s="54"/>
      <c r="AD220" s="54"/>
      <c r="AE220" s="54"/>
      <c r="AF220" s="54"/>
      <c r="AG220" s="54"/>
      <c r="AH220" s="54">
        <f>SUM(J220+L220+N220+P220+R220+T220+V220+AD220+AF220+AB220)</f>
        <v>1</v>
      </c>
      <c r="AI220" s="50">
        <v>44958</v>
      </c>
      <c r="AJ220" s="50">
        <v>45046</v>
      </c>
      <c r="AK220" s="37" t="s">
        <v>729</v>
      </c>
      <c r="AL220" s="36" t="s">
        <v>75</v>
      </c>
      <c r="AM220" s="37" t="s">
        <v>76</v>
      </c>
      <c r="AN220" s="25" t="s">
        <v>77</v>
      </c>
      <c r="AO220" s="25" t="s">
        <v>63</v>
      </c>
    </row>
    <row r="221" spans="1:42" s="143" customFormat="1" ht="105" x14ac:dyDescent="0.3">
      <c r="A221" s="61" t="s">
        <v>39</v>
      </c>
      <c r="B221" s="62" t="s">
        <v>59</v>
      </c>
      <c r="C221" s="62">
        <v>424</v>
      </c>
      <c r="D221" s="184"/>
      <c r="E221" s="195"/>
      <c r="F221" s="61" t="s">
        <v>727</v>
      </c>
      <c r="G221" s="63" t="s">
        <v>742</v>
      </c>
      <c r="H221" s="64">
        <v>0.2</v>
      </c>
      <c r="I221" s="163"/>
      <c r="J221" s="65"/>
      <c r="K221" s="65"/>
      <c r="L221" s="65"/>
      <c r="M221" s="65"/>
      <c r="N221" s="65">
        <v>0.4</v>
      </c>
      <c r="O221" s="65"/>
      <c r="P221" s="65">
        <v>0.3</v>
      </c>
      <c r="Q221" s="65"/>
      <c r="R221" s="146">
        <v>0.3</v>
      </c>
      <c r="S221" s="65"/>
      <c r="T221" s="65"/>
      <c r="U221" s="65"/>
      <c r="V221" s="65"/>
      <c r="W221" s="65"/>
      <c r="X221" s="65"/>
      <c r="Y221" s="65"/>
      <c r="Z221" s="65"/>
      <c r="AA221" s="65"/>
      <c r="AB221" s="65"/>
      <c r="AC221" s="65"/>
      <c r="AD221" s="65"/>
      <c r="AE221" s="65"/>
      <c r="AF221" s="123"/>
      <c r="AG221" s="123"/>
      <c r="AH221" s="123">
        <f>SUM(J221+L221+N221+P221+R221+T221+V221+AD221+AF221+AB221)</f>
        <v>1</v>
      </c>
      <c r="AI221" s="68">
        <v>44986</v>
      </c>
      <c r="AJ221" s="68">
        <v>45076</v>
      </c>
      <c r="AK221" s="63" t="s">
        <v>729</v>
      </c>
      <c r="AL221" s="61" t="s">
        <v>75</v>
      </c>
      <c r="AM221" s="63" t="s">
        <v>76</v>
      </c>
      <c r="AN221" s="69" t="s">
        <v>77</v>
      </c>
      <c r="AO221" s="144" t="s">
        <v>730</v>
      </c>
      <c r="AP221" s="145" t="s">
        <v>743</v>
      </c>
    </row>
    <row r="222" spans="1:42" s="143" customFormat="1" ht="90.6" hidden="1" x14ac:dyDescent="0.3">
      <c r="A222" s="36" t="s">
        <v>39</v>
      </c>
      <c r="B222" s="55" t="s">
        <v>59</v>
      </c>
      <c r="C222" s="55">
        <v>424</v>
      </c>
      <c r="D222" s="184"/>
      <c r="E222" s="195"/>
      <c r="F222" s="36" t="s">
        <v>727</v>
      </c>
      <c r="G222" s="37" t="s">
        <v>744</v>
      </c>
      <c r="H222" s="29">
        <v>0.05</v>
      </c>
      <c r="I222" s="184"/>
      <c r="J222" s="54"/>
      <c r="K222" s="54"/>
      <c r="L222" s="54"/>
      <c r="M222" s="54"/>
      <c r="N222" s="54"/>
      <c r="O222" s="54"/>
      <c r="P222" s="79"/>
      <c r="Q222" s="54"/>
      <c r="R222" s="54">
        <v>0.3</v>
      </c>
      <c r="S222" s="54"/>
      <c r="T222" s="54">
        <v>0.4</v>
      </c>
      <c r="U222" s="54"/>
      <c r="V222" s="54">
        <v>0.3</v>
      </c>
      <c r="W222" s="54"/>
      <c r="X222" s="54"/>
      <c r="Y222" s="54"/>
      <c r="Z222" s="54"/>
      <c r="AA222" s="54"/>
      <c r="AB222" s="54"/>
      <c r="AC222" s="54"/>
      <c r="AD222" s="54"/>
      <c r="AE222" s="54"/>
      <c r="AF222" s="54"/>
      <c r="AG222" s="54"/>
      <c r="AH222" s="54">
        <f>SUM(J222+L222+N222+P222+R222+T222+V222+AD222+AF222+AB222)</f>
        <v>1</v>
      </c>
      <c r="AI222" s="50">
        <v>45047</v>
      </c>
      <c r="AJ222" s="50">
        <v>45137</v>
      </c>
      <c r="AK222" s="37" t="s">
        <v>733</v>
      </c>
      <c r="AL222" s="36" t="s">
        <v>75</v>
      </c>
      <c r="AM222" s="37" t="s">
        <v>76</v>
      </c>
      <c r="AN222" s="25" t="s">
        <v>77</v>
      </c>
      <c r="AO222" s="25" t="s">
        <v>63</v>
      </c>
    </row>
    <row r="223" spans="1:42" s="143" customFormat="1" ht="90.6" hidden="1" x14ac:dyDescent="0.3">
      <c r="A223" s="36" t="s">
        <v>39</v>
      </c>
      <c r="B223" s="55" t="s">
        <v>59</v>
      </c>
      <c r="C223" s="55">
        <v>424</v>
      </c>
      <c r="D223" s="184"/>
      <c r="E223" s="195"/>
      <c r="F223" s="36" t="s">
        <v>727</v>
      </c>
      <c r="G223" s="37" t="s">
        <v>745</v>
      </c>
      <c r="H223" s="29">
        <v>0.25</v>
      </c>
      <c r="I223" s="184"/>
      <c r="J223" s="54"/>
      <c r="K223" s="54"/>
      <c r="L223" s="54"/>
      <c r="M223" s="54"/>
      <c r="N223" s="54"/>
      <c r="O223" s="54"/>
      <c r="P223" s="54"/>
      <c r="Q223" s="54"/>
      <c r="R223" s="54"/>
      <c r="S223" s="54"/>
      <c r="T223" s="54">
        <v>0.5</v>
      </c>
      <c r="U223" s="54"/>
      <c r="V223" s="54">
        <v>0.5</v>
      </c>
      <c r="W223" s="54"/>
      <c r="X223" s="54"/>
      <c r="Y223" s="54"/>
      <c r="Z223" s="54"/>
      <c r="AA223" s="54"/>
      <c r="AB223" s="54"/>
      <c r="AC223" s="54"/>
      <c r="AD223" s="54"/>
      <c r="AE223" s="54"/>
      <c r="AF223" s="54"/>
      <c r="AG223" s="54"/>
      <c r="AH223" s="54">
        <f t="shared" si="9"/>
        <v>1</v>
      </c>
      <c r="AI223" s="50">
        <v>45078</v>
      </c>
      <c r="AJ223" s="50">
        <v>45138</v>
      </c>
      <c r="AK223" s="37" t="s">
        <v>735</v>
      </c>
      <c r="AL223" s="36" t="s">
        <v>75</v>
      </c>
      <c r="AM223" s="37" t="s">
        <v>76</v>
      </c>
      <c r="AN223" s="25" t="s">
        <v>77</v>
      </c>
      <c r="AO223" s="25" t="s">
        <v>63</v>
      </c>
    </row>
    <row r="224" spans="1:42" s="143" customFormat="1" ht="150" hidden="1" x14ac:dyDescent="0.3">
      <c r="A224" s="36" t="s">
        <v>39</v>
      </c>
      <c r="B224" s="55" t="s">
        <v>59</v>
      </c>
      <c r="C224" s="55">
        <v>424</v>
      </c>
      <c r="D224" s="184"/>
      <c r="E224" s="195"/>
      <c r="F224" s="36" t="s">
        <v>727</v>
      </c>
      <c r="G224" s="37" t="s">
        <v>746</v>
      </c>
      <c r="H224" s="29">
        <v>0.25</v>
      </c>
      <c r="I224" s="184"/>
      <c r="J224" s="54"/>
      <c r="K224" s="54"/>
      <c r="L224" s="54"/>
      <c r="M224" s="54"/>
      <c r="N224" s="54"/>
      <c r="O224" s="54"/>
      <c r="P224" s="54"/>
      <c r="Q224" s="54"/>
      <c r="R224" s="79"/>
      <c r="S224" s="54"/>
      <c r="T224" s="54">
        <v>0.3</v>
      </c>
      <c r="U224" s="54"/>
      <c r="V224" s="54">
        <v>0.2</v>
      </c>
      <c r="W224" s="54"/>
      <c r="X224" s="54">
        <v>0.3</v>
      </c>
      <c r="Y224" s="54"/>
      <c r="Z224" s="54">
        <v>0.2</v>
      </c>
      <c r="AA224" s="54"/>
      <c r="AB224" s="54"/>
      <c r="AC224" s="54"/>
      <c r="AD224" s="54"/>
      <c r="AE224" s="54"/>
      <c r="AF224" s="54"/>
      <c r="AG224" s="54"/>
      <c r="AH224" s="54">
        <f>SUM(J224+L224+N224+P224+X224+T224+V224+Z224+AB224+AD224+AF224)</f>
        <v>1</v>
      </c>
      <c r="AI224" s="50">
        <v>45078</v>
      </c>
      <c r="AJ224" s="50">
        <v>45199</v>
      </c>
      <c r="AK224" s="37" t="s">
        <v>747</v>
      </c>
      <c r="AL224" s="36" t="s">
        <v>75</v>
      </c>
      <c r="AM224" s="37" t="s">
        <v>76</v>
      </c>
      <c r="AN224" s="25" t="s">
        <v>77</v>
      </c>
      <c r="AO224" s="25" t="s">
        <v>63</v>
      </c>
    </row>
    <row r="225" spans="1:42" s="143" customFormat="1" ht="90.6" hidden="1" x14ac:dyDescent="0.3">
      <c r="A225" s="36" t="s">
        <v>39</v>
      </c>
      <c r="B225" s="55" t="s">
        <v>59</v>
      </c>
      <c r="C225" s="55">
        <v>424</v>
      </c>
      <c r="D225" s="184"/>
      <c r="E225" s="195"/>
      <c r="F225" s="36" t="s">
        <v>727</v>
      </c>
      <c r="G225" s="37" t="s">
        <v>748</v>
      </c>
      <c r="H225" s="29">
        <v>0.2</v>
      </c>
      <c r="I225" s="184"/>
      <c r="J225" s="54"/>
      <c r="K225" s="54"/>
      <c r="L225" s="54"/>
      <c r="M225" s="54"/>
      <c r="N225" s="54"/>
      <c r="O225" s="54"/>
      <c r="P225" s="54"/>
      <c r="Q225" s="54"/>
      <c r="R225" s="54"/>
      <c r="S225" s="54"/>
      <c r="T225" s="79"/>
      <c r="U225" s="54"/>
      <c r="V225" s="79"/>
      <c r="W225" s="54"/>
      <c r="X225" s="54">
        <v>0.5</v>
      </c>
      <c r="Y225" s="54"/>
      <c r="Z225" s="54">
        <v>0.4</v>
      </c>
      <c r="AA225" s="54"/>
      <c r="AB225" s="54"/>
      <c r="AC225" s="54"/>
      <c r="AD225" s="54">
        <v>0.1</v>
      </c>
      <c r="AE225" s="54"/>
      <c r="AF225" s="54"/>
      <c r="AG225" s="54"/>
      <c r="AH225" s="54">
        <f>SUM(J225+L225+N225+P225+R225+X225+AD225+AB225+AF225+Z225)</f>
        <v>1</v>
      </c>
      <c r="AI225" s="50">
        <v>45139</v>
      </c>
      <c r="AJ225" s="50">
        <v>45260</v>
      </c>
      <c r="AK225" s="37" t="s">
        <v>739</v>
      </c>
      <c r="AL225" s="36" t="s">
        <v>75</v>
      </c>
      <c r="AM225" s="37" t="s">
        <v>76</v>
      </c>
      <c r="AN225" s="25" t="s">
        <v>77</v>
      </c>
      <c r="AO225" s="25" t="s">
        <v>63</v>
      </c>
    </row>
    <row r="226" spans="1:42" s="143" customFormat="1" ht="90.6" hidden="1" x14ac:dyDescent="0.3">
      <c r="A226" s="36" t="s">
        <v>39</v>
      </c>
      <c r="B226" s="55" t="s">
        <v>59</v>
      </c>
      <c r="C226" s="55">
        <v>424</v>
      </c>
      <c r="D226" s="185"/>
      <c r="E226" s="196"/>
      <c r="F226" s="147" t="s">
        <v>727</v>
      </c>
      <c r="G226" s="148" t="s">
        <v>749</v>
      </c>
      <c r="H226" s="149">
        <v>0.05</v>
      </c>
      <c r="I226" s="184"/>
      <c r="J226" s="56"/>
      <c r="K226" s="56"/>
      <c r="L226" s="56"/>
      <c r="M226" s="56"/>
      <c r="N226" s="56"/>
      <c r="O226" s="56"/>
      <c r="P226" s="56"/>
      <c r="Q226" s="56"/>
      <c r="R226" s="56"/>
      <c r="S226" s="56"/>
      <c r="T226" s="56"/>
      <c r="U226" s="56"/>
      <c r="V226" s="56"/>
      <c r="W226" s="56"/>
      <c r="X226" s="79"/>
      <c r="Y226" s="56"/>
      <c r="Z226" s="79"/>
      <c r="AA226" s="56"/>
      <c r="AB226" s="56"/>
      <c r="AC226" s="56"/>
      <c r="AD226" s="56">
        <v>0.5</v>
      </c>
      <c r="AE226" s="56"/>
      <c r="AF226" s="56">
        <v>0.5</v>
      </c>
      <c r="AG226" s="56"/>
      <c r="AH226" s="56">
        <f>SUM(J226+L226+N226+P226+R226+X226+AD226+AB226+AF226+Z226)</f>
        <v>1</v>
      </c>
      <c r="AI226" s="150">
        <v>45231</v>
      </c>
      <c r="AJ226" s="150">
        <v>45290</v>
      </c>
      <c r="AK226" s="148" t="s">
        <v>741</v>
      </c>
      <c r="AL226" s="147" t="s">
        <v>75</v>
      </c>
      <c r="AM226" s="148" t="s">
        <v>76</v>
      </c>
      <c r="AN226" s="25" t="s">
        <v>77</v>
      </c>
      <c r="AO226" s="25" t="s">
        <v>63</v>
      </c>
    </row>
    <row r="227" spans="1:42" s="143" customFormat="1" ht="98.25" hidden="1" customHeight="1" x14ac:dyDescent="0.3">
      <c r="A227" s="36" t="s">
        <v>39</v>
      </c>
      <c r="B227" s="55" t="s">
        <v>59</v>
      </c>
      <c r="C227" s="55">
        <v>420</v>
      </c>
      <c r="D227" s="55" t="s">
        <v>47</v>
      </c>
      <c r="E227" s="55" t="s">
        <v>47</v>
      </c>
      <c r="F227" s="36" t="s">
        <v>750</v>
      </c>
      <c r="G227" s="37" t="s">
        <v>751</v>
      </c>
      <c r="H227" s="29">
        <v>0.2</v>
      </c>
      <c r="I227" s="162">
        <v>1</v>
      </c>
      <c r="J227" s="54"/>
      <c r="K227" s="54"/>
      <c r="L227" s="54"/>
      <c r="M227" s="54"/>
      <c r="N227" s="54"/>
      <c r="O227" s="54"/>
      <c r="P227" s="54">
        <v>0.15</v>
      </c>
      <c r="Q227" s="54"/>
      <c r="R227" s="54">
        <v>0.25</v>
      </c>
      <c r="S227" s="54"/>
      <c r="T227" s="54">
        <v>0.3</v>
      </c>
      <c r="U227" s="54"/>
      <c r="V227" s="54">
        <v>0.3</v>
      </c>
      <c r="W227" s="54"/>
      <c r="X227" s="43"/>
      <c r="Y227" s="54"/>
      <c r="Z227" s="43"/>
      <c r="AA227" s="54"/>
      <c r="AB227" s="54"/>
      <c r="AC227" s="54"/>
      <c r="AD227" s="54"/>
      <c r="AE227" s="54"/>
      <c r="AF227" s="54"/>
      <c r="AG227" s="54"/>
      <c r="AH227" s="56">
        <f>SUM(J227+L227+N227+P227+R227+T227+AD227+AB227+AF227+V227)</f>
        <v>1</v>
      </c>
      <c r="AI227" s="50">
        <v>45017</v>
      </c>
      <c r="AJ227" s="50">
        <v>45137</v>
      </c>
      <c r="AK227" s="37" t="s">
        <v>752</v>
      </c>
      <c r="AL227" s="147" t="s">
        <v>75</v>
      </c>
      <c r="AM227" s="148" t="s">
        <v>76</v>
      </c>
      <c r="AN227" s="25" t="s">
        <v>77</v>
      </c>
      <c r="AO227" s="25" t="s">
        <v>63</v>
      </c>
    </row>
    <row r="228" spans="1:42" s="32" customFormat="1" ht="85.5" hidden="1" customHeight="1" x14ac:dyDescent="0.3">
      <c r="A228" s="36" t="s">
        <v>39</v>
      </c>
      <c r="B228" s="55" t="s">
        <v>59</v>
      </c>
      <c r="C228" s="55">
        <v>420</v>
      </c>
      <c r="D228" s="55" t="s">
        <v>47</v>
      </c>
      <c r="E228" s="55" t="s">
        <v>47</v>
      </c>
      <c r="F228" s="36" t="s">
        <v>750</v>
      </c>
      <c r="G228" s="37" t="s">
        <v>753</v>
      </c>
      <c r="H228" s="29">
        <v>0.15</v>
      </c>
      <c r="I228" s="163"/>
      <c r="J228" s="54"/>
      <c r="K228" s="54"/>
      <c r="L228" s="54"/>
      <c r="M228" s="54"/>
      <c r="N228" s="54">
        <v>0.15</v>
      </c>
      <c r="O228" s="54"/>
      <c r="P228" s="54">
        <v>0.25</v>
      </c>
      <c r="Q228" s="54"/>
      <c r="R228" s="54">
        <v>0.3</v>
      </c>
      <c r="S228" s="54"/>
      <c r="T228" s="54">
        <v>0.3</v>
      </c>
      <c r="U228" s="54"/>
      <c r="V228" s="54"/>
      <c r="W228" s="54"/>
      <c r="X228" s="43"/>
      <c r="Y228" s="54"/>
      <c r="Z228" s="43"/>
      <c r="AA228" s="54"/>
      <c r="AB228" s="54"/>
      <c r="AC228" s="54"/>
      <c r="AD228" s="54"/>
      <c r="AE228" s="54"/>
      <c r="AF228" s="54"/>
      <c r="AG228" s="54"/>
      <c r="AH228" s="56">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3">
      <c r="A229" s="36" t="s">
        <v>39</v>
      </c>
      <c r="B229" s="55" t="s">
        <v>59</v>
      </c>
      <c r="C229" s="55">
        <v>420</v>
      </c>
      <c r="D229" s="55" t="s">
        <v>47</v>
      </c>
      <c r="E229" s="55" t="s">
        <v>47</v>
      </c>
      <c r="F229" s="36" t="s">
        <v>750</v>
      </c>
      <c r="G229" s="37" t="s">
        <v>754</v>
      </c>
      <c r="H229" s="29">
        <v>0.1</v>
      </c>
      <c r="I229" s="163"/>
      <c r="J229" s="54"/>
      <c r="K229" s="54"/>
      <c r="L229" s="54"/>
      <c r="M229" s="54"/>
      <c r="N229" s="54"/>
      <c r="O229" s="54"/>
      <c r="P229" s="54"/>
      <c r="Q229" s="54"/>
      <c r="R229" s="54"/>
      <c r="S229" s="54"/>
      <c r="T229" s="54"/>
      <c r="U229" s="54"/>
      <c r="V229" s="54"/>
      <c r="W229" s="54"/>
      <c r="X229" s="151">
        <v>0.2</v>
      </c>
      <c r="Y229" s="54"/>
      <c r="Z229" s="151">
        <v>0.2</v>
      </c>
      <c r="AA229" s="54"/>
      <c r="AB229" s="54">
        <v>0.6</v>
      </c>
      <c r="AC229" s="54"/>
      <c r="AD229" s="54"/>
      <c r="AE229" s="54"/>
      <c r="AF229" s="54"/>
      <c r="AG229" s="54"/>
      <c r="AH229" s="56">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3">
      <c r="A230" s="36" t="s">
        <v>39</v>
      </c>
      <c r="B230" s="55" t="s">
        <v>59</v>
      </c>
      <c r="C230" s="55">
        <v>420</v>
      </c>
      <c r="D230" s="55" t="s">
        <v>47</v>
      </c>
      <c r="E230" s="55" t="s">
        <v>47</v>
      </c>
      <c r="F230" s="36" t="s">
        <v>750</v>
      </c>
      <c r="G230" s="37" t="s">
        <v>755</v>
      </c>
      <c r="H230" s="29">
        <v>0.1</v>
      </c>
      <c r="I230" s="163"/>
      <c r="J230" s="54"/>
      <c r="K230" s="54"/>
      <c r="L230" s="54"/>
      <c r="M230" s="54"/>
      <c r="N230" s="54"/>
      <c r="O230" s="54"/>
      <c r="P230" s="54">
        <v>0.1</v>
      </c>
      <c r="Q230" s="54"/>
      <c r="R230" s="54">
        <v>0.1</v>
      </c>
      <c r="S230" s="54"/>
      <c r="T230" s="54">
        <v>0.1</v>
      </c>
      <c r="U230" s="54"/>
      <c r="V230" s="54">
        <v>0.1</v>
      </c>
      <c r="W230" s="54"/>
      <c r="X230" s="54">
        <v>0.1</v>
      </c>
      <c r="Y230" s="54"/>
      <c r="Z230" s="151">
        <v>0.1</v>
      </c>
      <c r="AA230" s="54"/>
      <c r="AB230" s="54">
        <v>0.1</v>
      </c>
      <c r="AC230" s="54"/>
      <c r="AD230" s="54">
        <v>0.2</v>
      </c>
      <c r="AE230" s="54"/>
      <c r="AF230" s="54">
        <v>0.1</v>
      </c>
      <c r="AG230" s="54"/>
      <c r="AH230" s="56">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3">
      <c r="A231" s="36" t="s">
        <v>39</v>
      </c>
      <c r="B231" s="55" t="s">
        <v>59</v>
      </c>
      <c r="C231" s="55">
        <v>420</v>
      </c>
      <c r="D231" s="55" t="s">
        <v>47</v>
      </c>
      <c r="E231" s="55" t="s">
        <v>47</v>
      </c>
      <c r="F231" s="36" t="s">
        <v>750</v>
      </c>
      <c r="G231" s="36" t="s">
        <v>757</v>
      </c>
      <c r="H231" s="54">
        <v>0.05</v>
      </c>
      <c r="I231" s="163"/>
      <c r="J231" s="55"/>
      <c r="K231" s="55"/>
      <c r="L231" s="55"/>
      <c r="M231" s="55"/>
      <c r="N231" s="79"/>
      <c r="O231" s="55"/>
      <c r="P231" s="54">
        <v>0.25</v>
      </c>
      <c r="Q231" s="55"/>
      <c r="R231" s="55"/>
      <c r="S231" s="55"/>
      <c r="T231" s="79"/>
      <c r="U231" s="55"/>
      <c r="V231" s="54">
        <v>0.25</v>
      </c>
      <c r="W231" s="55"/>
      <c r="X231" s="54"/>
      <c r="Y231" s="55"/>
      <c r="Z231" s="79"/>
      <c r="AA231" s="55"/>
      <c r="AB231" s="54">
        <v>0.25</v>
      </c>
      <c r="AC231" s="55"/>
      <c r="AD231" s="55"/>
      <c r="AE231" s="55"/>
      <c r="AF231" s="54">
        <v>0.25</v>
      </c>
      <c r="AG231" s="55"/>
      <c r="AH231" s="56">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3">
      <c r="A232" s="36" t="s">
        <v>39</v>
      </c>
      <c r="B232" s="55" t="s">
        <v>59</v>
      </c>
      <c r="C232" s="55">
        <v>420</v>
      </c>
      <c r="D232" s="55" t="s">
        <v>47</v>
      </c>
      <c r="E232" s="55" t="s">
        <v>47</v>
      </c>
      <c r="F232" s="36" t="s">
        <v>750</v>
      </c>
      <c r="G232" s="36" t="s">
        <v>759</v>
      </c>
      <c r="H232" s="54">
        <v>0.15</v>
      </c>
      <c r="I232" s="163"/>
      <c r="J232" s="55"/>
      <c r="K232" s="55"/>
      <c r="L232" s="55"/>
      <c r="M232" s="55"/>
      <c r="N232" s="55"/>
      <c r="O232" s="55"/>
      <c r="P232" s="55"/>
      <c r="Q232" s="55"/>
      <c r="R232" s="55"/>
      <c r="S232" s="55"/>
      <c r="T232" s="55"/>
      <c r="U232" s="55"/>
      <c r="V232" s="55"/>
      <c r="W232" s="55"/>
      <c r="X232" s="54">
        <v>0.25</v>
      </c>
      <c r="Y232" s="55"/>
      <c r="Z232" s="54">
        <v>0.25</v>
      </c>
      <c r="AA232" s="55"/>
      <c r="AB232" s="54">
        <v>0.25</v>
      </c>
      <c r="AC232" s="55"/>
      <c r="AD232" s="54">
        <v>0.25</v>
      </c>
      <c r="AE232" s="55"/>
      <c r="AF232" s="55"/>
      <c r="AG232" s="55"/>
      <c r="AH232" s="56">
        <f t="shared" si="10"/>
        <v>1</v>
      </c>
      <c r="AI232" s="50">
        <v>45139</v>
      </c>
      <c r="AJ232" s="50">
        <v>45260</v>
      </c>
      <c r="AK232" s="36" t="s">
        <v>760</v>
      </c>
      <c r="AL232" s="36" t="s">
        <v>75</v>
      </c>
      <c r="AM232" s="37" t="s">
        <v>76</v>
      </c>
      <c r="AN232" s="25" t="s">
        <v>77</v>
      </c>
      <c r="AO232" s="25" t="s">
        <v>63</v>
      </c>
    </row>
    <row r="233" spans="1:42" s="32" customFormat="1" ht="150" hidden="1" x14ac:dyDescent="0.3">
      <c r="A233" s="36" t="s">
        <v>39</v>
      </c>
      <c r="B233" s="55" t="s">
        <v>59</v>
      </c>
      <c r="C233" s="55">
        <v>420</v>
      </c>
      <c r="D233" s="55" t="s">
        <v>47</v>
      </c>
      <c r="E233" s="55" t="s">
        <v>47</v>
      </c>
      <c r="F233" s="147" t="s">
        <v>750</v>
      </c>
      <c r="G233" s="147" t="s">
        <v>761</v>
      </c>
      <c r="H233" s="56">
        <v>0.25</v>
      </c>
      <c r="I233" s="163"/>
      <c r="J233" s="55"/>
      <c r="K233" s="55"/>
      <c r="L233" s="55"/>
      <c r="M233" s="55"/>
      <c r="N233" s="54">
        <v>0.15</v>
      </c>
      <c r="O233" s="55"/>
      <c r="P233" s="54"/>
      <c r="Q233" s="55"/>
      <c r="R233" s="54"/>
      <c r="S233" s="55"/>
      <c r="T233" s="55"/>
      <c r="U233" s="55"/>
      <c r="V233" s="54">
        <v>0.35</v>
      </c>
      <c r="W233" s="55"/>
      <c r="X233" s="55"/>
      <c r="Y233" s="55"/>
      <c r="Z233" s="54">
        <v>0.2</v>
      </c>
      <c r="AA233" s="55"/>
      <c r="AB233" s="54">
        <v>0.2</v>
      </c>
      <c r="AC233" s="55"/>
      <c r="AD233" s="54">
        <v>0.1</v>
      </c>
      <c r="AE233" s="55"/>
      <c r="AF233" s="55"/>
      <c r="AG233" s="55"/>
      <c r="AH233" s="56">
        <f t="shared" si="10"/>
        <v>1</v>
      </c>
      <c r="AI233" s="50">
        <v>44986</v>
      </c>
      <c r="AJ233" s="50">
        <v>45260</v>
      </c>
      <c r="AK233" s="36" t="s">
        <v>762</v>
      </c>
      <c r="AL233" s="36" t="s">
        <v>75</v>
      </c>
      <c r="AM233" s="37" t="s">
        <v>76</v>
      </c>
      <c r="AN233" s="25" t="s">
        <v>77</v>
      </c>
      <c r="AO233" s="25" t="s">
        <v>63</v>
      </c>
    </row>
    <row r="234" spans="1:42" ht="105" hidden="1" x14ac:dyDescent="0.3">
      <c r="A234" s="36" t="s">
        <v>39</v>
      </c>
      <c r="B234" s="55" t="s">
        <v>59</v>
      </c>
      <c r="C234" s="55">
        <v>424</v>
      </c>
      <c r="D234" s="55" t="s">
        <v>47</v>
      </c>
      <c r="E234" s="55" t="s">
        <v>47</v>
      </c>
      <c r="F234" s="36" t="s">
        <v>750</v>
      </c>
      <c r="G234" s="148" t="s">
        <v>763</v>
      </c>
      <c r="H234" s="56">
        <v>0.5</v>
      </c>
      <c r="I234" s="162">
        <f>+H234+H235</f>
        <v>1</v>
      </c>
      <c r="J234" s="149"/>
      <c r="K234" s="149"/>
      <c r="L234" s="149">
        <v>0.1</v>
      </c>
      <c r="M234" s="149"/>
      <c r="N234" s="149">
        <v>0.15</v>
      </c>
      <c r="O234" s="149"/>
      <c r="P234" s="149">
        <v>0.15</v>
      </c>
      <c r="Q234" s="149"/>
      <c r="R234" s="149">
        <v>0.1</v>
      </c>
      <c r="S234" s="149"/>
      <c r="T234" s="149">
        <v>0.1</v>
      </c>
      <c r="U234" s="149"/>
      <c r="V234" s="149">
        <v>0.1</v>
      </c>
      <c r="W234" s="149"/>
      <c r="X234" s="149">
        <v>0.1</v>
      </c>
      <c r="Y234" s="149"/>
      <c r="Z234" s="149">
        <v>0.1</v>
      </c>
      <c r="AA234" s="149"/>
      <c r="AB234" s="149">
        <v>0.1</v>
      </c>
      <c r="AC234" s="149"/>
      <c r="AD234" s="149"/>
      <c r="AE234" s="149"/>
      <c r="AF234" s="149"/>
      <c r="AG234" s="149"/>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3">
      <c r="A235" s="36" t="s">
        <v>39</v>
      </c>
      <c r="B235" s="55" t="s">
        <v>59</v>
      </c>
      <c r="C235" s="55">
        <v>424</v>
      </c>
      <c r="D235" s="55" t="s">
        <v>47</v>
      </c>
      <c r="E235" s="55" t="s">
        <v>47</v>
      </c>
      <c r="F235" s="36" t="s">
        <v>750</v>
      </c>
      <c r="G235" s="36" t="s">
        <v>764</v>
      </c>
      <c r="H235" s="56">
        <v>0.5</v>
      </c>
      <c r="I235" s="164"/>
      <c r="J235" s="55"/>
      <c r="K235" s="55"/>
      <c r="L235" s="55"/>
      <c r="M235" s="55"/>
      <c r="N235" s="55"/>
      <c r="O235" s="55"/>
      <c r="P235" s="54">
        <v>0.25</v>
      </c>
      <c r="Q235" s="55"/>
      <c r="R235" s="55"/>
      <c r="S235" s="55"/>
      <c r="T235" s="55"/>
      <c r="U235" s="55"/>
      <c r="V235" s="54">
        <v>0.25</v>
      </c>
      <c r="W235" s="55"/>
      <c r="X235" s="55"/>
      <c r="Y235" s="55"/>
      <c r="Z235" s="55"/>
      <c r="AA235" s="55"/>
      <c r="AB235" s="54">
        <v>0.25</v>
      </c>
      <c r="AC235" s="55"/>
      <c r="AD235" s="55"/>
      <c r="AE235" s="55"/>
      <c r="AF235" s="54">
        <v>0.25</v>
      </c>
      <c r="AG235" s="55"/>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6" x14ac:dyDescent="0.3">
      <c r="A236" s="36" t="s">
        <v>39</v>
      </c>
      <c r="B236" s="55" t="s">
        <v>59</v>
      </c>
      <c r="C236" s="55">
        <v>420</v>
      </c>
      <c r="D236" s="162">
        <v>0.3</v>
      </c>
      <c r="E236" s="186">
        <v>301000000</v>
      </c>
      <c r="F236" s="36" t="s">
        <v>765</v>
      </c>
      <c r="G236" s="36" t="s">
        <v>766</v>
      </c>
      <c r="H236" s="54">
        <v>0.2</v>
      </c>
      <c r="I236" s="171">
        <f>+H236+H238+H240+H242+H248</f>
        <v>1</v>
      </c>
      <c r="J236" s="55"/>
      <c r="K236" s="55"/>
      <c r="L236" s="54">
        <v>0.2</v>
      </c>
      <c r="M236" s="55"/>
      <c r="N236" s="54">
        <v>0.2</v>
      </c>
      <c r="O236" s="55"/>
      <c r="P236" s="54">
        <v>0.2</v>
      </c>
      <c r="Q236" s="55"/>
      <c r="R236" s="54">
        <v>0.2</v>
      </c>
      <c r="S236" s="55"/>
      <c r="T236" s="54">
        <v>0.2</v>
      </c>
      <c r="U236" s="55"/>
      <c r="V236" s="55"/>
      <c r="W236" s="55"/>
      <c r="X236" s="55"/>
      <c r="Y236" s="55"/>
      <c r="Z236" s="55"/>
      <c r="AA236" s="55"/>
      <c r="AB236" s="55"/>
      <c r="AC236" s="55"/>
      <c r="AD236" s="55"/>
      <c r="AE236" s="55"/>
      <c r="AF236" s="55"/>
      <c r="AG236" s="55"/>
      <c r="AH236" s="56">
        <f t="shared" si="10"/>
        <v>1</v>
      </c>
      <c r="AI236" s="50">
        <v>44958</v>
      </c>
      <c r="AJ236" s="50">
        <v>45107</v>
      </c>
      <c r="AK236" s="36" t="s">
        <v>767</v>
      </c>
      <c r="AL236" s="36" t="s">
        <v>75</v>
      </c>
      <c r="AM236" s="37" t="s">
        <v>76</v>
      </c>
      <c r="AN236" s="25" t="s">
        <v>77</v>
      </c>
      <c r="AO236" s="25" t="s">
        <v>63</v>
      </c>
    </row>
    <row r="237" spans="1:42" s="32" customFormat="1" ht="120" x14ac:dyDescent="0.3">
      <c r="A237" s="61" t="s">
        <v>39</v>
      </c>
      <c r="B237" s="62" t="s">
        <v>59</v>
      </c>
      <c r="C237" s="62">
        <v>420</v>
      </c>
      <c r="D237" s="163"/>
      <c r="E237" s="187"/>
      <c r="F237" s="61" t="s">
        <v>768</v>
      </c>
      <c r="G237" s="86" t="s">
        <v>769</v>
      </c>
      <c r="H237" s="123">
        <v>0.2</v>
      </c>
      <c r="I237" s="171"/>
      <c r="J237" s="66"/>
      <c r="K237" s="66"/>
      <c r="L237" s="65"/>
      <c r="M237" s="66"/>
      <c r="N237" s="65">
        <v>0.2</v>
      </c>
      <c r="O237" s="66"/>
      <c r="P237" s="65">
        <v>0.05</v>
      </c>
      <c r="Q237" s="66"/>
      <c r="R237" s="65">
        <v>0.05</v>
      </c>
      <c r="S237" s="66"/>
      <c r="T237" s="65">
        <v>0.1</v>
      </c>
      <c r="U237" s="66"/>
      <c r="V237" s="65">
        <v>0.1</v>
      </c>
      <c r="W237" s="66"/>
      <c r="X237" s="65">
        <v>0.1</v>
      </c>
      <c r="Y237" s="66"/>
      <c r="Z237" s="65">
        <v>0.1</v>
      </c>
      <c r="AA237" s="66"/>
      <c r="AB237" s="65">
        <v>0.3</v>
      </c>
      <c r="AC237" s="66"/>
      <c r="AD237" s="66"/>
      <c r="AE237" s="66"/>
      <c r="AF237" s="66"/>
      <c r="AG237" s="66"/>
      <c r="AH237" s="152">
        <f t="shared" si="10"/>
        <v>0.99999999999999989</v>
      </c>
      <c r="AI237" s="67">
        <v>44986</v>
      </c>
      <c r="AJ237" s="67">
        <v>45230</v>
      </c>
      <c r="AK237" s="61" t="s">
        <v>770</v>
      </c>
      <c r="AL237" s="61" t="s">
        <v>75</v>
      </c>
      <c r="AM237" s="63"/>
      <c r="AN237" s="69"/>
      <c r="AO237" s="69"/>
      <c r="AP237" s="136" t="s">
        <v>771</v>
      </c>
    </row>
    <row r="238" spans="1:42" s="32" customFormat="1" ht="113.25" customHeight="1" x14ac:dyDescent="0.3">
      <c r="A238" s="36" t="s">
        <v>39</v>
      </c>
      <c r="B238" s="55" t="s">
        <v>59</v>
      </c>
      <c r="C238" s="55">
        <v>420</v>
      </c>
      <c r="D238" s="184"/>
      <c r="E238" s="188"/>
      <c r="F238" s="36" t="s">
        <v>765</v>
      </c>
      <c r="G238" s="36" t="s">
        <v>772</v>
      </c>
      <c r="H238" s="54">
        <v>0.2</v>
      </c>
      <c r="I238" s="172"/>
      <c r="J238" s="55"/>
      <c r="K238" s="55"/>
      <c r="L238" s="54">
        <v>0.2</v>
      </c>
      <c r="M238" s="55"/>
      <c r="N238" s="54">
        <v>0.2</v>
      </c>
      <c r="O238" s="55"/>
      <c r="P238" s="54">
        <v>0.2</v>
      </c>
      <c r="Q238" s="55"/>
      <c r="R238" s="54">
        <v>0.2</v>
      </c>
      <c r="S238" s="55"/>
      <c r="T238" s="54">
        <v>0.2</v>
      </c>
      <c r="U238" s="55"/>
      <c r="V238" s="55"/>
      <c r="W238" s="55"/>
      <c r="X238" s="55"/>
      <c r="Y238" s="55"/>
      <c r="Z238" s="55"/>
      <c r="AA238" s="55"/>
      <c r="AB238" s="55"/>
      <c r="AC238" s="55"/>
      <c r="AD238" s="55"/>
      <c r="AE238" s="55"/>
      <c r="AF238" s="55"/>
      <c r="AG238" s="55"/>
      <c r="AH238" s="56">
        <f t="shared" si="10"/>
        <v>1</v>
      </c>
      <c r="AI238" s="50">
        <v>44958</v>
      </c>
      <c r="AJ238" s="50">
        <v>45107</v>
      </c>
      <c r="AK238" s="36" t="s">
        <v>773</v>
      </c>
      <c r="AL238" s="36" t="s">
        <v>75</v>
      </c>
      <c r="AM238" s="37" t="s">
        <v>76</v>
      </c>
      <c r="AN238" s="25" t="s">
        <v>77</v>
      </c>
      <c r="AO238" s="25" t="s">
        <v>63</v>
      </c>
    </row>
    <row r="239" spans="1:42" s="32" customFormat="1" ht="113.25" customHeight="1" x14ac:dyDescent="0.3">
      <c r="A239" s="61" t="s">
        <v>39</v>
      </c>
      <c r="B239" s="62" t="s">
        <v>59</v>
      </c>
      <c r="C239" s="62">
        <v>420</v>
      </c>
      <c r="D239" s="184"/>
      <c r="E239" s="188"/>
      <c r="F239" s="61" t="s">
        <v>765</v>
      </c>
      <c r="G239" s="153" t="s">
        <v>774</v>
      </c>
      <c r="H239" s="123">
        <v>0.2</v>
      </c>
      <c r="I239" s="172"/>
      <c r="J239" s="66"/>
      <c r="K239" s="66"/>
      <c r="L239" s="65"/>
      <c r="M239" s="66"/>
      <c r="N239" s="65">
        <v>0.1</v>
      </c>
      <c r="O239" s="66"/>
      <c r="P239" s="65">
        <v>0.15</v>
      </c>
      <c r="Q239" s="66"/>
      <c r="R239" s="65">
        <v>0.2</v>
      </c>
      <c r="S239" s="66"/>
      <c r="T239" s="65">
        <v>0.2</v>
      </c>
      <c r="U239" s="66"/>
      <c r="V239" s="65">
        <v>0.2</v>
      </c>
      <c r="W239" s="66"/>
      <c r="X239" s="65">
        <v>0.15</v>
      </c>
      <c r="Y239" s="66"/>
      <c r="Z239" s="66"/>
      <c r="AA239" s="66"/>
      <c r="AB239" s="66"/>
      <c r="AC239" s="66"/>
      <c r="AD239" s="66"/>
      <c r="AE239" s="66"/>
      <c r="AF239" s="66"/>
      <c r="AG239" s="66"/>
      <c r="AH239" s="152">
        <f>SUM(J239+L239+N239+P239+R239+T239+AD239+AB239+AF239+V239+X239+Z239)</f>
        <v>1</v>
      </c>
      <c r="AI239" s="67">
        <v>44986</v>
      </c>
      <c r="AJ239" s="67">
        <v>45169</v>
      </c>
      <c r="AK239" s="61" t="s">
        <v>773</v>
      </c>
      <c r="AL239" s="61" t="s">
        <v>75</v>
      </c>
      <c r="AM239" s="63"/>
      <c r="AN239" s="69"/>
      <c r="AO239" s="69"/>
      <c r="AP239" s="136" t="s">
        <v>775</v>
      </c>
    </row>
    <row r="240" spans="1:42" s="32" customFormat="1" ht="108" customHeight="1" x14ac:dyDescent="0.3">
      <c r="A240" s="36" t="s">
        <v>39</v>
      </c>
      <c r="B240" s="55" t="s">
        <v>59</v>
      </c>
      <c r="C240" s="55">
        <v>420</v>
      </c>
      <c r="D240" s="184"/>
      <c r="E240" s="188"/>
      <c r="F240" s="36" t="s">
        <v>765</v>
      </c>
      <c r="G240" s="36" t="s">
        <v>776</v>
      </c>
      <c r="H240" s="54">
        <v>0.2</v>
      </c>
      <c r="I240" s="172"/>
      <c r="J240" s="55"/>
      <c r="K240" s="55"/>
      <c r="L240" s="54">
        <v>0.2</v>
      </c>
      <c r="M240" s="55"/>
      <c r="N240" s="54">
        <v>0.2</v>
      </c>
      <c r="O240" s="55"/>
      <c r="P240" s="54">
        <v>0.2</v>
      </c>
      <c r="Q240" s="55"/>
      <c r="R240" s="54">
        <v>0.2</v>
      </c>
      <c r="S240" s="55"/>
      <c r="T240" s="54">
        <v>0.2</v>
      </c>
      <c r="U240" s="55"/>
      <c r="V240" s="55"/>
      <c r="W240" s="55"/>
      <c r="X240" s="55"/>
      <c r="Y240" s="55"/>
      <c r="Z240" s="55"/>
      <c r="AA240" s="55"/>
      <c r="AB240" s="55"/>
      <c r="AC240" s="55"/>
      <c r="AD240" s="55"/>
      <c r="AE240" s="55"/>
      <c r="AF240" s="55"/>
      <c r="AG240" s="55"/>
      <c r="AH240" s="56">
        <f t="shared" si="10"/>
        <v>1</v>
      </c>
      <c r="AI240" s="50">
        <v>44958</v>
      </c>
      <c r="AJ240" s="50">
        <v>45107</v>
      </c>
      <c r="AK240" s="36" t="s">
        <v>777</v>
      </c>
      <c r="AL240" s="36" t="s">
        <v>75</v>
      </c>
      <c r="AM240" s="37" t="s">
        <v>76</v>
      </c>
      <c r="AN240" s="25" t="s">
        <v>77</v>
      </c>
      <c r="AO240" s="25" t="s">
        <v>63</v>
      </c>
    </row>
    <row r="241" spans="1:42" s="32" customFormat="1" ht="108" customHeight="1" x14ac:dyDescent="0.3">
      <c r="A241" s="61" t="s">
        <v>39</v>
      </c>
      <c r="B241" s="62" t="s">
        <v>59</v>
      </c>
      <c r="C241" s="62">
        <v>420</v>
      </c>
      <c r="D241" s="184"/>
      <c r="E241" s="188"/>
      <c r="F241" s="61" t="s">
        <v>765</v>
      </c>
      <c r="G241" s="153" t="s">
        <v>776</v>
      </c>
      <c r="H241" s="123">
        <v>0.2</v>
      </c>
      <c r="I241" s="172"/>
      <c r="J241" s="62"/>
      <c r="K241" s="62"/>
      <c r="L241" s="65"/>
      <c r="M241" s="66"/>
      <c r="N241" s="65">
        <v>0.2</v>
      </c>
      <c r="O241" s="66"/>
      <c r="P241" s="65">
        <v>0.2</v>
      </c>
      <c r="Q241" s="66"/>
      <c r="R241" s="65">
        <v>0.2</v>
      </c>
      <c r="S241" s="66"/>
      <c r="T241" s="65">
        <v>0.2</v>
      </c>
      <c r="U241" s="66"/>
      <c r="V241" s="65">
        <v>0.2</v>
      </c>
      <c r="W241" s="66"/>
      <c r="X241" s="66"/>
      <c r="Y241" s="62"/>
      <c r="Z241" s="62"/>
      <c r="AA241" s="62"/>
      <c r="AB241" s="62"/>
      <c r="AC241" s="62"/>
      <c r="AD241" s="62"/>
      <c r="AE241" s="62"/>
      <c r="AF241" s="62"/>
      <c r="AG241" s="62"/>
      <c r="AH241" s="152">
        <f t="shared" si="10"/>
        <v>1</v>
      </c>
      <c r="AI241" s="67">
        <v>44986</v>
      </c>
      <c r="AJ241" s="67">
        <v>45138</v>
      </c>
      <c r="AK241" s="61" t="s">
        <v>777</v>
      </c>
      <c r="AL241" s="61" t="s">
        <v>75</v>
      </c>
      <c r="AM241" s="63"/>
      <c r="AN241" s="69"/>
      <c r="AO241" s="69"/>
      <c r="AP241" s="136" t="s">
        <v>775</v>
      </c>
    </row>
    <row r="242" spans="1:42" s="32" customFormat="1" ht="99" customHeight="1" x14ac:dyDescent="0.3">
      <c r="A242" s="36" t="s">
        <v>39</v>
      </c>
      <c r="B242" s="55" t="s">
        <v>59</v>
      </c>
      <c r="C242" s="55">
        <v>420</v>
      </c>
      <c r="D242" s="184"/>
      <c r="E242" s="188"/>
      <c r="F242" s="36" t="s">
        <v>765</v>
      </c>
      <c r="G242" s="36" t="s">
        <v>778</v>
      </c>
      <c r="H242" s="154">
        <v>0.2</v>
      </c>
      <c r="I242" s="172"/>
      <c r="J242" s="55"/>
      <c r="K242" s="55"/>
      <c r="L242" s="54">
        <v>0.33329999999999999</v>
      </c>
      <c r="M242" s="55"/>
      <c r="N242" s="54">
        <v>0.33329999999999999</v>
      </c>
      <c r="O242" s="55"/>
      <c r="P242" s="54">
        <v>0.33329999999999999</v>
      </c>
      <c r="Q242" s="55"/>
      <c r="R242" s="55"/>
      <c r="S242" s="55"/>
      <c r="T242" s="55"/>
      <c r="U242" s="55"/>
      <c r="V242" s="55"/>
      <c r="W242" s="55"/>
      <c r="X242" s="55"/>
      <c r="Y242" s="55"/>
      <c r="Z242" s="55"/>
      <c r="AA242" s="55"/>
      <c r="AB242" s="55"/>
      <c r="AC242" s="55"/>
      <c r="AD242" s="55"/>
      <c r="AE242" s="55"/>
      <c r="AF242" s="55"/>
      <c r="AG242" s="55"/>
      <c r="AH242" s="56">
        <f t="shared" si="10"/>
        <v>0.99990000000000001</v>
      </c>
      <c r="AI242" s="50">
        <v>44958</v>
      </c>
      <c r="AJ242" s="50">
        <v>45046</v>
      </c>
      <c r="AK242" s="36" t="s">
        <v>779</v>
      </c>
      <c r="AL242" s="36" t="s">
        <v>75</v>
      </c>
      <c r="AM242" s="37" t="s">
        <v>76</v>
      </c>
      <c r="AN242" s="25" t="s">
        <v>77</v>
      </c>
      <c r="AO242" s="25" t="s">
        <v>63</v>
      </c>
    </row>
    <row r="243" spans="1:42" s="32" customFormat="1" ht="99" customHeight="1" x14ac:dyDescent="0.3">
      <c r="A243" s="61" t="s">
        <v>39</v>
      </c>
      <c r="B243" s="62" t="s">
        <v>59</v>
      </c>
      <c r="C243" s="62">
        <v>420</v>
      </c>
      <c r="D243" s="184"/>
      <c r="E243" s="188"/>
      <c r="F243" s="61" t="s">
        <v>765</v>
      </c>
      <c r="G243" s="153" t="s">
        <v>778</v>
      </c>
      <c r="H243" s="154">
        <v>0.2</v>
      </c>
      <c r="I243" s="172"/>
      <c r="J243" s="62"/>
      <c r="K243" s="62"/>
      <c r="L243" s="65"/>
      <c r="M243" s="65"/>
      <c r="N243" s="65">
        <v>0.1</v>
      </c>
      <c r="O243" s="66"/>
      <c r="P243" s="65">
        <v>0.15</v>
      </c>
      <c r="Q243" s="62"/>
      <c r="R243" s="123">
        <v>0.15</v>
      </c>
      <c r="S243" s="62"/>
      <c r="T243" s="123">
        <v>0.2</v>
      </c>
      <c r="U243" s="62"/>
      <c r="V243" s="123">
        <v>0.2</v>
      </c>
      <c r="W243" s="62"/>
      <c r="X243" s="123">
        <v>0.2</v>
      </c>
      <c r="Y243" s="62"/>
      <c r="Z243" s="62"/>
      <c r="AA243" s="62"/>
      <c r="AB243" s="62"/>
      <c r="AC243" s="62"/>
      <c r="AD243" s="62"/>
      <c r="AE243" s="62"/>
      <c r="AF243" s="62"/>
      <c r="AG243" s="62"/>
      <c r="AH243" s="152">
        <f t="shared" si="10"/>
        <v>1</v>
      </c>
      <c r="AI243" s="68">
        <v>44986</v>
      </c>
      <c r="AJ243" s="68">
        <v>45169</v>
      </c>
      <c r="AK243" s="61" t="s">
        <v>780</v>
      </c>
      <c r="AL243" s="61" t="s">
        <v>75</v>
      </c>
      <c r="AM243" s="63"/>
      <c r="AN243" s="69"/>
      <c r="AO243" s="69"/>
      <c r="AP243" s="136" t="s">
        <v>781</v>
      </c>
    </row>
    <row r="244" spans="1:42" s="32" customFormat="1" ht="96.75" customHeight="1" x14ac:dyDescent="0.3">
      <c r="A244" s="36" t="s">
        <v>39</v>
      </c>
      <c r="B244" s="55" t="s">
        <v>59</v>
      </c>
      <c r="C244" s="55">
        <v>420</v>
      </c>
      <c r="D244" s="184"/>
      <c r="E244" s="188"/>
      <c r="F244" s="36" t="s">
        <v>765</v>
      </c>
      <c r="G244" s="36" t="s">
        <v>782</v>
      </c>
      <c r="H244" s="190">
        <v>0.2</v>
      </c>
      <c r="I244" s="172"/>
      <c r="J244" s="55"/>
      <c r="K244" s="55"/>
      <c r="L244" s="54">
        <v>0.2</v>
      </c>
      <c r="M244" s="55"/>
      <c r="N244" s="54">
        <v>0.2</v>
      </c>
      <c r="O244" s="55"/>
      <c r="P244" s="54">
        <v>0.2</v>
      </c>
      <c r="Q244" s="55"/>
      <c r="R244" s="54">
        <v>0.2</v>
      </c>
      <c r="S244" s="55"/>
      <c r="T244" s="54">
        <v>0.2</v>
      </c>
      <c r="U244" s="55"/>
      <c r="V244" s="55"/>
      <c r="W244" s="55"/>
      <c r="X244" s="55"/>
      <c r="Y244" s="55"/>
      <c r="Z244" s="55"/>
      <c r="AA244" s="55"/>
      <c r="AB244" s="55"/>
      <c r="AC244" s="55"/>
      <c r="AD244" s="55"/>
      <c r="AE244" s="55"/>
      <c r="AF244" s="55"/>
      <c r="AG244" s="55"/>
      <c r="AH244" s="56">
        <f t="shared" si="10"/>
        <v>1</v>
      </c>
      <c r="AI244" s="50">
        <v>44958</v>
      </c>
      <c r="AJ244" s="50">
        <v>45107</v>
      </c>
      <c r="AK244" s="36" t="s">
        <v>783</v>
      </c>
      <c r="AL244" s="36" t="s">
        <v>75</v>
      </c>
      <c r="AM244" s="37" t="s">
        <v>76</v>
      </c>
      <c r="AN244" s="25" t="s">
        <v>77</v>
      </c>
      <c r="AO244" s="25" t="s">
        <v>63</v>
      </c>
    </row>
    <row r="245" spans="1:42" s="32" customFormat="1" ht="96.75" customHeight="1" x14ac:dyDescent="0.3">
      <c r="A245" s="61" t="s">
        <v>39</v>
      </c>
      <c r="B245" s="62" t="s">
        <v>59</v>
      </c>
      <c r="C245" s="62">
        <v>420</v>
      </c>
      <c r="D245" s="184"/>
      <c r="E245" s="188"/>
      <c r="F245" s="61" t="s">
        <v>765</v>
      </c>
      <c r="G245" s="61" t="s">
        <v>782</v>
      </c>
      <c r="H245" s="191"/>
      <c r="I245" s="172"/>
      <c r="J245" s="62"/>
      <c r="K245" s="62"/>
      <c r="L245" s="123"/>
      <c r="M245" s="66"/>
      <c r="N245" s="65"/>
      <c r="O245" s="66"/>
      <c r="P245" s="65">
        <v>0.1</v>
      </c>
      <c r="Q245" s="66"/>
      <c r="R245" s="65">
        <v>0.1</v>
      </c>
      <c r="S245" s="66"/>
      <c r="T245" s="65">
        <v>0.1</v>
      </c>
      <c r="U245" s="66"/>
      <c r="V245" s="65">
        <v>0.4</v>
      </c>
      <c r="W245" s="66"/>
      <c r="X245" s="65">
        <v>0.3</v>
      </c>
      <c r="Y245" s="66"/>
      <c r="Z245" s="66"/>
      <c r="AA245" s="62"/>
      <c r="AB245" s="62"/>
      <c r="AC245" s="62"/>
      <c r="AD245" s="62"/>
      <c r="AE245" s="62"/>
      <c r="AF245" s="62"/>
      <c r="AG245" s="62"/>
      <c r="AH245" s="152">
        <f t="shared" si="10"/>
        <v>1</v>
      </c>
      <c r="AI245" s="67">
        <v>45017</v>
      </c>
      <c r="AJ245" s="67">
        <v>45169</v>
      </c>
      <c r="AK245" s="61" t="s">
        <v>784</v>
      </c>
      <c r="AL245" s="61" t="s">
        <v>75</v>
      </c>
      <c r="AM245" s="63"/>
      <c r="AN245" s="69"/>
      <c r="AO245" s="69"/>
      <c r="AP245" s="126" t="s">
        <v>785</v>
      </c>
    </row>
    <row r="246" spans="1:42" s="32" customFormat="1" ht="90.6" x14ac:dyDescent="0.3">
      <c r="A246" s="36" t="s">
        <v>39</v>
      </c>
      <c r="B246" s="55" t="s">
        <v>59</v>
      </c>
      <c r="C246" s="55">
        <v>420</v>
      </c>
      <c r="D246" s="184"/>
      <c r="E246" s="188"/>
      <c r="F246" s="36" t="s">
        <v>765</v>
      </c>
      <c r="G246" s="36" t="s">
        <v>786</v>
      </c>
      <c r="H246" s="192"/>
      <c r="I246" s="172"/>
      <c r="J246" s="55"/>
      <c r="K246" s="55"/>
      <c r="L246" s="54">
        <v>0.25</v>
      </c>
      <c r="M246" s="55"/>
      <c r="N246" s="54">
        <v>0.25</v>
      </c>
      <c r="O246" s="55"/>
      <c r="P246" s="54">
        <v>0.25</v>
      </c>
      <c r="Q246" s="55"/>
      <c r="R246" s="54">
        <v>0.25</v>
      </c>
      <c r="S246" s="55"/>
      <c r="T246" s="55"/>
      <c r="U246" s="55"/>
      <c r="V246" s="55"/>
      <c r="W246" s="55"/>
      <c r="X246" s="55"/>
      <c r="Y246" s="55"/>
      <c r="Z246" s="55"/>
      <c r="AA246" s="55"/>
      <c r="AB246" s="55"/>
      <c r="AC246" s="55"/>
      <c r="AD246" s="55"/>
      <c r="AE246" s="55"/>
      <c r="AF246" s="55"/>
      <c r="AG246" s="55"/>
      <c r="AH246" s="56">
        <f t="shared" si="10"/>
        <v>1</v>
      </c>
      <c r="AI246" s="50">
        <v>44958</v>
      </c>
      <c r="AJ246" s="50">
        <v>45077</v>
      </c>
      <c r="AK246" s="36" t="s">
        <v>787</v>
      </c>
      <c r="AL246" s="36" t="s">
        <v>75</v>
      </c>
      <c r="AM246" s="37" t="s">
        <v>76</v>
      </c>
      <c r="AN246" s="25" t="s">
        <v>77</v>
      </c>
      <c r="AO246" s="25" t="s">
        <v>63</v>
      </c>
    </row>
    <row r="247" spans="1:42" s="32" customFormat="1" ht="90.6" x14ac:dyDescent="0.3">
      <c r="A247" s="61" t="s">
        <v>39</v>
      </c>
      <c r="B247" s="62" t="s">
        <v>59</v>
      </c>
      <c r="C247" s="62">
        <v>420</v>
      </c>
      <c r="D247" s="184"/>
      <c r="E247" s="188"/>
      <c r="F247" s="61" t="s">
        <v>765</v>
      </c>
      <c r="G247" s="61" t="s">
        <v>786</v>
      </c>
      <c r="H247" s="155"/>
      <c r="I247" s="172"/>
      <c r="J247" s="62"/>
      <c r="K247" s="62"/>
      <c r="L247" s="123"/>
      <c r="M247" s="62"/>
      <c r="N247" s="65">
        <v>0.33329999999999999</v>
      </c>
      <c r="O247" s="66"/>
      <c r="P247" s="65">
        <v>0.33329999999999999</v>
      </c>
      <c r="Q247" s="66"/>
      <c r="R247" s="65">
        <v>0.33329999999999999</v>
      </c>
      <c r="S247" s="66"/>
      <c r="T247" s="66"/>
      <c r="U247" s="62"/>
      <c r="V247" s="62"/>
      <c r="W247" s="62"/>
      <c r="X247" s="62"/>
      <c r="Y247" s="62"/>
      <c r="Z247" s="62"/>
      <c r="AA247" s="62"/>
      <c r="AB247" s="62"/>
      <c r="AC247" s="62"/>
      <c r="AD247" s="62"/>
      <c r="AE247" s="62"/>
      <c r="AF247" s="62"/>
      <c r="AG247" s="62"/>
      <c r="AH247" s="152">
        <f t="shared" si="10"/>
        <v>0.99990000000000001</v>
      </c>
      <c r="AI247" s="67">
        <v>44986</v>
      </c>
      <c r="AJ247" s="67">
        <v>45077</v>
      </c>
      <c r="AK247" s="61" t="s">
        <v>787</v>
      </c>
      <c r="AL247" s="61" t="s">
        <v>75</v>
      </c>
      <c r="AM247" s="63"/>
      <c r="AN247" s="69"/>
      <c r="AO247" s="69"/>
      <c r="AP247" s="126" t="s">
        <v>788</v>
      </c>
    </row>
    <row r="248" spans="1:42" s="32" customFormat="1" ht="90.6" x14ac:dyDescent="0.3">
      <c r="A248" s="36" t="s">
        <v>39</v>
      </c>
      <c r="B248" s="55" t="s">
        <v>59</v>
      </c>
      <c r="C248" s="55">
        <v>420</v>
      </c>
      <c r="D248" s="185"/>
      <c r="E248" s="189"/>
      <c r="F248" s="36" t="s">
        <v>765</v>
      </c>
      <c r="G248" s="36" t="s">
        <v>789</v>
      </c>
      <c r="H248" s="54">
        <v>0.2</v>
      </c>
      <c r="I248" s="172"/>
      <c r="J248" s="55"/>
      <c r="K248" s="55"/>
      <c r="L248" s="55"/>
      <c r="M248" s="55"/>
      <c r="N248" s="54">
        <v>0.25</v>
      </c>
      <c r="O248" s="55"/>
      <c r="P248" s="54">
        <v>0.25</v>
      </c>
      <c r="Q248" s="55"/>
      <c r="R248" s="54">
        <v>0.25</v>
      </c>
      <c r="S248" s="55"/>
      <c r="T248" s="54">
        <v>0.25</v>
      </c>
      <c r="U248" s="55"/>
      <c r="V248" s="55"/>
      <c r="W248" s="55"/>
      <c r="X248" s="55"/>
      <c r="Y248" s="55"/>
      <c r="Z248" s="55"/>
      <c r="AA248" s="55"/>
      <c r="AB248" s="55"/>
      <c r="AC248" s="55"/>
      <c r="AD248" s="55"/>
      <c r="AE248" s="55"/>
      <c r="AF248" s="55"/>
      <c r="AG248" s="55"/>
      <c r="AH248" s="56">
        <f t="shared" si="10"/>
        <v>1</v>
      </c>
      <c r="AI248" s="50">
        <v>44986</v>
      </c>
      <c r="AJ248" s="50">
        <v>45107</v>
      </c>
      <c r="AK248" s="36" t="s">
        <v>790</v>
      </c>
      <c r="AL248" s="36" t="s">
        <v>75</v>
      </c>
      <c r="AM248" s="37" t="s">
        <v>76</v>
      </c>
      <c r="AN248" s="25" t="s">
        <v>77</v>
      </c>
      <c r="AO248" s="25" t="s">
        <v>63</v>
      </c>
    </row>
    <row r="249" spans="1:42" s="32" customFormat="1" ht="90.6" x14ac:dyDescent="0.3">
      <c r="A249" s="61" t="s">
        <v>39</v>
      </c>
      <c r="B249" s="62" t="s">
        <v>59</v>
      </c>
      <c r="C249" s="62">
        <v>420</v>
      </c>
      <c r="D249" s="129"/>
      <c r="E249" s="156"/>
      <c r="F249" s="61" t="s">
        <v>765</v>
      </c>
      <c r="G249" s="61" t="s">
        <v>789</v>
      </c>
      <c r="H249" s="123">
        <v>0.2</v>
      </c>
      <c r="I249" s="157"/>
      <c r="J249" s="62"/>
      <c r="K249" s="62"/>
      <c r="L249" s="62"/>
      <c r="M249" s="66"/>
      <c r="N249" s="65">
        <v>0.1</v>
      </c>
      <c r="O249" s="66"/>
      <c r="P249" s="65">
        <v>0.15</v>
      </c>
      <c r="Q249" s="66"/>
      <c r="R249" s="65">
        <v>0.25</v>
      </c>
      <c r="S249" s="66"/>
      <c r="T249" s="65">
        <v>0.25</v>
      </c>
      <c r="U249" s="66"/>
      <c r="V249" s="65">
        <v>0.25</v>
      </c>
      <c r="W249" s="62"/>
      <c r="X249" s="62"/>
      <c r="Y249" s="62"/>
      <c r="Z249" s="62"/>
      <c r="AA249" s="62"/>
      <c r="AB249" s="62"/>
      <c r="AC249" s="62"/>
      <c r="AD249" s="62"/>
      <c r="AE249" s="62"/>
      <c r="AF249" s="62"/>
      <c r="AG249" s="62"/>
      <c r="AH249" s="152">
        <f t="shared" si="10"/>
        <v>1</v>
      </c>
      <c r="AI249" s="67">
        <v>44986</v>
      </c>
      <c r="AJ249" s="67">
        <v>45138</v>
      </c>
      <c r="AK249" s="61" t="s">
        <v>790</v>
      </c>
      <c r="AL249" s="61" t="s">
        <v>75</v>
      </c>
      <c r="AM249" s="63"/>
      <c r="AN249" s="69"/>
      <c r="AO249" s="69"/>
      <c r="AP249" s="136" t="s">
        <v>791</v>
      </c>
    </row>
    <row r="250" spans="1:42" s="32" customFormat="1" ht="60" hidden="1" x14ac:dyDescent="0.3">
      <c r="A250" s="36" t="s">
        <v>39</v>
      </c>
      <c r="B250" s="55" t="s">
        <v>40</v>
      </c>
      <c r="C250" s="55">
        <v>528</v>
      </c>
      <c r="D250" s="55" t="s">
        <v>47</v>
      </c>
      <c r="E250" s="55" t="s">
        <v>47</v>
      </c>
      <c r="F250" s="36" t="s">
        <v>792</v>
      </c>
      <c r="G250" s="42" t="s">
        <v>793</v>
      </c>
      <c r="H250" s="31">
        <v>0.05</v>
      </c>
      <c r="I250" s="162">
        <f>+H250+H251+H252</f>
        <v>1</v>
      </c>
      <c r="J250" s="54">
        <v>1</v>
      </c>
      <c r="K250" s="55"/>
      <c r="L250" s="158"/>
      <c r="M250" s="55"/>
      <c r="N250" s="158"/>
      <c r="O250" s="55"/>
      <c r="P250" s="158"/>
      <c r="Q250" s="55"/>
      <c r="R250" s="158"/>
      <c r="S250" s="55"/>
      <c r="T250" s="158"/>
      <c r="U250" s="55"/>
      <c r="V250" s="158"/>
      <c r="W250" s="55"/>
      <c r="X250" s="158"/>
      <c r="Y250" s="55"/>
      <c r="Z250" s="158"/>
      <c r="AA250" s="55"/>
      <c r="AB250" s="158"/>
      <c r="AC250" s="55"/>
      <c r="AD250" s="158"/>
      <c r="AE250" s="55"/>
      <c r="AF250" s="158"/>
      <c r="AG250" s="55"/>
      <c r="AH250" s="54">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3">
      <c r="A251" s="36" t="s">
        <v>39</v>
      </c>
      <c r="B251" s="55" t="s">
        <v>40</v>
      </c>
      <c r="C251" s="55">
        <v>528</v>
      </c>
      <c r="D251" s="55" t="s">
        <v>47</v>
      </c>
      <c r="E251" s="55" t="s">
        <v>47</v>
      </c>
      <c r="F251" s="36" t="s">
        <v>792</v>
      </c>
      <c r="G251" s="42" t="s">
        <v>799</v>
      </c>
      <c r="H251" s="31">
        <v>0.9</v>
      </c>
      <c r="I251" s="184"/>
      <c r="J251" s="158">
        <f>1/12</f>
        <v>8.3333333333333329E-2</v>
      </c>
      <c r="K251" s="55"/>
      <c r="L251" s="158">
        <f>1/12</f>
        <v>8.3333333333333329E-2</v>
      </c>
      <c r="M251" s="55"/>
      <c r="N251" s="158">
        <f>1/12</f>
        <v>8.3333333333333329E-2</v>
      </c>
      <c r="O251" s="55"/>
      <c r="P251" s="158">
        <f>1/12</f>
        <v>8.3333333333333329E-2</v>
      </c>
      <c r="Q251" s="55"/>
      <c r="R251" s="158">
        <f>1/12</f>
        <v>8.3333333333333329E-2</v>
      </c>
      <c r="S251" s="55"/>
      <c r="T251" s="158">
        <f>1/12</f>
        <v>8.3333333333333329E-2</v>
      </c>
      <c r="U251" s="55"/>
      <c r="V251" s="158">
        <f>1/12</f>
        <v>8.3333333333333329E-2</v>
      </c>
      <c r="W251" s="55"/>
      <c r="X251" s="158">
        <f>1/12</f>
        <v>8.3333333333333329E-2</v>
      </c>
      <c r="Y251" s="55"/>
      <c r="Z251" s="158">
        <f>1/12</f>
        <v>8.3333333333333329E-2</v>
      </c>
      <c r="AA251" s="55"/>
      <c r="AB251" s="158">
        <f>1/12</f>
        <v>8.3333333333333329E-2</v>
      </c>
      <c r="AC251" s="55"/>
      <c r="AD251" s="158">
        <f>1/12</f>
        <v>8.3333333333333329E-2</v>
      </c>
      <c r="AE251" s="55"/>
      <c r="AF251" s="158">
        <f>1/12</f>
        <v>8.3333333333333329E-2</v>
      </c>
      <c r="AG251" s="55"/>
      <c r="AH251" s="54">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3">
      <c r="A252" s="36" t="s">
        <v>39</v>
      </c>
      <c r="B252" s="55" t="s">
        <v>40</v>
      </c>
      <c r="C252" s="55">
        <v>528</v>
      </c>
      <c r="D252" s="55" t="s">
        <v>47</v>
      </c>
      <c r="E252" s="55" t="s">
        <v>47</v>
      </c>
      <c r="F252" s="36" t="s">
        <v>792</v>
      </c>
      <c r="G252" s="42" t="s">
        <v>801</v>
      </c>
      <c r="H252" s="31">
        <v>0.05</v>
      </c>
      <c r="I252" s="185"/>
      <c r="J252" s="31">
        <v>0.25</v>
      </c>
      <c r="K252" s="55"/>
      <c r="L252" s="55"/>
      <c r="M252" s="55"/>
      <c r="N252" s="55"/>
      <c r="O252" s="55"/>
      <c r="P252" s="31">
        <v>0.25</v>
      </c>
      <c r="Q252" s="55"/>
      <c r="R252" s="55"/>
      <c r="S252" s="55"/>
      <c r="T252" s="55"/>
      <c r="U252" s="55"/>
      <c r="V252" s="31">
        <v>0.25</v>
      </c>
      <c r="W252" s="55"/>
      <c r="X252" s="55"/>
      <c r="Y252" s="55"/>
      <c r="Z252" s="55"/>
      <c r="AA252" s="55"/>
      <c r="AB252" s="31">
        <v>0.25</v>
      </c>
      <c r="AC252" s="158"/>
      <c r="AD252" s="55"/>
      <c r="AE252" s="55"/>
      <c r="AF252" s="55"/>
      <c r="AG252" s="55"/>
      <c r="AH252" s="54">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3">
      <c r="A253" s="36" t="s">
        <v>39</v>
      </c>
      <c r="B253" s="55" t="s">
        <v>40</v>
      </c>
      <c r="C253" s="51">
        <v>527</v>
      </c>
      <c r="D253" s="51" t="s">
        <v>47</v>
      </c>
      <c r="E253" s="51" t="s">
        <v>47</v>
      </c>
      <c r="F253" s="42" t="s">
        <v>803</v>
      </c>
      <c r="G253" s="42" t="s">
        <v>804</v>
      </c>
      <c r="H253" s="58">
        <v>0.5</v>
      </c>
      <c r="I253" s="168">
        <v>1</v>
      </c>
      <c r="J253" s="51"/>
      <c r="K253" s="51"/>
      <c r="L253" s="58">
        <v>0.09</v>
      </c>
      <c r="M253" s="51"/>
      <c r="N253" s="58">
        <v>0.09</v>
      </c>
      <c r="O253" s="159"/>
      <c r="P253" s="58">
        <v>0.09</v>
      </c>
      <c r="Q253" s="51"/>
      <c r="R253" s="58">
        <v>0.09</v>
      </c>
      <c r="S253" s="51"/>
      <c r="T253" s="58">
        <v>0.09</v>
      </c>
      <c r="U253" s="51"/>
      <c r="V253" s="58">
        <v>0.09</v>
      </c>
      <c r="W253" s="51"/>
      <c r="X253" s="58">
        <v>0.09</v>
      </c>
      <c r="Y253" s="51"/>
      <c r="Z253" s="58">
        <v>0.09</v>
      </c>
      <c r="AA253" s="51"/>
      <c r="AB253" s="58">
        <v>0.09</v>
      </c>
      <c r="AC253" s="159"/>
      <c r="AD253" s="58">
        <v>0.09</v>
      </c>
      <c r="AE253" s="51"/>
      <c r="AF253" s="58">
        <v>0.1</v>
      </c>
      <c r="AG253" s="51"/>
      <c r="AH253" s="58">
        <v>1</v>
      </c>
      <c r="AI253" s="53">
        <v>44958</v>
      </c>
      <c r="AJ253" s="53">
        <v>45291</v>
      </c>
      <c r="AK253" s="42" t="s">
        <v>805</v>
      </c>
      <c r="AL253" s="42" t="s">
        <v>44</v>
      </c>
      <c r="AM253" s="25" t="s">
        <v>291</v>
      </c>
      <c r="AN253" s="25" t="s">
        <v>45</v>
      </c>
      <c r="AO253" s="42" t="s">
        <v>46</v>
      </c>
    </row>
    <row r="254" spans="1:42" s="32" customFormat="1" ht="60" hidden="1" x14ac:dyDescent="0.3">
      <c r="A254" s="36" t="s">
        <v>39</v>
      </c>
      <c r="B254" s="55" t="s">
        <v>40</v>
      </c>
      <c r="C254" s="51">
        <v>527</v>
      </c>
      <c r="D254" s="51" t="s">
        <v>47</v>
      </c>
      <c r="E254" s="51" t="s">
        <v>47</v>
      </c>
      <c r="F254" s="42" t="s">
        <v>803</v>
      </c>
      <c r="G254" s="42" t="s">
        <v>806</v>
      </c>
      <c r="H254" s="58">
        <v>0.5</v>
      </c>
      <c r="I254" s="168"/>
      <c r="J254" s="51"/>
      <c r="K254" s="51"/>
      <c r="L254" s="51"/>
      <c r="M254" s="51"/>
      <c r="N254" s="51"/>
      <c r="O254" s="51"/>
      <c r="P254" s="58">
        <v>0.25</v>
      </c>
      <c r="Q254" s="51"/>
      <c r="R254" s="51"/>
      <c r="S254" s="51"/>
      <c r="T254" s="51"/>
      <c r="U254" s="58"/>
      <c r="V254" s="58">
        <v>0.25</v>
      </c>
      <c r="W254" s="51"/>
      <c r="X254" s="51"/>
      <c r="Y254" s="51"/>
      <c r="Z254" s="51"/>
      <c r="AA254" s="51"/>
      <c r="AB254" s="58">
        <v>0.25</v>
      </c>
      <c r="AC254" s="51"/>
      <c r="AD254" s="51"/>
      <c r="AE254" s="51"/>
      <c r="AF254" s="58">
        <v>0.25</v>
      </c>
      <c r="AG254" s="51"/>
      <c r="AH254" s="58">
        <v>1</v>
      </c>
      <c r="AI254" s="53">
        <v>45017</v>
      </c>
      <c r="AJ254" s="53">
        <v>45291</v>
      </c>
      <c r="AK254" s="42" t="s">
        <v>807</v>
      </c>
      <c r="AL254" s="42" t="s">
        <v>44</v>
      </c>
      <c r="AM254" s="42" t="s">
        <v>80</v>
      </c>
      <c r="AN254" s="42" t="s">
        <v>46</v>
      </c>
      <c r="AO254" s="42" t="s">
        <v>46</v>
      </c>
    </row>
    <row r="255" spans="1:42" s="32" customFormat="1" ht="112.5" hidden="1" customHeight="1" x14ac:dyDescent="0.3">
      <c r="A255" s="36" t="s">
        <v>39</v>
      </c>
      <c r="B255" s="55" t="s">
        <v>40</v>
      </c>
      <c r="C255" s="51" t="s">
        <v>47</v>
      </c>
      <c r="D255" s="51" t="s">
        <v>47</v>
      </c>
      <c r="E255" s="51" t="s">
        <v>47</v>
      </c>
      <c r="F255" s="38" t="s">
        <v>209</v>
      </c>
      <c r="G255" s="36" t="s">
        <v>249</v>
      </c>
      <c r="H255" s="31">
        <v>0.15</v>
      </c>
      <c r="I255" s="168">
        <f>+H255+H256+H257+H258+H259+H260+H261+H262+H263+H264</f>
        <v>0.99999999999999989</v>
      </c>
      <c r="J255" s="51"/>
      <c r="K255" s="51"/>
      <c r="L255" s="51"/>
      <c r="M255" s="51"/>
      <c r="N255" s="29">
        <v>0.25</v>
      </c>
      <c r="O255" s="51"/>
      <c r="P255" s="58"/>
      <c r="Q255" s="51"/>
      <c r="R255" s="51"/>
      <c r="S255" s="51"/>
      <c r="T255" s="29">
        <v>0.25</v>
      </c>
      <c r="U255" s="58"/>
      <c r="V255" s="58"/>
      <c r="W255" s="51"/>
      <c r="X255" s="51"/>
      <c r="Y255" s="51"/>
      <c r="Z255" s="29">
        <v>0.25</v>
      </c>
      <c r="AA255" s="51"/>
      <c r="AB255" s="58"/>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3">
      <c r="A256" s="36" t="s">
        <v>39</v>
      </c>
      <c r="B256" s="55" t="s">
        <v>40</v>
      </c>
      <c r="C256" s="51" t="s">
        <v>47</v>
      </c>
      <c r="D256" s="51" t="s">
        <v>47</v>
      </c>
      <c r="E256" s="51" t="s">
        <v>47</v>
      </c>
      <c r="F256" s="38" t="s">
        <v>209</v>
      </c>
      <c r="G256" s="36" t="s">
        <v>159</v>
      </c>
      <c r="H256" s="31">
        <v>0.1</v>
      </c>
      <c r="I256" s="168"/>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3">
      <c r="A257" s="36" t="s">
        <v>39</v>
      </c>
      <c r="B257" s="55" t="s">
        <v>40</v>
      </c>
      <c r="C257" s="51" t="s">
        <v>47</v>
      </c>
      <c r="D257" s="51" t="s">
        <v>47</v>
      </c>
      <c r="E257" s="51" t="s">
        <v>47</v>
      </c>
      <c r="F257" s="38" t="s">
        <v>209</v>
      </c>
      <c r="G257" s="36" t="s">
        <v>151</v>
      </c>
      <c r="H257" s="31">
        <v>0.1</v>
      </c>
      <c r="I257" s="168"/>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3">
      <c r="A258" s="36" t="s">
        <v>39</v>
      </c>
      <c r="B258" s="55" t="s">
        <v>40</v>
      </c>
      <c r="C258" s="51" t="s">
        <v>47</v>
      </c>
      <c r="D258" s="51" t="s">
        <v>47</v>
      </c>
      <c r="E258" s="51" t="s">
        <v>47</v>
      </c>
      <c r="F258" s="38" t="s">
        <v>209</v>
      </c>
      <c r="G258" s="36" t="s">
        <v>157</v>
      </c>
      <c r="H258" s="31">
        <v>0.05</v>
      </c>
      <c r="I258" s="168"/>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3">
      <c r="A259" s="36" t="s">
        <v>39</v>
      </c>
      <c r="B259" s="55" t="s">
        <v>40</v>
      </c>
      <c r="C259" s="51" t="s">
        <v>47</v>
      </c>
      <c r="D259" s="51" t="s">
        <v>47</v>
      </c>
      <c r="E259" s="51" t="s">
        <v>47</v>
      </c>
      <c r="F259" s="38" t="s">
        <v>210</v>
      </c>
      <c r="G259" s="42" t="s">
        <v>211</v>
      </c>
      <c r="H259" s="58">
        <v>0.1</v>
      </c>
      <c r="I259" s="168"/>
      <c r="J259" s="51"/>
      <c r="K259" s="51"/>
      <c r="L259" s="51"/>
      <c r="M259" s="51"/>
      <c r="N259" s="51"/>
      <c r="O259" s="51"/>
      <c r="P259" s="58"/>
      <c r="Q259" s="51"/>
      <c r="R259" s="29">
        <v>0.2</v>
      </c>
      <c r="S259" s="51"/>
      <c r="T259" s="29">
        <v>0.3</v>
      </c>
      <c r="U259" s="58"/>
      <c r="V259" s="58">
        <v>0.5</v>
      </c>
      <c r="W259" s="51"/>
      <c r="X259" s="51"/>
      <c r="Y259" s="51"/>
      <c r="Z259" s="51"/>
      <c r="AA259" s="51"/>
      <c r="AB259" s="58"/>
      <c r="AC259" s="51"/>
      <c r="AD259" s="51"/>
      <c r="AE259" s="51"/>
      <c r="AF259" s="58"/>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3">
      <c r="A260" s="36" t="s">
        <v>39</v>
      </c>
      <c r="B260" s="55" t="s">
        <v>40</v>
      </c>
      <c r="C260" s="51" t="s">
        <v>47</v>
      </c>
      <c r="D260" s="51" t="s">
        <v>47</v>
      </c>
      <c r="E260" s="51" t="s">
        <v>47</v>
      </c>
      <c r="F260" s="38" t="s">
        <v>212</v>
      </c>
      <c r="G260" s="42" t="s">
        <v>270</v>
      </c>
      <c r="H260" s="58">
        <v>0.1</v>
      </c>
      <c r="I260" s="168"/>
      <c r="J260" s="51"/>
      <c r="K260" s="51"/>
      <c r="L260" s="51"/>
      <c r="M260" s="51"/>
      <c r="N260" s="51"/>
      <c r="O260" s="51"/>
      <c r="P260" s="58"/>
      <c r="Q260" s="51"/>
      <c r="R260" s="29">
        <v>0.2</v>
      </c>
      <c r="S260" s="51"/>
      <c r="T260" s="29">
        <v>0.3</v>
      </c>
      <c r="U260" s="58"/>
      <c r="V260" s="58">
        <v>0.5</v>
      </c>
      <c r="W260" s="51"/>
      <c r="X260" s="51"/>
      <c r="Y260" s="51"/>
      <c r="Z260" s="51"/>
      <c r="AA260" s="51"/>
      <c r="AB260" s="58"/>
      <c r="AC260" s="51"/>
      <c r="AD260" s="51"/>
      <c r="AE260" s="51"/>
      <c r="AF260" s="58"/>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3">
      <c r="A261" s="36" t="s">
        <v>39</v>
      </c>
      <c r="B261" s="55" t="s">
        <v>40</v>
      </c>
      <c r="C261" s="51" t="s">
        <v>47</v>
      </c>
      <c r="D261" s="51" t="s">
        <v>47</v>
      </c>
      <c r="E261" s="51" t="s">
        <v>47</v>
      </c>
      <c r="F261" s="38" t="s">
        <v>198</v>
      </c>
      <c r="G261" s="36" t="s">
        <v>144</v>
      </c>
      <c r="H261" s="58">
        <v>0.1</v>
      </c>
      <c r="I261" s="168"/>
      <c r="J261" s="55"/>
      <c r="K261" s="55"/>
      <c r="L261" s="55"/>
      <c r="M261" s="55"/>
      <c r="N261" s="55"/>
      <c r="O261" s="55"/>
      <c r="P261" s="55"/>
      <c r="Q261" s="55"/>
      <c r="R261" s="55"/>
      <c r="S261" s="55"/>
      <c r="T261" s="54">
        <v>0.1</v>
      </c>
      <c r="U261" s="55"/>
      <c r="V261" s="54">
        <v>0.2</v>
      </c>
      <c r="W261" s="55"/>
      <c r="X261" s="54">
        <v>0.2</v>
      </c>
      <c r="Y261" s="55"/>
      <c r="Z261" s="54">
        <v>0.2</v>
      </c>
      <c r="AA261" s="55"/>
      <c r="AB261" s="54">
        <v>0.2</v>
      </c>
      <c r="AC261" s="55"/>
      <c r="AD261" s="54">
        <v>0.1</v>
      </c>
      <c r="AE261" s="55"/>
      <c r="AF261" s="55"/>
      <c r="AG261" s="55"/>
      <c r="AH261" s="29">
        <f t="shared" si="11"/>
        <v>0.99999999999999989</v>
      </c>
      <c r="AI261" s="50">
        <v>45078</v>
      </c>
      <c r="AJ261" s="50">
        <v>45260</v>
      </c>
      <c r="AK261" s="36" t="s">
        <v>145</v>
      </c>
      <c r="AL261" s="36" t="s">
        <v>238</v>
      </c>
      <c r="AM261" s="36" t="s">
        <v>104</v>
      </c>
      <c r="AN261" s="25" t="s">
        <v>43</v>
      </c>
      <c r="AO261" s="25" t="s">
        <v>46</v>
      </c>
    </row>
    <row r="262" spans="1:41" ht="76.8" hidden="1" x14ac:dyDescent="0.3">
      <c r="A262" s="36" t="s">
        <v>39</v>
      </c>
      <c r="B262" s="55" t="s">
        <v>40</v>
      </c>
      <c r="C262" s="51" t="s">
        <v>47</v>
      </c>
      <c r="D262" s="51" t="s">
        <v>47</v>
      </c>
      <c r="E262" s="51" t="s">
        <v>47</v>
      </c>
      <c r="F262" s="38" t="s">
        <v>198</v>
      </c>
      <c r="G262" s="36" t="s">
        <v>155</v>
      </c>
      <c r="H262" s="58">
        <v>0.1</v>
      </c>
      <c r="I262" s="168"/>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3">
      <c r="A263" s="36" t="s">
        <v>39</v>
      </c>
      <c r="B263" s="55" t="s">
        <v>40</v>
      </c>
      <c r="C263" s="51" t="s">
        <v>47</v>
      </c>
      <c r="D263" s="51" t="s">
        <v>47</v>
      </c>
      <c r="E263" s="51" t="s">
        <v>47</v>
      </c>
      <c r="F263" s="38" t="s">
        <v>200</v>
      </c>
      <c r="G263" s="36" t="s">
        <v>204</v>
      </c>
      <c r="H263" s="58">
        <v>0.1</v>
      </c>
      <c r="I263" s="168"/>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6.8" hidden="1" x14ac:dyDescent="0.3">
      <c r="A264" s="36" t="s">
        <v>39</v>
      </c>
      <c r="B264" s="55" t="s">
        <v>40</v>
      </c>
      <c r="C264" s="51" t="s">
        <v>47</v>
      </c>
      <c r="D264" s="51" t="s">
        <v>47</v>
      </c>
      <c r="E264" s="51" t="s">
        <v>47</v>
      </c>
      <c r="F264" s="38" t="s">
        <v>200</v>
      </c>
      <c r="G264" s="36" t="s">
        <v>148</v>
      </c>
      <c r="H264" s="31">
        <v>0.1</v>
      </c>
      <c r="I264" s="168"/>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3">
      <c r="A265" s="36" t="s">
        <v>39</v>
      </c>
      <c r="B265" s="55" t="s">
        <v>40</v>
      </c>
      <c r="C265" s="51" t="s">
        <v>47</v>
      </c>
      <c r="D265" s="51" t="s">
        <v>47</v>
      </c>
      <c r="E265" s="51" t="s">
        <v>47</v>
      </c>
      <c r="F265" s="37" t="s">
        <v>191</v>
      </c>
      <c r="G265" s="36" t="s">
        <v>203</v>
      </c>
      <c r="H265" s="29">
        <v>0.05</v>
      </c>
      <c r="I265" s="169">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61.2" hidden="1" x14ac:dyDescent="0.3">
      <c r="A266" s="36" t="s">
        <v>39</v>
      </c>
      <c r="B266" s="55" t="s">
        <v>40</v>
      </c>
      <c r="C266" s="51" t="s">
        <v>47</v>
      </c>
      <c r="D266" s="51" t="s">
        <v>47</v>
      </c>
      <c r="E266" s="51" t="s">
        <v>47</v>
      </c>
      <c r="F266" s="37" t="s">
        <v>191</v>
      </c>
      <c r="G266" s="36" t="s">
        <v>119</v>
      </c>
      <c r="H266" s="29">
        <v>0.2</v>
      </c>
      <c r="I266" s="169"/>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3">
      <c r="A267" s="71" t="s">
        <v>39</v>
      </c>
      <c r="B267" s="72" t="s">
        <v>40</v>
      </c>
      <c r="C267" s="160" t="s">
        <v>47</v>
      </c>
      <c r="D267" s="160" t="s">
        <v>47</v>
      </c>
      <c r="E267" s="160" t="s">
        <v>47</v>
      </c>
      <c r="F267" s="73" t="s">
        <v>808</v>
      </c>
      <c r="G267" s="71" t="s">
        <v>128</v>
      </c>
      <c r="H267" s="74">
        <v>0.1</v>
      </c>
      <c r="I267" s="169"/>
      <c r="J267" s="74">
        <v>0.08</v>
      </c>
      <c r="K267" s="74"/>
      <c r="L267" s="74">
        <v>0.08</v>
      </c>
      <c r="M267" s="74"/>
      <c r="N267" s="74">
        <v>0.08</v>
      </c>
      <c r="O267" s="74"/>
      <c r="P267" s="74">
        <v>0.1</v>
      </c>
      <c r="Q267" s="74"/>
      <c r="R267" s="74">
        <v>0.08</v>
      </c>
      <c r="S267" s="74"/>
      <c r="T267" s="74">
        <v>0.08</v>
      </c>
      <c r="U267" s="74"/>
      <c r="V267" s="74">
        <v>0.08</v>
      </c>
      <c r="W267" s="74"/>
      <c r="X267" s="74">
        <v>0.1</v>
      </c>
      <c r="Y267" s="74"/>
      <c r="Z267" s="74">
        <v>0.08</v>
      </c>
      <c r="AA267" s="74"/>
      <c r="AB267" s="74">
        <v>0.08</v>
      </c>
      <c r="AC267" s="74"/>
      <c r="AD267" s="74">
        <v>0.08</v>
      </c>
      <c r="AE267" s="74"/>
      <c r="AF267" s="74">
        <v>0.08</v>
      </c>
      <c r="AG267" s="74"/>
      <c r="AH267" s="74">
        <f t="shared" si="11"/>
        <v>0.99999999999999978</v>
      </c>
      <c r="AI267" s="76">
        <v>44928</v>
      </c>
      <c r="AJ267" s="161">
        <v>45291</v>
      </c>
      <c r="AK267" s="73" t="s">
        <v>99</v>
      </c>
      <c r="AL267" s="73" t="s">
        <v>53</v>
      </c>
      <c r="AM267" s="73" t="s">
        <v>54</v>
      </c>
      <c r="AN267" s="77" t="s">
        <v>55</v>
      </c>
      <c r="AO267" s="77" t="s">
        <v>46</v>
      </c>
    </row>
    <row r="268" spans="1:41" ht="76.2" hidden="1" x14ac:dyDescent="0.3">
      <c r="A268" s="36" t="s">
        <v>39</v>
      </c>
      <c r="B268" s="55" t="s">
        <v>40</v>
      </c>
      <c r="C268" s="51" t="s">
        <v>47</v>
      </c>
      <c r="D268" s="51" t="s">
        <v>47</v>
      </c>
      <c r="E268" s="51" t="s">
        <v>47</v>
      </c>
      <c r="F268" s="37" t="s">
        <v>192</v>
      </c>
      <c r="G268" s="36" t="s">
        <v>117</v>
      </c>
      <c r="H268" s="29">
        <v>0.05</v>
      </c>
      <c r="I268" s="169"/>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2" hidden="1" x14ac:dyDescent="0.3">
      <c r="A269" s="36" t="s">
        <v>39</v>
      </c>
      <c r="B269" s="55" t="s">
        <v>40</v>
      </c>
      <c r="C269" s="51" t="s">
        <v>47</v>
      </c>
      <c r="D269" s="51" t="s">
        <v>47</v>
      </c>
      <c r="E269" s="51" t="s">
        <v>47</v>
      </c>
      <c r="F269" s="37" t="s">
        <v>195</v>
      </c>
      <c r="G269" s="36" t="s">
        <v>127</v>
      </c>
      <c r="H269" s="29">
        <v>0.2</v>
      </c>
      <c r="I269" s="169"/>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2" hidden="1" x14ac:dyDescent="0.3">
      <c r="A270" s="36" t="s">
        <v>39</v>
      </c>
      <c r="B270" s="55" t="s">
        <v>40</v>
      </c>
      <c r="C270" s="51" t="s">
        <v>47</v>
      </c>
      <c r="D270" s="51" t="s">
        <v>47</v>
      </c>
      <c r="E270" s="51" t="s">
        <v>47</v>
      </c>
      <c r="F270" s="37" t="s">
        <v>195</v>
      </c>
      <c r="G270" s="36" t="s">
        <v>129</v>
      </c>
      <c r="H270" s="29">
        <v>0.05</v>
      </c>
      <c r="I270" s="169"/>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2" hidden="1" x14ac:dyDescent="0.3">
      <c r="A271" s="36" t="s">
        <v>39</v>
      </c>
      <c r="B271" s="55" t="s">
        <v>40</v>
      </c>
      <c r="C271" s="51" t="s">
        <v>47</v>
      </c>
      <c r="D271" s="51" t="s">
        <v>47</v>
      </c>
      <c r="E271" s="51" t="s">
        <v>47</v>
      </c>
      <c r="F271" s="37" t="s">
        <v>190</v>
      </c>
      <c r="G271" s="36" t="s">
        <v>131</v>
      </c>
      <c r="H271" s="29">
        <v>0.05</v>
      </c>
      <c r="I271" s="169"/>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2" hidden="1" x14ac:dyDescent="0.3">
      <c r="A272" s="36" t="s">
        <v>39</v>
      </c>
      <c r="B272" s="55" t="s">
        <v>40</v>
      </c>
      <c r="C272" s="51" t="s">
        <v>47</v>
      </c>
      <c r="D272" s="51" t="s">
        <v>47</v>
      </c>
      <c r="E272" s="51" t="s">
        <v>47</v>
      </c>
      <c r="F272" s="37" t="s">
        <v>190</v>
      </c>
      <c r="G272" s="36" t="s">
        <v>133</v>
      </c>
      <c r="H272" s="29">
        <v>0.1</v>
      </c>
      <c r="I272" s="169"/>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2" hidden="1" x14ac:dyDescent="0.3">
      <c r="A273" s="36" t="s">
        <v>39</v>
      </c>
      <c r="B273" s="55" t="s">
        <v>40</v>
      </c>
      <c r="C273" s="51" t="s">
        <v>47</v>
      </c>
      <c r="D273" s="51" t="s">
        <v>47</v>
      </c>
      <c r="E273" s="51" t="s">
        <v>47</v>
      </c>
      <c r="F273" s="37" t="s">
        <v>190</v>
      </c>
      <c r="G273" s="36" t="s">
        <v>114</v>
      </c>
      <c r="H273" s="29">
        <v>0.1</v>
      </c>
      <c r="I273" s="169"/>
      <c r="J273" s="55"/>
      <c r="K273" s="55"/>
      <c r="L273" s="54">
        <v>0.2</v>
      </c>
      <c r="M273" s="55"/>
      <c r="N273" s="31">
        <v>0.8</v>
      </c>
      <c r="O273" s="55"/>
      <c r="P273" s="31"/>
      <c r="Q273" s="55"/>
      <c r="R273" s="31"/>
      <c r="S273" s="55"/>
      <c r="T273" s="31"/>
      <c r="U273" s="55"/>
      <c r="V273" s="55"/>
      <c r="W273" s="55"/>
      <c r="X273" s="55"/>
      <c r="Y273" s="55"/>
      <c r="Z273" s="55"/>
      <c r="AA273" s="55"/>
      <c r="AB273" s="55"/>
      <c r="AC273" s="55"/>
      <c r="AD273" s="31"/>
      <c r="AE273" s="55"/>
      <c r="AF273" s="31"/>
      <c r="AG273" s="55"/>
      <c r="AH273" s="29">
        <f t="shared" si="11"/>
        <v>1</v>
      </c>
      <c r="AI273" s="50">
        <v>44958</v>
      </c>
      <c r="AJ273" s="50">
        <v>45015</v>
      </c>
      <c r="AK273" s="36" t="s">
        <v>115</v>
      </c>
      <c r="AL273" s="36" t="s">
        <v>53</v>
      </c>
      <c r="AM273" s="36" t="s">
        <v>54</v>
      </c>
      <c r="AN273" s="36" t="s">
        <v>55</v>
      </c>
      <c r="AO273" s="36" t="s">
        <v>46</v>
      </c>
    </row>
    <row r="274" spans="1:41" s="28" customFormat="1" ht="75" hidden="1" customHeight="1" x14ac:dyDescent="0.3">
      <c r="A274" s="36" t="s">
        <v>39</v>
      </c>
      <c r="B274" s="55" t="s">
        <v>40</v>
      </c>
      <c r="C274" s="51" t="s">
        <v>47</v>
      </c>
      <c r="D274" s="51" t="s">
        <v>47</v>
      </c>
      <c r="E274" s="51" t="s">
        <v>47</v>
      </c>
      <c r="F274" s="37" t="s">
        <v>190</v>
      </c>
      <c r="G274" s="36" t="s">
        <v>176</v>
      </c>
      <c r="H274" s="29">
        <v>0.1</v>
      </c>
      <c r="I274" s="169"/>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2" hidden="1" x14ac:dyDescent="0.3">
      <c r="A275" s="36" t="s">
        <v>39</v>
      </c>
      <c r="B275" s="55" t="s">
        <v>40</v>
      </c>
      <c r="C275" s="51" t="s">
        <v>47</v>
      </c>
      <c r="D275" s="51" t="s">
        <v>47</v>
      </c>
      <c r="E275" s="51" t="s">
        <v>47</v>
      </c>
      <c r="F275" s="37" t="s">
        <v>215</v>
      </c>
      <c r="G275" s="36" t="s">
        <v>216</v>
      </c>
      <c r="H275" s="29">
        <v>0.05</v>
      </c>
      <c r="I275" s="169"/>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3">
      <c r="A276" s="36" t="s">
        <v>39</v>
      </c>
      <c r="B276" s="55" t="s">
        <v>40</v>
      </c>
      <c r="C276" s="51" t="s">
        <v>47</v>
      </c>
      <c r="D276" s="51" t="s">
        <v>47</v>
      </c>
      <c r="E276" s="51" t="s">
        <v>47</v>
      </c>
      <c r="F276" s="37" t="s">
        <v>194</v>
      </c>
      <c r="G276" s="36" t="s">
        <v>125</v>
      </c>
      <c r="H276" s="29">
        <v>0.05</v>
      </c>
      <c r="I276" s="169"/>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2" hidden="1" x14ac:dyDescent="0.3">
      <c r="A277" s="36" t="s">
        <v>39</v>
      </c>
      <c r="B277" s="55" t="s">
        <v>40</v>
      </c>
      <c r="C277" s="51" t="s">
        <v>47</v>
      </c>
      <c r="D277" s="51" t="s">
        <v>47</v>
      </c>
      <c r="E277" s="51" t="s">
        <v>47</v>
      </c>
      <c r="F277" s="37" t="s">
        <v>193</v>
      </c>
      <c r="G277" s="36" t="s">
        <v>123</v>
      </c>
      <c r="H277" s="29">
        <v>0.05</v>
      </c>
      <c r="I277" s="165">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3">
      <c r="A278" s="36" t="s">
        <v>39</v>
      </c>
      <c r="B278" s="55" t="s">
        <v>40</v>
      </c>
      <c r="C278" s="51" t="s">
        <v>47</v>
      </c>
      <c r="D278" s="51" t="s">
        <v>47</v>
      </c>
      <c r="E278" s="51" t="s">
        <v>47</v>
      </c>
      <c r="F278" s="37" t="s">
        <v>193</v>
      </c>
      <c r="G278" s="36" t="s">
        <v>140</v>
      </c>
      <c r="H278" s="29">
        <v>0.05</v>
      </c>
      <c r="I278" s="166"/>
      <c r="J278" s="55"/>
      <c r="K278" s="55"/>
      <c r="L278" s="55"/>
      <c r="M278" s="55"/>
      <c r="N278" s="54">
        <v>0.33</v>
      </c>
      <c r="O278" s="55"/>
      <c r="P278" s="54">
        <v>0.33</v>
      </c>
      <c r="Q278" s="55"/>
      <c r="R278" s="54">
        <v>0.34</v>
      </c>
      <c r="S278" s="55"/>
      <c r="T278" s="55"/>
      <c r="U278" s="55"/>
      <c r="V278" s="55"/>
      <c r="W278" s="55"/>
      <c r="X278" s="55"/>
      <c r="Y278" s="55"/>
      <c r="Z278" s="55"/>
      <c r="AA278" s="55"/>
      <c r="AB278" s="55"/>
      <c r="AC278" s="55"/>
      <c r="AD278" s="55"/>
      <c r="AE278" s="55"/>
      <c r="AF278" s="55"/>
      <c r="AG278" s="55"/>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3">
      <c r="A279" s="36" t="s">
        <v>39</v>
      </c>
      <c r="B279" s="55" t="s">
        <v>40</v>
      </c>
      <c r="C279" s="51" t="s">
        <v>47</v>
      </c>
      <c r="D279" s="51" t="s">
        <v>47</v>
      </c>
      <c r="E279" s="51" t="s">
        <v>47</v>
      </c>
      <c r="F279" s="37" t="s">
        <v>188</v>
      </c>
      <c r="G279" s="36" t="s">
        <v>142</v>
      </c>
      <c r="H279" s="29">
        <v>0.05</v>
      </c>
      <c r="I279" s="166"/>
      <c r="J279" s="54">
        <v>0.1</v>
      </c>
      <c r="K279" s="55"/>
      <c r="L279" s="54">
        <v>0.1</v>
      </c>
      <c r="M279" s="55"/>
      <c r="N279" s="54">
        <v>0.1</v>
      </c>
      <c r="O279" s="55"/>
      <c r="P279" s="54">
        <v>0.1</v>
      </c>
      <c r="Q279" s="55"/>
      <c r="R279" s="54">
        <v>0.1</v>
      </c>
      <c r="S279" s="55"/>
      <c r="T279" s="54">
        <v>0.1</v>
      </c>
      <c r="U279" s="55"/>
      <c r="V279" s="54">
        <v>0.1</v>
      </c>
      <c r="W279" s="55"/>
      <c r="X279" s="54">
        <v>0.1</v>
      </c>
      <c r="Y279" s="55"/>
      <c r="Z279" s="54">
        <v>0.2</v>
      </c>
      <c r="AA279" s="55"/>
      <c r="AB279" s="55"/>
      <c r="AC279" s="55"/>
      <c r="AD279" s="55"/>
      <c r="AE279" s="55"/>
      <c r="AF279" s="55"/>
      <c r="AG279" s="55"/>
      <c r="AH279" s="29">
        <f t="shared" si="11"/>
        <v>1</v>
      </c>
      <c r="AI279" s="50">
        <v>44927</v>
      </c>
      <c r="AJ279" s="50">
        <v>45199</v>
      </c>
      <c r="AK279" s="36" t="s">
        <v>143</v>
      </c>
      <c r="AL279" s="36" t="s">
        <v>238</v>
      </c>
      <c r="AM279" s="36" t="s">
        <v>104</v>
      </c>
      <c r="AN279" s="25" t="s">
        <v>43</v>
      </c>
      <c r="AO279" s="25" t="s">
        <v>46</v>
      </c>
    </row>
    <row r="280" spans="1:41" s="28" customFormat="1" ht="109.95" hidden="1" customHeight="1" x14ac:dyDescent="0.3">
      <c r="A280" s="36" t="s">
        <v>39</v>
      </c>
      <c r="B280" s="55" t="s">
        <v>40</v>
      </c>
      <c r="C280" s="51" t="s">
        <v>47</v>
      </c>
      <c r="D280" s="51" t="s">
        <v>47</v>
      </c>
      <c r="E280" s="51" t="s">
        <v>47</v>
      </c>
      <c r="F280" s="37" t="s">
        <v>188</v>
      </c>
      <c r="G280" s="36" t="s">
        <v>103</v>
      </c>
      <c r="H280" s="29">
        <v>0.05</v>
      </c>
      <c r="I280" s="166"/>
      <c r="J280" s="55"/>
      <c r="K280" s="55"/>
      <c r="L280" s="55"/>
      <c r="M280" s="55"/>
      <c r="N280" s="55"/>
      <c r="O280" s="55"/>
      <c r="P280" s="54"/>
      <c r="Q280" s="55"/>
      <c r="R280" s="54"/>
      <c r="S280" s="55"/>
      <c r="T280" s="54">
        <v>1</v>
      </c>
      <c r="U280" s="55"/>
      <c r="V280" s="55"/>
      <c r="W280" s="55"/>
      <c r="X280" s="55"/>
      <c r="Y280" s="55"/>
      <c r="Z280" s="55"/>
      <c r="AA280" s="55"/>
      <c r="AB280" s="55"/>
      <c r="AC280" s="55"/>
      <c r="AD280" s="55"/>
      <c r="AE280" s="55"/>
      <c r="AF280" s="55"/>
      <c r="AG280" s="55"/>
      <c r="AH280" s="29">
        <f t="shared" si="11"/>
        <v>1</v>
      </c>
      <c r="AI280" s="50">
        <v>45078</v>
      </c>
      <c r="AJ280" s="50">
        <v>45107</v>
      </c>
      <c r="AK280" s="36" t="s">
        <v>51</v>
      </c>
      <c r="AL280" s="36" t="s">
        <v>238</v>
      </c>
      <c r="AM280" s="36" t="s">
        <v>104</v>
      </c>
      <c r="AN280" s="25" t="s">
        <v>43</v>
      </c>
      <c r="AO280" s="25" t="s">
        <v>46</v>
      </c>
    </row>
    <row r="281" spans="1:41" s="28" customFormat="1" ht="76.2" hidden="1" x14ac:dyDescent="0.3">
      <c r="A281" s="36" t="s">
        <v>39</v>
      </c>
      <c r="B281" s="55" t="s">
        <v>40</v>
      </c>
      <c r="C281" s="51" t="s">
        <v>47</v>
      </c>
      <c r="D281" s="51" t="s">
        <v>47</v>
      </c>
      <c r="E281" s="51" t="s">
        <v>47</v>
      </c>
      <c r="F281" s="37" t="s">
        <v>188</v>
      </c>
      <c r="G281" s="36" t="s">
        <v>105</v>
      </c>
      <c r="H281" s="29">
        <v>0.05</v>
      </c>
      <c r="I281" s="166"/>
      <c r="J281" s="55"/>
      <c r="K281" s="55"/>
      <c r="L281" s="55"/>
      <c r="M281" s="55"/>
      <c r="N281" s="55"/>
      <c r="O281" s="55"/>
      <c r="P281" s="54">
        <v>0.5</v>
      </c>
      <c r="Q281" s="55"/>
      <c r="R281" s="55"/>
      <c r="S281" s="55"/>
      <c r="T281" s="55"/>
      <c r="U281" s="55"/>
      <c r="V281" s="55"/>
      <c r="W281" s="55"/>
      <c r="X281" s="55"/>
      <c r="Y281" s="55"/>
      <c r="Z281" s="54">
        <v>0.5</v>
      </c>
      <c r="AA281" s="55"/>
      <c r="AB281" s="54"/>
      <c r="AC281" s="55"/>
      <c r="AD281" s="55"/>
      <c r="AE281" s="55"/>
      <c r="AF281" s="55"/>
      <c r="AG281" s="55"/>
      <c r="AH281" s="29">
        <f t="shared" si="11"/>
        <v>1</v>
      </c>
      <c r="AI281" s="50">
        <v>45017</v>
      </c>
      <c r="AJ281" s="50">
        <v>45199</v>
      </c>
      <c r="AK281" s="36" t="s">
        <v>106</v>
      </c>
      <c r="AL281" s="36" t="s">
        <v>238</v>
      </c>
      <c r="AM281" s="36" t="s">
        <v>104</v>
      </c>
      <c r="AN281" s="25" t="s">
        <v>43</v>
      </c>
      <c r="AO281" s="25" t="s">
        <v>46</v>
      </c>
    </row>
    <row r="282" spans="1:41" s="28" customFormat="1" ht="76.2" hidden="1" x14ac:dyDescent="0.3">
      <c r="A282" s="36" t="s">
        <v>39</v>
      </c>
      <c r="B282" s="55" t="s">
        <v>40</v>
      </c>
      <c r="C282" s="51" t="s">
        <v>47</v>
      </c>
      <c r="D282" s="51" t="s">
        <v>47</v>
      </c>
      <c r="E282" s="51" t="s">
        <v>47</v>
      </c>
      <c r="F282" s="37" t="s">
        <v>188</v>
      </c>
      <c r="G282" s="36" t="s">
        <v>107</v>
      </c>
      <c r="H282" s="29">
        <v>0.05</v>
      </c>
      <c r="I282" s="166"/>
      <c r="J282" s="55"/>
      <c r="K282" s="55"/>
      <c r="L282" s="55"/>
      <c r="M282" s="55"/>
      <c r="N282" s="54">
        <v>0.25</v>
      </c>
      <c r="O282" s="55"/>
      <c r="P282" s="55"/>
      <c r="Q282" s="55"/>
      <c r="R282" s="55"/>
      <c r="S282" s="55"/>
      <c r="T282" s="54">
        <v>0.25</v>
      </c>
      <c r="U282" s="55"/>
      <c r="V282" s="55"/>
      <c r="W282" s="55"/>
      <c r="X282" s="55"/>
      <c r="Y282" s="55"/>
      <c r="Z282" s="54">
        <v>0.25</v>
      </c>
      <c r="AA282" s="55"/>
      <c r="AB282" s="55"/>
      <c r="AC282" s="55"/>
      <c r="AD282" s="55"/>
      <c r="AE282" s="55"/>
      <c r="AF282" s="54">
        <v>0.25</v>
      </c>
      <c r="AG282" s="55"/>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3">
      <c r="A283" s="36" t="s">
        <v>39</v>
      </c>
      <c r="B283" s="55" t="s">
        <v>40</v>
      </c>
      <c r="C283" s="42" t="s">
        <v>47</v>
      </c>
      <c r="D283" s="42" t="s">
        <v>47</v>
      </c>
      <c r="E283" s="42" t="s">
        <v>47</v>
      </c>
      <c r="F283" s="37" t="s">
        <v>188</v>
      </c>
      <c r="G283" s="36" t="s">
        <v>177</v>
      </c>
      <c r="H283" s="29">
        <v>0.1</v>
      </c>
      <c r="I283" s="166"/>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2" hidden="1" x14ac:dyDescent="0.3">
      <c r="A284" s="36" t="s">
        <v>39</v>
      </c>
      <c r="B284" s="55" t="s">
        <v>40</v>
      </c>
      <c r="C284" s="39" t="s">
        <v>47</v>
      </c>
      <c r="D284" s="39" t="s">
        <v>47</v>
      </c>
      <c r="E284" s="39" t="s">
        <v>47</v>
      </c>
      <c r="F284" s="37" t="s">
        <v>188</v>
      </c>
      <c r="G284" s="39" t="s">
        <v>181</v>
      </c>
      <c r="H284" s="29">
        <v>0.1</v>
      </c>
      <c r="I284" s="166"/>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3">
      <c r="A285" s="36" t="s">
        <v>39</v>
      </c>
      <c r="B285" s="55" t="s">
        <v>40</v>
      </c>
      <c r="C285" s="51" t="s">
        <v>47</v>
      </c>
      <c r="D285" s="51" t="s">
        <v>47</v>
      </c>
      <c r="E285" s="51" t="s">
        <v>47</v>
      </c>
      <c r="F285" s="37" t="s">
        <v>199</v>
      </c>
      <c r="G285" s="36" t="s">
        <v>146</v>
      </c>
      <c r="H285" s="31">
        <v>0.04</v>
      </c>
      <c r="I285" s="166"/>
      <c r="J285" s="55"/>
      <c r="K285" s="55"/>
      <c r="L285" s="55"/>
      <c r="M285" s="55"/>
      <c r="N285" s="54">
        <v>0.1</v>
      </c>
      <c r="O285" s="55"/>
      <c r="P285" s="54">
        <v>0.2</v>
      </c>
      <c r="Q285" s="55"/>
      <c r="R285" s="54">
        <v>0.2</v>
      </c>
      <c r="S285" s="55"/>
      <c r="T285" s="54">
        <v>0.2</v>
      </c>
      <c r="U285" s="55"/>
      <c r="V285" s="54">
        <v>0.1</v>
      </c>
      <c r="W285" s="55"/>
      <c r="X285" s="54">
        <v>0.2</v>
      </c>
      <c r="Y285" s="55"/>
      <c r="Z285" s="55"/>
      <c r="AA285" s="55"/>
      <c r="AB285" s="55"/>
      <c r="AC285" s="55"/>
      <c r="AD285" s="55"/>
      <c r="AE285" s="55"/>
      <c r="AF285" s="55"/>
      <c r="AG285" s="55"/>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3">
      <c r="A286" s="36" t="s">
        <v>39</v>
      </c>
      <c r="B286" s="55" t="s">
        <v>40</v>
      </c>
      <c r="C286" s="51" t="s">
        <v>47</v>
      </c>
      <c r="D286" s="51" t="s">
        <v>47</v>
      </c>
      <c r="E286" s="51" t="s">
        <v>47</v>
      </c>
      <c r="F286" s="37" t="s">
        <v>199</v>
      </c>
      <c r="G286" s="36" t="s">
        <v>207</v>
      </c>
      <c r="H286" s="31">
        <v>0.04</v>
      </c>
      <c r="I286" s="166"/>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3">
      <c r="A287" s="36" t="s">
        <v>39</v>
      </c>
      <c r="B287" s="55" t="s">
        <v>40</v>
      </c>
      <c r="C287" s="51" t="s">
        <v>47</v>
      </c>
      <c r="D287" s="51" t="s">
        <v>47</v>
      </c>
      <c r="E287" s="51" t="s">
        <v>47</v>
      </c>
      <c r="F287" s="37" t="s">
        <v>199</v>
      </c>
      <c r="G287" s="36" t="s">
        <v>150</v>
      </c>
      <c r="H287" s="31">
        <v>0.04</v>
      </c>
      <c r="I287" s="166"/>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3">
      <c r="A288" s="36" t="s">
        <v>39</v>
      </c>
      <c r="B288" s="55" t="s">
        <v>40</v>
      </c>
      <c r="C288" s="51" t="s">
        <v>47</v>
      </c>
      <c r="D288" s="51" t="s">
        <v>47</v>
      </c>
      <c r="E288" s="51" t="s">
        <v>47</v>
      </c>
      <c r="F288" s="37" t="s">
        <v>189</v>
      </c>
      <c r="G288" s="36" t="s">
        <v>109</v>
      </c>
      <c r="H288" s="29">
        <v>0.05</v>
      </c>
      <c r="I288" s="166"/>
      <c r="J288" s="55"/>
      <c r="K288" s="55"/>
      <c r="L288" s="55"/>
      <c r="M288" s="55"/>
      <c r="N288" s="55"/>
      <c r="O288" s="55"/>
      <c r="P288" s="54"/>
      <c r="Q288" s="55"/>
      <c r="R288" s="54">
        <v>0.5</v>
      </c>
      <c r="S288" s="55"/>
      <c r="T288" s="55"/>
      <c r="U288" s="55"/>
      <c r="V288" s="55"/>
      <c r="W288" s="55"/>
      <c r="X288" s="55"/>
      <c r="Y288" s="55"/>
      <c r="Z288" s="55"/>
      <c r="AA288" s="55"/>
      <c r="AB288" s="54">
        <v>0.5</v>
      </c>
      <c r="AC288" s="55"/>
      <c r="AD288" s="55"/>
      <c r="AE288" s="55"/>
      <c r="AF288" s="55"/>
      <c r="AG288" s="55"/>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3">
      <c r="A289" s="36" t="s">
        <v>39</v>
      </c>
      <c r="B289" s="55" t="s">
        <v>40</v>
      </c>
      <c r="C289" s="51" t="s">
        <v>47</v>
      </c>
      <c r="D289" s="51" t="s">
        <v>47</v>
      </c>
      <c r="E289" s="51" t="s">
        <v>47</v>
      </c>
      <c r="F289" s="37" t="s">
        <v>189</v>
      </c>
      <c r="G289" s="36" t="s">
        <v>110</v>
      </c>
      <c r="H289" s="29">
        <v>0.05</v>
      </c>
      <c r="I289" s="166"/>
      <c r="J289" s="55"/>
      <c r="K289" s="55"/>
      <c r="L289" s="54">
        <v>0.5</v>
      </c>
      <c r="M289" s="55"/>
      <c r="N289" s="54">
        <v>0.5</v>
      </c>
      <c r="O289" s="55"/>
      <c r="P289" s="55"/>
      <c r="Q289" s="55"/>
      <c r="R289" s="55"/>
      <c r="S289" s="55"/>
      <c r="T289" s="55"/>
      <c r="U289" s="55"/>
      <c r="V289" s="55"/>
      <c r="W289" s="55"/>
      <c r="X289" s="55"/>
      <c r="Y289" s="55"/>
      <c r="Z289" s="55"/>
      <c r="AA289" s="55"/>
      <c r="AB289" s="55"/>
      <c r="AC289" s="55"/>
      <c r="AD289" s="55"/>
      <c r="AE289" s="55"/>
      <c r="AF289" s="55"/>
      <c r="AG289" s="55"/>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3">
      <c r="A290" s="36" t="s">
        <v>39</v>
      </c>
      <c r="B290" s="55" t="s">
        <v>40</v>
      </c>
      <c r="C290" s="51" t="s">
        <v>47</v>
      </c>
      <c r="D290" s="51" t="s">
        <v>47</v>
      </c>
      <c r="E290" s="51" t="s">
        <v>47</v>
      </c>
      <c r="F290" s="37" t="s">
        <v>189</v>
      </c>
      <c r="G290" s="36" t="s">
        <v>112</v>
      </c>
      <c r="H290" s="29">
        <v>0.05</v>
      </c>
      <c r="I290" s="166"/>
      <c r="J290" s="55"/>
      <c r="K290" s="55"/>
      <c r="L290" s="55"/>
      <c r="M290" s="55"/>
      <c r="N290" s="55"/>
      <c r="O290" s="55"/>
      <c r="P290" s="54">
        <v>0.1</v>
      </c>
      <c r="Q290" s="55"/>
      <c r="R290" s="54">
        <v>0.1</v>
      </c>
      <c r="S290" s="55"/>
      <c r="T290" s="54">
        <v>0.1</v>
      </c>
      <c r="U290" s="55"/>
      <c r="V290" s="54">
        <v>0.1</v>
      </c>
      <c r="W290" s="55"/>
      <c r="X290" s="54">
        <v>0.1</v>
      </c>
      <c r="Y290" s="55"/>
      <c r="Z290" s="54">
        <v>0.1</v>
      </c>
      <c r="AA290" s="55"/>
      <c r="AB290" s="54">
        <v>0.15</v>
      </c>
      <c r="AC290" s="55"/>
      <c r="AD290" s="54">
        <v>0.1</v>
      </c>
      <c r="AE290" s="55"/>
      <c r="AF290" s="54">
        <v>0.15</v>
      </c>
      <c r="AG290" s="55"/>
      <c r="AH290" s="29">
        <f t="shared" si="12"/>
        <v>1</v>
      </c>
      <c r="AI290" s="50">
        <v>45017</v>
      </c>
      <c r="AJ290" s="50">
        <v>45291</v>
      </c>
      <c r="AK290" s="36" t="s">
        <v>113</v>
      </c>
      <c r="AL290" s="36" t="s">
        <v>238</v>
      </c>
      <c r="AM290" s="36" t="s">
        <v>90</v>
      </c>
      <c r="AN290" s="25" t="s">
        <v>91</v>
      </c>
      <c r="AO290" s="25" t="s">
        <v>46</v>
      </c>
    </row>
    <row r="291" spans="1:116" ht="96.75" hidden="1" customHeight="1" x14ac:dyDescent="0.3">
      <c r="A291" s="36" t="s">
        <v>39</v>
      </c>
      <c r="B291" s="55" t="s">
        <v>40</v>
      </c>
      <c r="C291" s="51" t="s">
        <v>47</v>
      </c>
      <c r="D291" s="51" t="s">
        <v>47</v>
      </c>
      <c r="E291" s="51" t="s">
        <v>47</v>
      </c>
      <c r="F291" s="37" t="s">
        <v>196</v>
      </c>
      <c r="G291" s="36" t="s">
        <v>208</v>
      </c>
      <c r="H291" s="29">
        <v>0.03</v>
      </c>
      <c r="I291" s="166"/>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3">
      <c r="A292" s="36" t="s">
        <v>39</v>
      </c>
      <c r="B292" s="55" t="s">
        <v>40</v>
      </c>
      <c r="C292" s="51" t="s">
        <v>47</v>
      </c>
      <c r="D292" s="51" t="s">
        <v>47</v>
      </c>
      <c r="E292" s="51" t="s">
        <v>47</v>
      </c>
      <c r="F292" s="37" t="s">
        <v>196</v>
      </c>
      <c r="G292" s="36" t="s">
        <v>136</v>
      </c>
      <c r="H292" s="29">
        <v>0.05</v>
      </c>
      <c r="I292" s="166"/>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3">
      <c r="A293" s="36" t="s">
        <v>39</v>
      </c>
      <c r="B293" s="55" t="s">
        <v>40</v>
      </c>
      <c r="C293" s="51" t="s">
        <v>47</v>
      </c>
      <c r="D293" s="51" t="s">
        <v>47</v>
      </c>
      <c r="E293" s="51" t="s">
        <v>47</v>
      </c>
      <c r="F293" s="37" t="s">
        <v>196</v>
      </c>
      <c r="G293" s="36" t="s">
        <v>138</v>
      </c>
      <c r="H293" s="31">
        <v>0.05</v>
      </c>
      <c r="I293" s="166"/>
      <c r="J293" s="55"/>
      <c r="K293" s="55"/>
      <c r="L293" s="55"/>
      <c r="M293" s="55"/>
      <c r="N293" s="55"/>
      <c r="O293" s="55"/>
      <c r="P293" s="55"/>
      <c r="Q293" s="55"/>
      <c r="R293" s="55"/>
      <c r="S293" s="55"/>
      <c r="T293" s="54">
        <v>0.33</v>
      </c>
      <c r="U293" s="55"/>
      <c r="V293" s="54">
        <v>0.33</v>
      </c>
      <c r="W293" s="55"/>
      <c r="X293" s="54">
        <v>0.34</v>
      </c>
      <c r="Y293" s="55"/>
      <c r="Z293" s="55"/>
      <c r="AA293" s="55"/>
      <c r="AB293" s="55"/>
      <c r="AC293" s="55"/>
      <c r="AD293" s="55"/>
      <c r="AE293" s="55"/>
      <c r="AF293" s="55"/>
      <c r="AG293" s="55"/>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3">
      <c r="A294" s="36" t="s">
        <v>39</v>
      </c>
      <c r="B294" s="55" t="s">
        <v>59</v>
      </c>
      <c r="C294" s="51" t="s">
        <v>47</v>
      </c>
      <c r="D294" s="55" t="s">
        <v>47</v>
      </c>
      <c r="E294" s="55" t="s">
        <v>47</v>
      </c>
      <c r="F294" s="37" t="s">
        <v>271</v>
      </c>
      <c r="G294" s="36" t="s">
        <v>94</v>
      </c>
      <c r="H294" s="31">
        <v>0.1</v>
      </c>
      <c r="I294" s="167"/>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36" t="s">
        <v>39</v>
      </c>
      <c r="B295" s="55" t="s">
        <v>40</v>
      </c>
      <c r="C295" s="51" t="s">
        <v>47</v>
      </c>
      <c r="D295" s="51" t="s">
        <v>47</v>
      </c>
      <c r="E295" s="51" t="s">
        <v>47</v>
      </c>
      <c r="F295" s="38" t="s">
        <v>197</v>
      </c>
      <c r="G295" s="36" t="s">
        <v>217</v>
      </c>
      <c r="H295" s="31">
        <v>0.5</v>
      </c>
      <c r="I295" s="162">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3">
      <c r="A296" s="36" t="s">
        <v>39</v>
      </c>
      <c r="B296" s="55" t="s">
        <v>40</v>
      </c>
      <c r="C296" s="51" t="s">
        <v>47</v>
      </c>
      <c r="D296" s="51" t="s">
        <v>47</v>
      </c>
      <c r="E296" s="51" t="s">
        <v>47</v>
      </c>
      <c r="F296" s="38" t="s">
        <v>213</v>
      </c>
      <c r="G296" s="36" t="s">
        <v>214</v>
      </c>
      <c r="H296" s="31">
        <v>0.5</v>
      </c>
      <c r="I296" s="163"/>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3">
      <c r="A297" s="36" t="s">
        <v>39</v>
      </c>
      <c r="B297" s="55" t="s">
        <v>59</v>
      </c>
      <c r="C297" s="42" t="s">
        <v>47</v>
      </c>
      <c r="D297" s="36" t="s">
        <v>47</v>
      </c>
      <c r="E297" s="36" t="s">
        <v>47</v>
      </c>
      <c r="F297" s="37" t="s">
        <v>202</v>
      </c>
      <c r="G297" s="42" t="s">
        <v>179</v>
      </c>
      <c r="H297" s="31">
        <v>0.3</v>
      </c>
      <c r="I297" s="171">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65" hidden="1" x14ac:dyDescent="0.3">
      <c r="A298" s="36" t="s">
        <v>39</v>
      </c>
      <c r="B298" s="55" t="s">
        <v>59</v>
      </c>
      <c r="C298" s="51" t="s">
        <v>47</v>
      </c>
      <c r="D298" s="55" t="s">
        <v>47</v>
      </c>
      <c r="E298" s="55" t="s">
        <v>47</v>
      </c>
      <c r="F298" s="37" t="s">
        <v>202</v>
      </c>
      <c r="G298" s="36" t="s">
        <v>162</v>
      </c>
      <c r="H298" s="31">
        <v>0.05</v>
      </c>
      <c r="I298" s="172"/>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36" t="s">
        <v>39</v>
      </c>
      <c r="B299" s="55" t="s">
        <v>59</v>
      </c>
      <c r="C299" s="51" t="s">
        <v>47</v>
      </c>
      <c r="D299" s="55" t="s">
        <v>47</v>
      </c>
      <c r="E299" s="55" t="s">
        <v>47</v>
      </c>
      <c r="F299" s="37" t="s">
        <v>202</v>
      </c>
      <c r="G299" s="36" t="s">
        <v>165</v>
      </c>
      <c r="H299" s="31">
        <v>0.05</v>
      </c>
      <c r="I299" s="172"/>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0" hidden="1" x14ac:dyDescent="0.3">
      <c r="A300" s="36" t="s">
        <v>39</v>
      </c>
      <c r="B300" s="55" t="s">
        <v>59</v>
      </c>
      <c r="C300" s="51" t="s">
        <v>47</v>
      </c>
      <c r="D300" s="55" t="s">
        <v>47</v>
      </c>
      <c r="E300" s="55" t="s">
        <v>47</v>
      </c>
      <c r="F300" s="37" t="s">
        <v>202</v>
      </c>
      <c r="G300" s="36" t="s">
        <v>166</v>
      </c>
      <c r="H300" s="31">
        <v>0.05</v>
      </c>
      <c r="I300" s="172"/>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0" hidden="1" x14ac:dyDescent="0.3">
      <c r="A301" s="36" t="s">
        <v>39</v>
      </c>
      <c r="B301" s="55" t="s">
        <v>59</v>
      </c>
      <c r="C301" s="51" t="s">
        <v>47</v>
      </c>
      <c r="D301" s="55" t="s">
        <v>47</v>
      </c>
      <c r="E301" s="55" t="s">
        <v>47</v>
      </c>
      <c r="F301" s="37" t="s">
        <v>202</v>
      </c>
      <c r="G301" s="36" t="s">
        <v>168</v>
      </c>
      <c r="H301" s="31">
        <v>0.02</v>
      </c>
      <c r="I301" s="172"/>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36" t="s">
        <v>39</v>
      </c>
      <c r="B302" s="55" t="s">
        <v>59</v>
      </c>
      <c r="C302" s="51" t="s">
        <v>47</v>
      </c>
      <c r="D302" s="55" t="s">
        <v>47</v>
      </c>
      <c r="E302" s="55" t="s">
        <v>47</v>
      </c>
      <c r="F302" s="37" t="s">
        <v>202</v>
      </c>
      <c r="G302" s="36" t="s">
        <v>170</v>
      </c>
      <c r="H302" s="31">
        <v>0.02</v>
      </c>
      <c r="I302" s="172"/>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36" t="s">
        <v>39</v>
      </c>
      <c r="B303" s="55" t="s">
        <v>59</v>
      </c>
      <c r="C303" s="51" t="s">
        <v>47</v>
      </c>
      <c r="D303" s="55" t="s">
        <v>47</v>
      </c>
      <c r="E303" s="55" t="s">
        <v>47</v>
      </c>
      <c r="F303" s="37" t="s">
        <v>202</v>
      </c>
      <c r="G303" s="36" t="s">
        <v>171</v>
      </c>
      <c r="H303" s="31">
        <v>0.05</v>
      </c>
      <c r="I303" s="172"/>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0" hidden="1" x14ac:dyDescent="0.3">
      <c r="A304" s="36" t="s">
        <v>39</v>
      </c>
      <c r="B304" s="55" t="s">
        <v>59</v>
      </c>
      <c r="C304" s="51" t="s">
        <v>47</v>
      </c>
      <c r="D304" s="55" t="s">
        <v>47</v>
      </c>
      <c r="E304" s="55" t="s">
        <v>47</v>
      </c>
      <c r="F304" s="37" t="s">
        <v>202</v>
      </c>
      <c r="G304" s="36" t="s">
        <v>172</v>
      </c>
      <c r="H304" s="31">
        <v>0.02</v>
      </c>
      <c r="I304" s="172"/>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36" t="s">
        <v>39</v>
      </c>
      <c r="B305" s="55" t="s">
        <v>59</v>
      </c>
      <c r="C305" s="51" t="s">
        <v>47</v>
      </c>
      <c r="D305" s="55" t="s">
        <v>47</v>
      </c>
      <c r="E305" s="55" t="s">
        <v>47</v>
      </c>
      <c r="F305" s="37" t="s">
        <v>202</v>
      </c>
      <c r="G305" s="36" t="s">
        <v>174</v>
      </c>
      <c r="H305" s="31">
        <v>0.02</v>
      </c>
      <c r="I305" s="172"/>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36" t="s">
        <v>39</v>
      </c>
      <c r="B306" s="55" t="s">
        <v>59</v>
      </c>
      <c r="C306" s="51" t="s">
        <v>47</v>
      </c>
      <c r="D306" s="55" t="s">
        <v>47</v>
      </c>
      <c r="E306" s="55" t="s">
        <v>47</v>
      </c>
      <c r="F306" s="37" t="s">
        <v>202</v>
      </c>
      <c r="G306" s="36" t="s">
        <v>175</v>
      </c>
      <c r="H306" s="31">
        <v>0.02</v>
      </c>
      <c r="I306" s="172"/>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36" t="s">
        <v>39</v>
      </c>
      <c r="B307" s="55" t="s">
        <v>40</v>
      </c>
      <c r="C307" s="51" t="s">
        <v>47</v>
      </c>
      <c r="D307" s="51" t="s">
        <v>47</v>
      </c>
      <c r="E307" s="51" t="s">
        <v>47</v>
      </c>
      <c r="F307" s="38" t="s">
        <v>201</v>
      </c>
      <c r="G307" s="36" t="s">
        <v>153</v>
      </c>
      <c r="H307" s="31">
        <v>0.1</v>
      </c>
      <c r="I307" s="172"/>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3">
      <c r="A308" s="36" t="s">
        <v>39</v>
      </c>
      <c r="B308" s="55" t="s">
        <v>40</v>
      </c>
      <c r="C308" s="51" t="s">
        <v>47</v>
      </c>
      <c r="D308" s="51" t="s">
        <v>47</v>
      </c>
      <c r="E308" s="51" t="s">
        <v>47</v>
      </c>
      <c r="F308" s="37" t="s">
        <v>218</v>
      </c>
      <c r="G308" s="36" t="s">
        <v>121</v>
      </c>
      <c r="H308" s="29">
        <v>0.1</v>
      </c>
      <c r="I308" s="172"/>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3">
      <c r="A309" s="36" t="s">
        <v>39</v>
      </c>
      <c r="B309" s="55" t="s">
        <v>40</v>
      </c>
      <c r="C309" s="51" t="s">
        <v>47</v>
      </c>
      <c r="D309" s="51" t="s">
        <v>47</v>
      </c>
      <c r="E309" s="51" t="s">
        <v>47</v>
      </c>
      <c r="F309" s="37" t="s">
        <v>219</v>
      </c>
      <c r="G309" s="36" t="s">
        <v>228</v>
      </c>
      <c r="H309" s="29">
        <v>0.1</v>
      </c>
      <c r="I309" s="172"/>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3">
      <c r="A310" s="36" t="s">
        <v>39</v>
      </c>
      <c r="B310" s="55" t="s">
        <v>40</v>
      </c>
      <c r="C310" s="51" t="s">
        <v>47</v>
      </c>
      <c r="D310" s="51" t="s">
        <v>47</v>
      </c>
      <c r="E310" s="51" t="s">
        <v>47</v>
      </c>
      <c r="F310" s="37" t="s">
        <v>220</v>
      </c>
      <c r="G310" s="36" t="s">
        <v>260</v>
      </c>
      <c r="H310" s="29">
        <v>0.1</v>
      </c>
      <c r="I310" s="172"/>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3">
      <c r="A311" s="36" t="s">
        <v>39</v>
      </c>
      <c r="B311" s="55" t="s">
        <v>40</v>
      </c>
      <c r="C311" s="51" t="s">
        <v>47</v>
      </c>
      <c r="D311" s="51" t="s">
        <v>47</v>
      </c>
      <c r="E311" s="51" t="s">
        <v>47</v>
      </c>
      <c r="F311" s="37" t="s">
        <v>221</v>
      </c>
      <c r="G311" s="36" t="s">
        <v>229</v>
      </c>
      <c r="H311" s="29">
        <v>0.5</v>
      </c>
      <c r="I311" s="162">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3">
      <c r="A312" s="36" t="s">
        <v>39</v>
      </c>
      <c r="B312" s="55" t="s">
        <v>40</v>
      </c>
      <c r="C312" s="51" t="s">
        <v>47</v>
      </c>
      <c r="D312" s="51" t="s">
        <v>47</v>
      </c>
      <c r="E312" s="51" t="s">
        <v>47</v>
      </c>
      <c r="F312" s="37" t="s">
        <v>222</v>
      </c>
      <c r="G312" s="36" t="s">
        <v>230</v>
      </c>
      <c r="H312" s="29">
        <v>0.5</v>
      </c>
      <c r="I312" s="164"/>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6.8" hidden="1" x14ac:dyDescent="0.3">
      <c r="A313" s="36" t="s">
        <v>39</v>
      </c>
      <c r="B313" s="55" t="s">
        <v>40</v>
      </c>
      <c r="C313" s="51" t="s">
        <v>47</v>
      </c>
      <c r="D313" s="51" t="s">
        <v>47</v>
      </c>
      <c r="E313" s="51" t="s">
        <v>47</v>
      </c>
      <c r="F313" s="37" t="s">
        <v>187</v>
      </c>
      <c r="G313" s="36" t="s">
        <v>97</v>
      </c>
      <c r="H313" s="31">
        <v>0.1</v>
      </c>
      <c r="I313" s="162">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6.8" hidden="1" x14ac:dyDescent="0.3">
      <c r="A314" s="36" t="s">
        <v>39</v>
      </c>
      <c r="B314" s="55" t="s">
        <v>40</v>
      </c>
      <c r="C314" s="51" t="s">
        <v>47</v>
      </c>
      <c r="D314" s="51" t="s">
        <v>47</v>
      </c>
      <c r="E314" s="51" t="s">
        <v>47</v>
      </c>
      <c r="F314" s="37" t="s">
        <v>187</v>
      </c>
      <c r="G314" s="36" t="s">
        <v>205</v>
      </c>
      <c r="H314" s="31">
        <v>0.1</v>
      </c>
      <c r="I314" s="163"/>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6.8" hidden="1" x14ac:dyDescent="0.3">
      <c r="A315" s="36" t="s">
        <v>39</v>
      </c>
      <c r="B315" s="55" t="s">
        <v>40</v>
      </c>
      <c r="C315" s="51" t="s">
        <v>47</v>
      </c>
      <c r="D315" s="51" t="s">
        <v>47</v>
      </c>
      <c r="E315" s="51" t="s">
        <v>47</v>
      </c>
      <c r="F315" s="37" t="s">
        <v>187</v>
      </c>
      <c r="G315" s="36" t="s">
        <v>206</v>
      </c>
      <c r="H315" s="31">
        <v>0.1</v>
      </c>
      <c r="I315" s="163"/>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6.8" hidden="1" x14ac:dyDescent="0.3">
      <c r="A316" s="36" t="s">
        <v>39</v>
      </c>
      <c r="B316" s="55" t="s">
        <v>40</v>
      </c>
      <c r="C316" s="51" t="s">
        <v>47</v>
      </c>
      <c r="D316" s="51" t="s">
        <v>47</v>
      </c>
      <c r="E316" s="51" t="s">
        <v>47</v>
      </c>
      <c r="F316" s="37" t="s">
        <v>187</v>
      </c>
      <c r="G316" s="37" t="s">
        <v>101</v>
      </c>
      <c r="H316" s="29">
        <v>0.2</v>
      </c>
      <c r="I316" s="163"/>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3">
      <c r="A317" s="36" t="s">
        <v>39</v>
      </c>
      <c r="B317" s="55" t="s">
        <v>40</v>
      </c>
      <c r="C317" s="51" t="s">
        <v>47</v>
      </c>
      <c r="D317" s="51" t="s">
        <v>47</v>
      </c>
      <c r="E317" s="51" t="s">
        <v>47</v>
      </c>
      <c r="F317" s="37" t="s">
        <v>223</v>
      </c>
      <c r="G317" s="36" t="s">
        <v>233</v>
      </c>
      <c r="H317" s="29">
        <v>0.2</v>
      </c>
      <c r="I317" s="163"/>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3">
      <c r="A318" s="36" t="s">
        <v>39</v>
      </c>
      <c r="B318" s="55" t="s">
        <v>40</v>
      </c>
      <c r="C318" s="51" t="s">
        <v>47</v>
      </c>
      <c r="D318" s="51" t="s">
        <v>47</v>
      </c>
      <c r="E318" s="51" t="s">
        <v>47</v>
      </c>
      <c r="F318" s="37" t="s">
        <v>224</v>
      </c>
      <c r="G318" s="36" t="s">
        <v>232</v>
      </c>
      <c r="H318" s="29">
        <v>0.1</v>
      </c>
      <c r="I318" s="163"/>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3">
      <c r="A319" s="36" t="s">
        <v>39</v>
      </c>
      <c r="B319" s="55" t="s">
        <v>40</v>
      </c>
      <c r="C319" s="51" t="s">
        <v>47</v>
      </c>
      <c r="D319" s="51" t="s">
        <v>47</v>
      </c>
      <c r="E319" s="51" t="s">
        <v>47</v>
      </c>
      <c r="F319" s="37" t="s">
        <v>225</v>
      </c>
      <c r="G319" s="36" t="s">
        <v>272</v>
      </c>
      <c r="H319" s="29">
        <v>0.1</v>
      </c>
      <c r="I319" s="163"/>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3">
      <c r="A320" s="36" t="s">
        <v>39</v>
      </c>
      <c r="B320" s="55" t="s">
        <v>40</v>
      </c>
      <c r="C320" s="51" t="s">
        <v>47</v>
      </c>
      <c r="D320" s="51" t="s">
        <v>47</v>
      </c>
      <c r="E320" s="51" t="s">
        <v>47</v>
      </c>
      <c r="F320" s="37" t="s">
        <v>226</v>
      </c>
      <c r="G320" s="36" t="s">
        <v>231</v>
      </c>
      <c r="H320" s="29">
        <v>0.1</v>
      </c>
      <c r="I320" s="164"/>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6.8" hidden="1" x14ac:dyDescent="0.3">
      <c r="A321" s="36" t="s">
        <v>39</v>
      </c>
      <c r="B321" s="55" t="s">
        <v>40</v>
      </c>
      <c r="C321" s="51" t="s">
        <v>47</v>
      </c>
      <c r="D321" s="51" t="s">
        <v>47</v>
      </c>
      <c r="E321" s="51" t="s">
        <v>47</v>
      </c>
      <c r="F321" s="37" t="s">
        <v>227</v>
      </c>
      <c r="G321" s="36" t="s">
        <v>78</v>
      </c>
      <c r="H321" s="31">
        <v>0.1</v>
      </c>
      <c r="I321" s="165">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3">
      <c r="A322" s="36" t="s">
        <v>39</v>
      </c>
      <c r="B322" s="55" t="s">
        <v>40</v>
      </c>
      <c r="C322" s="51" t="s">
        <v>47</v>
      </c>
      <c r="D322" s="51" t="s">
        <v>47</v>
      </c>
      <c r="E322" s="51" t="s">
        <v>47</v>
      </c>
      <c r="F322" s="37" t="s">
        <v>184</v>
      </c>
      <c r="G322" s="36" t="s">
        <v>81</v>
      </c>
      <c r="H322" s="31">
        <v>0.2</v>
      </c>
      <c r="I322" s="166"/>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6.8" hidden="1" x14ac:dyDescent="0.3">
      <c r="A323" s="36" t="s">
        <v>39</v>
      </c>
      <c r="B323" s="55" t="s">
        <v>40</v>
      </c>
      <c r="C323" s="51" t="s">
        <v>47</v>
      </c>
      <c r="D323" s="51" t="s">
        <v>47</v>
      </c>
      <c r="E323" s="51" t="s">
        <v>47</v>
      </c>
      <c r="F323" s="37" t="s">
        <v>183</v>
      </c>
      <c r="G323" s="36" t="s">
        <v>83</v>
      </c>
      <c r="H323" s="31">
        <v>0.1</v>
      </c>
      <c r="I323" s="166"/>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3">
      <c r="A324" s="36" t="s">
        <v>39</v>
      </c>
      <c r="B324" s="55" t="s">
        <v>40</v>
      </c>
      <c r="C324" s="51" t="s">
        <v>47</v>
      </c>
      <c r="D324" s="51" t="s">
        <v>47</v>
      </c>
      <c r="E324" s="51" t="s">
        <v>47</v>
      </c>
      <c r="F324" s="37" t="s">
        <v>183</v>
      </c>
      <c r="G324" s="36" t="s">
        <v>85</v>
      </c>
      <c r="H324" s="31">
        <v>0.2</v>
      </c>
      <c r="I324" s="166"/>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3">
      <c r="A325" s="36" t="s">
        <v>39</v>
      </c>
      <c r="B325" s="55" t="s">
        <v>40</v>
      </c>
      <c r="C325" s="51" t="s">
        <v>47</v>
      </c>
      <c r="D325" s="51" t="s">
        <v>47</v>
      </c>
      <c r="E325" s="51" t="s">
        <v>47</v>
      </c>
      <c r="F325" s="37" t="s">
        <v>186</v>
      </c>
      <c r="G325" s="36" t="s">
        <v>87</v>
      </c>
      <c r="H325" s="31">
        <v>0.2</v>
      </c>
      <c r="I325" s="166"/>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3">
      <c r="A326" s="36" t="s">
        <v>39</v>
      </c>
      <c r="B326" s="55" t="s">
        <v>40</v>
      </c>
      <c r="C326" s="51" t="s">
        <v>47</v>
      </c>
      <c r="D326" s="51" t="s">
        <v>47</v>
      </c>
      <c r="E326" s="51" t="s">
        <v>47</v>
      </c>
      <c r="F326" s="37" t="s">
        <v>185</v>
      </c>
      <c r="G326" s="36" t="s">
        <v>92</v>
      </c>
      <c r="H326" s="31">
        <v>0.2</v>
      </c>
      <c r="I326" s="167"/>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3">
      <c r="G329" s="33"/>
    </row>
    <row r="330" spans="1:41" x14ac:dyDescent="0.3">
      <c r="G330" s="34"/>
    </row>
    <row r="331" spans="1:41" x14ac:dyDescent="0.3">
      <c r="G331" s="35"/>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22:I28"/>
    <mergeCell ref="I29:I30"/>
    <mergeCell ref="I31:I32"/>
    <mergeCell ref="I33:I34"/>
    <mergeCell ref="I37:I39"/>
    <mergeCell ref="I40:I41"/>
    <mergeCell ref="D10:D13"/>
    <mergeCell ref="E10:E16"/>
    <mergeCell ref="I10:I13"/>
    <mergeCell ref="D14:D16"/>
    <mergeCell ref="I14:I16"/>
    <mergeCell ref="D17:D21"/>
    <mergeCell ref="E17:E21"/>
    <mergeCell ref="I17:I21"/>
    <mergeCell ref="I64:I65"/>
    <mergeCell ref="I66:I72"/>
    <mergeCell ref="I73:I74"/>
    <mergeCell ref="I75:I80"/>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PAAC 2023</vt:lpstr>
      <vt:lpstr>Modificación 1. CIGD 2</vt:lpstr>
      <vt:lpstr>'Modificación 1. CIGD 2'!Área_de_impresión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2023-03-10T23:21:34Z</dcterms:modified>
</cp:coreProperties>
</file>