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namedSheetViews/namedSheetView1.xml" ContentType="application/vnd.ms-excel.namedsheetview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William\Downloads\"/>
    </mc:Choice>
  </mc:AlternateContent>
  <bookViews>
    <workbookView xWindow="0" yWindow="0" windowWidth="21600" windowHeight="9240" firstSheet="2" activeTab="2"/>
  </bookViews>
  <sheets>
    <sheet name="TOTAL" sheetId="2" r:id="rId1"/>
    <sheet name="x METAS" sheetId="3" r:id="rId2"/>
    <sheet name="PAA de Inversión 2023" sheetId="1" r:id="rId3"/>
  </sheets>
  <definedNames>
    <definedName name="_xlnm._FilterDatabase" localSheetId="2" hidden="1">'PAA de Inversión 2023'!$A$6:$S$556</definedName>
  </definedNames>
  <calcPr calcId="162913"/>
  <pivotCaches>
    <pivotCache cacheId="10" r:id="rId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405" i="1" l="1"/>
  <c r="N62" i="1"/>
  <c r="N18" i="1"/>
  <c r="C13" i="2"/>
  <c r="N203" i="1"/>
  <c r="N202" i="1"/>
  <c r="N201" i="1"/>
  <c r="N200" i="1"/>
  <c r="N199" i="1"/>
  <c r="N198" i="1"/>
  <c r="N197" i="1"/>
  <c r="N196" i="1"/>
  <c r="N195" i="1"/>
  <c r="N194" i="1"/>
  <c r="N193" i="1"/>
  <c r="N192" i="1"/>
  <c r="N191" i="1"/>
  <c r="N190" i="1"/>
  <c r="N189" i="1"/>
  <c r="N188" i="1"/>
  <c r="N187" i="1"/>
  <c r="N186" i="1"/>
  <c r="N185" i="1"/>
  <c r="N184" i="1"/>
  <c r="N183" i="1"/>
  <c r="N182" i="1"/>
  <c r="N181" i="1"/>
  <c r="N180" i="1"/>
  <c r="N179" i="1"/>
  <c r="N178" i="1"/>
  <c r="N177" i="1"/>
  <c r="N176" i="1"/>
  <c r="N175" i="1"/>
  <c r="N174" i="1"/>
  <c r="N173" i="1"/>
  <c r="N172" i="1"/>
  <c r="N171" i="1"/>
  <c r="N170" i="1"/>
  <c r="N169" i="1"/>
  <c r="N168" i="1"/>
  <c r="N167" i="1"/>
  <c r="N166" i="1"/>
  <c r="N165" i="1"/>
  <c r="N164" i="1"/>
  <c r="N163" i="1"/>
  <c r="N162" i="1"/>
  <c r="N161" i="1"/>
  <c r="N160" i="1"/>
  <c r="N159" i="1"/>
  <c r="N158" i="1"/>
  <c r="N157" i="1"/>
  <c r="N156" i="1"/>
  <c r="N155" i="1"/>
  <c r="N154" i="1"/>
  <c r="N153" i="1"/>
  <c r="N152" i="1"/>
  <c r="N151" i="1"/>
  <c r="N150" i="1"/>
  <c r="N149" i="1"/>
  <c r="N148" i="1"/>
  <c r="N147" i="1"/>
  <c r="N146" i="1"/>
  <c r="N145" i="1"/>
  <c r="N144" i="1"/>
  <c r="N143" i="1"/>
  <c r="N142" i="1"/>
  <c r="N141" i="1"/>
  <c r="N140" i="1"/>
  <c r="N139" i="1"/>
  <c r="N135" i="1"/>
  <c r="N134" i="1"/>
  <c r="N127" i="1"/>
  <c r="N126" i="1"/>
  <c r="N125" i="1"/>
  <c r="N124" i="1"/>
  <c r="N123" i="1"/>
  <c r="N122" i="1"/>
  <c r="N121" i="1"/>
  <c r="N120" i="1"/>
  <c r="N119" i="1"/>
  <c r="N118" i="1"/>
  <c r="N117" i="1"/>
  <c r="N116" i="1"/>
  <c r="N115" i="1"/>
  <c r="N114" i="1"/>
  <c r="N113" i="1"/>
  <c r="N112" i="1"/>
  <c r="N111" i="1"/>
  <c r="N110" i="1"/>
  <c r="N109" i="1"/>
  <c r="N108" i="1"/>
  <c r="N107" i="1"/>
  <c r="N106" i="1"/>
  <c r="N105" i="1"/>
  <c r="N104" i="1"/>
  <c r="N103" i="1"/>
  <c r="N102" i="1"/>
  <c r="N101" i="1"/>
  <c r="N100" i="1"/>
  <c r="N99" i="1"/>
  <c r="N98" i="1"/>
  <c r="N97" i="1"/>
  <c r="N96" i="1"/>
  <c r="N95" i="1"/>
  <c r="N94" i="1"/>
  <c r="N93" i="1"/>
  <c r="N92" i="1"/>
  <c r="N91" i="1"/>
  <c r="N90" i="1"/>
  <c r="N89" i="1"/>
  <c r="N88" i="1"/>
  <c r="N87" i="1"/>
  <c r="N86" i="1"/>
  <c r="N85" i="1"/>
  <c r="N84" i="1"/>
  <c r="N83" i="1"/>
  <c r="N82" i="1"/>
  <c r="N81" i="1"/>
  <c r="N80" i="1"/>
  <c r="N79" i="1"/>
  <c r="N78" i="1"/>
  <c r="N77" i="1"/>
  <c r="N76" i="1"/>
  <c r="N75" i="1"/>
  <c r="N74" i="1"/>
  <c r="N73" i="1"/>
  <c r="D8" i="2"/>
  <c r="D6" i="2"/>
  <c r="D11" i="2"/>
  <c r="D12" i="2"/>
  <c r="D4" i="2"/>
  <c r="D10" i="2"/>
  <c r="D7" i="2"/>
  <c r="D9" i="2"/>
  <c r="D5" i="2"/>
  <c r="N17" i="1" l="1"/>
  <c r="N16" i="1"/>
  <c r="N15" i="1"/>
  <c r="N14" i="1"/>
  <c r="N13" i="1"/>
  <c r="N12" i="1"/>
  <c r="N11" i="1"/>
  <c r="N10" i="1"/>
  <c r="N9" i="1"/>
  <c r="N8" i="1"/>
  <c r="N7" i="1"/>
  <c r="N19" i="1"/>
  <c r="N20" i="1"/>
  <c r="N21" i="1"/>
  <c r="N22" i="1"/>
  <c r="N23" i="1"/>
  <c r="N25" i="1" l="1"/>
  <c r="N539" i="1"/>
  <c r="N538" i="1"/>
  <c r="N537" i="1"/>
  <c r="N536" i="1"/>
  <c r="N535" i="1"/>
  <c r="N534" i="1"/>
  <c r="N533" i="1"/>
  <c r="N532" i="1"/>
  <c r="N531" i="1"/>
  <c r="N530" i="1"/>
  <c r="N529" i="1"/>
  <c r="N542" i="1"/>
  <c r="N513" i="1"/>
  <c r="N377" i="1"/>
  <c r="N378" i="1"/>
  <c r="N381" i="1"/>
  <c r="N552" i="1" l="1"/>
  <c r="N551" i="1"/>
  <c r="N550" i="1"/>
  <c r="N549" i="1"/>
  <c r="N548" i="1"/>
  <c r="N547" i="1"/>
  <c r="N546" i="1"/>
  <c r="N545" i="1"/>
  <c r="N544" i="1"/>
  <c r="N543" i="1"/>
  <c r="N541" i="1"/>
  <c r="N540" i="1"/>
  <c r="N528" i="1"/>
  <c r="N527" i="1"/>
  <c r="N526" i="1"/>
  <c r="N525" i="1"/>
  <c r="N524" i="1"/>
  <c r="N523" i="1"/>
  <c r="N522" i="1"/>
  <c r="N521" i="1"/>
  <c r="N520" i="1"/>
  <c r="N519" i="1"/>
  <c r="N518" i="1"/>
  <c r="N517" i="1"/>
  <c r="N516" i="1"/>
  <c r="N515" i="1"/>
  <c r="N514" i="1"/>
  <c r="N512" i="1"/>
  <c r="N511" i="1"/>
  <c r="N510" i="1"/>
  <c r="N509" i="1"/>
  <c r="N508" i="1"/>
  <c r="N507" i="1"/>
  <c r="N506" i="1"/>
  <c r="N504" i="1"/>
  <c r="N503" i="1"/>
  <c r="N502" i="1"/>
  <c r="N501" i="1"/>
  <c r="N500" i="1"/>
  <c r="N499" i="1"/>
  <c r="N498" i="1"/>
  <c r="N497" i="1"/>
  <c r="N496" i="1"/>
  <c r="N495" i="1"/>
  <c r="N494" i="1"/>
  <c r="N493" i="1"/>
  <c r="N492" i="1"/>
  <c r="N491" i="1"/>
  <c r="N490" i="1"/>
  <c r="N489" i="1"/>
  <c r="N488" i="1"/>
  <c r="N487" i="1"/>
  <c r="N486" i="1"/>
  <c r="N485" i="1"/>
  <c r="N484" i="1"/>
  <c r="N483" i="1"/>
  <c r="N482" i="1"/>
  <c r="N481" i="1"/>
  <c r="N480" i="1"/>
  <c r="N479" i="1"/>
  <c r="N478" i="1"/>
  <c r="N477" i="1"/>
  <c r="N476" i="1"/>
  <c r="N475" i="1"/>
  <c r="N474" i="1"/>
  <c r="N473" i="1"/>
  <c r="N472" i="1"/>
  <c r="N471" i="1"/>
  <c r="N470" i="1"/>
  <c r="N469" i="1"/>
  <c r="N468" i="1"/>
  <c r="N442" i="1"/>
  <c r="N441" i="1"/>
  <c r="N440" i="1"/>
  <c r="N439" i="1"/>
  <c r="N438" i="1"/>
  <c r="N436" i="1"/>
  <c r="N435" i="1"/>
  <c r="N434" i="1"/>
  <c r="N433" i="1"/>
  <c r="N432" i="1"/>
  <c r="N431" i="1"/>
  <c r="N430" i="1"/>
  <c r="N429" i="1"/>
  <c r="N428" i="1"/>
  <c r="N427" i="1"/>
  <c r="N426" i="1"/>
  <c r="N425" i="1"/>
  <c r="N424" i="1"/>
  <c r="N423" i="1"/>
  <c r="N422" i="1"/>
  <c r="N421" i="1"/>
  <c r="N417" i="1"/>
  <c r="N416" i="1"/>
  <c r="N415" i="1"/>
  <c r="N414" i="1"/>
  <c r="N413" i="1"/>
  <c r="N412" i="1"/>
  <c r="N411" i="1"/>
  <c r="N404" i="1" l="1"/>
  <c r="N403" i="1"/>
  <c r="N402" i="1"/>
  <c r="N401" i="1"/>
  <c r="N400" i="1"/>
  <c r="N399" i="1"/>
  <c r="N398" i="1"/>
  <c r="N397" i="1"/>
  <c r="N396" i="1"/>
  <c r="N395" i="1"/>
  <c r="N394" i="1"/>
  <c r="N393" i="1"/>
  <c r="N392" i="1"/>
  <c r="N391" i="1"/>
  <c r="N390" i="1"/>
  <c r="N389" i="1"/>
  <c r="N388" i="1"/>
  <c r="N387" i="1"/>
  <c r="N386" i="1"/>
  <c r="N385" i="1"/>
  <c r="N384" i="1"/>
  <c r="N383" i="1"/>
  <c r="N382" i="1"/>
  <c r="N376" i="1" l="1"/>
  <c r="N375" i="1"/>
  <c r="N374" i="1"/>
  <c r="N373" i="1"/>
  <c r="N372" i="1"/>
  <c r="N371" i="1"/>
  <c r="N370" i="1"/>
  <c r="N369" i="1"/>
  <c r="N368" i="1"/>
  <c r="N367" i="1"/>
  <c r="N366" i="1"/>
  <c r="N365" i="1"/>
  <c r="N364" i="1"/>
  <c r="N363" i="1"/>
  <c r="N362" i="1"/>
  <c r="N361" i="1"/>
  <c r="N360" i="1"/>
  <c r="N359" i="1"/>
  <c r="N358" i="1"/>
  <c r="N357" i="1"/>
  <c r="N355" i="1"/>
  <c r="N354" i="1"/>
  <c r="N353" i="1"/>
  <c r="N352" i="1"/>
  <c r="N356" i="1"/>
  <c r="N328" i="1" l="1"/>
  <c r="N351" i="1" l="1"/>
  <c r="N350" i="1"/>
  <c r="N349" i="1"/>
  <c r="N348" i="1"/>
  <c r="N347" i="1"/>
  <c r="N346" i="1"/>
  <c r="N345" i="1"/>
  <c r="N344" i="1"/>
  <c r="N343" i="1"/>
  <c r="N342" i="1"/>
  <c r="N341" i="1"/>
  <c r="N340" i="1"/>
  <c r="N339" i="1"/>
  <c r="N338" i="1"/>
  <c r="N337" i="1"/>
  <c r="N336" i="1"/>
  <c r="N335" i="1"/>
  <c r="N334" i="1"/>
  <c r="N333" i="1"/>
  <c r="N332" i="1"/>
  <c r="N331" i="1"/>
  <c r="N330" i="1"/>
  <c r="N329" i="1"/>
  <c r="N327" i="1"/>
  <c r="N326" i="1"/>
  <c r="N325" i="1"/>
  <c r="N324" i="1"/>
  <c r="N323" i="1"/>
  <c r="N322" i="1"/>
  <c r="N321" i="1"/>
  <c r="N320" i="1"/>
  <c r="N319" i="1"/>
  <c r="N318" i="1"/>
  <c r="N317" i="1"/>
  <c r="N316" i="1"/>
  <c r="N315" i="1"/>
  <c r="N314" i="1"/>
  <c r="N313" i="1"/>
  <c r="N312" i="1"/>
  <c r="N311" i="1"/>
  <c r="N310" i="1"/>
  <c r="N309" i="1"/>
  <c r="N308" i="1"/>
  <c r="N307" i="1"/>
  <c r="N306" i="1"/>
  <c r="N305" i="1"/>
  <c r="N304" i="1"/>
  <c r="N303" i="1"/>
  <c r="N302" i="1"/>
  <c r="N301" i="1"/>
  <c r="N300" i="1"/>
  <c r="N299" i="1"/>
  <c r="N298" i="1"/>
  <c r="N297" i="1"/>
  <c r="N296" i="1"/>
  <c r="N295" i="1"/>
  <c r="N294" i="1"/>
  <c r="N293" i="1"/>
  <c r="N291" i="1"/>
  <c r="N290" i="1"/>
  <c r="N288" i="1"/>
  <c r="N286" i="1"/>
  <c r="N284" i="1"/>
  <c r="N282" i="1"/>
  <c r="N281" i="1"/>
  <c r="N280" i="1"/>
  <c r="N279" i="1"/>
  <c r="N278" i="1"/>
  <c r="N277" i="1"/>
  <c r="N276" i="1"/>
  <c r="N275" i="1"/>
  <c r="N274" i="1"/>
  <c r="N272" i="1"/>
  <c r="N271" i="1"/>
  <c r="N270" i="1"/>
  <c r="N269" i="1"/>
  <c r="N268" i="1"/>
  <c r="N267" i="1"/>
  <c r="N266" i="1"/>
  <c r="N265" i="1"/>
  <c r="N264" i="1"/>
  <c r="N263" i="1"/>
  <c r="N262" i="1"/>
  <c r="N261" i="1"/>
  <c r="N260" i="1"/>
  <c r="N259" i="1"/>
  <c r="N258" i="1"/>
  <c r="N257" i="1"/>
  <c r="N256" i="1"/>
  <c r="N255" i="1"/>
  <c r="M324" i="1"/>
  <c r="N292" i="1"/>
  <c r="N289" i="1"/>
  <c r="N287" i="1"/>
  <c r="N285" i="1"/>
  <c r="N283" i="1"/>
  <c r="N273" i="1"/>
  <c r="N254" i="1" l="1"/>
  <c r="N250" i="1"/>
  <c r="N253" i="1" l="1"/>
  <c r="N245" i="1"/>
  <c r="N244" i="1"/>
  <c r="N243" i="1"/>
  <c r="N242" i="1"/>
  <c r="N241" i="1"/>
  <c r="N240" i="1"/>
  <c r="N234" i="1"/>
  <c r="N233" i="1"/>
  <c r="N232" i="1"/>
  <c r="N231" i="1"/>
  <c r="N230" i="1"/>
  <c r="N229" i="1"/>
  <c r="N228" i="1"/>
  <c r="N227" i="1"/>
  <c r="N226" i="1"/>
  <c r="N225" i="1"/>
  <c r="N224" i="1"/>
  <c r="N223" i="1"/>
  <c r="N222" i="1"/>
  <c r="N221" i="1"/>
  <c r="N220" i="1"/>
  <c r="N219" i="1"/>
  <c r="N218" i="1"/>
  <c r="N217" i="1"/>
  <c r="N216" i="1"/>
  <c r="N215" i="1"/>
  <c r="N214" i="1"/>
  <c r="N213" i="1"/>
  <c r="N212" i="1"/>
  <c r="N211" i="1"/>
  <c r="N210" i="1"/>
  <c r="N209" i="1"/>
  <c r="N53" i="1" l="1"/>
  <c r="N52" i="1"/>
  <c r="N47" i="1"/>
  <c r="N37" i="1"/>
  <c r="N36" i="1"/>
  <c r="N72" i="1" l="1"/>
  <c r="N71" i="1"/>
  <c r="N70" i="1"/>
  <c r="N69" i="1"/>
  <c r="N68" i="1"/>
  <c r="N67" i="1"/>
  <c r="N61" i="1"/>
  <c r="N60" i="1"/>
  <c r="N59" i="1"/>
  <c r="N58" i="1"/>
  <c r="N57" i="1"/>
  <c r="N56" i="1"/>
  <c r="N55" i="1"/>
  <c r="N54" i="1"/>
  <c r="N51" i="1"/>
  <c r="N50" i="1"/>
  <c r="N49" i="1"/>
  <c r="N48" i="1"/>
  <c r="N46" i="1"/>
  <c r="N45" i="1"/>
  <c r="N44" i="1"/>
  <c r="N43" i="1"/>
  <c r="N42" i="1"/>
  <c r="N41" i="1"/>
  <c r="N40" i="1"/>
  <c r="N39" i="1"/>
  <c r="N38" i="1"/>
  <c r="N35" i="1"/>
  <c r="N34" i="1"/>
  <c r="N33" i="1"/>
  <c r="N26" i="1"/>
  <c r="N24" i="1"/>
  <c r="N32" i="1"/>
  <c r="N31" i="1"/>
  <c r="N30" i="1"/>
  <c r="N29" i="1"/>
  <c r="N28" i="1"/>
  <c r="N27" i="1"/>
</calcChain>
</file>

<file path=xl/sharedStrings.xml><?xml version="1.0" encoding="utf-8"?>
<sst xmlns="http://schemas.openxmlformats.org/spreadsheetml/2006/main" count="8055" uniqueCount="618">
  <si>
    <t>Etiquetas de fila</t>
  </si>
  <si>
    <t>Suma de VALOR ESTIMADO ANUAL</t>
  </si>
  <si>
    <t>7678 - Fortalecimiento  a espacios (instancias) de participación para los grupos étnicos en las 20 localidades de Bogotá</t>
  </si>
  <si>
    <t>7685 - Modernización del modelo de gestión y tecnológico de las Organizaciones Comunales y de Propiedad Horizontal para el ejercicio de la democracia activa digital en el siglo xxi.  Bogotá</t>
  </si>
  <si>
    <t>7687 - Fortalecimiento  a las Organizaciones Sociales y Comunitarias para una participación ciudadana informada e incidente con enfoque diferencial en el distrito capital. Bogotá</t>
  </si>
  <si>
    <t>7688 - Fortalecimiento de las capacidades democráticas de la ciudadanía para la participación incidente y la gobernanza, con enfoque de innovación social, en Bogotá</t>
  </si>
  <si>
    <t>7712 - Fortalecimiento Institucional de la Gestión Administrativa del Instituto Distrital de la Participación y Acción Comunal Bogotá</t>
  </si>
  <si>
    <t>7714 - Fortalecimiento de la capacidad tecnológica y administrativa del Instituto Distrital de la Participación y Acción Comunal - IDPAC. Bogotá</t>
  </si>
  <si>
    <t>7723 - Fortalecimiento de las capacidades de las Alcaldías Locales, instituciones del Distrito y ciudadanía en procesos de planeación y presupuestos participativos. Bogotá</t>
  </si>
  <si>
    <t>7729 - Optimización de la participación ciudadana incidente para los asuntos públicos Bogotá</t>
  </si>
  <si>
    <t>7796 - Construcción de procesos para la convivencia y la participación ciudadana incidente en los asuntos públicos locales, distritales y regionales Bogotá</t>
  </si>
  <si>
    <t>Total general</t>
  </si>
  <si>
    <t>1 - Implementar el 100% de la estrategia de fortalecimiento y promoción de capacidades organizativas, democráticas y de reconocimiento de las formas propias de participación en los espacios (instancias) Ëtnicas.</t>
  </si>
  <si>
    <t>4 - Realizar 7173 Acciones de Fortalecimiento a Organizaciones Comunales de Primer y Segundo Grado y de Propiedad Horizontal en el Distrito Capital.</t>
  </si>
  <si>
    <t>1. Estructurar 100% la metodología para la recolección, análisis y producción de datos e intercambio y producción de conocimiento sobre participación ciudadana</t>
  </si>
  <si>
    <t>3. Asesorar técnicamente a 985 organizaciones sociales y medios comunitarios y alternativos en el Distrito Capital</t>
  </si>
  <si>
    <t xml:space="preserve"> 1 -  Formar 100.000 ciudadanos en la modalidad presencial y virtual para el fortalecimiento capacidades democráticas en la ciudadanía </t>
  </si>
  <si>
    <t>2 - Implementar 100% la estrategia de gestión de conocimiento asociado a buenas prácticas y lecciones aprendidas en los escenarios de Co-Creación y Colaboración</t>
  </si>
  <si>
    <t>1 - Fortalecer 100 % los procesos de la entidad administrativa y operativamente</t>
  </si>
  <si>
    <t>2- Mejorar 100 % la infraestructura y dotación requerida por la entidad</t>
  </si>
  <si>
    <t>3 - Implementar 90 % las políticas de gestión y desempeño del modelo integrado de planeación y gestión</t>
  </si>
  <si>
    <t>1 - Implementar 100% la política de Gobierno Digital y la arquitectura empresarial</t>
  </si>
  <si>
    <t>3 - Adquirir 100% los servicios e infraestructura TI de la entidad</t>
  </si>
  <si>
    <t>1 -Realizar 50 asesorías técnicas entre alcaldías locales y entidades del distrito, en el proceso de planeación y presupuestos participativos</t>
  </si>
  <si>
    <t>2 - Desarrollar 550 acciones de fortalecimiento a instancias formales y no formales del Distrito Capital</t>
  </si>
  <si>
    <t>1 - Desarrollar 330 acciones e iniciativas juveniles mediante el fortalecimiento de capacidades democráticas y organizativas de los Consejos Locales de juventud y del Consejo Distrital de Juventud</t>
  </si>
  <si>
    <t>2 - Implementar 100% el Plan Estratégico de Comunicaciones</t>
  </si>
  <si>
    <t>3 - Realizar 290 obras con saldo pedagógico para el cuidado de incidencia ciudadana</t>
  </si>
  <si>
    <t>4 - Implementar 58 procesos de mediación de conflictos en el marco de la  estrategia de acciones diversas para la promoción de la participación.</t>
  </si>
  <si>
    <t>5 - Implementar 100% la estrategia innovadora que incentive la participación ciudadana</t>
  </si>
  <si>
    <t>PLANEACIÓN ESTRATÉGICA</t>
  </si>
  <si>
    <t>Código: IDPAC-PE-FT-21
Versión 07
Página 1 de 1
Fecha: 25/11/2021</t>
  </si>
  <si>
    <t>PLAN ANUAL DE ADQUISICIONES DE INVERSIÓN</t>
  </si>
  <si>
    <t>N° DE MODIFICACIÓN</t>
  </si>
  <si>
    <t>PROPÓSITO PDD</t>
  </si>
  <si>
    <t>PROGRAMA PDD</t>
  </si>
  <si>
    <t xml:space="preserve">PROYECTO DE INVERSIÓN </t>
  </si>
  <si>
    <t>META PDD
IDPAC</t>
  </si>
  <si>
    <t>META PROYECTO DE INVERSIÓN</t>
  </si>
  <si>
    <t>CÓDIGO UNSPSC</t>
  </si>
  <si>
    <t>DESCRIPCIÓN 
(Descripción general del bien o servicio a contratar)</t>
  </si>
  <si>
    <t>POSPRE
(Posición Presupuestal)</t>
  </si>
  <si>
    <t xml:space="preserve">MODALIDAD DE SELECCIÓN </t>
  </si>
  <si>
    <t>FECHA ESTIMADA DE INICIO DEL PROCESO DE SELECCIÓN</t>
  </si>
  <si>
    <t>FECHA ESTIMADA DE INICIO DE EJECUCIÓN</t>
  </si>
  <si>
    <t>DURACIÓN ESTIMADA DEL CONTRATO
(días o meses)</t>
  </si>
  <si>
    <t>VALOR ESTIMADO MENSUAL</t>
  </si>
  <si>
    <t>VALOR ESTIMADO ANUAL</t>
  </si>
  <si>
    <t>ÁREA O DEPENDENCIA RESPONSABLE</t>
  </si>
  <si>
    <t>FONDO</t>
  </si>
  <si>
    <t>¿REQUIERE VIGENCIAS FUTURAS?</t>
  </si>
  <si>
    <t>ESTADO DE LA SOLICITUD DE VIGENCIAS FUTURAS</t>
  </si>
  <si>
    <t>01 - Hacer un nuevo contrato social con igualdad de oportunidades para la inclusión social, productiva y política.</t>
  </si>
  <si>
    <t>04 - Hacer un nuevo contrato social con igualdad de oportunidades para la inclusión social, productiva y política.</t>
  </si>
  <si>
    <t>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t>
  </si>
  <si>
    <t xml:space="preserve">Servicio de apoyo para desarrollar procesos de participación, organización y fortalecimiento  de la comunidad NARP residente en Bogotá </t>
  </si>
  <si>
    <t>O232020200991119_Otros servicios de la administración pública n.c.p.</t>
  </si>
  <si>
    <t>CCE-16 Contratación Directa</t>
  </si>
  <si>
    <t>Febrero</t>
  </si>
  <si>
    <t xml:space="preserve">Marzo </t>
  </si>
  <si>
    <t xml:space="preserve">Gerencia de  Etnias </t>
  </si>
  <si>
    <t>1-100-F001_VA-Recursos distrito</t>
  </si>
  <si>
    <t>NO</t>
  </si>
  <si>
    <t>N/A</t>
  </si>
  <si>
    <t>Julio</t>
  </si>
  <si>
    <t xml:space="preserve">Agosto </t>
  </si>
  <si>
    <t xml:space="preserve">Servicio de apoyo para desarrollar procesos de participación, Organización y fortalecimiento  de la comunidad indígena residente en Bogotá </t>
  </si>
  <si>
    <t>Profesional para la transversalización del enfoque étnico diferencial, desde la perspectiva intercultural, en las diferentes organizaciones sociales poblacionales, para el fortalecimiento de la participación ciudadana.</t>
  </si>
  <si>
    <t>O232020200883990_Otros servicios profesionales, técnicos y empresariales n.c.p.</t>
  </si>
  <si>
    <t>Profesional para acompañar las acciones de fortalecimiento de las organizaciones sociales étnicas, en el marco del proyecto “Fortalecimiento a espacios (instancias) de participación para los grupos étnicos en las 20 localidades de Bogotá.</t>
  </si>
  <si>
    <t xml:space="preserve">Servicio de apoyo para desarrollar procesos de participación, Organización y fortalecimiento  de la comunidad NARP residente en Bogotá </t>
  </si>
  <si>
    <t xml:space="preserve">Abril </t>
  </si>
  <si>
    <t>05 - Construir Bogotá Región con gobierno abierto, transparente y ciudadanía consciente</t>
  </si>
  <si>
    <t>51 - Gobierno Abierto</t>
  </si>
  <si>
    <t>424 - Implementar una (1) estrategia para fortalecer a las organizaciones comunales, sociales, comunitarias, de propiedad horizontal e instancias de participación promocionando la inclusión y el liderazgo de nuevas ciudadanías</t>
  </si>
  <si>
    <t>Profesional para realizar actividades de gestión documental para la Subdirección de Asuntos Comunales</t>
  </si>
  <si>
    <t>Enero</t>
  </si>
  <si>
    <t>Subdirección de Asuntos Comunales</t>
  </si>
  <si>
    <t>JOSEP GESTIÓN DOCUMENTAL</t>
  </si>
  <si>
    <t>Profesional para realizar actividades de acompañamiento en territorio.</t>
  </si>
  <si>
    <t>SARA LEON</t>
  </si>
  <si>
    <t>Técnico para realizar actividades de acompañamiento en territorio.</t>
  </si>
  <si>
    <t>OSCAR ARANGUREN</t>
  </si>
  <si>
    <t>LILILIANA NOVOA</t>
  </si>
  <si>
    <t>LAURA MAZORCO</t>
  </si>
  <si>
    <t>PAOLA RIVERA</t>
  </si>
  <si>
    <t>WILLSON RODRIGUEZ</t>
  </si>
  <si>
    <t>LUISA ROMERO</t>
  </si>
  <si>
    <t>IVAN MEDRANO</t>
  </si>
  <si>
    <t>SEIDY NATALY</t>
  </si>
  <si>
    <t>Profesional para realizar actividades de gestión contable.</t>
  </si>
  <si>
    <t>FABIO</t>
  </si>
  <si>
    <t>ANDRES CASTIBLANCO</t>
  </si>
  <si>
    <t>LUISA RAVELO</t>
  </si>
  <si>
    <t>Profesional para realizar actividades como Ingeniero de sistemas.</t>
  </si>
  <si>
    <t>INGENIERO</t>
  </si>
  <si>
    <t>NATALIA BETANCOURT</t>
  </si>
  <si>
    <t>HENRY BERNAL</t>
  </si>
  <si>
    <t>DAYANA</t>
  </si>
  <si>
    <t>JOSE DAVID</t>
  </si>
  <si>
    <t>MONICA LORENA ARIAS</t>
  </si>
  <si>
    <t>Profesional para realizar actividades transversales.</t>
  </si>
  <si>
    <t>ALEJANDRO AGUDELO</t>
  </si>
  <si>
    <t>ROCHA ABOGADA LIQUIDACIONES</t>
  </si>
  <si>
    <t>CLARA PAOLA</t>
  </si>
  <si>
    <t>ELKIN SARMIENTO</t>
  </si>
  <si>
    <t>NUBIA</t>
  </si>
  <si>
    <t>DAVID COTRINO</t>
  </si>
  <si>
    <t>CLAUDIA CARDONA</t>
  </si>
  <si>
    <t>GLADIS ANDREA</t>
  </si>
  <si>
    <t>JUAN CARLOS</t>
  </si>
  <si>
    <t>RICHARD TULIO RAMIREZ PULIDO</t>
  </si>
  <si>
    <t>NIDIA MARLEN DIAZ GUTIERREZ</t>
  </si>
  <si>
    <t>EDUARDO  NARANJO MUÑOZ</t>
  </si>
  <si>
    <t>MARIA EUGENIA AREVALO ORTEGA</t>
  </si>
  <si>
    <t>MARCELA COMO CONTADORA</t>
  </si>
  <si>
    <t>DARLYNG CLAVIJO</t>
  </si>
  <si>
    <t>LILIANA  CHIPATECUA SARMIENTO</t>
  </si>
  <si>
    <t>PAULA</t>
  </si>
  <si>
    <t>MOSQUERA</t>
  </si>
  <si>
    <t>CLAUDIA SUMAPAZ</t>
  </si>
  <si>
    <t>JOHANNA YAGUARA SALGADO</t>
  </si>
  <si>
    <t>RAFAEL ALEJANDRO GONZALEZ CALDERON</t>
  </si>
  <si>
    <t>ALEJANDRO PARADA</t>
  </si>
  <si>
    <t>SANTANA</t>
  </si>
  <si>
    <t>Contar con incentivos para las organizaciones comunales de primer y segundo grado y las de propiedad horizontal con asiento en el Distrito Capital.</t>
  </si>
  <si>
    <t xml:space="preserve">INCENTIVOS  </t>
  </si>
  <si>
    <t>80141600;80141900;80111600;81141600</t>
  </si>
  <si>
    <t>Prestación de servicios logísticos y operativos para la organización y ejecución del evento formador de formadores</t>
  </si>
  <si>
    <t>CCE-06 Selección abreviada menor cuantía</t>
  </si>
  <si>
    <t>Marzo</t>
  </si>
  <si>
    <t>FORMADORES</t>
  </si>
  <si>
    <t>Prestación de servicios logísticos y operativos para la organización y ejecución de las actividades y eventos institucionales realizados por el IDPAC.</t>
  </si>
  <si>
    <t>BOLSA LOGISTICA</t>
  </si>
  <si>
    <t>31211502;
31211604;
31211703;
31211905</t>
  </si>
  <si>
    <t>CCE-10 Mínima cuantía</t>
  </si>
  <si>
    <t>INCENTIVOS PH</t>
  </si>
  <si>
    <t xml:space="preserve">31211502;
31211604;
31211703;
31211905
</t>
  </si>
  <si>
    <t>Contratar los elementos, actividades bienes y/o servicios necesarios para la entrega de incentivos en la modalidad Juntas de Colores</t>
  </si>
  <si>
    <t xml:space="preserve">JUNTA DE COLORES </t>
  </si>
  <si>
    <t>LUZ MILA</t>
  </si>
  <si>
    <t>Personal asistencial para realizar apoyo a la gestión.</t>
  </si>
  <si>
    <t>FREDDY ANDRES ESTEBAN SUAREZ BULLA</t>
  </si>
  <si>
    <t>JONATHAN AMEZQUITA</t>
  </si>
  <si>
    <t>ANDRES RRU</t>
  </si>
  <si>
    <t>YURI ANDREA JIMENEZ CRUZ</t>
  </si>
  <si>
    <t>MONICA TATIANA ARIZA</t>
  </si>
  <si>
    <t>420 - Implementar el 100% del Observatorio de la Participación</t>
  </si>
  <si>
    <t>Profesional para el desarrollo de la línea de seguimiento sobre causas de la violencia en el fútbol del Observatorio de Participación Ciudadana.</t>
  </si>
  <si>
    <t>Subdirección de Fortalecimiento de la Organización Social</t>
  </si>
  <si>
    <t>Junio</t>
  </si>
  <si>
    <t xml:space="preserve">Profesional para apoyar la estructuración del observatorio de la participación y sus herramientas a cargo de la Subdirección de Fortalecimiento de la Organización Social. </t>
  </si>
  <si>
    <t>Profesional para el fortalecimiento de las organizaciones sociales del DC.</t>
  </si>
  <si>
    <t>Profesional para la producción y visualización de información derivada de la aplicación de herramientas de medición de la participación ciudadana en Bogotá.</t>
  </si>
  <si>
    <t>424 - Implementar una (1) estrategia para fortalecer a las organizaciones sociales, comunitarias, de propiedad horizontal y comunales, y las  instancias de participación.</t>
  </si>
  <si>
    <t>Profesional para apoyar la gestión de las organizaciones sociales en plataforma y al seguimiento de las hojas de vida de las organizaciones sociales</t>
  </si>
  <si>
    <t>Profesional para el desarrollo y puesta en producción de las herramientas tecnológicas que adelanta el instituto en lo concerniente a las tecnologías de la información. del Instituto Distrital de la Participación y Acción Comunal (IDPAC)</t>
  </si>
  <si>
    <t xml:space="preserve">Profesional para coordinar el grupo de discapacidad así como el seguimiento a la ruta de fortalecimiento de las Organizaciones de Discapacidad </t>
  </si>
  <si>
    <t>Profesional para desarrollar actividades que contribuyan en el fortalecimiento de las capacidades de las organizaciones sociales para lograr incidencia en los territorios.</t>
  </si>
  <si>
    <t>Servicios de apoyo a la gestión para implementar el modelo de fortalecimiento a las organizaciones sociales de personas con discapacidad en las localidades de Santa Fé, Fontibón y Tunjuelito</t>
  </si>
  <si>
    <t>Servicios de apoyo a la gestión para implementar el modelo de fortalecimiento a las organizaciones sociales de personas con discapacidad en las localidades de Chapinero y Puente Aranda</t>
  </si>
  <si>
    <t>Servicios de apoyo a la gestión para implementar el modelo de fortalecimiento a las organizaciones sociales de personas con discapacidad en las localidades de Kennedy, Mártires y la Candelaria</t>
  </si>
  <si>
    <t>Profesional para coordinar las acciones de planeación, seguimiento y ejecución del proyecto de inversión 7687 de la Subdirección de fortalecimiento de la Organización Social</t>
  </si>
  <si>
    <t>Profesional para liderar la elaboración de informes y reportes necesarios requeridos a la Subdirección de fortalecimiento de la Organización Social</t>
  </si>
  <si>
    <t>Profesional para liderar las labores administrativas, precontractuales, contractuales y postcontractuales de la Subdirección de fortalecimiento de la Organización Social</t>
  </si>
  <si>
    <t xml:space="preserve">Profesional para acompañar los medios comunitarios y alternativos del DC. </t>
  </si>
  <si>
    <t>Profesionales para implementar el modelo de fortalecimiento a los medios de comunicación comunitaria y alternativa en el distrito.</t>
  </si>
  <si>
    <t>Profesional para el acompañamiento de las acciones y espacios de participación así como del modelo de fortalecimiento con las organizaciones de vejez.</t>
  </si>
  <si>
    <t>Profesional para el acompañamiento en el desarrollo  de acciones de participación incidente para el fortalecimiento de las Organizaciones Sociales de migrantes.</t>
  </si>
  <si>
    <t>Profesional para el acompañamiento en el desarrollo de acciones de participación incidente para el fortalecimiento de las Organizaciones Sociales que trabajan en pro de los niños, niñas y adolescentes.</t>
  </si>
  <si>
    <t>Profesional para liderar acciones y espacios de participación  así como del modelo de fortalecimiento con las organizaciones de víctimas en el Distrito.</t>
  </si>
  <si>
    <t>Profesional para liderar las acciones del modelo de fortalecimiento para la participación de las organizaciones sociales de ambientalistas</t>
  </si>
  <si>
    <t>Profesional para liderar las acciones del modelo de fortalecimiento con las organizaciones sociales promotoras de una movilidad sostenible.</t>
  </si>
  <si>
    <t>Servicios de apoyo para implementar la ruta de fortalecimiento con organizaciones de habitabilidad en calle.</t>
  </si>
  <si>
    <t>Profesional para acompañar las acciones del modelo de fortalecimiento con las organizaciones sociales de animalistas.</t>
  </si>
  <si>
    <t>Contar con un operador que preste el servicio de guía interprete con el fin de garantizar la participación a personas sordociegas.</t>
  </si>
  <si>
    <t>Abril</t>
  </si>
  <si>
    <t>Prestación de servicios para la realización de acciones operativas para el desarrollo del Encuentro Distrital de Consejeros y Consejeras y la Gala de Exaltación y Reconocimiento de las personas con discapacidad  actividades adelantadas por la Subdirección de Fortalecimiento de la Organización Social.</t>
  </si>
  <si>
    <t>Noviembre</t>
  </si>
  <si>
    <t xml:space="preserve">Prestación de servicios logísticos y operativos para la organización y ejecución de la gala de la participación </t>
  </si>
  <si>
    <t>Prestación de servicios logísticos y operativos para la organización y ejecución del evento de panas y parces</t>
  </si>
  <si>
    <t>Prestación de servicios de interpretación de lengua de señas colombiana para garantizar la accesibilidad y el acceso a la información de las personas con discapacidad auditiva.</t>
  </si>
  <si>
    <t>Fortalecimiento de los procesos organizativos y participativos de la población negra afrocolombiana conforme a las acciones afirmativas contempladas en el Acuerdo Distrital 175 de 2005.</t>
  </si>
  <si>
    <t>Mayo</t>
  </si>
  <si>
    <t>43211500,43212100,43222619</t>
  </si>
  <si>
    <t xml:space="preserve">Adquisición de elementos tecnológicos y accesorios en el marco del modelo de fortalecimiento a las organizaciones sociales y medios comunitarios del Distrito. </t>
  </si>
  <si>
    <t>93131608;
93131610</t>
  </si>
  <si>
    <t>Suministro de alimentos a monto agotable requeridos para las actividades institucionales que se desarrollen en el marco de los proyectos de inversión del IDPAC.</t>
  </si>
  <si>
    <t>NA</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</si>
  <si>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</si>
  <si>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 xml:space="preserve">O232020200664114_Servicios de transporte terrestre especial local de pasajeros </t>
  </si>
  <si>
    <t xml:space="preserve">80141600;80141900;80111600;81141600	</t>
  </si>
  <si>
    <t xml:space="preserve">Prestación de servicios logísticos para realizar una feria "A lo bien por Bogotá" en el marco de las convocatorias del FONDO CHIKANÁ, para premiar a las organizaciones ganadoras </t>
  </si>
  <si>
    <t>Profesional para desarrollar actividades administrativas y apoyo en la contratación de la Gerencia de Mujer y Género.</t>
  </si>
  <si>
    <t>Gerencia de Mujer y Género</t>
  </si>
  <si>
    <t>Profesional para coordinar la implementación del modelo de fortalecimiento a las organizaciones sociales de mujer y sector LGTBI</t>
  </si>
  <si>
    <t>Servicio de apoyo para desarrollar la estrategia de fortalecimiento a las organizaciones sociales de mujeres y sector LGTBI en las localidades de Engativá y Fontibón.</t>
  </si>
  <si>
    <t>Profesional para implementar las acciones que den cumplimiento a la Política Pública de Actividades Sexuales Pagadas, así como promover espacios de participación en las localidades de Suba y Barrios Unidos.</t>
  </si>
  <si>
    <t>Servicios de apoyo para desarrollar la estrategia de fortalecimiento a las organizaciones sociales de Mujeres y Sector LGTBI así como para acompañar espacios de formación para el fortalecimiento de las capacidades de los sectores LGTBI en articulación con la Gerencia de Escuela.</t>
  </si>
  <si>
    <t>Servicios de apoyo para acompañar la implementación de la estrategia de fortalecimiento a las organizaciones sociales de mujeres y sector LGTBI en las localidades de Candelaria y Chapinero.</t>
  </si>
  <si>
    <t>Servicios de apoyo para acompañar la implementación de la estrategia de fortalecimiento a las organizaciones sociales de mujeres y sector LGTBI en las localidades de San Cristóbal,  Antonio Nariño  y la promoción de los espacios de participación a nivel distrital</t>
  </si>
  <si>
    <t>Servicios de apoyo para acompañar la implementación de la estrategia de fortalecimiento a las organizaciones sociales de mujeres y sector LGTBI en las localidades de Ciudad Bolívar y Bosa</t>
  </si>
  <si>
    <t xml:space="preserve">Servicios de apoyo  para acompañar la implementación de la estrategia de fortalecimiento a las organizaciones sociales de mujeres y sector LGTBI en las localidades de Usme y Rafael Uribe Uribe y el acompañamiento a los espacios e instancias de participación a nivel local </t>
  </si>
  <si>
    <t>Servicios de apoyo para acompañar la implementación de la estrategia de fortalecimiento a las organizaciones sociales de mujeres y sector LGTBI en las localidades de Puente Aranda y Tunjuelito.</t>
  </si>
  <si>
    <t>Profesional  para para apoyar el desarrollo de la estrategia de acompañamiento a los espacios e instancias de participación de Mujeres y Sector LGBTI</t>
  </si>
  <si>
    <t xml:space="preserve">Enero </t>
  </si>
  <si>
    <t xml:space="preserve">Febrero </t>
  </si>
  <si>
    <t>Gerencia de Juventud</t>
  </si>
  <si>
    <t>Profesional para desarrollar acciones en el marco del Observatorio de la Participación en temas relacionados al fútbol en las localidades donde se implementa el Modelo de Fortalecimiento.</t>
  </si>
  <si>
    <t xml:space="preserve">Profesional para coordinar los programas y estrategias relacionados con la convivencia y participación en el Fútbol. </t>
  </si>
  <si>
    <t>Profesional para brindar lineamientos al equipo territorial y realizar seguimiento a la implementación del modelo de fortalecimiento y al Sistema Distrital de Juventud.</t>
  </si>
  <si>
    <t xml:space="preserve">Profesional para realizar el reporte a metas, plan de acción institucional y demás requerimientos de información, así como realizar actividades de gestión documental de la Gerencia de Juventud. </t>
  </si>
  <si>
    <t>Profesional para realizar las actividades administrativas y operativas; así como apoyar a la supervisión en la ejecución de los contratos de la Gerencia de Juventud</t>
  </si>
  <si>
    <t>Servicio de apoyo para desarrollar procesos de participación y organización con la comunidad raizal residente en Bogotá, así como apoyar procesos de fortalecimiento de la participación Afrodescendiente en las localidades Chapinero y Teusaquillo.</t>
  </si>
  <si>
    <t>Servicios de apoyo para desarrollar procesos de participación y organización para las comunidades indígenas de la localidad de Ciudad Bolívar, Usme y Tunjuelito.</t>
  </si>
  <si>
    <t>Servicios de apoyo para desarrollar procesos de participación con las organizaciones e instancias gitanas, comunidades indígenas de las localidades de Puente Aranda  y Kennedy.</t>
  </si>
  <si>
    <t>Servicios de apoyo para desarrollar procesos de fortalecimiento de participación ciudadana de las comunidades NARP  en las localidades de los Mártires , Engativá y Suba.</t>
  </si>
  <si>
    <t xml:space="preserve"> Servicios de apoyo para desarrollar procesos de fortalecimiento de participación ciudadana de la comunidad palenquera en las localidades de Antonio Nariño y Barrios Unidos.</t>
  </si>
  <si>
    <t>Servicios de apoyo para realizar los procesos y procedimientos administrativos, pre-contractuales, contractuales y post contractuales y gestionar la correcta ejecución presupuestal de la Gerencia de Etnias.</t>
  </si>
  <si>
    <t>Dar cumplimiento a las acciones concertadas en el marco del artículo 66 del Plan de Desarrollo Distrital de la comunidad indígena de Bakata que habita en la ciudad de Bogotá.</t>
  </si>
  <si>
    <t>Dar cumplimiento a las medidas contempladas en la consulta previa con el Cabildo Muisca de Bosa</t>
  </si>
  <si>
    <t xml:space="preserve"> Realizar la conmemoración de la semana raizal en Bogotá D.C. 2023, así como el desarrollo de acciones de fortalecimiento de la organización ORFA en cumplimiento de las acciones afirmativas.</t>
  </si>
  <si>
    <t>Octubre</t>
  </si>
  <si>
    <t>Realizar la conmemoración de la semana palenquera en Bogotá D.C. 2023, así como el desarrollo de acciones de fortalecimiento en cumplimiento de las acciones afirmativas concertadas.</t>
  </si>
  <si>
    <t xml:space="preserve"> Realizar el Encuentro de Pueblos 2023 de las comunidades indígenas habitantes de Bogotá D.C., contempladas en el Decreto Distrital 612 de 2015  a fin de dar cumplimiento a las acciones afirmativas.</t>
  </si>
  <si>
    <t>422 - Implementar la Escuela de Formación Ciudadana Distrital</t>
  </si>
  <si>
    <t>Profesional para implementar acciones de coordinación de los procesos de formación en las modalidades de virtual asistida y presencial</t>
  </si>
  <si>
    <t xml:space="preserve">Gerencia Escuela de Participación </t>
  </si>
  <si>
    <t>Profesional para desarrollar procesos de sistematización y reporte</t>
  </si>
  <si>
    <t xml:space="preserve">Profesional para desarrollo y seguimiento a los procesos de formación virtual  </t>
  </si>
  <si>
    <t>O232020200992913 Servicios de educación para la formación y el trabajo</t>
  </si>
  <si>
    <t>Profesional para articular e impulsar la estrategia de comunidad para el desaprendizaje</t>
  </si>
  <si>
    <t xml:space="preserve">Profesional para implementar la línea editorial </t>
  </si>
  <si>
    <t>Profesional para la implementar y coordinación de la estrategia de generación de contenido de la Gerencia de la Escuela de la Participación, así como el apoyo a la supervisión de los contratos.</t>
  </si>
  <si>
    <t>Profesional para implementar los procesos de formación en materia diversidades étnicas y de género, así como el apoyo a la supervisión de los contratos.</t>
  </si>
  <si>
    <t xml:space="preserve">Profesionales para desarrollar procesos de formación en las diferentes modalidades de formación </t>
  </si>
  <si>
    <t>Servicios de apoyo para el seguimiento administrativo de la Gerencia de Escuela</t>
  </si>
  <si>
    <t xml:space="preserve">Profesional para desarrollar procesos de formación en materia de enfoque diferencial étnico </t>
  </si>
  <si>
    <t xml:space="preserve">Profesional para elaborar documentos precontractuales, contractuales y postcontractuales así como el apoyo a la supervisión de los contratos. </t>
  </si>
  <si>
    <t xml:space="preserve">Profesional para la gestión, implementación y seguimiento de la estrategia de alianzas y redes así como el apoyo a la supervisión de los contratos. </t>
  </si>
  <si>
    <t xml:space="preserve">Profesional para desarrollar los procesos de formación en materia de comunicación, lenguaje de señas y herramientas para la accesibilidad </t>
  </si>
  <si>
    <t xml:space="preserve">Profesional para realizar la administración técnica y funcional de la plataforma de formación virtual </t>
  </si>
  <si>
    <t xml:space="preserve">Profesional para realizar acciones de producción, difusión, promoción y comunicación de la Escuela de Participación así como el apoyo a la supervisión de los contratos. </t>
  </si>
  <si>
    <t xml:space="preserve">Profesional para la implementación de la estrategia de conocimiento en las diferentes modalidades y procesos así como el apoyo a la supervisión de los contratos. </t>
  </si>
  <si>
    <t xml:space="preserve">Profesional para el diseño de piezas gráficas y material pedagógico de los procesos de formación en sus distintas modalidades </t>
  </si>
  <si>
    <t>Servicios de apoyo para el seguimiento financiero y administrativo de la Gerencia de Escuela</t>
  </si>
  <si>
    <t xml:space="preserve">Profesional para implementar acitivades de cooperación de la Escuela de la Participación </t>
  </si>
  <si>
    <t xml:space="preserve">Profesional para diseñar e implementar procesos de formación en materia de enfoque diferencial étnico </t>
  </si>
  <si>
    <t xml:space="preserve">Servicios logísticos y operativos para la organización y ejecución de las actividades y eventos de la Escuela de la Participación </t>
  </si>
  <si>
    <t xml:space="preserve">Personal para estructurar, adecuar e implementar procesos de formación en materia de Autoridades Indígenas </t>
  </si>
  <si>
    <t xml:space="preserve">Personal para estructurar, adecuar e implementar procesos de formación en materia de enfoque étnico afrodescendiente </t>
  </si>
  <si>
    <t>Personal para estructurar, adecuar e implementar procesos de formación en materia de enfoque étnico indígena</t>
  </si>
  <si>
    <t>80141600;80141900</t>
  </si>
  <si>
    <t>Servicios de apoyo logístico para la
realización del Congreso Bogotá Comunidad
de Aprendizaje, en el marco del fortalecimiento de las capacidades democráticas de la ciudadanía para la participación incidente y la gobernanza con enfoque</t>
  </si>
  <si>
    <t>423 - Implementar un laboratorio de innovación social sobre gobernabilidad social, derechos humanos y participación ciudadana</t>
  </si>
  <si>
    <t>Profesional para el direccionamiento, fortalecimiento y seguimiento del Particilab.</t>
  </si>
  <si>
    <t>Prestar los servicios profesionales, de manera temporal y con autonomía técnica y administrativa para implementar y coordinar las jornadas de prototipado del Laboratorio de Innovación ParticiLab</t>
  </si>
  <si>
    <t>Profesional para la coordinación y seguimiento del proyecto de caja de herramientas y el fortalecimiento a los clubes de la democracia.</t>
  </si>
  <si>
    <t>Profesional para el seguimiento e implementación de reportes administrativos y tareas de comunicación interna y externa que requiera el ParticiLab.</t>
  </si>
  <si>
    <t xml:space="preserve">Servicios de apoyo a la gestión para realizar las actividades de documentación escrita y audiovisual de las acciones realizadas en el marco Particilab  </t>
  </si>
  <si>
    <t xml:space="preserve">Servicios de apoyo a la gestión  para realizar el diseño gráfico de las actividades y proyectos desarrollados por el Particilab </t>
  </si>
  <si>
    <t>Adquirir insumos para  las impresiones, publicaciones y demás elementos que se requieran para campañas de divulgación, papelería u otra necesidad que se satisfaga con el portafolio de servicios ofrecidos por la Imprenta Distrital.</t>
  </si>
  <si>
    <t>93131608;93131610</t>
  </si>
  <si>
    <t xml:space="preserve">Servicios de pauta digital y agencia de medios para las campañas del laboratorio Particilab </t>
  </si>
  <si>
    <t xml:space="preserve">Prestar servicios streaming para la producción y emisión de productos audiovisuales del IDPAC </t>
  </si>
  <si>
    <t>Entregar Incentivos para la innovación de la participación por el Fondo Chikaná y LabLocal</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</si>
  <si>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</si>
  <si>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O232020200664114_Servicios de transporte terrestre especial local de pasajeros</t>
  </si>
  <si>
    <t>Producción de cajas de herramientas y club de la democracia.</t>
  </si>
  <si>
    <t>Servicios logísticos, operativos, de transporte y suministros para la organización y ejecución del Democracy Fest y LabLocal</t>
  </si>
  <si>
    <t>56 - Gestión Pública Efectiva</t>
  </si>
  <si>
    <t>526 - Implementar una (1) estrategia para fortalecer la capacidad operativa y de gestión administrativa del Sector Gobierno.</t>
  </si>
  <si>
    <t>Prestar los servicios profesionales de manera temporal, con autonomía técnica y administrativa para coordinar actividades requeridas a fin de avanzar en el cumplimiento de metas estratégicas de la gestión del Talento Humano del IDPAC.</t>
  </si>
  <si>
    <t xml:space="preserve">Secretaria General-Talento Humano </t>
  </si>
  <si>
    <t>MARITZA MELGAREJO MOJICA</t>
  </si>
  <si>
    <t>Agosto</t>
  </si>
  <si>
    <t>agosto</t>
  </si>
  <si>
    <t>Prestar servicios de apoyo a la gestión técnica y administrativa del Sistema de Gestión de Salud y Seguridad en el Trabajo SG-SST del IDPAC.</t>
  </si>
  <si>
    <t>CINDY STEPHANIA PEREZ CASTAÑEDA</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</si>
  <si>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</si>
  <si>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LADY CAROLINA VARGAS RODRIGUEZ</t>
  </si>
  <si>
    <t>Prestar los servicios profesionales para gestionar y hacer seguimiento al cumplimiento de los estándares mínimos del Sistema de Seguridad y Salud en el Trabajo del IDPAC.</t>
  </si>
  <si>
    <t>DIANA KATHERINE CORREA CIFUENTES</t>
  </si>
  <si>
    <t>Prestar servicios profesionales con autonomía técnica y administrativa para realizar acciones y metodologías de intervención de clima laboral y transformación de cultura organizacional del IDPAC.</t>
  </si>
  <si>
    <t>RUTH MARIVEL LUENGAS GIL</t>
  </si>
  <si>
    <t>Prestación de servicios de apoyo a la gestión para acompañar la gestión administrativa y de gestión documental de los trámites adelantadas por el Proceso de Gestión de Talento Humano del Instituto Distrital de la Participación y Acción Comunal. </t>
  </si>
  <si>
    <t>LUISA RIAÑO</t>
  </si>
  <si>
    <t xml:space="preserve">Secretaria General </t>
  </si>
  <si>
    <t>HERNAN DARIO TOBON TALERO</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</si>
  <si>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</si>
  <si>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MARIA ANGELICA CASTRO CORREDOR</t>
  </si>
  <si>
    <t>JULIAN FERNANDO GONZÁLEZ NIÑO</t>
  </si>
  <si>
    <t>Prestar los servicios profesionales de manera temporal, con autonomía técnica y administrativa para brindar apoyo jurídico en los asuntos administrativos y de gestión concernientes a la Secretaría General del IDPAC</t>
  </si>
  <si>
    <t>LUISA FERNANDA SILVA GOMEZ</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</si>
  <si>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</si>
  <si>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CAMILO ERNESTO GUTIERREZ MENDEZ</t>
  </si>
  <si>
    <t>Prestar los servicios de apoyo a la gestión de manera temporal, con autonomía técnica y administrativa para realizar labores técnicas y operativas en el desarrollo de los procedimientos de gestión documental de la Oficina Asesora Jurídica.</t>
  </si>
  <si>
    <t>Oficina Jurídica</t>
  </si>
  <si>
    <t>ALBERT FERNEY BERMUDEZ OVALLE</t>
  </si>
  <si>
    <t>Prestar los servicios profesionales de manera temporal, con autonomía técnica y administrativa para ejercer la representación judicial y extrajudicial del Instituto Distrital de Participación y Acción Comunal, competencia de la Oficina Asesora Jurídica.</t>
  </si>
  <si>
    <t>JOSE GABRIEL CALDERON GARCIA</t>
  </si>
  <si>
    <t>Rafael Dario Ortiz</t>
  </si>
  <si>
    <t>LUIS FERNANDO FINO SOTELO</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</si>
  <si>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</si>
  <si>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JHON ROYER MARTINEZ (cupo)</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</si>
  <si>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Asesora Jurídica que le sean asignados.</t>
  </si>
  <si>
    <t>MIGUEL ALEJANDRO MORELO HOYOS</t>
  </si>
  <si>
    <t>Secretaria General-Gestión Contractual</t>
  </si>
  <si>
    <t>JUAN CAMILO CAMPOS HERRERA</t>
  </si>
  <si>
    <t>Prestación de servicios profesionales para adelantar jurídicamente el desarrollo de los procedimientos adelantados por el Proceso de Gestión Contractual del Instituto Distrital de la Participación y Acción Comunal.</t>
  </si>
  <si>
    <t>LUISA FERNANDA SALAZAR JIMENEZ</t>
  </si>
  <si>
    <t xml:space="preserve">PAULA ZAPATA </t>
  </si>
  <si>
    <t>Prestación de servicios profesionales para acompañar jurídicamente el desarrollo de los procedimientos precontractuales y la estructuración jurídica de los procesos de contratación adelantados por el Proceso de Gestión Contractual del Instituto Distrital de la Participación y Acción Comunal.</t>
  </si>
  <si>
    <t>LAZARO  RAMIREZ SALAZAR (cupo)</t>
  </si>
  <si>
    <t>Prestación de servicios profesionales para brindar soporte jurídico en los procesos precontractuales, contractuales y postcontractuales adelantados por el Instituto Distrital de la Participación y Acción Comunal</t>
  </si>
  <si>
    <t>DORA LUISA JOYA JIMENEZ</t>
  </si>
  <si>
    <t>Prestación de servicios profesionales para brindar soporte jurídico en la estructuración de los procesos precontractuales adelantados por el Instituto Distrital de la Participación y Acción Comunal especialmente los asociados al presupuesto de inversión de la entidad.</t>
  </si>
  <si>
    <t>WILSON JAVIER AYURE OTALORA</t>
  </si>
  <si>
    <t>Prestación de servicios profesionales para acompañar técnicamente el desarrollo de los procedimientos de gestión documental derivados del Proceso de Gestión Contractual del Instituto</t>
  </si>
  <si>
    <t>LEIDY JOHANNA RUBIANO PALACIOS</t>
  </si>
  <si>
    <t xml:space="preserve">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        </t>
  </si>
  <si>
    <t xml:space="preserve">CUPO ARCHIVO </t>
  </si>
  <si>
    <t>Prestación de servicios profesionales para asesorar técnicamente el desarrollo de las diferentes etapas del proceso de gestión contractual de la Secretaria General.</t>
  </si>
  <si>
    <t>KEVIS SIRECK DIAZ</t>
  </si>
  <si>
    <t>528 - Implementar una (1) estrategia para la sostenibilidad y mejora de las dimensiones y políticas del MIPG en el Sector Gobierno.</t>
  </si>
  <si>
    <t>Prestación de servicios profesionales para efectuar seguimiento a los procedimientos asociados al Modelo Integrado de Gestión y Planeación y otros asuntos de carácter administrativo del Proceso de Gestión Contractual.</t>
  </si>
  <si>
    <t>WENDY TATIANA LOPEZ BETANCOURT</t>
  </si>
  <si>
    <t>Prestación de servicios profesionales para acompañar jurídicamente el desarrollo de los procedimientos precontractuales adelantados por el Proceso de Gestión Contractual del Instituto Distrital de la Participación y Acción Comunal</t>
  </si>
  <si>
    <t>MARIA VICTORIA GOMEZ ANGULO</t>
  </si>
  <si>
    <t>Prestación de servicios profesionales para acompañar jurídicamente el desarrollo de los procedimientos precontractuales, contractuales y postcontractuales adelantados por el proceso de gestión contractual del Instituto Distrital de la Participación y Acción Comunal.</t>
  </si>
  <si>
    <t>JORGE ANDRES PULIDO BARRIOS</t>
  </si>
  <si>
    <t>JENNIFER DE LAS SALAS (CUPO)</t>
  </si>
  <si>
    <t>Prestación de servicios profesionales para adelantar labores administrativas, de capacitación y administración de las bases de datos asociadas al Proceso de gestión contractual.</t>
  </si>
  <si>
    <t>LADY YESSENIA RIAÑO UPEGUI</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</si>
  <si>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</si>
  <si>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 xml:space="preserve">Secretaria General-Gestión de Recursos Físicos </t>
  </si>
  <si>
    <t>CESAR JAVIER GARZON TORRES</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</si>
  <si>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</si>
  <si>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JOHANNA CAROLINA TALERO RODRIGUEZ</t>
  </si>
  <si>
    <t>Prestación de servicios de apoyo a la gestión de manera temporal, con autonomía técnica y administrativa, para realizar el mantenimiento de redes de baja tensión y redes internas de las instalaciones del Instituto, de conformidad con los requerimientos del Proceso de Recursos Físicos</t>
  </si>
  <si>
    <t>JUAN CARLOS AGUDELO PIZA</t>
  </si>
  <si>
    <t>Prestar los servicios profesionales de manera temporal con autonomía técnica y administrativa para apoyar las actividades asociadas al Sistema Integrado de Gestión y a los procedimientos administrativos que tiene a cargo el proceso de Recursos Físicos.</t>
  </si>
  <si>
    <t>CAMILO ANDRES MEDINA CAPOTE</t>
  </si>
  <si>
    <t>Prestar los servicios profesionales de manera temporal, con autonomía técnica y administrativa para ejecutar actividades y temas correspondientes del proceso de gestión documental de la Secretaria General del Instituto Distrital de Participación y Acción Comunal.</t>
  </si>
  <si>
    <t>Secretaría General Gestión Documental</t>
  </si>
  <si>
    <t>Prestar los servicios profesionales de manera temporal, con autonomía técnica y administrativa para ejecutar la implementación del Sistema Integrado de Conservación Documental del proceso de gestión documental en el Instituto Distrital de Participación y Acción Comunal.</t>
  </si>
  <si>
    <t>30111900;72103300;72102900;72121103;72153200;72153600;81101500;81101700;81101701</t>
  </si>
  <si>
    <t>Adecuación y Mejoramiento de la Infraestructura Física de la Sede Principal del IDPAC - Etapa III</t>
  </si>
  <si>
    <t>O2320202005040154129 Servicios generales de construcción de otros edificios no residenciales</t>
  </si>
  <si>
    <t>Licitación Pública</t>
  </si>
  <si>
    <t>OBRA</t>
  </si>
  <si>
    <t>Oficina Asesora de Planeación</t>
  </si>
  <si>
    <t>SILVIA MILENA PATIÑO LEÓN</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</si>
  <si>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</si>
  <si>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Carolina Cristancho Zarco</t>
  </si>
  <si>
    <t xml:space="preserve">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 </t>
  </si>
  <si>
    <t>KAREN LORENA CAÑIZALES MANOSALVA</t>
  </si>
  <si>
    <t>Prestar los servicios de apoyo a la gestión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esta oficina.</t>
  </si>
  <si>
    <t>ANYI MILDRED RIVERA VARGAS</t>
  </si>
  <si>
    <t>DANIEL TOVAR CARDOZO</t>
  </si>
  <si>
    <t>JUAN PABLO ALDANA CASTAÑEDA</t>
  </si>
  <si>
    <t xml:space="preserve">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 </t>
  </si>
  <si>
    <t>HIMELDA TAPIERO ORTIZ</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</si>
  <si>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2022.</t>
  </si>
  <si>
    <t>Oficina de Control Interno</t>
  </si>
  <si>
    <t xml:space="preserve">VIVIANA ROCIO DURAN CASTRO </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</si>
  <si>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2022</t>
  </si>
  <si>
    <t>CAROLINA SUAREZ HURTADO</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</si>
  <si>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Programa Anual de Auditoria Interna de la vigencia 2022.</t>
  </si>
  <si>
    <t>JOHANNA MILENA DUARTE SANCHEZ</t>
  </si>
  <si>
    <t>Prestar los servicios profesionales de manera temporal, con autonomía técnica y administrativa para apoyar a la Dirección General en la orientación y aplicación de políticas, objetivos estratégicos, planes y programas.</t>
  </si>
  <si>
    <t>Dirección general</t>
  </si>
  <si>
    <t>DANIEL FELIPE NORIEGA VERA</t>
  </si>
  <si>
    <t>Prestar los servicios profesionales de manera temporal, con autonomía técnica y administrativa para asesorar a la Dirección General en el seguimiento de las políticas, planes y proyectos del Instituto.</t>
  </si>
  <si>
    <t>RICARDO PINZON CONTRERAS</t>
  </si>
  <si>
    <t>RICARDO SANTAMARIA HIGUERA</t>
  </si>
  <si>
    <t>Prestar los servicios profesionales de manera temporal, con autonomía técnica y administrativa para apoyar jurídicamente la proyección y revisión de documentos relacionados asuntos laborales y administrativos de la entidad</t>
  </si>
  <si>
    <t>ZAIRA VANESSA ROA RODRIGUEZ</t>
  </si>
  <si>
    <t>527 - Implementar una (1) estrategia para fortalecer y modernizar la capacidad tecnológica del Sector Gobierno</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</si>
  <si>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</si>
  <si>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Secretaría General- Gestión de Tecnologías de la Información</t>
  </si>
  <si>
    <t>PAULO CESAR GUILLEN ROJAS</t>
  </si>
  <si>
    <t>Septiembre</t>
  </si>
  <si>
    <t>Prestar los servicios profesionales, de manera temporal con autonomía técnica y administrativa para el desarrollo, implementación y puesta en producción de
las herramientas tecnológicas que adelanta el IDPAC en lo concerniente a las tecnologías de la información</t>
  </si>
  <si>
    <t>GUILLERMO ALBERTO VALLEJO MESA</t>
  </si>
  <si>
    <t>CHRISTIAN CAMILO ROCHA BELLO</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</si>
  <si>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</si>
  <si>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JORGE ANDRES GONZALEZ CETINA</t>
  </si>
  <si>
    <t>RUBEN DARIO GOMEZ GONZALEZ</t>
  </si>
  <si>
    <t>JUAN CARLOS ARIAS POVEDA</t>
  </si>
  <si>
    <t>JUAN CARLOS RAMIREZ ROJAS</t>
  </si>
  <si>
    <t>ALEXANDRA  CASTILLO ARDILA</t>
  </si>
  <si>
    <t>JUAN FELIPE HENAO LEIVA</t>
  </si>
  <si>
    <t>Prestar los servicios de apoyo a la gestión de manera temporal con autonomía técnica y administrativa, para realizar, corregir y mantener  el  desarrollo del sofware,  Frontend y Backend, en el proceso de Gestión de las Tecnologías de la Información del del  Instituto Distrital de la Participación y Acción Comunal (IDPAC).</t>
  </si>
  <si>
    <t>JOHAN SEBASTIAN QUINTERO VARGAS</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</si>
  <si>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</si>
  <si>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JAIRO ANDRES GRAJALES SALINAS</t>
  </si>
  <si>
    <t>GEAN PERUCCINNI</t>
  </si>
  <si>
    <t xml:space="preserve">CUPO TECNICO </t>
  </si>
  <si>
    <t>O23201010030302-Maquinaria de informática y sus partes, piezas y accesorios</t>
  </si>
  <si>
    <t xml:space="preserve">Selección Abreviada - Subasta Inversa 
</t>
  </si>
  <si>
    <t>EQUIPOS DE COMPUTO</t>
  </si>
  <si>
    <t>57 - Gestión Pública Local</t>
  </si>
  <si>
    <t>550 - Implementar una (1) estrategia de asesoría y/o acompañamiento técnico orientada a las 20 alcaldías locales, a las instituciones del distrito y a la ciudadanía, en el proceso de planeación y presupuestos participativos.</t>
  </si>
  <si>
    <t>Profesional para asesorar las estrategias territoriales, gobierno abierto y los procesos de planeación participativa</t>
  </si>
  <si>
    <t xml:space="preserve">Subdirección de Promoción de la Participación </t>
  </si>
  <si>
    <t>MICHE RUEDA</t>
  </si>
  <si>
    <t xml:space="preserve">Servicios de apoyo para  organizar asesorías técnicas sobre planeación participativa y en la estrategia de Gobierno Abierto </t>
  </si>
  <si>
    <t>NICOLAS 1</t>
  </si>
  <si>
    <t>BOLSA LOGÍSTICA</t>
  </si>
  <si>
    <t>Prestación de servicios logísticos y operativos para la organización y ejecución del Seminario Internacional de Presupuestos Participativos.</t>
  </si>
  <si>
    <t>EVENTO INTERNACIONAL</t>
  </si>
  <si>
    <t>Profesional para realizar asesorías técnicas sobre planeación y presupuestos participativos</t>
  </si>
  <si>
    <t xml:space="preserve">Mayo </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</si>
  <si>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</si>
  <si>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Gerencia de Instancias y Mecanismos de Participación</t>
  </si>
  <si>
    <t>Servicios de apoyo para realizar revisión de cuentas de cobro, manejo del archivo y del gestor documental ORFEO</t>
  </si>
  <si>
    <t xml:space="preserve">Servicios de apoyo para la supervisión de los contratos, organización de las actividades de la Gerencia de Instancias y Mecanismos de la Participación. </t>
  </si>
  <si>
    <t>Profesional para orientar el desarrollo del modelo de fortalecimiento a instancias de participación ciudadana, en los diferentes territorios en consonancia con los propósitos del Sistema Local y Distrital de Participación.</t>
  </si>
  <si>
    <t>Profesional para la elaboración de documentos precontractuales, contractuales y postcontratuales y emitir conceptos técnicos de competencia de la Gerencia de Instancias y mecanismos de la participación.</t>
  </si>
  <si>
    <t>Profesional para el análisis de información y la construcción de propuestas de intervención participativa local y distrital de la Gerencia de Instancias y Mecanismos de Participación.</t>
  </si>
  <si>
    <t>325 - Implementar 320 iniciativas ciudadanas juveniles para potenciar liderazgos sociales, causas ciudadanas e innovación social
328 - Implementar una (1) estrategia para la elección, formación y fortalecimiento del Consejo Distrital de Juventud que promueva nuevas ciudadanías y liderazgos activos.</t>
  </si>
  <si>
    <t>43211500;43212100;43222619</t>
  </si>
  <si>
    <t>Dar cumplimiento al fortalecimiento de las organizaciones sociales afrodescendientes en cumplimiento de las acciones concertadas en el marco del articulo 66 Plan Distrital de Desarrollo.</t>
  </si>
  <si>
    <t>O232020200088399_0
Otros servicios profesionales, técnicos y empresariales n.c.p.</t>
  </si>
  <si>
    <t>Profesional para coordinar la selección de las iniciativas juveniles ganadoras  así como la elaboración de los documentos previos para la adquisición de los elementos que serán entregados a las organizaciones.</t>
  </si>
  <si>
    <t>Profesional para liderar, promover y realizar seguimiento en el marco del Sistema Distrital de Juventud.</t>
  </si>
  <si>
    <t>Prestación de servicios logísticos y operativos para la organización y ejecución de las actividades y eventos institucionales con organizaciones sociales de jóvenes.</t>
  </si>
  <si>
    <t>Servicio especial de transporte terrestre en la ciudad de Bogotá y sus áreas rurales con el fin de dar cumplimiento a la promoción y fortalecimiento de los procesos participativos de las organizaciones juveniles.</t>
  </si>
  <si>
    <t>03 - Inspirar confianza y legitimidad para vivir sin miedo y ser epicentro de cultura ciudadana, paz y reconciliación.</t>
  </si>
  <si>
    <t>43 - Cultura ciudadana para la confianza, la convivencia y la participación desde la vida cotidiana</t>
  </si>
  <si>
    <t>329 - Implementar una (1) estrategia para promover expresiones y acciones diversas e innovadoras de participación ciudadana y social para aportar a sujetos y procesos activos en la sostenibilidad del nuevo contrato social.</t>
  </si>
  <si>
    <t>Profesional para coordinar el diseño y la realización de las piezas gráficas requeridas para Implementar el Plan Estratégico de Comunicaciones</t>
  </si>
  <si>
    <t>Oficina Asesora de Comunicaciones</t>
  </si>
  <si>
    <t>Profesional para realizar las piezas gráficas requeridas para implementar el Plan Estratégico de Comunicaciones</t>
  </si>
  <si>
    <t>Profesional para llevar a cabo la producción técnica y emisión de la programación de la emisora virtual del Distrito DC Radio que contribuya con la implementación del Plan Estratégico de Comunicaciones</t>
  </si>
  <si>
    <t>Profesional para apoyar la producción y logística de las actividades que se requiera para la emisora DC Radio  que contribuya con la implementación del Plan Estratégico de Comunicaciones</t>
  </si>
  <si>
    <t>Prestar el apoyo a la gestión de para generar contenidos periodísticos y podcast para la emisora DC Radio</t>
  </si>
  <si>
    <t xml:space="preserve">Profesional en comunicación social para la divulgación de los servicios que presta el Instituto Distrital de la Participación y Acción Comunal
</t>
  </si>
  <si>
    <t>Profesional para efectuar el cubrimiento periodístico de las actividades institucionales en coordinación con la Oficina Asesora de Comunicaciones</t>
  </si>
  <si>
    <t>Personal asistencial para realizar apoyo a la gestión en elaboración de campaña</t>
  </si>
  <si>
    <t>Profesional para apoyar la administración y edición de los contenidos de las páginas web de la entidad</t>
  </si>
  <si>
    <t>Profesional para la animación y post producción audiovisual de los productos requeridos por la entidad en desarrollo de su misionalidad</t>
  </si>
  <si>
    <t>Servicio de apoyo para diseñar estrategias digitales integrales y manejar las redes sociales del IDPAC, con el fin de divulgar y socializar la información institucional.</t>
  </si>
  <si>
    <t>Profesional para apoyar la publicación de contenidos de las redes sociales del IDPAC y las demás actividades que requiera la Oficina Asesora de Comunicaciones.</t>
  </si>
  <si>
    <t xml:space="preserve">junio </t>
  </si>
  <si>
    <t xml:space="preserve">Profesional para coordinar  la estrategia  de comunicación interna y apoyar las distintas actividades que promuevan la participación  del IDPAC. </t>
  </si>
  <si>
    <t>Profesional para planear las estrategias de comunicación del IDPAC.</t>
  </si>
  <si>
    <t xml:space="preserve">Profesional para apoyar los procesos precontractuales, contractuales y poscontractuales adelantados por la Oficina Asesora de Comunicaciones. </t>
  </si>
  <si>
    <t xml:space="preserve">Profesional para realizar actividades administrativas, elaboración y seguimiento de los planes e informes institucionales, y apoyar las actividades que se requiera en la Oficina Asesora de Comunicaciones. </t>
  </si>
  <si>
    <t>Prestación de servicios logísticos y operativos para la organización y ejecución de las actividades y eventos institucionales realizados por el IDPAC</t>
  </si>
  <si>
    <t xml:space="preserve"> O232020200664114_Servicios de transporte terrestre especial local de pasajeros </t>
  </si>
  <si>
    <t xml:space="preserve">Prestar los servicios de Agencia de Medios y pauta digital como apoyo para las campañas y demás actividades de la Oficina Asesora de Comunicaciones del Instituto Distrital de la Participación y Acción Comunal - IDPAC. </t>
  </si>
  <si>
    <t>Servicio especial de transporte terrestre en la ciudad de Bogotá y sus áreas rurales con el fin de dar complimiento a la promoción y fortalecimiento de los procesos participativos de las organizaciones sociales, comunales y comunitarias</t>
  </si>
  <si>
    <t>Gerencia de Proyectos</t>
  </si>
  <si>
    <t>Servicios logísticos que incluye el suministro de bienes y servicios requeridos para realizar actividades de cierre de las Obras con Saldo Pedagógico 2.0</t>
  </si>
  <si>
    <t xml:space="preserve">Octubre </t>
  </si>
  <si>
    <t xml:space="preserve">Interventoría técnica, legal, contable, social y ambiental para las Obras con Saldo Pedagógico </t>
  </si>
  <si>
    <t>Suscribir convenios solidarios con las Juntas de Acción Comunal con el fin de ejecutar  la Obra con Saldo Pedagógico</t>
  </si>
  <si>
    <t xml:space="preserve">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 
</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</si>
  <si>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</si>
  <si>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Contratar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</si>
  <si>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 xml:space="preserve">Septiembre  </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</si>
  <si>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</si>
  <si>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Profesional para realizar  y desarrollar acciones sociales a través de talleres lúdicos, didácticos y culturales que promuevan la participación ciudadana en desarrollo de la metodología Obras Con Saldo Pedagógico.</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</si>
  <si>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</si>
  <si>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</si>
  <si>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 xml:space="preserve"> Profesional para realizar acciones pedagógicas de  articulación y acompañamiento a las comunidades y organizaciones  sociales en territorio, como parte de la metodología Obras Con Saldo Pedagógico.</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</si>
  <si>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</si>
  <si>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</si>
  <si>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de  apoyo  a  la  gestión de  manera  temporal, con  autonomía  técnica  y  administrativa,  para realizar despliegue de acciones sociales y logísticas en territorio, relacionadas con los instrumentos y metodología de las “Obras Con Saldo Pedagógico Para el Cuidado y la Participación Ciudadana.</t>
  </si>
  <si>
    <t>Prestar  los  servicios  de  apoyo  a  la  gestión de  manera  temporal con  autonomía  técnica  y  administrativa  para  el desarrollo  de  convocatorias,  actividades  de  sistematización  yrealizaracciones  de  movilización  social  como  parte  de  la metodología  "Obras  Con  Saldo  pedagógico  Para  El  Cuidado  y  la  Participación  Ciudadana"  a  cargo  de  la  Gerencia  de Proyectos del IDPAC.</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</si>
  <si>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</si>
  <si>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</si>
  <si>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</si>
  <si>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326 - Implementar 8 acuerdos de acción colectiva para la resolución de conflictos socialmente relevantes.</t>
  </si>
  <si>
    <t>Profesional para acompañar la implementación, evaluación y seguimiento de la estrategia "Pactos con Participación"</t>
  </si>
  <si>
    <t xml:space="preserve">JONATAN TIBANÁ </t>
  </si>
  <si>
    <t>Profesional para coordinar el equipo de la estrategia "Pactando"  y realizar seguimiento, sistematización y articulación de su trabajo con las dinámicas de IDPAC y de otras entidades</t>
  </si>
  <si>
    <t>YINA ACOSTA</t>
  </si>
  <si>
    <t>Profesional para adelantar la implementación, seguimiento, consolidación, sistematización y reportes que sean necesarios en el marco del proyecto estratégico "Pactando"</t>
  </si>
  <si>
    <t>MARIA LANDAZURI</t>
  </si>
  <si>
    <t>Servicios de apoyo a la gestión para atender y aportar en la implementación de la estrategia "Pactando"</t>
  </si>
  <si>
    <t>LEONARDO MOJICA</t>
  </si>
  <si>
    <t xml:space="preserve">Servicio de apoyo para la implementación y gestión territorial del proyecto estratégico "PACTANDO" en articulación con otras dependencias de Idpac y entidades </t>
  </si>
  <si>
    <t>MOISES CUBILLOS</t>
  </si>
  <si>
    <t>Servicio de apoyo a la gestión para realizar gestión territorial de la participación atendiendo los procesos de pactos con participación que se adelanten desde la SPP y el IDPAC.</t>
  </si>
  <si>
    <t>ANDRES GOMEZ</t>
  </si>
  <si>
    <t xml:space="preserve">Profesional para para  aplicar las estrategias de mediación de conflictos y participación ciudadana </t>
  </si>
  <si>
    <t>MARYA RODRIGUEZ</t>
  </si>
  <si>
    <t>Profesional para para  orientar la implementación de los "Pactos con Participación" y aportar en la articulación distrital y local</t>
  </si>
  <si>
    <t>JENNY ANGULO</t>
  </si>
  <si>
    <t>Profesional para  aportar en la implementación y seguimiento del proyecto estratégico Pactando</t>
  </si>
  <si>
    <t>EDISON NARVAEZ</t>
  </si>
  <si>
    <t xml:space="preserve">Profesional para realizar la gestión territorial en materia de participación atendiendo los procesos de la estrategia pactando que adelante la SPP. </t>
  </si>
  <si>
    <t>JORGE OYOLA</t>
  </si>
  <si>
    <t>Servicio de apoyo para acompañar la implementación de los proyectos estratégicos que lidera la SPP</t>
  </si>
  <si>
    <t>JOSE SARMIENTO</t>
  </si>
  <si>
    <t>PAULA BELTRAN</t>
  </si>
  <si>
    <t>SANDRA DIAZ</t>
  </si>
  <si>
    <t>MARIA DONCEL</t>
  </si>
  <si>
    <t>NATALIA GARCÍA</t>
  </si>
  <si>
    <t xml:space="preserve">ZAIDA LEON </t>
  </si>
  <si>
    <t>SOFIA GARAVITO</t>
  </si>
  <si>
    <t>JEIMIY RAMIREZ</t>
  </si>
  <si>
    <t>REFERENTE</t>
  </si>
  <si>
    <t>Profesional para desarrollar la estrategia de articulación territorial de IDPAC  en la localidad  de Usaquén o en la que le asigne el supervisor</t>
  </si>
  <si>
    <t>ARTICULADOR</t>
  </si>
  <si>
    <t xml:space="preserve">Profesional para desarrollar la estrategia de articulación territorial de IDPAC  en la localidad  de Chapinero o en la que le asigne el supervisor. </t>
  </si>
  <si>
    <t>HESLER PALOMEQUE</t>
  </si>
  <si>
    <t xml:space="preserve">Profesional para desarrollar la estrategia de articulación territorial de IDPAC en la localidad  de Santa Fe o en la que le asigne el supervisor. </t>
  </si>
  <si>
    <t>ANA SANCHEZ</t>
  </si>
  <si>
    <t>Profesional para desarrollar la estrategia de articulación territorial de IDPAC en la localidad  de San Cristobal o en la que le asigne el supervisor.</t>
  </si>
  <si>
    <t>PENDIENTE</t>
  </si>
  <si>
    <t>Profesional para desarrollar la estrategia de articulación territorial de IDPAC en la localidad  de Usme o en la que le asigne el supervisor.</t>
  </si>
  <si>
    <t>LILIANA  CARDENAS</t>
  </si>
  <si>
    <t>Profesional para implementar la estrategia de articulación territorial de IDPAC  en la localidad  de Bosa o en la que le asigne el supervisor.</t>
  </si>
  <si>
    <t>ELKIN GONZALEZ</t>
  </si>
  <si>
    <t>Profesional para desarrollar la estrategia de articulación territorial de IDPAC en la localidad  de Kennedy o en la que le asigne el supervisor.</t>
  </si>
  <si>
    <t>GLOHER CRUZ</t>
  </si>
  <si>
    <t>Profesional para implementar la estrategia de articulación territorial de IDPAC en la localidad  de Suba o en la que le asigne el supervisor.</t>
  </si>
  <si>
    <t>FABIAN PAREDES</t>
  </si>
  <si>
    <t>Profesional para coordinar la estrategia de articulación territorial de IDPAC  que lidera la subdirección de promoción</t>
  </si>
  <si>
    <t>FLOR CUELLAR</t>
  </si>
  <si>
    <t>Profesional para desarrollar la estrategia de articulación territorial de IDPAC en la localidad  de Rafael Uribe Uribe o en la que le asigne el supervisor.</t>
  </si>
  <si>
    <t>DISNEY SANCHEZ</t>
  </si>
  <si>
    <t>LUCY BELTRAN</t>
  </si>
  <si>
    <t>DIEGO CASTRO</t>
  </si>
  <si>
    <t>Profesional para impulsar, desarrollar y evaluar las estrategias de trabajo de la Casa de Experiencias de la Participación, con énfasis en la participación de niños y niñas.</t>
  </si>
  <si>
    <t>MAYERLY GARAY</t>
  </si>
  <si>
    <t>Profesional para acompañar  administrativamente los procesos de la Subdirección de Promoción de la Participación</t>
  </si>
  <si>
    <t>NELSON MARTINEZ</t>
  </si>
  <si>
    <t>LUIS CARLOS VELEZ</t>
  </si>
  <si>
    <t>ELIZABETH ESPINOSA</t>
  </si>
  <si>
    <t>Profesional para realizar el seguimiento y consolidación de respuestas a  peticiones  registradas en los sistemas de correspondencia  y elaboración de reportes de planeación que requiera la subdirección</t>
  </si>
  <si>
    <t>KATHERINA HERNANDEZ</t>
  </si>
  <si>
    <t>Servicio de apoyo para el proceso de revisión y verificación de cuentas de cobro de la subdirección de promoción de la participación.</t>
  </si>
  <si>
    <t>CARLOS MOYA</t>
  </si>
  <si>
    <t>Servicio de apoyo para realizar la consolidación, seguimiento y reporte de las estrategias territoriales de la Subdirección de Promoción de la Participación</t>
  </si>
  <si>
    <t>CARLOS MONTAÑEZ</t>
  </si>
  <si>
    <t xml:space="preserve">Profesional para realizar realizar actividades en materia presupuestal y financiera de la Subdirección de Promoción de la Participación. </t>
  </si>
  <si>
    <t>GINNA GALINDO</t>
  </si>
  <si>
    <t xml:space="preserve">Profesional para asesorar jurídicamente en los procesos y proyectos de la Subdirección de Promoción de la Participación. </t>
  </si>
  <si>
    <t>CAMILA ZAMBRANO</t>
  </si>
  <si>
    <t>Profesional para hacer seguimiento, sistematización, consolidación, reportes de los proyectos de inversión, MIPG, SIGPARTICIPO, plan de acción, planes de mejoramiento y demás actividades requeridas en asuntos de planeación de la Subdirección de Promoción de la Participación.</t>
  </si>
  <si>
    <t>MARTHA MONTOYA</t>
  </si>
  <si>
    <t>Servicio de apoyo para  apoyar la gestión documental, contractual y de información de la Subdirección de Promoción de la Participación</t>
  </si>
  <si>
    <t>JULIAN SILVA</t>
  </si>
  <si>
    <t xml:space="preserve">Profesional para diseñar estrategias de comunicación que promuevan e impulsen la participación </t>
  </si>
  <si>
    <t>NATHALI MARIN</t>
  </si>
  <si>
    <t>NICOLAS 2</t>
  </si>
  <si>
    <t xml:space="preserve">FECHA </t>
  </si>
  <si>
    <t>1 - Implementar el 100% de la estrategia de fortalecimiento y promoción de capacidades organizativas, democráticas y de reconocimiento de las formas propias de participación en los espacios (instancias) Étnicas.</t>
  </si>
  <si>
    <t xml:space="preserve">4 meses y 10 días </t>
  </si>
  <si>
    <t>Técnico para realizar actividades transversales.</t>
  </si>
  <si>
    <t>Profesional para el acompañamiento jurídico de las Organizaciones Comunales de primer y segundo grado y Organizaciones de Propiedad Horizontal.</t>
  </si>
  <si>
    <t>CCE-99 Selección abreviada - acuerdo marco</t>
  </si>
  <si>
    <t>Contratar los elementos, actividades bienes y/o servicios necesarios para la entrega de incentivos a los Consejos Locales de Propiedad Horizontal</t>
  </si>
  <si>
    <t>Profesional para la elaboración y respuesta de conceptos jurídicos, derechos de petición, proposiciones entre otras requeridas en la Subdirección de fortalecimiento de la Organización Social</t>
  </si>
  <si>
    <t>Profesional para liderar las acciones necesarias para la correcta ejecución del contrato de bolsas y demás acciones administrativas y operativas requeridas.</t>
  </si>
  <si>
    <t>Profesional para apoyar las actividades transversales poblacionales de promoción y fortalecimiento que desarrolle la Subdirección de fortalecimiento de la Organización Social</t>
  </si>
  <si>
    <t>Profesionales para acompañar el desarrollo de acciones de participación para el fortalecimiento de los medios comunitarios y alternativos del Distrito.</t>
  </si>
  <si>
    <t>Profesional para dar respuesta a los requerimientos y  elaborar conceptos en el marco de la competencia de la Gerencia de Mujer y Género</t>
  </si>
  <si>
    <t>Servicios de apoyo para implementar el modelo de fortalecimiento a las organizaciones sociales juveniles; así como implementar acciones en el marco de las instancias de la Gerencia de Juventud en las localidades de Antonio Nariño y Usme.</t>
  </si>
  <si>
    <t>Servicios de apoyo para implementar el modelo de fortalecimiento a las organizaciones sociales juveniles; así como implementar acciones en el marco de las instancias de la Gerencia de Juventud en las localidades de Engativá y Teusaquillo.</t>
  </si>
  <si>
    <t>Servicios de apoyo para implementar el modelo de fortalecimiento a las organizaciones sociales juveniles; así como implementar acciones en el marco de las instancias de la Gerencia de Juventud en las localidades de Rafael Uribe Uribe y Santa Fe.</t>
  </si>
  <si>
    <t>Servicios de apoyo para implementar el modelo de fortalecimiento a las organizaciones sociales juveniles; así como implementar acciones en el marco de las instancias de la Gerencia de Juventud en las localidades de Kennedy y Puente Aranda.</t>
  </si>
  <si>
    <t>Servicios de apoyo para implementar el modelo de fortalecimiento a las organizaciones sociales juveniles; así como implementar acciones en el marco de las instancias de la Gerencia de Juventud en las localidades de Bosa y Tunjuelito.</t>
  </si>
  <si>
    <t>Servicios de apoyo para implementar el modelo de fortalecimiento a las organizaciones sociales juveniles; así como implementar acciones en el marco de las instancias de la Gerencia de Juventud en las localidades de Chapinero y  Suba.</t>
  </si>
  <si>
    <t>Profesional para implementar el modelo de fortalecimiento a las organizaciones sociales juveniles; así como implementar acciones en el marco de las instancias de la Gerencia de Juventud en las localidades de Ciudad Bolívar y Sumapaz.</t>
  </si>
  <si>
    <t>Profesional para implementar el modelo de fortalecimiento a las organizaciones sociales juveniles; así como implementar acciones en el marco de las instancias de la Gerencia de Juventud en las localidades de Usaquén y Barrios Unidos,</t>
  </si>
  <si>
    <t>Profesional para realizar el acompañamiento a las organizaciones sociales juveniles en la implementación del  Sistema Distrital de Juventud.</t>
  </si>
  <si>
    <t>Servicios de apoyo para desarrollar procesos de participación y organización para las comunidades indígenas de las localidades de Engativá, Barrios Unidos, Puente Aranda y Fontibón.</t>
  </si>
  <si>
    <t xml:space="preserve"> Servicios de apoyo para desarrollar procesos de fortalecimiento de participación ciudadana en las localidades de Ciudad Bolívar, Puente Aranda y la Candelaria</t>
  </si>
  <si>
    <t>Profesionales para estructurar, adecuar e implementar procesos de formación en modalidad presencial</t>
  </si>
  <si>
    <t xml:space="preserve">Profesional para el diseño e implementación de metodologías y didácticas para las diferentes modalidades de formación así como el apoyo a la supervisión de los contratos. </t>
  </si>
  <si>
    <t>Profesional para implementar metodologías de innovación en la participación para los Laboratorios de Innovación Ciudadana LABIC.</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</si>
  <si>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carácter administrativo que le sean asignadas. </t>
  </si>
  <si>
    <t>Prestar los servicios profesionales con autonomía técnica, administrativa y de manera temporal para asesorar jurídicamente a la Secretaria General del Instituto en los asuntos contractuales, de gestión del talento humano y  demás tramites administrativos requeridos en el desarrollo de los procesos de apoyo a su cargo.</t>
  </si>
  <si>
    <t xml:space="preserve">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jurídica. </t>
  </si>
  <si>
    <t>Prestación de servicios profesionales para desarrollar los procedimientos adelantados por el Proceso de Gestión Contractual del Instituto Distrital de la Participación y Acción Comunal.</t>
  </si>
  <si>
    <t>Luis Carlos Guzmán Vargas</t>
  </si>
  <si>
    <t>Carolina Arias Garzón</t>
  </si>
  <si>
    <t>Interventoría de la adecuación y Mejoramiento de la Infraestructura Física de la Sede Principal del IDPAC - Etapa III</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</si>
  <si>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</si>
  <si>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Prestar los servicios profesionales de manera temporal con autonomía técnica y administrativa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t>
  </si>
  <si>
    <t>Prestar los servicios profesionales de manera temporal, con autonomía técnica y administrativa para realizar el seguimiento de las políticas, planes y proyectos del Instituto.</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</si>
  <si>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</si>
  <si>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</si>
  <si>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profesionales, de manera temporal con autonomía técnica y administrativa, para realizar el soporte técnico y actualización, diagnostico y parametrización de los módulos que soportan las actividades de los procesos de apoyo de la entidad.de la Secretaria general Proceso de gestión de tecnologías  de la información del Instituto Distrital de la Participación y Acción Comunal (IDPAC).</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</si>
  <si>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</si>
  <si>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 xml:space="preserve">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</si>
  <si>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t>
  </si>
  <si>
    <t>Prestar los servicios profesionales de manera temporal con  autonomía técnica y administrativa para  realizar  el soporte y actualización en el proceso de desarrollo e implementación del Sistema de Gestión Documental Orfeo, del Instituto Distrital de la Participación y Acción Comunal (IDPAC).</t>
  </si>
  <si>
    <t>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t>
  </si>
  <si>
    <t>Adquisición, instalación y puesta en funcionamiento de equipos de cómputo en el marco del proceso de renovación y actualización.</t>
  </si>
  <si>
    <t>Profesional para realizar acompañamiento técnico a las instancias distritales y locales con el propósito de fortalecer su actuación en el marco de la política de participación y el modelo de fortalecimiento de instancias.</t>
  </si>
  <si>
    <t>Dar cumplimiento a las acciones concertadas en el marco del artículo 66 del plan distrital de desarrollo de la comunidad indígena de Bakata que habita en la ciudad de Bogotá.</t>
  </si>
  <si>
    <t>Profesional para apoyar el seguimiento al desarrollo de las iniciativas 2023 así como el proceso de entrega de los incentivos a las organizaciones de jóvenes.</t>
  </si>
  <si>
    <t>Servicios de apoyo para implementar el modelo de fortalecimiento a las organizaciones sociales juveniles; así como implementar acciones en el marco de las instancias de la Gerencia de Juventud en las localidades asignadas.</t>
  </si>
  <si>
    <t xml:space="preserve">Profesional para efectuar el cubrimiento periodístico y  difusión de las actividades institucionales  a través de los diferentes medios de comunicación del IDPAC, principalmente con el periódico "IDPAC EN ACCIÓN" </t>
  </si>
  <si>
    <t>Profesional para realizar guion técnico, edición,  manejo de cámara, dron, planimetría y producción de piezas audiovisuales</t>
  </si>
  <si>
    <t>Personal asistencial para realizar apoyo a la gestión  guion técnico, edición,  manejo de cámara, dron, planimetría y producción de piezas audiovisuales</t>
  </si>
  <si>
    <t>Profesional para coordinar y hacer seguimiento estratégico de las comunicaciones, así como la  realización y producción de material periodístico, audiovisual y escrito para la divulgación de programas y proyectos del IDPAC.</t>
  </si>
  <si>
    <t xml:space="preserve">Profesional para la gestión documental, análisis estadístico y monitoreo de medios  de la Oficina Asesora de Comunicaciones. </t>
  </si>
  <si>
    <t xml:space="preserve">Servicios de streaming con señal abierta, logísticos y demás que se requieran  para actividades asociadas a la convocatoria y realización de la Rendición de Cuentas del Instituto Distrital de la Participación y Acción Comunal - IDPAC. </t>
  </si>
  <si>
    <t>Menor cuantía</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</si>
  <si>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</si>
  <si>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</si>
  <si>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Prestar los servicios de apoyo a la gestión de manera temporal con autonomía técnica y administrativa, pararealizarel  despliegue  de  acciones  sociales  en  territorio,  así  como  el  apoyo  logístico  requerido  en  desarrollo  de  la  metodología "Obras Con Saldo pedagógico Para el Cuidado y la Participación Ciudadana”</t>
  </si>
  <si>
    <t>Prestar  los  servicios  de  apoyo  a  la  gestión de  manera  temporal con  autonomía  técnica  y  administrativa,  en  los procedimientos de gestión documental y de temas logísticos, necesarios para la realización y ejecución de actividades en territorio en desarrollo de la metodología “Obras Con Saldo Pedagógico Para el Cuidado y la Participación Ciudadana”</t>
  </si>
  <si>
    <t>Prestar  los  servicios  de  apoyo  a  la  gestión de  manera  temporal con  autonomía  técnica  y  administrativa,  en el desarrollo y promoción de procesos de movilización y activación ciudadana en territorio en desarrollo de la metodología “Obras Con Saldo Pedagógico Para el Cuidado y la Participación Ciudadana</t>
  </si>
  <si>
    <t>Prestar  los  servicios  de  apoyo  a  la  gestión de  manera  temporal con  autonomía  técnica  y  administrativa,  en  el componente  de  infraestructura  y  dotación  urbana  para desarrollar el  despliegue  de  acciones  en  desarrollo  de  la metodología “Obras con Saldo Pedagógico para el Cuidado y la Participación Ciudadana</t>
  </si>
  <si>
    <t>Prestar  los  servicios  de  apoyo  a  la  gestión de  manera  temporal,  con  autonomía  técnica  y  administrativa,  para realizar y adelantar labores asistenciales, organización de agendas, sistematización y seguimiento a las peticiones, quejas y requerimientos allegados a la Gerencia de Proyectos.</t>
  </si>
  <si>
    <t>Profesional para desarrollar la estrategia de articulación territorial de IDPAC en la localidad  de Ciudad Bolívar o en la que le asigne el supervisor.</t>
  </si>
  <si>
    <t>Profesional para coordinar el equipo de referentes de la participación en el Distrito, además de realizar seguimiento, diseño, sistematización y articulación con las dinámicas de IDPAC y de otras entidades del orden distrital y regional.</t>
  </si>
  <si>
    <t>Profesional para acompañar la planeación e implementación de las acciones populares y proyectos estratégicos que lidera la SPP</t>
  </si>
  <si>
    <t>Servicios de apoyo a la gestión para Servicios de apoyo a la gestión para apoyar la organización de agendas, asuntos administrativos, logísticos de la Subdirección de Promoción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</si>
</sst>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3" formatCode="_-* #,##0.00_-;\-* #,##0.00_-;_-* &quot;-&quot;??_-;_-@_-"/>
    <numFmt numFmtId="164" formatCode="&quot;$&quot;\ #,##0;[Red]\-&quot;$&quot;\ #,##0"/>
    <numFmt numFmtId="165" formatCode="&quot;$&quot;\ #,##0.00;[Red]\-&quot;$&quot;\ #,##0.00"/>
    <numFmt numFmtId="166" formatCode="_-&quot;$&quot;\ * #,##0.00_-;\-&quot;$&quot;\ * #,##0.00_-;_-&quot;$&quot;\ * &quot;-&quot;??_-;_-@_-"/>
    <numFmt numFmtId="167" formatCode="&quot;$&quot;\ #,##0"/>
    <numFmt numFmtId="168" formatCode="_(&quot;$&quot;\ * #,##0.00_);_(&quot;$&quot;\ * \(#,##0.00\);_(&quot;$&quot;\ * &quot;-&quot;??_);_(@_)"/>
    <numFmt numFmtId="169" formatCode="_-&quot;$&quot;\ * #,##0_-;\-&quot;$&quot;\ * #,##0_-;_-&quot;$&quot;\ * &quot;-&quot;??_-;_-@_-"/>
    <numFmt numFmtId="170" formatCode="&quot;$&quot;\ #,##0.0;[Red]\-&quot;$&quot;\ #,##0.0"/>
    <numFmt numFmtId="171" formatCode="_-* #,##0_-;\-* #,##0_-;_-* &quot;-&quot;??_-;_-@_-"/>
  </numFmts>
  <fonts count="12" x14ac:knownFonts="1">
    <font>
      <sz val="11"/>
      <color theme="1"/>
      <name val="Calibri"/>
      <family val="2"/>
      <scheme val="minor"/>
    </font>
    <font>
      <sz val="11"/>
      <color theme="1"/>
      <name val="Calibri"/>
      <family val="2"/>
      <scheme val="minor"/>
    </font>
    <font>
      <sz val="10"/>
      <name val="Arial"/>
      <family val="2"/>
    </font>
    <font>
      <sz val="8"/>
      <name val="Calibri"/>
      <family val="2"/>
      <scheme val="minor"/>
    </font>
    <font>
      <sz val="12"/>
      <name val="Arial"/>
      <family val="2"/>
    </font>
    <font>
      <sz val="12"/>
      <color theme="1"/>
      <name val="Arial"/>
      <family val="2"/>
    </font>
    <font>
      <b/>
      <sz val="12"/>
      <name val="Arial"/>
      <family val="2"/>
    </font>
    <font>
      <b/>
      <u/>
      <sz val="12"/>
      <name val="Arial"/>
      <family val="2"/>
    </font>
    <font>
      <b/>
      <sz val="12"/>
      <color theme="0"/>
      <name val="Arial"/>
      <family val="2"/>
    </font>
    <font>
      <sz val="12"/>
      <color rgb="FF000000"/>
      <name val="Arial"/>
      <family val="2"/>
    </font>
    <font>
      <sz val="11"/>
      <color rgb="FF000000"/>
      <name val="Calibri"/>
      <family val="2"/>
      <charset val="1"/>
    </font>
    <font>
      <sz val="12"/>
      <color theme="0"/>
      <name val="Arial"/>
      <family val="2"/>
    </font>
  </fonts>
  <fills count="4">
    <fill>
      <patternFill patternType="none"/>
    </fill>
    <fill>
      <patternFill patternType="gray125"/>
    </fill>
    <fill>
      <patternFill patternType="solid">
        <fgColor theme="0"/>
        <bgColor indexed="64"/>
      </patternFill>
    </fill>
    <fill>
      <patternFill patternType="solid">
        <fgColor rgb="FFC000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style="thin">
        <color rgb="FF000000"/>
      </bottom>
      <diagonal/>
    </border>
  </borders>
  <cellStyleXfs count="16">
    <xf numFmtId="0" fontId="0"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2" fillId="0" borderId="0"/>
    <xf numFmtId="0" fontId="2" fillId="0" borderId="0"/>
    <xf numFmtId="168" fontId="1" fillId="0" borderId="0" applyFont="0" applyFill="0" applyBorder="0" applyAlignment="0" applyProtection="0"/>
    <xf numFmtId="0" fontId="1" fillId="0" borderId="0"/>
    <xf numFmtId="166" fontId="1" fillId="0" borderId="0" applyFont="0" applyFill="0" applyBorder="0" applyAlignment="0" applyProtection="0"/>
    <xf numFmtId="0" fontId="1" fillId="0" borderId="0"/>
    <xf numFmtId="0" fontId="1" fillId="0" borderId="0"/>
    <xf numFmtId="0" fontId="10" fillId="0" borderId="0"/>
  </cellStyleXfs>
  <cellXfs count="80">
    <xf numFmtId="0" fontId="0" fillId="0" borderId="0" xfId="0"/>
    <xf numFmtId="0" fontId="5" fillId="0" borderId="0" xfId="0" applyFont="1"/>
    <xf numFmtId="0" fontId="8" fillId="3" borderId="1" xfId="1" applyFont="1" applyFill="1" applyBorder="1" applyAlignment="1">
      <alignment horizontal="center" vertical="center" wrapText="1"/>
    </xf>
    <xf numFmtId="0" fontId="5" fillId="0" borderId="0" xfId="0" applyFont="1" applyAlignment="1">
      <alignment horizontal="center" vertical="center"/>
    </xf>
    <xf numFmtId="0" fontId="5" fillId="0" borderId="0" xfId="0" applyFont="1" applyAlignment="1">
      <alignment horizontal="center"/>
    </xf>
    <xf numFmtId="0" fontId="5" fillId="0" borderId="0" xfId="0" applyFont="1" applyAlignment="1">
      <alignment vertical="center"/>
    </xf>
    <xf numFmtId="0" fontId="5" fillId="0" borderId="0" xfId="0" applyFont="1" applyAlignment="1">
      <alignment vertical="center" wrapText="1"/>
    </xf>
    <xf numFmtId="165" fontId="5" fillId="0" borderId="0" xfId="0" applyNumberFormat="1" applyFont="1"/>
    <xf numFmtId="169" fontId="4" fillId="0" borderId="1" xfId="12" applyNumberFormat="1" applyFont="1" applyFill="1" applyBorder="1" applyAlignment="1">
      <alignment horizontal="center" vertical="center" wrapText="1"/>
    </xf>
    <xf numFmtId="0" fontId="6" fillId="2" borderId="1" xfId="1" applyFont="1" applyFill="1" applyBorder="1" applyAlignment="1">
      <alignment horizontal="center" vertical="center" wrapText="1"/>
    </xf>
    <xf numFmtId="0" fontId="0" fillId="0" borderId="0" xfId="0" pivotButton="1"/>
    <xf numFmtId="0" fontId="0" fillId="0" borderId="0" xfId="0" applyAlignment="1">
      <alignment horizontal="left"/>
    </xf>
    <xf numFmtId="43" fontId="0" fillId="0" borderId="0" xfId="0" applyNumberFormat="1"/>
    <xf numFmtId="3" fontId="0" fillId="0" borderId="0" xfId="0" applyNumberFormat="1"/>
    <xf numFmtId="0" fontId="0" fillId="0" borderId="0" xfId="0" applyAlignment="1">
      <alignment horizontal="left" indent="1"/>
    </xf>
    <xf numFmtId="171" fontId="0" fillId="0" borderId="0" xfId="0" applyNumberFormat="1"/>
    <xf numFmtId="0" fontId="4" fillId="0" borderId="1" xfId="0" applyFont="1" applyBorder="1" applyAlignment="1">
      <alignment horizontal="center" vertical="center" wrapText="1"/>
    </xf>
    <xf numFmtId="0" fontId="4" fillId="0" borderId="1" xfId="0" applyFont="1" applyBorder="1" applyAlignment="1">
      <alignment horizontal="justify" vertical="center" wrapText="1"/>
    </xf>
    <xf numFmtId="164" fontId="4" fillId="0" borderId="1" xfId="0" applyNumberFormat="1" applyFont="1" applyBorder="1" applyAlignment="1">
      <alignment horizontal="center" vertical="center" wrapText="1"/>
    </xf>
    <xf numFmtId="165" fontId="4" fillId="0" borderId="1" xfId="0" applyNumberFormat="1" applyFont="1" applyBorder="1" applyAlignment="1">
      <alignment horizontal="center" vertical="center" wrapText="1"/>
    </xf>
    <xf numFmtId="0" fontId="4" fillId="0" borderId="1" xfId="1" applyFont="1" applyBorder="1" applyAlignment="1" applyProtection="1">
      <alignment horizontal="center" vertical="center" wrapText="1"/>
      <protection locked="0"/>
    </xf>
    <xf numFmtId="0" fontId="4" fillId="0" borderId="1" xfId="0" applyFont="1" applyBorder="1" applyAlignment="1">
      <alignment horizontal="center" vertical="center"/>
    </xf>
    <xf numFmtId="0" fontId="4" fillId="0" borderId="1" xfId="4" applyFont="1" applyBorder="1" applyAlignment="1" applyProtection="1">
      <alignment horizontal="center" vertical="center" wrapText="1"/>
      <protection locked="0"/>
    </xf>
    <xf numFmtId="167" fontId="4" fillId="0" borderId="1" xfId="1" applyNumberFormat="1" applyFont="1" applyBorder="1" applyAlignment="1" applyProtection="1">
      <alignment horizontal="center" vertical="center" wrapText="1"/>
      <protection locked="0"/>
    </xf>
    <xf numFmtId="165" fontId="4" fillId="0" borderId="5" xfId="0" applyNumberFormat="1" applyFont="1" applyBorder="1" applyAlignment="1">
      <alignment horizontal="center" vertical="center" wrapText="1"/>
    </xf>
    <xf numFmtId="0" fontId="4" fillId="0" borderId="1" xfId="4" applyFont="1" applyBorder="1" applyAlignment="1" applyProtection="1">
      <alignment horizontal="center" vertical="center"/>
      <protection locked="0"/>
    </xf>
    <xf numFmtId="164" fontId="4" fillId="0" borderId="1" xfId="1" applyNumberFormat="1" applyFont="1" applyBorder="1" applyAlignment="1" applyProtection="1">
      <alignment horizontal="center" vertical="center" wrapText="1"/>
      <protection locked="0"/>
    </xf>
    <xf numFmtId="49" fontId="4" fillId="0" borderId="1" xfId="4" applyNumberFormat="1" applyFont="1" applyBorder="1" applyAlignment="1" applyProtection="1">
      <alignment horizontal="center" vertical="center" wrapText="1"/>
      <protection locked="0"/>
    </xf>
    <xf numFmtId="167" fontId="4" fillId="0" borderId="1" xfId="0" applyNumberFormat="1" applyFont="1" applyBorder="1" applyAlignment="1">
      <alignment horizontal="center" vertical="center" wrapText="1"/>
    </xf>
    <xf numFmtId="165" fontId="4" fillId="0" borderId="8" xfId="0" applyNumberFormat="1" applyFont="1" applyBorder="1" applyAlignment="1">
      <alignment horizontal="center" vertical="center" wrapText="1"/>
    </xf>
    <xf numFmtId="0" fontId="4" fillId="0" borderId="1" xfId="3" applyFont="1" applyBorder="1" applyAlignment="1">
      <alignment horizontal="center" vertical="center" wrapText="1"/>
    </xf>
    <xf numFmtId="0" fontId="4" fillId="0" borderId="1" xfId="6" applyFont="1" applyBorder="1" applyAlignment="1" applyProtection="1">
      <alignment horizontal="center" vertical="center" wrapText="1"/>
      <protection locked="0"/>
    </xf>
    <xf numFmtId="0" fontId="4" fillId="0" borderId="1" xfId="13" applyFont="1" applyBorder="1" applyAlignment="1" applyProtection="1">
      <alignment horizontal="center" vertical="center" wrapText="1"/>
      <protection locked="0"/>
    </xf>
    <xf numFmtId="167" fontId="4" fillId="0" borderId="1" xfId="13" applyNumberFormat="1" applyFont="1" applyBorder="1" applyAlignment="1" applyProtection="1">
      <alignment horizontal="center" vertical="center" wrapText="1"/>
      <protection locked="0"/>
    </xf>
    <xf numFmtId="0" fontId="4" fillId="0" borderId="9" xfId="0" applyFont="1" applyBorder="1" applyAlignment="1">
      <alignment horizontal="center" vertical="center" wrapText="1"/>
    </xf>
    <xf numFmtId="167" fontId="4" fillId="0" borderId="1" xfId="0" applyNumberFormat="1" applyFont="1" applyBorder="1" applyAlignment="1">
      <alignment horizontal="center" vertical="center"/>
    </xf>
    <xf numFmtId="0" fontId="4" fillId="0" borderId="2" xfId="0" applyFont="1" applyBorder="1" applyAlignment="1">
      <alignment horizontal="center" vertical="center" wrapText="1"/>
    </xf>
    <xf numFmtId="0" fontId="4" fillId="0" borderId="9" xfId="0" applyFont="1" applyBorder="1" applyAlignment="1">
      <alignment horizontal="justify" vertical="center" wrapText="1"/>
    </xf>
    <xf numFmtId="0" fontId="4" fillId="0" borderId="9" xfId="0" applyFont="1" applyBorder="1" applyAlignment="1">
      <alignment horizontal="center" vertical="center"/>
    </xf>
    <xf numFmtId="0" fontId="4" fillId="0" borderId="1" xfId="14" applyFont="1" applyBorder="1" applyAlignment="1">
      <alignment horizontal="center" vertical="center" wrapText="1"/>
    </xf>
    <xf numFmtId="0" fontId="4" fillId="0" borderId="1" xfId="14" applyFont="1" applyBorder="1" applyAlignment="1">
      <alignment horizontal="center" vertical="center"/>
    </xf>
    <xf numFmtId="164" fontId="4" fillId="0" borderId="1" xfId="14" applyNumberFormat="1"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9" fillId="0" borderId="6" xfId="0" applyFont="1" applyBorder="1" applyAlignment="1">
      <alignment horizontal="center" vertical="center" wrapText="1"/>
    </xf>
    <xf numFmtId="164" fontId="4" fillId="0" borderId="1" xfId="0" applyNumberFormat="1" applyFont="1" applyBorder="1" applyAlignment="1">
      <alignment horizontal="center" vertical="center"/>
    </xf>
    <xf numFmtId="170" fontId="4" fillId="0" borderId="1" xfId="0" applyNumberFormat="1" applyFont="1" applyBorder="1" applyAlignment="1">
      <alignment horizontal="center" vertical="center" wrapText="1"/>
    </xf>
    <xf numFmtId="0" fontId="5" fillId="0" borderId="5" xfId="1" applyFont="1" applyBorder="1" applyAlignment="1" applyProtection="1">
      <alignment horizontal="center" vertical="center" wrapText="1"/>
      <protection locked="0"/>
    </xf>
    <xf numFmtId="0" fontId="4" fillId="0" borderId="1" xfId="15" applyFont="1" applyBorder="1" applyAlignment="1">
      <alignment horizontal="center" vertical="center" wrapText="1"/>
    </xf>
    <xf numFmtId="0" fontId="4" fillId="0" borderId="1" xfId="5" applyFont="1" applyBorder="1" applyAlignment="1">
      <alignment horizontal="center" vertical="center" wrapText="1"/>
    </xf>
    <xf numFmtId="0" fontId="4" fillId="0" borderId="1" xfId="6" applyFont="1" applyBorder="1" applyAlignment="1" applyProtection="1">
      <alignment horizontal="justify" vertical="center" wrapText="1"/>
      <protection locked="0"/>
    </xf>
    <xf numFmtId="0" fontId="4" fillId="0" borderId="1" xfId="3" applyFont="1" applyBorder="1" applyAlignment="1">
      <alignment horizontal="justify" vertical="center" wrapText="1"/>
    </xf>
    <xf numFmtId="49" fontId="4" fillId="0" borderId="1" xfId="4" applyNumberFormat="1" applyFont="1" applyBorder="1" applyAlignment="1" applyProtection="1">
      <alignment horizontal="center" vertical="center"/>
      <protection locked="0"/>
    </xf>
    <xf numFmtId="17" fontId="4" fillId="0" borderId="1" xfId="4" applyNumberFormat="1" applyFont="1" applyBorder="1" applyAlignment="1" applyProtection="1">
      <alignment horizontal="center" vertical="center"/>
      <protection locked="0"/>
    </xf>
    <xf numFmtId="0" fontId="4" fillId="0" borderId="1" xfId="1" applyFont="1" applyBorder="1" applyAlignment="1">
      <alignment horizontal="center" vertical="center" wrapText="1"/>
    </xf>
    <xf numFmtId="0" fontId="4" fillId="0" borderId="1" xfId="0" applyFont="1" applyBorder="1" applyAlignment="1">
      <alignment vertical="center" wrapText="1"/>
    </xf>
    <xf numFmtId="0" fontId="4" fillId="0" borderId="1" xfId="2" applyFont="1" applyBorder="1" applyAlignment="1">
      <alignment horizontal="center" vertical="center" wrapText="1"/>
    </xf>
    <xf numFmtId="0" fontId="4" fillId="0" borderId="1" xfId="3" applyFont="1" applyBorder="1" applyAlignment="1">
      <alignment horizontal="center" vertical="center"/>
    </xf>
    <xf numFmtId="0" fontId="11" fillId="0" borderId="7" xfId="0" applyFont="1" applyBorder="1" applyAlignment="1">
      <alignment horizontal="center" vertical="center" wrapText="1"/>
    </xf>
    <xf numFmtId="0" fontId="4" fillId="0" borderId="1" xfId="6" applyFont="1" applyBorder="1" applyAlignment="1" applyProtection="1">
      <alignment horizontal="center" vertical="center"/>
      <protection locked="0"/>
    </xf>
    <xf numFmtId="0" fontId="4" fillId="0" borderId="0" xfId="0" applyFont="1" applyAlignment="1">
      <alignment wrapText="1"/>
    </xf>
    <xf numFmtId="0" fontId="5" fillId="0" borderId="1" xfId="0" applyFont="1" applyBorder="1" applyAlignment="1">
      <alignment horizontal="center"/>
    </xf>
    <xf numFmtId="167" fontId="6" fillId="2" borderId="1" xfId="1" applyNumberFormat="1" applyFont="1" applyFill="1" applyBorder="1" applyAlignment="1">
      <alignment horizontal="center" vertical="center" wrapText="1"/>
    </xf>
    <xf numFmtId="0" fontId="4" fillId="2" borderId="1" xfId="1" applyFont="1" applyFill="1" applyBorder="1" applyAlignment="1" applyProtection="1">
      <alignment horizontal="center" vertical="center" wrapText="1"/>
      <protection locked="0"/>
    </xf>
    <xf numFmtId="0" fontId="4" fillId="2" borderId="2" xfId="1" applyFont="1" applyFill="1" applyBorder="1" applyAlignment="1" applyProtection="1">
      <alignment horizontal="center" vertical="center" wrapText="1"/>
      <protection locked="0"/>
    </xf>
    <xf numFmtId="0" fontId="6" fillId="2" borderId="4" xfId="1" applyFont="1" applyFill="1" applyBorder="1" applyAlignment="1">
      <alignment horizontal="right" vertical="center" wrapText="1"/>
    </xf>
    <xf numFmtId="0" fontId="6" fillId="2" borderId="5" xfId="1" applyFont="1" applyFill="1" applyBorder="1" applyAlignment="1">
      <alignment horizontal="right" vertical="center" wrapText="1"/>
    </xf>
    <xf numFmtId="0" fontId="6" fillId="2" borderId="3" xfId="1" applyFont="1" applyFill="1" applyBorder="1" applyAlignment="1">
      <alignment horizontal="center" vertical="center"/>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3" xfId="1" applyFont="1" applyFill="1" applyBorder="1" applyAlignment="1">
      <alignment horizontal="right" vertical="center" wrapText="1"/>
    </xf>
    <xf numFmtId="14" fontId="6" fillId="2" borderId="1" xfId="1" applyNumberFormat="1" applyFont="1" applyFill="1" applyBorder="1" applyAlignment="1">
      <alignment horizontal="center" vertical="center"/>
    </xf>
    <xf numFmtId="0" fontId="6" fillId="2" borderId="1" xfId="1" applyFont="1" applyFill="1" applyBorder="1" applyAlignment="1">
      <alignment horizontal="center" vertical="center"/>
    </xf>
    <xf numFmtId="0" fontId="7" fillId="2" borderId="3" xfId="1" applyFont="1" applyFill="1" applyBorder="1" applyAlignment="1">
      <alignment horizontal="center" vertical="center" wrapText="1"/>
    </xf>
    <xf numFmtId="0" fontId="7" fillId="2" borderId="4" xfId="1" applyFont="1" applyFill="1" applyBorder="1" applyAlignment="1">
      <alignment horizontal="center" vertical="center" wrapText="1"/>
    </xf>
    <xf numFmtId="0" fontId="4" fillId="0" borderId="0" xfId="0" applyFont="1" applyAlignment="1">
      <alignment horizontal="center" vertical="center"/>
    </xf>
    <xf numFmtId="0" fontId="4" fillId="0" borderId="0" xfId="0" applyFont="1"/>
    <xf numFmtId="165" fontId="4" fillId="0" borderId="0" xfId="0" applyNumberFormat="1" applyFont="1"/>
    <xf numFmtId="0" fontId="4" fillId="0" borderId="1" xfId="4" applyFont="1" applyBorder="1" applyAlignment="1" applyProtection="1">
      <alignment horizontal="justify" vertical="center" wrapText="1"/>
      <protection locked="0"/>
    </xf>
    <xf numFmtId="167" fontId="4" fillId="0" borderId="1" xfId="1" applyNumberFormat="1" applyFont="1" applyBorder="1" applyAlignment="1">
      <alignment horizontal="center" vertical="center" wrapText="1"/>
    </xf>
  </cellXfs>
  <cellStyles count="16">
    <cellStyle name="Moneda" xfId="12" builtinId="4"/>
    <cellStyle name="Moneda 3" xfId="10"/>
    <cellStyle name="Normal" xfId="0" builtinId="0"/>
    <cellStyle name="Normal 106" xfId="3"/>
    <cellStyle name="Normal 2" xfId="1"/>
    <cellStyle name="Normal 2 10 10 2 2 2" xfId="4"/>
    <cellStyle name="Normal 2 10 18" xfId="15"/>
    <cellStyle name="Normal 2 10 3 5" xfId="11"/>
    <cellStyle name="Normal 2 11 3" xfId="6"/>
    <cellStyle name="Normal 2 11 3 10 2 2 2" xfId="7"/>
    <cellStyle name="Normal 2 11 3 3" xfId="13"/>
    <cellStyle name="Normal 2 3" xfId="5"/>
    <cellStyle name="Normal 4 2" xfId="8"/>
    <cellStyle name="Normal 5 2" xfId="9"/>
    <cellStyle name="Normal 74" xfId="14"/>
    <cellStyle name="Normal 78" xfId="2"/>
  </cellStyles>
  <dxfs count="1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numFmt numFmtId="171" formatCode="_-* #,##0_-;\-* #,##0_-;_-* &quot;-&quot;??_-;_-@_-"/>
    </dxf>
    <dxf>
      <numFmt numFmtId="35" formatCode="_-* #,##0.00_-;\-* #,##0.00_-;_-* &quot;-&quot;??_-;_-@_-"/>
    </dxf>
  </dxfs>
  <tableStyles count="0" defaultTableStyle="TableStyleMedium2" defaultPivotStyle="PivotStyleLight16"/>
  <colors>
    <mruColors>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pivotCacheDefinition" Target="pivotCache/pivotCacheDefinition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133349</xdr:rowOff>
    </xdr:from>
    <xdr:to>
      <xdr:col>2</xdr:col>
      <xdr:colOff>2841355</xdr:colOff>
      <xdr:row>1</xdr:row>
      <xdr:rowOff>904068</xdr:rowOff>
    </xdr:to>
    <xdr:pic>
      <xdr:nvPicPr>
        <xdr:cNvPr id="2" name="Imagen 1">
          <a:extLst>
            <a:ext uri="{FF2B5EF4-FFF2-40B4-BE49-F238E27FC236}">
              <a16:creationId xmlns:a16="http://schemas.microsoft.com/office/drawing/2014/main" id="{FA21B40F-A453-4234-B098-5DC36BFB512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33349"/>
          <a:ext cx="7022669" cy="1012880"/>
        </a:xfrm>
        <a:prstGeom prst="rect">
          <a:avLst/>
        </a:prstGeom>
        <a:noFill/>
        <a:ln>
          <a:noFill/>
        </a:ln>
      </xdr:spPr>
    </xdr:pic>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225" id="{52AB2155-FFFE-4A7D-8887-9C89263E479A}"/>
</namedSheetView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Silvia Milena Patiño Leon" refreshedDate="44928.63727835648" createdVersion="8" refreshedVersion="4" minRefreshableVersion="3" recordCount="547">
  <cacheSource type="worksheet">
    <worksheetSource ref="A6:R553" sheet="PAA de Inversión 2023"/>
  </cacheSource>
  <cacheFields count="19">
    <cacheField name="PROPÓSITO PDD" numFmtId="0">
      <sharedItems/>
    </cacheField>
    <cacheField name="PROGRAMA PDD" numFmtId="0">
      <sharedItems/>
    </cacheField>
    <cacheField name="PROYECTO DE INVERSIÓN " numFmtId="0">
      <sharedItems count="9">
        <s v="7678 - Fortalecimiento  a espacios (instancias) de participación para los grupos étnicos en las 20 localidades de Bogotá"/>
        <s v="7685 - Modernización del modelo de gestión y tecnológico de las Organizaciones Comunales y de Propiedad Horizontal para el ejercicio de la democracia activa digital en el siglo xxi.  Bogotá"/>
        <s v="7687 - Fortalecimiento  a las Organizaciones Sociales y Comunitarias para una participación ciudadana informada e incidente con enfoque diferencial en el distrito capital. Bogotá"/>
        <s v="7688 - Fortalecimiento de las capacidades democráticas de la ciudadanía para la participación incidente y la gobernanza, con enfoque de innovación social, en Bogotá"/>
        <s v="7712 - Fortalecimiento Institucional de la Gestión Administrativa del Instituto Distrital de la Participación y Acción Comunal Bogotá"/>
        <s v="7714 - Fortalecimiento de la capacidad tecnológica y administrativa del Instituto Distrital de la Participación y Acción Comunal - IDPAC. Bogotá"/>
        <s v="7723 - Fortalecimiento de las capacidades de las Alcaldías Locales, instituciones del Distrito y ciudadanía en procesos de planeación y presupuestos participativos. Bogotá"/>
        <s v="7729 - Optimización de la participación ciudadana incidente para los asuntos públicos Bogotá"/>
        <s v="7796 - Construcción de procesos para la convivencia y la participación ciudadana incidente en los asuntos públicos locales, distritales y regionales Bogotá"/>
      </sharedItems>
    </cacheField>
    <cacheField name="META PDD_x000a_IDPAC" numFmtId="0">
      <sharedItems longText="1"/>
    </cacheField>
    <cacheField name="META PROYECTO DE INVERSIÓN" numFmtId="0">
      <sharedItems count="18">
        <s v="1 - Implementar el 100% de la estrategia de fortalecimiento y promoción de capacidades organizativas, democráticas y de reconocimiento de las formas propias de participación en los espacios (instancias) Ëtnicas."/>
        <s v="4 - Realizar 7173 Acciones de Fortalecimiento a Organizaciones Comunales de Primer y Segundo Grado y de Propiedad Horizontal en el Distrito Capital."/>
        <s v="1. Estructurar 100% la metodología para la recolección, análisis y producción de datos e intercambio y producción de conocimiento sobre participación ciudadana"/>
        <s v="3. Asesorar técnicamente a 985 organizaciones sociales y medios comunitarios y alternativos en el Distrito Capital"/>
        <s v=" 1 -  Formar 100.000 ciudadanos en la modalidad presencial y virtual para el fortalecimiento capacidades democráticas en la ciudadanía "/>
        <s v="2 - Implementar 100% la estrategia de gestión de conocimiento asociado a buenas prácticas y lecciones aprendidas en los escenarios de Co-Creación y Colaboración"/>
        <s v="1 - Fortalecer 100 % los procesos de la entidad administrativa y operativamente"/>
        <s v="3 - Implementar 90 % las políticas de gestión y desempeño del modelo integrado de planeación y gestión"/>
        <s v="2- Mejorar 100 % la infraestructura y dotación requerida por la entidad"/>
        <s v="3 - Adquirir 100% los servicios e infraestructura TI de la entidad"/>
        <s v="1 - Implementar 100% la política de Gobierno Digital y la arquitectura empresarial"/>
        <s v="1 -Realizar 50 asesorías técnicas entre alcaldías locales y entidades del distrito, en el proceso de planeación y presupuestos participativos"/>
        <s v="2 - Desarrollar 550 acciones de fortalecimiento a instancias formales y no formales del Distrito Capital"/>
        <s v="1 - Desarrollar 330 acciones e iniciativas juveniles mediante el fortalecimiento de capacidades democráticas y organizativas de los Consejos Locales de juventud y del Consejo Distrital de Juventud"/>
        <s v="2 - Implementar 100% el Plan Estratégico de Comunicaciones"/>
        <s v="3 - Realizar 290 obras con saldo pedagógico para el cuidado de incidencia ciudadana"/>
        <s v="4 - Implementar 58 procesos de mediación de conflictos en el marco de la  estrategia de acciones diversas para la promoción de la participación."/>
        <s v="5 - Implementar 100% la estrategia innovadora que incentive la participación ciudadana"/>
      </sharedItems>
    </cacheField>
    <cacheField name="CÓDIGO UNSPSC" numFmtId="0">
      <sharedItems containsMixedTypes="1" containsNumber="1" containsInteger="1" minValue="40101701" maxValue="81112106"/>
    </cacheField>
    <cacheField name="DESCRIPCIÓN _x000a_(Descripción general del bien o servicio a contratar)" numFmtId="0">
      <sharedItems containsBlank="1" longText="1"/>
    </cacheField>
    <cacheField name="POSPRE_x000a_(Posición Presupuestal)" numFmtId="0">
      <sharedItems/>
    </cacheField>
    <cacheField name="MODALIDAD DE SELECCIÓN " numFmtId="0">
      <sharedItems/>
    </cacheField>
    <cacheField name="FECHA ESTIMADA DE INICIO DEL PROCESO DE SELECCIÓN" numFmtId="0">
      <sharedItems/>
    </cacheField>
    <cacheField name="FECHA ESTIMADA DE INICIO DE EJECUCIÓN" numFmtId="0">
      <sharedItems/>
    </cacheField>
    <cacheField name="DURACIÓN ESTIMADA DEL CONTRATO_x000a_(días o meses)" numFmtId="0">
      <sharedItems containsMixedTypes="1" containsNumber="1" minValue="1" maxValue="12"/>
    </cacheField>
    <cacheField name="VALOR ESTIMADO MENSUAL" numFmtId="0">
      <sharedItems containsMixedTypes="1" containsNumber="1" minValue="0" maxValue="210000000"/>
    </cacheField>
    <cacheField name="VALOR ESTIMADO ANUAL" numFmtId="0">
      <sharedItems containsSemiMixedTypes="0" containsString="0" containsNumber="1" minValue="500000" maxValue="940000000"/>
    </cacheField>
    <cacheField name="ÁREA O DEPENDENCIA RESPONSABLE" numFmtId="0">
      <sharedItems/>
    </cacheField>
    <cacheField name="FONDO" numFmtId="0">
      <sharedItems/>
    </cacheField>
    <cacheField name="¿REQUIERE VIGENCIAS FUTURAS?" numFmtId="0">
      <sharedItems/>
    </cacheField>
    <cacheField name="ESTADO DE LA SOLICITUD DE VIGENCIAS FUTURAS" numFmtId="0">
      <sharedItems/>
    </cacheField>
    <cacheField name="CONTROL DE CAMBIO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547">
  <r>
    <s v="01 - Hacer un nuevo contrato social con igualdad de oportunidades para la inclusión social, productiva y política."/>
    <s v="04 - Hacer un nuevo contrato social con igualdad de oportunidades para la inclusión social, productiva y política."/>
    <x v="0"/>
    <s v="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
    <x v="0"/>
    <n v="80111600"/>
    <s v="Servicio de apoyo para desarrollar procesos de participación, organización y fortalecimiento  de la comunidad NARP residente en Bogotá "/>
    <s v="O232020200991119_Otros servicios de la administración pública n.c.p."/>
    <s v="CCE-16 Contratación Directa"/>
    <s v="Febrero"/>
    <s v="Marzo "/>
    <n v="4"/>
    <n v="3090000"/>
    <n v="12360000"/>
    <s v="Gerencia de  Etnias "/>
    <s v="1-100-F001_VA-Recursos distrito"/>
    <s v="NO"/>
    <s v="N/A"/>
    <m/>
  </r>
  <r>
    <s v="01 - Hacer un nuevo contrato social con igualdad de oportunidades para la inclusión social, productiva y política."/>
    <s v="04 - Hacer un nuevo contrato social con igualdad de oportunidades para la inclusión social, productiva y política."/>
    <x v="0"/>
    <s v="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
    <x v="0"/>
    <n v="80111600"/>
    <s v="Servicio de apoyo para desarrollar procesos de participación, organización y fortalecimiento  de la comunidad NARP residente en Bogotá "/>
    <s v="O232020200991119_Otros servicios de la administración pública n.c.p."/>
    <s v="CCE-16 Contratación Directa"/>
    <s v="Julio"/>
    <s v="Agosto "/>
    <n v="4"/>
    <n v="3090000"/>
    <n v="12360000"/>
    <s v="Gerencia de  Etnias "/>
    <s v="1-100-F001_VA-Recursos distrito"/>
    <s v="NO"/>
    <s v="N/A"/>
    <m/>
  </r>
  <r>
    <s v="01 - Hacer un nuevo contrato social con igualdad de oportunidades para la inclusión social, productiva y política."/>
    <s v="04 - Hacer un nuevo contrato social con igualdad de oportunidades para la inclusión social, productiva y política."/>
    <x v="0"/>
    <s v="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
    <x v="0"/>
    <n v="80111600"/>
    <s v="Servicio de apoyo para desarrollar procesos de participación, Organización y fortalecimiento  de la comunidad indígena residente en Bogotá "/>
    <s v="O232020200991119_Otros servicios de la administración pública n.c.p."/>
    <s v="CCE-16 Contratación Directa"/>
    <s v="Febrero"/>
    <s v="Marzo "/>
    <n v="4"/>
    <n v="3300000"/>
    <n v="13200000"/>
    <s v="Gerencia de  Etnias "/>
    <s v="1-100-F001_VA-Recursos distrito"/>
    <s v="NO"/>
    <s v="N/A"/>
    <m/>
  </r>
  <r>
    <s v="01 - Hacer un nuevo contrato social con igualdad de oportunidades para la inclusión social, productiva y política."/>
    <s v="04 - Hacer un nuevo contrato social con igualdad de oportunidades para la inclusión social, productiva y política."/>
    <x v="0"/>
    <s v="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
    <x v="0"/>
    <n v="80111600"/>
    <s v="Servicio de apoyo para desarrollar procesos de participación, Organización y fortalecimiento  de la comunidad indígena residente en Bogotá "/>
    <s v="O232020200991119_Otros servicios de la administración pública n.c.p."/>
    <s v="CCE-16 Contratación Directa"/>
    <s v="Julio"/>
    <s v="Agosto "/>
    <n v="4"/>
    <n v="3300000"/>
    <n v="13200000"/>
    <s v="Gerencia de  Etnias "/>
    <s v="1-100-F001_VA-Recursos distrito"/>
    <s v="NO"/>
    <s v="N/A"/>
    <m/>
  </r>
  <r>
    <s v="01 - Hacer un nuevo contrato social con igualdad de oportunidades para la inclusión social, productiva y política."/>
    <s v="04 - Hacer un nuevo contrato social con igualdad de oportunidades para la inclusión social, productiva y política."/>
    <x v="0"/>
    <s v="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
    <x v="0"/>
    <n v="80111600"/>
    <s v="Profesional para la transversalización del enfoque étnico diferencial, desde la perspectiva intercultural, en las diferentes organizaciones sociales poblacionales, para el fortalecimiento de la participación ciudadana."/>
    <s v="O232020200883990_Otros servicios profesionales, técnicos y empresariales n.c.p."/>
    <s v="CCE-16 Contratación Directa"/>
    <s v="Febrero"/>
    <s v="Marzo "/>
    <n v="5"/>
    <n v="4800000"/>
    <n v="24000000"/>
    <s v="Gerencia de  Etnias "/>
    <s v="1-100-F001_VA-Recursos distrito"/>
    <s v="NO"/>
    <s v="N/A"/>
    <m/>
  </r>
  <r>
    <s v="01 - Hacer un nuevo contrato social con igualdad de oportunidades para la inclusión social, productiva y política."/>
    <s v="04 - Hacer un nuevo contrato social con igualdad de oportunidades para la inclusión social, productiva y política."/>
    <x v="0"/>
    <s v="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
    <x v="0"/>
    <n v="80111600"/>
    <s v="Profesional para la transversalización del enfoque étnico diferencial, desde la perspectiva intercultural, en las diferentes organizaciones sociales poblacionales, para el fortalecimiento de la participación ciudadana."/>
    <s v="O232020200883990_Otros servicios profesionales, técnicos y empresariales n.c.p."/>
    <s v="CCE-16 Contratación Directa"/>
    <s v="Julio"/>
    <s v="Agosto "/>
    <n v="4"/>
    <n v="4800000"/>
    <n v="19200000"/>
    <s v="Gerencia de  Etnias "/>
    <s v="1-100-F001_VA-Recursos distrito"/>
    <s v="NO"/>
    <s v="N/A"/>
    <m/>
  </r>
  <r>
    <s v="01 - Hacer un nuevo contrato social con igualdad de oportunidades para la inclusión social, productiva y política."/>
    <s v="04 - Hacer un nuevo contrato social con igualdad de oportunidades para la inclusión social, productiva y política."/>
    <x v="0"/>
    <s v="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
    <x v="0"/>
    <n v="80111600"/>
    <s v="Profesional para acompañar las acciones de fortalecimiento de las organizaciones sociales étnicas, en el marco del proyecto “Fortalecimiento a espacios (instancias) de participación para los grupos étnicos en las 20 localidades de Bogotá."/>
    <s v="O232020200883990_Otros servicios profesionales, técnicos y empresariales n.c.p."/>
    <s v="CCE-16 Contratación Directa"/>
    <s v="Febrero"/>
    <s v="Marzo "/>
    <n v="5"/>
    <n v="4000000"/>
    <n v="20000000"/>
    <s v="Gerencia de  Etnias "/>
    <s v="1-100-F001_VA-Recursos distrito"/>
    <s v="NO"/>
    <s v="N/A"/>
    <m/>
  </r>
  <r>
    <s v="01 - Hacer un nuevo contrato social con igualdad de oportunidades para la inclusión social, productiva y política."/>
    <s v="04 - Hacer un nuevo contrato social con igualdad de oportunidades para la inclusión social, productiva y política."/>
    <x v="0"/>
    <s v="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
    <x v="0"/>
    <n v="80111600"/>
    <s v="Profesional para acompañar las acciones de fortalecimiento de las organizaciones sociales étnicas, en el marco del proyecto “Fortalecimiento a espacios (instancias) de participación para los grupos étnicos en las 20 localidades de Bogotá."/>
    <s v="O232020200883990_Otros servicios profesionales, técnicos y empresariales n.c.p."/>
    <s v="CCE-16 Contratación Directa"/>
    <s v="Julio"/>
    <s v="Agosto "/>
    <n v="4"/>
    <n v="4000000"/>
    <n v="16000000"/>
    <s v="Gerencia de  Etnias "/>
    <s v="1-100-F001_VA-Recursos distrito"/>
    <s v="NO"/>
    <s v="N/A"/>
    <m/>
  </r>
  <r>
    <s v="01 - Hacer un nuevo contrato social con igualdad de oportunidades para la inclusión social, productiva y política."/>
    <s v="04 - Hacer un nuevo contrato social con igualdad de oportunidades para la inclusión social, productiva y política."/>
    <x v="0"/>
    <s v="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
    <x v="0"/>
    <n v="80111600"/>
    <s v="Servicio de apoyo para desarrollar procesos de participación, organización y fortalecimiento  de la comunidad NARP residente en Bogotá "/>
    <s v="O232020200991119_Otros servicios de la administración pública n.c.p."/>
    <s v="CCE-16 Contratación Directa"/>
    <s v="Marzo "/>
    <s v="Abril "/>
    <n v="4"/>
    <n v="3300000"/>
    <n v="13200000"/>
    <s v="Gerencia de  Etnias "/>
    <s v="1-100-F001_VA-Recursos distrito"/>
    <s v="NO"/>
    <s v="N/A"/>
    <m/>
  </r>
  <r>
    <s v="01 - Hacer un nuevo contrato social con igualdad de oportunidades para la inclusión social, productiva y política."/>
    <s v="04 - Hacer un nuevo contrato social con igualdad de oportunidades para la inclusión social, productiva y política."/>
    <x v="0"/>
    <s v="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
    <x v="0"/>
    <n v="80111600"/>
    <s v="Servicio de apoyo para desarrollar procesos de participación, organización y fortalecimiento  de la comunidad NARP residente en Bogotá "/>
    <s v="O232020200991119_Otros servicios de la administración pública n.c.p."/>
    <s v="CCE-16 Contratación Directa"/>
    <s v="Julio"/>
    <s v="Agosto "/>
    <n v="4"/>
    <n v="3300000"/>
    <n v="13200000"/>
    <s v="Gerencia de  Etnias "/>
    <s v="1-100-F001_VA-Recursos distrito"/>
    <s v="NO"/>
    <s v="N/A"/>
    <m/>
  </r>
  <r>
    <s v="01 - Hacer un nuevo contrato social con igualdad de oportunidades para la inclusión social, productiva y política."/>
    <s v="04 - Hacer un nuevo contrato social con igualdad de oportunidades para la inclusión social, productiva y política."/>
    <x v="0"/>
    <s v="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
    <x v="0"/>
    <n v="80111600"/>
    <s v="Servicio de apoyo para desarrollar procesos de participación, Organización y fortalecimiento  de la comunidad indígena residente en Bogotá "/>
    <s v="O232020200991119_Otros servicios de la administración pública n.c.p."/>
    <s v="CCE-16 Contratación Directa"/>
    <s v="Febrero"/>
    <s v="Marzo "/>
    <n v="4"/>
    <n v="2200000"/>
    <n v="8800000"/>
    <s v="Gerencia de  Etnias "/>
    <s v="1-100-F001_VA-Recursos distrito"/>
    <s v="NO"/>
    <s v="N/A"/>
    <m/>
  </r>
  <r>
    <s v="01 - Hacer un nuevo contrato social con igualdad de oportunidades para la inclusión social, productiva y política."/>
    <s v="04 - Hacer un nuevo contrato social con igualdad de oportunidades para la inclusión social, productiva y política."/>
    <x v="0"/>
    <s v="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
    <x v="0"/>
    <n v="80111600"/>
    <s v="Servicio de apoyo para desarrollar procesos de participación, Organización y fortalecimiento  de la comunidad indígena residente en Bogotá "/>
    <s v="O232020200991119_Otros servicios de la administración pública n.c.p."/>
    <s v="CCE-16 Contratación Directa"/>
    <s v="Julio"/>
    <s v="Agosto "/>
    <s v="4 meses y 10 dias "/>
    <n v="2200000"/>
    <n v="9480000"/>
    <s v="Gerencia de  Etnias "/>
    <s v="1-100-F001_VA-Recursos distrito"/>
    <s v="NO"/>
    <s v="N/A"/>
    <m/>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x v="1"/>
    <n v="80111600"/>
    <s v="Profesional para realizar actividades de gestión documental para la Subdirección de Asuntos Comunales"/>
    <s v="O232020200883990_Otros servicios profesionales, técnicos y empresariales n.c.p."/>
    <s v="CCE-16 Contratación Directa"/>
    <s v="Enero"/>
    <s v="Enero"/>
    <n v="10.5"/>
    <n v="3500000"/>
    <n v="36750000"/>
    <s v="Subdirección de Asuntos Comunales"/>
    <s v="1-100-F001_VA-Recursos distrito"/>
    <s v="NO"/>
    <s v="N/A"/>
    <m/>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x v="1"/>
    <n v="80111600"/>
    <s v="Profesional para realizar actividades de acompañamiento en territorio."/>
    <s v="O232020200991119_Otros servicios de la administración pública n.c.p."/>
    <s v="CCE-16 Contratación Directa"/>
    <s v="Enero"/>
    <s v="Enero"/>
    <n v="10.5"/>
    <n v="4000000"/>
    <n v="42000000"/>
    <s v="Subdirección de Asuntos Comunales"/>
    <s v="1-100-F001_VA-Recursos distrito"/>
    <s v="NO"/>
    <s v="N/A"/>
    <m/>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x v="1"/>
    <n v="80111600"/>
    <s v="Técnico para realizar actividades de acompañamiento en territorio."/>
    <s v="O232020200991119_Otros servicios de la administración pública n.c.p."/>
    <s v="CCE-16 Contratación Directa"/>
    <s v="Enero"/>
    <s v="Enero"/>
    <n v="10.5"/>
    <n v="3421000"/>
    <n v="35920500"/>
    <s v="Subdirección de Asuntos Comunales"/>
    <s v="1-100-F001_VA-Recursos distrito"/>
    <s v="NO"/>
    <s v="N/A"/>
    <m/>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x v="1"/>
    <n v="80111600"/>
    <s v="Técnico para realizar acitividades transversales."/>
    <s v="O232020200883990_Otros servicios profesionales, técnicos y empresariales n.c.p."/>
    <s v="CCE-16 Contratación Directa"/>
    <s v="Enero"/>
    <s v="Enero"/>
    <n v="10.5"/>
    <n v="3250000"/>
    <n v="34125000"/>
    <s v="Subdirección de Asuntos Comunales"/>
    <s v="1-100-F001_VA-Recursos distrito"/>
    <s v="NO"/>
    <s v="N/A"/>
    <m/>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x v="1"/>
    <n v="80111600"/>
    <s v="Profesional para realizar actividades de acompañamiento en territorio."/>
    <s v="O232020200991119_Otros servicios de la administración pública n.c.p."/>
    <s v="CCE-16 Contratación Directa"/>
    <s v="Enero"/>
    <s v="Enero"/>
    <n v="11"/>
    <n v="3400000"/>
    <n v="37400000"/>
    <s v="Subdirección de Asuntos Comunales"/>
    <s v="1-100-F001_VA-Recursos distrito"/>
    <s v="NO"/>
    <s v="N/A"/>
    <m/>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x v="1"/>
    <n v="80111600"/>
    <s v="Profesional para realizar actividades de acompañamiento en territorio."/>
    <s v="O232020200991119_Otros servicios de la administración pública n.c.p."/>
    <s v="CCE-16 Contratación Directa"/>
    <s v="Enero"/>
    <s v="Enero"/>
    <n v="10.5"/>
    <n v="3849000"/>
    <n v="40414500"/>
    <s v="Subdirección de Asuntos Comunales"/>
    <s v="1-100-F001_VA-Recursos distrito"/>
    <s v="NO"/>
    <s v="N/A"/>
    <m/>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x v="1"/>
    <n v="80111600"/>
    <s v="Profesional para realizar actividades de acompañamiento en territorio."/>
    <s v="O232020200991119_Otros servicios de la administración pública n.c.p."/>
    <s v="CCE-16 Contratación Directa"/>
    <s v="Enero"/>
    <s v="Enero"/>
    <n v="10.5"/>
    <n v="3600000"/>
    <n v="37800000"/>
    <s v="Subdirección de Asuntos Comunales"/>
    <s v="1-100-F001_VA-Recursos distrito"/>
    <s v="NO"/>
    <s v="N/A"/>
    <m/>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x v="1"/>
    <n v="80111600"/>
    <s v="Técnico para realizar actividades de acompañamiento en territorio."/>
    <s v="O232020200991119_Otros servicios de la administración pública n.c.p."/>
    <s v="CCE-16 Contratación Directa"/>
    <s v="Enero"/>
    <s v="Enero"/>
    <n v="10"/>
    <n v="3400000"/>
    <n v="34000000"/>
    <s v="Subdirección de Asuntos Comunales"/>
    <s v="1-100-F001_VA-Recursos distrito"/>
    <s v="NO"/>
    <s v="N/A"/>
    <m/>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x v="1"/>
    <n v="80111600"/>
    <s v="Profesional para realizar actividades de acompañamiento en territorio."/>
    <s v="O232020200991119_Otros servicios de la administración pública n.c.p."/>
    <s v="CCE-16 Contratación Directa"/>
    <s v="Enero"/>
    <s v="Enero"/>
    <n v="10.5"/>
    <n v="3600000"/>
    <n v="37800000"/>
    <s v="Subdirección de Asuntos Comunales"/>
    <s v="1-100-F001_VA-Recursos distrito"/>
    <s v="NO"/>
    <s v="N/A"/>
    <m/>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x v="1"/>
    <n v="80111600"/>
    <s v="Profesional para realizar actividades de acompañamiento en territorio."/>
    <s v="O232020200991119_Otros servicios de la administración pública n.c.p."/>
    <s v="CCE-16 Contratación Directa"/>
    <s v="Enero"/>
    <s v="Enero"/>
    <n v="10"/>
    <n v="3421000"/>
    <n v="34210000"/>
    <s v="Subdirección de Asuntos Comunales"/>
    <s v="1-100-F001_VA-Recursos distrito"/>
    <s v="NO"/>
    <s v="N/A"/>
    <m/>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x v="1"/>
    <n v="80111600"/>
    <s v="Profesional para realizar actividades de acompañamiento en territorio."/>
    <s v="O232020200991119_Otros servicios de la administración pública n.c.p."/>
    <s v="CCE-16 Contratación Directa"/>
    <s v="Enero"/>
    <s v="Enero"/>
    <n v="10.5"/>
    <n v="4000000"/>
    <n v="42000000"/>
    <s v="Subdirección de Asuntos Comunales"/>
    <s v="1-100-F001_VA-Recursos distrito"/>
    <s v="NO"/>
    <s v="N/A"/>
    <m/>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x v="1"/>
    <n v="80111600"/>
    <s v="Profesional para realizar actividades de gestión contable."/>
    <s v="O232020200991119_Otros servicios de la administración pública n.c.p."/>
    <s v="CCE-16 Contratación Directa"/>
    <s v="Enero"/>
    <s v="Enero"/>
    <n v="10.5"/>
    <n v="4300000"/>
    <n v="45150000"/>
    <s v="Subdirección de Asuntos Comunales"/>
    <s v="1-100-F001_VA-Recursos distrito"/>
    <s v="NO"/>
    <s v="N/A"/>
    <m/>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x v="1"/>
    <n v="80111600"/>
    <s v="Técnico para realizar acitividades transversales."/>
    <s v="O232020200991119_Otros servicios de la administración pública n.c.p."/>
    <s v="CCE-16 Contratación Directa"/>
    <s v="Enero"/>
    <s v="Enero"/>
    <n v="10.5"/>
    <n v="3421000"/>
    <n v="35920500"/>
    <s v="Subdirección de Asuntos Comunales"/>
    <s v="1-100-F001_VA-Recursos distrito"/>
    <s v="NO"/>
    <s v="N/A"/>
    <m/>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x v="1"/>
    <n v="80111600"/>
    <s v="Profesional para realizar actividades de acompañamiento en territorio."/>
    <s v="O232020200991119_Otros servicios de la administración pública n.c.p."/>
    <s v="CCE-16 Contratación Directa"/>
    <s v="Enero"/>
    <s v="Enero"/>
    <n v="10.5"/>
    <n v="4000000"/>
    <n v="42000000"/>
    <s v="Subdirección de Asuntos Comunales"/>
    <s v="1-100-F001_VA-Recursos distrito"/>
    <s v="NO"/>
    <s v="N/A"/>
    <m/>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x v="1"/>
    <n v="80111600"/>
    <s v="Profesional para realizar actividades como Ingeniero de sistemas."/>
    <s v="O232020200991119_Otros servicios de la administración pública n.c.p."/>
    <s v="CCE-16 Contratación Directa"/>
    <s v="Enero"/>
    <s v="Enero"/>
    <n v="3"/>
    <n v="5300000"/>
    <n v="15900000"/>
    <s v="Subdirección de Asuntos Comunales"/>
    <s v="1-100-F001_VA-Recursos distrito"/>
    <s v="NO"/>
    <s v="N/A"/>
    <m/>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x v="1"/>
    <n v="80111600"/>
    <s v="Técnico para realizar acitividades transversales."/>
    <s v="O232020200883990_Otros servicios profesionales, técnicos y empresariales n.c.p."/>
    <s v="CCE-16 Contratación Directa"/>
    <s v="Enero"/>
    <s v="Enero"/>
    <n v="11.5"/>
    <n v="3421000"/>
    <n v="39341500"/>
    <s v="Subdirección de Asuntos Comunales"/>
    <s v="1-100-F001_VA-Recursos distrito"/>
    <s v="NO"/>
    <s v="N/A"/>
    <m/>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x v="1"/>
    <n v="80111600"/>
    <s v="Profesional para realizar actividades de acompañamiento en territorio."/>
    <s v="O232020200991119_Otros servicios de la administración pública n.c.p."/>
    <s v="CCE-16 Contratación Directa"/>
    <s v="Enero"/>
    <s v="Enero"/>
    <n v="10"/>
    <n v="4000000"/>
    <n v="40000000"/>
    <s v="Subdirección de Asuntos Comunales"/>
    <s v="1-100-F001_VA-Recursos distrito"/>
    <s v="NO"/>
    <s v="N/A"/>
    <m/>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x v="1"/>
    <n v="80111600"/>
    <s v="Profesional para realizar actividades de acompañamiento en territorio."/>
    <s v="O232020200991119_Otros servicios de la administración pública n.c.p."/>
    <s v="CCE-16 Contratación Directa"/>
    <s v="Enero"/>
    <s v="Enero"/>
    <n v="10.5"/>
    <n v="4200000"/>
    <n v="44100000"/>
    <s v="Subdirección de Asuntos Comunales"/>
    <s v="1-100-F001_VA-Recursos distrito"/>
    <s v="NO"/>
    <s v="N/A"/>
    <m/>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x v="1"/>
    <n v="80111600"/>
    <s v="Profesional para realizar actividades de acompañamiento en territorio."/>
    <s v="O232020200991119_Otros servicios de la administración pública n.c.p."/>
    <s v="CCE-16 Contratación Directa"/>
    <s v="Enero"/>
    <s v="Enero"/>
    <n v="10"/>
    <n v="3500000"/>
    <n v="35000000"/>
    <s v="Subdirección de Asuntos Comunales"/>
    <s v="1-100-F001_VA-Recursos distrito"/>
    <s v="NO"/>
    <s v="N/A"/>
    <m/>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x v="1"/>
    <n v="80111600"/>
    <s v="Profesional para realizar actividades de acompañamiento en territorio."/>
    <s v="O232020200991119_Otros servicios de la administración pública n.c.p."/>
    <s v="CCE-16 Contratación Directa"/>
    <s v="Enero"/>
    <s v="Enero"/>
    <n v="10.5"/>
    <n v="4000000"/>
    <n v="42000000"/>
    <s v="Subdirección de Asuntos Comunales"/>
    <s v="1-100-F001_VA-Recursos distrito"/>
    <s v="NO"/>
    <s v="N/A"/>
    <m/>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x v="1"/>
    <n v="80111600"/>
    <s v="Profesional para realizar actividades transversales."/>
    <s v="O232020200883990_Otros servicios profesionales, técnicos y empresariales n.c.p."/>
    <s v="CCE-16 Contratación Directa"/>
    <s v="Enero"/>
    <s v="Enero"/>
    <n v="10"/>
    <n v="4000000"/>
    <n v="40000000"/>
    <s v="Subdirección de Asuntos Comunales"/>
    <s v="1-100-F001_VA-Recursos distrito"/>
    <s v="NO"/>
    <s v="N/A"/>
    <m/>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x v="1"/>
    <n v="80111600"/>
    <s v="Profesional para realizar actividades transversales."/>
    <s v="O232020200883990_Otros servicios profesionales, técnicos y empresariales n.c.p."/>
    <s v="CCE-16 Contratación Directa"/>
    <s v="Enero"/>
    <s v="Enero"/>
    <n v="8"/>
    <n v="5000000"/>
    <n v="40000000"/>
    <s v="Subdirección de Asuntos Comunales"/>
    <s v="1-100-F001_VA-Recursos distrito"/>
    <s v="NO"/>
    <s v="N/A"/>
    <m/>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x v="1"/>
    <n v="80111600"/>
    <s v="Profesional para realizar actividades transversales."/>
    <s v="O232020200883990_Otros servicios profesionales, técnicos y empresariales n.c.p."/>
    <s v="CCE-16 Contratación Directa"/>
    <s v="Enero"/>
    <s v="Enero"/>
    <n v="11"/>
    <n v="4500000"/>
    <n v="49500000"/>
    <s v="Subdirección de Asuntos Comunales"/>
    <s v="1-100-F001_VA-Recursos distrito"/>
    <s v="NO"/>
    <s v="N/A"/>
    <m/>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x v="1"/>
    <n v="80111600"/>
    <s v="Profesional para realizar actividades de acompañamiento en territorio."/>
    <s v="O232020200991119_Otros servicios de la administración pública n.c.p."/>
    <s v="CCE-16 Contratación Directa"/>
    <s v="Enero"/>
    <s v="Enero"/>
    <n v="10.5"/>
    <n v="4000000"/>
    <n v="42000000"/>
    <s v="Subdirección de Asuntos Comunales"/>
    <s v="1-100-F001_VA-Recursos distrito"/>
    <s v="NO"/>
    <s v="N/A"/>
    <m/>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x v="1"/>
    <n v="80111600"/>
    <s v="Profesional para el acompañamiento jurídico de las Organizaciones Comunales de primer y segundo grado y Orgnizaciones de Propiedad Horizontal."/>
    <s v="O232020200883990_Otros servicios profesionales, técnicos y empresariales n.c.p."/>
    <s v="CCE-16 Contratación Directa"/>
    <s v="Enero"/>
    <s v="Enero"/>
    <n v="10.5"/>
    <n v="4500000"/>
    <n v="47250000"/>
    <s v="Subdirección de Asuntos Comunales"/>
    <s v="1-100-F001_VA-Recursos distrito"/>
    <s v="NO"/>
    <s v="N/A"/>
    <m/>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x v="1"/>
    <n v="80111600"/>
    <s v="Profesional para el acompañamiento jurídico de las Organizaciones Comunales de primer y segundo grado y Orgnizaciones de Propiedad Horizontal."/>
    <s v="O232020200883990_Otros servicios profesionales, técnicos y empresariales n.c.p."/>
    <s v="CCE-16 Contratación Directa"/>
    <s v="Enero"/>
    <s v="Enero"/>
    <n v="10"/>
    <n v="5200000"/>
    <n v="52000000"/>
    <s v="Subdirección de Asuntos Comunales"/>
    <s v="1-100-F001_VA-Recursos distrito"/>
    <s v="NO"/>
    <s v="N/A"/>
    <m/>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x v="1"/>
    <n v="80111600"/>
    <s v="Profesional para realizar actividades de acompañamiento en territorio."/>
    <s v="O232020200883990_Otros servicios profesionales, técnicos y empresariales n.c.p."/>
    <s v="CCE-16 Contratación Directa"/>
    <s v="Enero"/>
    <s v="Enero"/>
    <n v="10.5"/>
    <n v="4700000"/>
    <n v="49350000"/>
    <s v="Subdirección de Asuntos Comunales"/>
    <s v="1-100-F001_VA-Recursos distrito"/>
    <s v="NO"/>
    <s v="N/A"/>
    <m/>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x v="1"/>
    <n v="80111600"/>
    <s v="Profesional para el acompañamiento jurídico de las Organizaciones Comunales de primer y segundo grado y Orgnizaciones de Propiedad Horizontal."/>
    <s v="O232020200883990_Otros servicios profesionales, técnicos y empresariales n.c.p."/>
    <s v="CCE-16 Contratación Directa"/>
    <s v="Enero"/>
    <s v="Enero"/>
    <n v="11"/>
    <n v="5000000"/>
    <n v="55000000"/>
    <s v="Subdirección de Asuntos Comunales"/>
    <s v="1-100-F001_VA-Recursos distrito"/>
    <s v="NO"/>
    <s v="N/A"/>
    <m/>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x v="1"/>
    <n v="80111600"/>
    <s v="Profesional para realizar actividades de acompañamiento en territorio."/>
    <s v="O232020200991119_Otros servicios de la administración pública n.c.p."/>
    <s v="CCE-16 Contratación Directa"/>
    <s v="Enero"/>
    <s v="Enero"/>
    <n v="11"/>
    <n v="4800000"/>
    <n v="52800000"/>
    <s v="Subdirección de Asuntos Comunales"/>
    <s v="1-100-F001_VA-Recursos distrito"/>
    <s v="NO"/>
    <s v="N/A"/>
    <m/>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x v="1"/>
    <n v="80111600"/>
    <s v="Profesional para realizar actividades de acompañamiento en territorio."/>
    <s v="O232020200991119_Otros servicios de la administración pública n.c.p."/>
    <s v="CCE-16 Contratación Directa"/>
    <s v="Enero"/>
    <s v="Enero"/>
    <n v="10"/>
    <n v="5150000"/>
    <n v="51500000"/>
    <s v="Subdirección de Asuntos Comunales"/>
    <s v="1-100-F001_VA-Recursos distrito"/>
    <s v="NO"/>
    <s v="N/A"/>
    <m/>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x v="1"/>
    <n v="80111600"/>
    <s v="Profesional para realizar actividades de acompañamiento en territorio."/>
    <s v="O232020200991119_Otros servicios de la administración pública n.c.p."/>
    <s v="CCE-16 Contratación Directa"/>
    <s v="Enero"/>
    <s v="Enero"/>
    <n v="9"/>
    <n v="5500000"/>
    <n v="49500000"/>
    <s v="Subdirección de Asuntos Comunales"/>
    <s v="1-100-F001_VA-Recursos distrito"/>
    <s v="NO"/>
    <s v="N/A"/>
    <m/>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x v="1"/>
    <n v="80111600"/>
    <s v="Profesional para el acompañamiento jurídico de las Organizaciones Comunales de primer y segundo grado y Orgnizaciones de Propiedad Horizontal."/>
    <s v="O232020200991119_Otros servicios de la administración pública n.c.p."/>
    <s v="CCE-16 Contratación Directa"/>
    <s v="Enero"/>
    <s v="Enero"/>
    <n v="10"/>
    <n v="5150000"/>
    <n v="51500000"/>
    <s v="Subdirección de Asuntos Comunales"/>
    <s v="1-100-F001_VA-Recursos distrito"/>
    <s v="NO"/>
    <s v="N/A"/>
    <m/>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x v="1"/>
    <n v="80111600"/>
    <s v="Profesional para realizar actividades de gestión contable."/>
    <s v="O232020200991119_Otros servicios de la administración pública n.c.p."/>
    <s v="CCE-16 Contratación Directa"/>
    <s v="Enero"/>
    <s v="Enero"/>
    <n v="10.5"/>
    <n v="4500000"/>
    <n v="47250000"/>
    <s v="Subdirección de Asuntos Comunales"/>
    <s v="1-100-F001_VA-Recursos distrito"/>
    <s v="NO"/>
    <s v="N/A"/>
    <m/>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x v="1"/>
    <n v="80111600"/>
    <s v="Profesional para realizar actividades de gestión contable."/>
    <s v="O232020200991119_Otros servicios de la administración pública n.c.p."/>
    <s v="CCE-16 Contratación Directa"/>
    <s v="Enero"/>
    <s v="Enero"/>
    <n v="10"/>
    <n v="3849000"/>
    <n v="38490000"/>
    <s v="Subdirección de Asuntos Comunales"/>
    <s v="1-100-F001_VA-Recursos distrito"/>
    <s v="NO"/>
    <s v="N/A"/>
    <m/>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x v="1"/>
    <n v="80111600"/>
    <s v="Profesional para realizar actividades de acompañamiento en territorio."/>
    <s v="O232020200883990_Otros servicios profesionales, técnicos y empresariales n.c.p."/>
    <s v="CCE-16 Contratación Directa"/>
    <s v="Enero"/>
    <s v="Enero"/>
    <n v="10"/>
    <n v="5000000"/>
    <n v="50000000"/>
    <s v="Subdirección de Asuntos Comunales"/>
    <s v="1-100-F001_VA-Recursos distrito"/>
    <s v="NO"/>
    <s v="N/A"/>
    <m/>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x v="1"/>
    <n v="80111600"/>
    <s v="Profesional para realizar actividades de acompañamiento en territorio."/>
    <s v="O232020200991119_Otros servicios de la administración pública n.c.p."/>
    <s v="CCE-16 Contratación Directa"/>
    <s v="Enero"/>
    <s v="Enero"/>
    <n v="11"/>
    <n v="5500000"/>
    <n v="60500000"/>
    <s v="Subdirección de Asuntos Comunales"/>
    <s v="1-100-F001_VA-Recursos distrito"/>
    <s v="NO"/>
    <s v="N/A"/>
    <m/>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x v="1"/>
    <n v="80111600"/>
    <s v="Profesional para realizar actividades transversales."/>
    <s v="O232020200883990_Otros servicios profesionales, técnicos y empresariales n.c.p."/>
    <s v="CCE-16 Contratación Directa"/>
    <s v="Enero"/>
    <s v="Enero"/>
    <n v="10"/>
    <n v="4000000"/>
    <n v="40000000"/>
    <s v="Subdirección de Asuntos Comunales"/>
    <s v="1-100-F001_VA-Recursos distrito"/>
    <s v="NO"/>
    <s v="N/A"/>
    <m/>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x v="1"/>
    <n v="80111600"/>
    <s v="Profesional para realizar actividades transversales."/>
    <s v="O232020200883990_Otros servicios profesionales, técnicos y empresariales n.c.p."/>
    <s v="CCE-16 Contratación Directa"/>
    <s v="Enero"/>
    <s v="Enero"/>
    <n v="11"/>
    <n v="5000000"/>
    <n v="55000000"/>
    <s v="Subdirección de Asuntos Comunales"/>
    <s v="1-100-F001_VA-Recursos distrito"/>
    <s v="NO"/>
    <s v="N/A"/>
    <m/>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x v="1"/>
    <n v="80111600"/>
    <s v="Profesional para realizar actividades de acompañamiento en territorio."/>
    <s v="O232020200991119_Otros servicios de la administración pública n.c.p."/>
    <s v="CCE-16 Contratación Directa"/>
    <s v="Enero"/>
    <s v="Enero"/>
    <n v="10.5"/>
    <n v="4000000"/>
    <n v="42000000"/>
    <s v="Subdirección de Asuntos Comunales"/>
    <s v="1-100-F001_VA-Recursos distrito"/>
    <s v="NO"/>
    <s v="N/A"/>
    <m/>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x v="1"/>
    <n v="80111600"/>
    <s v="Técnico para realizar actividades de acompañamiento en territorio."/>
    <s v="O232020200991119_Otros servicios de la administración pública n.c.p."/>
    <s v="CCE-16 Contratación Directa"/>
    <s v="Enero"/>
    <s v="Enero"/>
    <n v="11"/>
    <n v="3421000"/>
    <n v="37631000"/>
    <s v="Subdirección de Asuntos Comunales"/>
    <s v="1-100-F001_VA-Recursos distrito"/>
    <s v="NO"/>
    <s v="N/A"/>
    <m/>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x v="1"/>
    <n v="80111600"/>
    <s v="Profesional para realizar actividades de acompañamiento en territorio."/>
    <s v="O232020200991119_Otros servicios de la administración pública n.c.p."/>
    <s v="CCE-16 Contratación Directa"/>
    <s v="Enero"/>
    <s v="Enero"/>
    <n v="10"/>
    <n v="4000000"/>
    <n v="40000000"/>
    <s v="Subdirección de Asuntos Comunales"/>
    <s v="1-100-F001_VA-Recursos distrito"/>
    <s v="NO"/>
    <s v="N/A"/>
    <m/>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x v="1"/>
    <n v="80111600"/>
    <s v="Profesional para realizar actividades transversales."/>
    <s v="O232020200883990_Otros servicios profesionales, técnicos y empresariales n.c.p."/>
    <s v="CCE-16 Contratación Directa"/>
    <s v="Enero"/>
    <s v="Enero"/>
    <n v="11.5"/>
    <n v="6000000"/>
    <n v="69000000"/>
    <s v="Subdirección de Asuntos Comunales"/>
    <s v="1-100-F001_VA-Recursos distrito"/>
    <s v="NO"/>
    <s v="N/A"/>
    <m/>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x v="1"/>
    <n v="80111600"/>
    <s v="Profesional para realizar actividades transversales."/>
    <s v="O232020200883990_Otros servicios profesionales, técnicos y empresariales n.c.p."/>
    <s v="CCE-16 Contratación Directa"/>
    <s v="Enero"/>
    <s v="Enero"/>
    <n v="11"/>
    <n v="5000000"/>
    <n v="55000000"/>
    <s v="Subdirección de Asuntos Comunales"/>
    <s v="1-100-F001_VA-Recursos distrito"/>
    <s v="NO"/>
    <s v="N/A"/>
    <m/>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x v="1"/>
    <n v="80111600"/>
    <s v="Contar con incentivos para las organizaciones comunales de primer y segundo grado y las de propiedad horizontal con asiento en el Distrito Capital."/>
    <s v="O232020200991119_Otros servicios de la administración pública n.c.p."/>
    <s v="CCE-99 Seléccion abreviada - acuerdo marco"/>
    <s v="Enero"/>
    <s v="Enero"/>
    <n v="1"/>
    <n v="0"/>
    <n v="300423500"/>
    <s v="Subdirección de Asuntos Comunales"/>
    <s v="1-100-F001_VA-Recursos distrito"/>
    <s v="NO"/>
    <s v="N/A"/>
    <m/>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x v="1"/>
    <s v="80141600;80141900;80111600;81141600"/>
    <s v="Prestación de servicios logísticos y operativos para la organización y ejecución del evento formador de formadores"/>
    <s v="O232020200991119_Otros servicios de la administración pública n.c.p."/>
    <s v="CCE-06 Selección abreviada menor cuantía"/>
    <s v="Febrero"/>
    <s v="Marzo"/>
    <n v="1"/>
    <n v="0"/>
    <n v="30000000"/>
    <s v="Subdirección de Asuntos Comunales"/>
    <s v="1-100-F001_VA-Recursos distrito"/>
    <s v="NO"/>
    <s v="N/A"/>
    <m/>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x v="1"/>
    <s v="80141600;80141900;80111600;81141600"/>
    <s v="Prestación de servicios logísticos y operativos para la organización y ejecución de las actividades y eventos institucionales realizados por el IDPAC."/>
    <s v="O232020200991119_Otros servicios de la administración pública n.c.p."/>
    <s v="CCE-06 Selección abreviada menor cuantía"/>
    <s v="Febrero"/>
    <s v="Marzo"/>
    <n v="1"/>
    <n v="0"/>
    <n v="100000000"/>
    <s v="Subdirección de Asuntos Comunales"/>
    <s v="1-100-F001_VA-Recursos distrito"/>
    <s v="NO"/>
    <s v="N/A"/>
    <m/>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x v="1"/>
    <s v="31211502;_x000a_31211604;_x000a_31211703;_x000a_31211905"/>
    <s v="Contratar los elementos, actividades bienes y/o servicios necesarios para la entrega de incentivosa los Consejos Locales de Propiedad Horizontal"/>
    <s v="O232020200991119_Otros servicios de la administración pública n.c.p."/>
    <s v="CCE-10 Mínima cuantía"/>
    <s v="Enero"/>
    <s v="Enero"/>
    <n v="1"/>
    <s v="N/A"/>
    <n v="23360000"/>
    <s v="Subdirección de Asuntos Comunales"/>
    <s v="1-100-F001_VA-Recursos distrito"/>
    <s v="NO"/>
    <s v="N/A"/>
    <m/>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x v="1"/>
    <s v="31211502;_x000a_31211604;_x000a_31211703;_x000a_31211905_x000a_"/>
    <s v="Contratar los elementos, actividades bienes y/o servicios necesarios para la entrega de incentivos en la modalidad Juntas de Colores"/>
    <s v="O232020200991119_Otros servicios de la administración pública n.c.p."/>
    <s v="CCE-99 Seléccion abreviada - acuerdo marco"/>
    <s v="Enero"/>
    <s v="Enero"/>
    <n v="1"/>
    <s v="N/A"/>
    <n v="25000000"/>
    <s v="Subdirección de Asuntos Comunales"/>
    <s v="1-100-F001_VA-Recursos distrito"/>
    <s v="NO"/>
    <s v="N/A"/>
    <m/>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x v="1"/>
    <n v="80111600"/>
    <s v="Profesional para realizar actividades de gestión contable."/>
    <s v="O232020200991119_Otros servicios de la administración pública n.c.p."/>
    <s v="CCE-16 Contratación Directa"/>
    <s v="Enero"/>
    <s v="Enero"/>
    <n v="10.5"/>
    <n v="4500000"/>
    <n v="47250000"/>
    <s v="Subdirección de Asuntos Comunales"/>
    <s v="1-100-F001_VA-Recursos distrito"/>
    <s v="NO"/>
    <s v="N/A"/>
    <m/>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x v="1"/>
    <n v="80111600"/>
    <s v="Personal asistencial para realizar apoyo a la gestión."/>
    <s v="O232020200883990_Otros servicios profesionales, técnicos y empresariales n.c.p."/>
    <s v="CCE-16 Contratación Directa"/>
    <s v="Enero"/>
    <s v="Enero"/>
    <n v="10"/>
    <n v="3300000"/>
    <n v="33000000"/>
    <s v="Subdirección de Asuntos Comunales"/>
    <s v="1-100-F001_VA-Recursos distrito"/>
    <s v="NO"/>
    <s v="N/A"/>
    <m/>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x v="1"/>
    <n v="80111600"/>
    <s v="Profesional para realizar actividades de acompañamiento en territorio."/>
    <s v="O232020200883990_Otros servicios profesionales, técnicos y empresariales n.c.p."/>
    <s v="CCE-16 Contratación Directa"/>
    <s v="Enero"/>
    <s v="Enero"/>
    <n v="10"/>
    <n v="3500000"/>
    <n v="35000000"/>
    <s v="Subdirección de Asuntos Comunales"/>
    <s v="1-100-F001_VA-Recursos distrito"/>
    <s v="NO"/>
    <s v="N/A"/>
    <m/>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x v="1"/>
    <n v="80111600"/>
    <s v="Técnico para realizar actividades de acompañamiento en territorio."/>
    <s v="O232020200883990_Otros servicios profesionales, técnicos y empresariales n.c.p."/>
    <s v="CCE-16 Contratación Directa"/>
    <s v="Enero"/>
    <s v="Enero"/>
    <n v="10"/>
    <n v="3421000"/>
    <n v="34210000"/>
    <s v="Subdirección de Asuntos Comunales"/>
    <s v="1-100-F001_VA-Recursos distrito"/>
    <s v="NO"/>
    <s v="N/A"/>
    <m/>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x v="1"/>
    <n v="80111600"/>
    <s v="Técnico para realizar actividades de acompañamiento en territorio."/>
    <s v="O232020200991119_Otros servicios de la administración pública n.c.p."/>
    <s v="CCE-16 Contratación Directa"/>
    <s v="Enero"/>
    <s v="Enero"/>
    <n v="10"/>
    <n v="3200000"/>
    <n v="32000000"/>
    <s v="Subdirección de Asuntos Comunales"/>
    <s v="1-100-F001_VA-Recursos distrito"/>
    <s v="NO"/>
    <s v="N/A"/>
    <m/>
  </r>
  <r>
    <s v="05 - Construir Bogotá Región con gobierno abierto, transparente y ciudadanía consciente"/>
    <s v="51 - Gobierno Abierto"/>
    <x v="1"/>
    <s v="424 - Implementar una (1) estrategia para fortalecer a las organizaciones comunales, sociales, comunitarias, de propiedad horizontal e instancias de participación promocionando la inclusión y el liderazgo de nuevas ciudadanías"/>
    <x v="1"/>
    <n v="80111600"/>
    <s v="Técnico para realizar actividades de acompañamiento en territorio."/>
    <s v="O232020200991119_Otros servicios de la administración pública n.c.p."/>
    <s v="CCE-16 Contratación Directa"/>
    <s v="Enero"/>
    <s v="Enero"/>
    <n v="10.5"/>
    <n v="3421000"/>
    <n v="35920500"/>
    <s v="Subdirección de Asuntos Comunales"/>
    <s v="1-100-F001_VA-Recursos distrito"/>
    <s v="NO"/>
    <s v="N/A"/>
    <m/>
  </r>
  <r>
    <s v="05 - Construir Bogotá Región con gobierno abierto, transparente y ciudadanía consciente"/>
    <s v="51 - Gobierno Abierto"/>
    <x v="2"/>
    <s v="420 - Implementar el 100% del Observatorio de la Participación"/>
    <x v="2"/>
    <n v="80111600"/>
    <s v="Profesional para el desarrollo de la línea de seguimiento sobre causas de la violencia en el fútbol del Observatorio de Participación Ciudadana."/>
    <s v="O232020200883990_Otros servicios profesionales, técnicos y empresariales n.c.p."/>
    <s v="CCE-16 Contratación Directa"/>
    <s v="Enero"/>
    <s v="Febrero"/>
    <n v="5"/>
    <n v="5000000"/>
    <n v="25000000"/>
    <s v="Subdirección de Fortalecimiento de la Organización Social"/>
    <s v="1-100-F001_VA-Recursos distrito"/>
    <s v="NO"/>
    <s v="N/A"/>
    <m/>
  </r>
  <r>
    <s v="05 - Construir Bogotá Región con gobierno abierto, transparente y ciudadanía consciente"/>
    <s v="51 - Gobierno Abierto"/>
    <x v="2"/>
    <s v="420 - Implementar el 100% del Observatorio de la Participación"/>
    <x v="2"/>
    <n v="80111600"/>
    <s v="Profesional para el desarrollo de la línea de seguimiento sobre causas de la violencia en el fútbol del Observatorio de Participación Ciudadana."/>
    <s v="O232020200883990_Otros servicios profesionales, técnicos y empresariales n.c.p."/>
    <s v="CCE-16 Contratación Directa"/>
    <s v="Junio"/>
    <s v="Julio"/>
    <n v="3"/>
    <n v="5000000"/>
    <n v="15000000"/>
    <s v="Subdirección de Fortalecimiento de la Organización Social"/>
    <s v="1-100-F001_VA-Recursos distrito"/>
    <s v="NO"/>
    <s v="N/A"/>
    <m/>
  </r>
  <r>
    <s v="05 - Construir Bogotá Región con gobierno abierto, transparente y ciudadanía consciente"/>
    <s v="51 - Gobierno Abierto"/>
    <x v="2"/>
    <s v="420 - Implementar el 100% del Observatorio de la Participación"/>
    <x v="2"/>
    <n v="80111600"/>
    <s v="Profesional para apoyar la estructuración del observatorio de la participación y sus herramientas a cargo de la Subdirección de Fortalecimiento de la Organización Social. "/>
    <s v="O232020200883990_Otros servicios profesionales, técnicos y empresariales n.c.p."/>
    <s v="CCE-16 Contratación Directa"/>
    <s v="Enero"/>
    <s v="Febrero"/>
    <n v="5"/>
    <n v="7000000"/>
    <n v="35000000"/>
    <s v="Subdirección de Fortalecimiento de la Organización Social"/>
    <s v="1-100-F001_VA-Recursos distrito"/>
    <s v="NO"/>
    <s v="N/A"/>
    <m/>
  </r>
  <r>
    <s v="05 - Construir Bogotá Región con gobierno abierto, transparente y ciudadanía consciente"/>
    <s v="51 - Gobierno Abierto"/>
    <x v="2"/>
    <s v="420 - Implementar el 100% del Observatorio de la Participación"/>
    <x v="2"/>
    <n v="80111600"/>
    <s v="Profesional para apoyar la estructuración del observatorio de la participación y sus herramientas a cargo de la Subdirección de Fortalecimiento de la Organización Social. "/>
    <s v="O232020200883990_Otros servicios profesionales, técnicos y empresariales n.c.p."/>
    <s v="CCE-16 Contratación Directa"/>
    <s v="Junio"/>
    <s v="Julio"/>
    <n v="3"/>
    <n v="7000000"/>
    <n v="21000000"/>
    <s v="Subdirección de Fortalecimiento de la Organización Social"/>
    <s v="1-100-F001_VA-Recursos distrito"/>
    <s v="NO"/>
    <s v="N/A"/>
    <m/>
  </r>
  <r>
    <s v="05 - Construir Bogotá Región con gobierno abierto, transparente y ciudadanía consciente"/>
    <s v="51 - Gobierno Abierto"/>
    <x v="2"/>
    <s v="420 - Implementar el 100% del Observatorio de la Participación"/>
    <x v="2"/>
    <n v="80111600"/>
    <s v="Profesional para apoyar la estructuración del observatorio de la participación y sus herramientas a cargo de la Subdirección de Fortalecimiento de la Organización Social. "/>
    <s v="O232020200883990_Otros servicios profesionales, técnicos y empresariales n.c.p."/>
    <s v="CCE-16 Contratación Directa"/>
    <s v="Enero"/>
    <s v="Febrero"/>
    <n v="5"/>
    <n v="6000000"/>
    <n v="30000000"/>
    <s v="Subdirección de Fortalecimiento de la Organización Social"/>
    <s v="1-100-F001_VA-Recursos distrito"/>
    <s v="NO"/>
    <s v="N/A"/>
    <m/>
  </r>
  <r>
    <s v="05 - Construir Bogotá Región con gobierno abierto, transparente y ciudadanía consciente"/>
    <s v="51 - Gobierno Abierto"/>
    <x v="2"/>
    <s v="420 - Implementar el 100% del Observatorio de la Participación"/>
    <x v="2"/>
    <n v="80111600"/>
    <s v="Profesional para apoyar la estructuración del observatorio de la participación y sus herramientas a cargo de la Subdirección de Fortalecimiento de la Organización Social. "/>
    <s v="O232020200883990_Otros servicios profesionales, técnicos y empresariales n.c.p."/>
    <s v="CCE-16 Contratación Directa"/>
    <s v="Junio"/>
    <s v="Julio"/>
    <n v="3"/>
    <n v="6000000"/>
    <n v="18000000"/>
    <s v="Subdirección de Fortalecimiento de la Organización Social"/>
    <s v="1-100-F001_VA-Recursos distrito"/>
    <s v="NO"/>
    <s v="N/A"/>
    <m/>
  </r>
  <r>
    <s v="05 - Construir Bogotá Región con gobierno abierto, transparente y ciudadanía consciente"/>
    <s v="51 - Gobierno Abierto"/>
    <x v="2"/>
    <s v="420 - Implementar el 100% del Observatorio de la Participación"/>
    <x v="3"/>
    <n v="80111600"/>
    <s v="Profesional para el fortalecimiento de las organizaciones sociales del DC."/>
    <s v="O232020200991119_Otros servicios de la administración pública n.c.p."/>
    <s v="CCE-16 Contratación Directa"/>
    <s v="Enero"/>
    <s v="Febrero"/>
    <n v="8"/>
    <n v="5000000"/>
    <n v="40000000"/>
    <s v="Subdirección de Fortalecimiento de la Organización Social"/>
    <s v="1-100-F001_VA-Recursos distrito"/>
    <s v="NO"/>
    <s v="N/A"/>
    <m/>
  </r>
  <r>
    <s v="05 - Construir Bogotá Región con gobierno abierto, transparente y ciudadanía consciente"/>
    <s v="51 - Gobierno Abierto"/>
    <x v="2"/>
    <s v="420 - Implementar el 100% del Observatorio de la Participación"/>
    <x v="3"/>
    <n v="80111600"/>
    <s v="Profesional para el fortalecimiento de las organizaciones sociales del DC."/>
    <s v="O232020200991119_Otros servicios de la administración pública n.c.p."/>
    <s v="CCE-16 Contratación Directa"/>
    <s v="Enero"/>
    <s v="Febrero"/>
    <n v="8"/>
    <n v="5000000"/>
    <n v="40000000"/>
    <s v="Subdirección de Fortalecimiento de la Organización Social"/>
    <s v="1-100-F001_VA-Recursos distrito"/>
    <s v="NO"/>
    <s v="N/A"/>
    <m/>
  </r>
  <r>
    <s v="05 - Construir Bogotá Región con gobierno abierto, transparente y ciudadanía consciente"/>
    <s v="51 - Gobierno Abierto"/>
    <x v="2"/>
    <s v="420 - Implementar el 100% del Observatorio de la Participación"/>
    <x v="3"/>
    <n v="80111600"/>
    <s v="Profesional para el fortalecimiento de las organizaciones sociales del DC."/>
    <s v="O232020200991119_Otros servicios de la administración pública n.c.p."/>
    <s v="CCE-16 Contratación Directa"/>
    <s v="Enero"/>
    <s v="Febrero"/>
    <n v="10"/>
    <n v="5000000"/>
    <n v="50000000"/>
    <s v="Subdirección de Fortalecimiento de la Organización Social"/>
    <s v="1-100-F001_VA-Recursos distrito"/>
    <s v="NO"/>
    <s v="N/A"/>
    <m/>
  </r>
  <r>
    <s v="05 - Construir Bogotá Región con gobierno abierto, transparente y ciudadanía consciente"/>
    <s v="51 - Gobierno Abierto"/>
    <x v="2"/>
    <s v="420 - Implementar el 100% del Observatorio de la Participación"/>
    <x v="2"/>
    <n v="80111600"/>
    <s v="Profesional para la producción y visualización de información derivada de la aplicación de herramientas de medición de la participación ciudadana en Bogotá."/>
    <s v="O232020200883990_Otros servicios profesionales, técnicos y empresariales n.c.p."/>
    <s v="CCE-16 Contratación Directa"/>
    <s v="Enero"/>
    <s v="Febrero"/>
    <n v="5"/>
    <n v="5000000"/>
    <n v="25000000"/>
    <s v="Subdirección de Fortalecimiento de la Organización Social"/>
    <s v="1-100-F001_VA-Recursos distrito"/>
    <s v="NO"/>
    <s v="N/A"/>
    <m/>
  </r>
  <r>
    <s v="05 - Construir Bogotá Región con gobierno abierto, transparente y ciudadanía consciente"/>
    <s v="51 - Gobierno Abierto"/>
    <x v="2"/>
    <s v="420 - Implementar el 100% del Observatorio de la Participación"/>
    <x v="2"/>
    <n v="80111600"/>
    <s v="Profesional para la producción y visualización de información derivada de la aplicación de herramientas de medición de la participación ciudadana en Bogotá."/>
    <s v="O232020200883990_Otros servicios profesionales, técnicos y empresariales n.c.p."/>
    <s v="CCE-16 Contratación Directa"/>
    <s v="Junio"/>
    <s v="Julio"/>
    <n v="3"/>
    <n v="5000000"/>
    <n v="15000000"/>
    <s v="Subdirección de Fortalecimiento de la Organización Social"/>
    <s v="1-100-F001_VA-Recursos distrito"/>
    <s v="NO"/>
    <s v="N/A"/>
    <m/>
  </r>
  <r>
    <s v="05 - Construir Bogotá Región con gobierno abierto, transparente y ciudadanía consciente"/>
    <s v="51 - Gobierno Abierto"/>
    <x v="2"/>
    <s v="420 - Implementar el 100% del Observatorio de la Participación"/>
    <x v="2"/>
    <n v="80111600"/>
    <s v="Profesional para la producción y visualización de información derivada de la aplicación de herramientas de medición de la participación ciudadana en Bogotá."/>
    <s v="O232020200883990_Otros servicios profesionales, técnicos y empresariales n.c.p."/>
    <s v="CCE-16 Contratación Directa"/>
    <s v="Enero"/>
    <s v="Febrero"/>
    <n v="5"/>
    <n v="5000000"/>
    <n v="25000000"/>
    <s v="Subdirección de Fortalecimiento de la Organización Social"/>
    <s v="1-100-F001_VA-Recursos distrito"/>
    <s v="NO"/>
    <s v="N/A"/>
    <m/>
  </r>
  <r>
    <s v="05 - Construir Bogotá Región con gobierno abierto, transparente y ciudadanía consciente"/>
    <s v="51 - Gobierno Abierto"/>
    <x v="2"/>
    <s v="420 - Implementar el 100% del Observatorio de la Participación"/>
    <x v="2"/>
    <n v="80111600"/>
    <s v="Profesional para la producción y visualización de información derivada de la aplicación de herramientas de medición de la participación ciudadana en Bogotá."/>
    <s v="O232020200883990_Otros servicios profesionales, técnicos y empresariales n.c.p."/>
    <s v="CCE-16 Contratación Directa"/>
    <s v="Junio"/>
    <s v="Julio"/>
    <n v="3"/>
    <n v="5000000"/>
    <n v="15000000"/>
    <s v="Subdirección de Fortalecimiento de la Organización Social"/>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Profesional para apoyar la gestión de las organizaciones sociales en plataforma y al seguimiento de las hojas de vida de las organizaciones sociales"/>
    <s v="O232020200883990_Otros servicios profesionales, técnicos y empresariales n.c.p."/>
    <s v="CCE-16 Contratación Directa"/>
    <s v="Enero"/>
    <s v="Febrero"/>
    <n v="5"/>
    <n v="3500000"/>
    <n v="17500000"/>
    <s v="Subdirección de Fortalecimiento de la Organización Social"/>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Profesional para apoyar la gestión de las organizaciones sociales en plataforma y al seguimiento de las hojas de vida de las organizaciones sociales"/>
    <s v="O232020200883990_Otros servicios profesionales, técnicos y empresariales n.c.p."/>
    <s v="CCE-16 Contratación Directa"/>
    <s v="Junio"/>
    <s v="Julio"/>
    <n v="3"/>
    <n v="3500000"/>
    <n v="10500000"/>
    <s v="Subdirección de Fortalecimiento de la Organización Social"/>
    <s v="1-100-F001_VA-Recursos distrito"/>
    <s v="NO"/>
    <s v="N/A"/>
    <m/>
  </r>
  <r>
    <s v="05 - Construir Bogotá Región con gobierno abierto, transparente y ciudadanía consciente"/>
    <s v="51 - Gobierno Abierto"/>
    <x v="2"/>
    <s v="420 - Implementar el 100% del Observatorio de la Participación"/>
    <x v="2"/>
    <n v="80111600"/>
    <s v="Profesional para el desarrollo y puesta en producción de las herramientas tecnológicas que adelanta el instituto en lo concerniente a las tecnologías de la información. del Instituto Distrital de la Participación y Acción Comunal (IDPAC)"/>
    <s v="O232020200883990_Otros servicios profesionales, técnicos y empresariales n.c.p."/>
    <s v="CCE-16 Contratación Directa"/>
    <s v="Enero"/>
    <s v="Febrero"/>
    <n v="11"/>
    <n v="7000000"/>
    <n v="77000000"/>
    <s v="Subdirección de Fortalecimiento de la Organización Social"/>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Profesional para coordinar el grupo de discapacidad así como el seguimiento a la ruta de fortalecimiento de las Organizaciones de Discapacidad "/>
    <s v="O232020200883990_Otros servicios profesionales, técnicos y empresariales n.c.p."/>
    <s v="CCE-16 Contratación Directa"/>
    <s v="Enero"/>
    <s v="Febrero"/>
    <n v="10"/>
    <n v="6800000"/>
    <n v="68000000"/>
    <s v="Subdirección de Fortalecimiento de la Organización Social"/>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Profesional para desarrollar actividades que contribuyan en el fortalecimiento de las capacidades de las organizaciones sociales para lograr incidencia en los territorios."/>
    <s v="O232020200991119_Otros servicios de la administración pública n.c.p."/>
    <s v="CCE-16 Contratación Directa"/>
    <s v="Enero"/>
    <s v="Febrero"/>
    <n v="5"/>
    <n v="3708000"/>
    <n v="18540000"/>
    <s v="Subdirección de Fortalecimiento de la Organización Social"/>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Profesional para desarrollar actividades que contribuyan en el fortalecimiento de las capacidades de las organizaciones sociales para lograr incidencia en los territorios."/>
    <s v="O232020200991119_Otros servicios de la administración pública n.c.p."/>
    <s v="CCE-16 Contratación Directa"/>
    <s v="Junio"/>
    <s v="Julio"/>
    <n v="3"/>
    <n v="3708000"/>
    <n v="11124000"/>
    <s v="Subdirección de Fortalecimiento de la Organización Social"/>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Servicios de apoyo a la gestión para implementar el modelo de fortalecimiento a las organizaciones sociales de personas con discapacidad en las localidades de Santa Fé, Fontibón y Tunjuelito"/>
    <s v="O232020200991119_Otros servicios de la administración pública n.c.p."/>
    <s v="CCE-16 Contratación Directa"/>
    <s v="Enero"/>
    <s v="Febrero"/>
    <n v="5"/>
    <n v="3090000"/>
    <n v="15450000"/>
    <s v="Subdirección de Fortalecimiento de la Organización Social"/>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Servicios de apoyo a la gestión para implementar el modelo de fortalecimiento a las organizaciones sociales de personas con discapacidad en las localidades de Santa Fé, Fontibón y Tunjuelito"/>
    <s v="O232020200991119_Otros servicios de la administración pública n.c.p."/>
    <s v="CCE-16 Contratación Directa"/>
    <s v="Junio"/>
    <s v="Julio"/>
    <n v="3"/>
    <n v="3090000"/>
    <n v="9270000"/>
    <s v="Subdirección de Fortalecimiento de la Organización Social"/>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Servicios de apoyo a la gestión para implementar el modelo de fortalecimiento a las organizaciones sociales de personas con discapacidad en las localidades de Chapinero y Puente Aranda"/>
    <s v="O232020200991119_Otros servicios de la administración pública n.c.p."/>
    <s v="CCE-16 Contratación Directa"/>
    <s v="Enero"/>
    <s v="Febrero"/>
    <n v="5"/>
    <n v="3090000"/>
    <n v="15450000"/>
    <s v="Subdirección de Fortalecimiento de la Organización Social"/>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Servicios de apoyo a la gestión para implementar el modelo de fortalecimiento a las organizaciones sociales de personas con discapacidad en las localidades de Chapinero y Puente Aranda"/>
    <s v="O232020200991119_Otros servicios de la administración pública n.c.p."/>
    <s v="CCE-16 Contratación Directa"/>
    <s v="Junio"/>
    <s v="Julio"/>
    <n v="3"/>
    <n v="3090000"/>
    <n v="9270000"/>
    <s v="Subdirección de Fortalecimiento de la Organización Social"/>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Servicios de apoyo a la gestión para implementar el modelo de fortalecimiento a las organizaciones sociales de personas con discapacidad en las localidades de Kennedy, Mártires y la Candelaria"/>
    <s v="O232020200991119_Otros servicios de la administración pública n.c.p."/>
    <s v="CCE-16 Contratación Directa"/>
    <s v="Enero"/>
    <s v="Febrero"/>
    <n v="5"/>
    <n v="3090000"/>
    <n v="15450000"/>
    <s v="Subdirección de Fortalecimiento de la Organización Social"/>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Servicios de apoyo a la gestión para implementar el modelo de fortalecimiento a las organizaciones sociales de personas con discapacidad en las localidades de Kennedy, Mártires y la Candelaria"/>
    <s v="O232020200991119_Otros servicios de la administración pública n.c.p."/>
    <s v="CCE-16 Contratación Directa"/>
    <s v="Junio"/>
    <s v="Julio"/>
    <n v="3"/>
    <n v="3090000"/>
    <n v="9270000"/>
    <s v="Subdirección de Fortalecimiento de la Organización Social"/>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Profesional para la elaboración y respuesta de conceptos juridicos, derechos de petición, proposiciones entre otras requeridas en la Subdirección de fortalecimiento de la Organización Social"/>
    <s v="O232020200883990_Otros servicios profesionales, técnicos y empresariales n.c.p."/>
    <s v="CCE-16 Contratación Directa"/>
    <s v="Enero"/>
    <s v="Febrero"/>
    <n v="11"/>
    <n v="7200000"/>
    <n v="79200000"/>
    <s v="Subdirección de Fortalecimiento de la Organización Social"/>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Profesional para coordinar las acciones de planeación, seguimiento y ejecución del proyecto de inversión 7687 de la Subdirección de fortalecimiento de la Organización Social"/>
    <s v="O232020200883990_Otros servicios profesionales, técnicos y empresariales n.c.p."/>
    <s v="CCE-16 Contratación Directa"/>
    <s v="Enero"/>
    <s v="Febrero"/>
    <n v="11"/>
    <n v="5560000"/>
    <n v="61160000"/>
    <s v="Subdirección de Fortalecimiento de la Organización Social"/>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Profesional para liderar la elaboración de informes y reportes necesarios requeridos a la Subdirección de fortalecimiento de la Organización Social"/>
    <s v="O232020200883990_Otros servicios profesionales, técnicos y empresariales n.c.p."/>
    <s v="CCE-16 Contratación Directa"/>
    <s v="Enero"/>
    <s v="Febrero"/>
    <n v="11"/>
    <n v="5922500"/>
    <n v="65147500"/>
    <s v="Subdirección de Fortalecimiento de la Organización Social"/>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Profesional para liderar las labores administrativas, precontractuales, contractuales y postcontractuales de la Subdirección de fortalecimiento de la Organización Social"/>
    <s v="O232020200883990_Otros servicios profesionales, técnicos y empresariales n.c.p."/>
    <s v="CCE-16 Contratación Directa"/>
    <s v="Enero"/>
    <s v="Febrero"/>
    <n v="11"/>
    <n v="5560000"/>
    <n v="61160000"/>
    <s v="Subdirección de Fortalecimiento de la Organización Social"/>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Profesional para liderar las acciones necesarias para la correcta ejecución del contrato de bolsas y demas acciones administrativas y operativas requeridas."/>
    <s v="O232020200883990_Otros servicios profesionales, técnicos y empresariales n.c.p."/>
    <s v="CCE-16 Contratación Directa"/>
    <s v="Enero"/>
    <s v="Febrero"/>
    <n v="11"/>
    <n v="4490000"/>
    <n v="49390000"/>
    <s v="Subdirección de Fortalecimiento de la Organización Social"/>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Proofesional para apoyar las actividades transversales poblacionales de promoción y fortalecimiento que desarrolle la Subdirección de fortalecimiento de la Organización Social"/>
    <s v="O232020200883990_Otros servicios profesionales, técnicos y empresariales n.c.p."/>
    <s v="CCE-16 Contratación Directa"/>
    <s v="Enero"/>
    <s v="Febrero"/>
    <n v="11"/>
    <n v="4490000"/>
    <n v="49390000"/>
    <s v="Subdirección de Fortalecimiento de la Organización Social"/>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Profesional para acompañar los medios comunitarios y alternativos del DC. "/>
    <s v="O232020200991119_Otros servicios de la administración pública n.c.p."/>
    <s v="CCE-16 Contratación Directa"/>
    <s v="Enero"/>
    <s v="Febrero"/>
    <n v="9"/>
    <n v="4000000"/>
    <n v="36000000"/>
    <s v="Subdirección de Fortalecimiento de la Organización Social"/>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Profesionaesl para acompañar el desarrollo de acciones de participación para el fortalecimiento de los medios comunitarios y alternativos del Distrito."/>
    <s v="O232020200991119_Otros servicios de la administración pública n.c.p."/>
    <s v="CCE-16 Contratación Directa"/>
    <s v="Enero"/>
    <s v="Febrero"/>
    <n v="9"/>
    <n v="4000000"/>
    <n v="36000000"/>
    <s v="Subdirección de Fortalecimiento de la Organización Social"/>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Profesionaesl para acompañar el desarrollo de acciones de participación para el fortalecimiento de los medios comunitarios y alternativos del Distrito."/>
    <s v="O232020200991119_Otros servicios de la administración pública n.c.p."/>
    <s v="CCE-16 Contratación Directa"/>
    <s v="Enero"/>
    <s v="Febrero"/>
    <n v="5"/>
    <n v="5000000"/>
    <n v="25000000"/>
    <s v="Subdirección de Fortalecimiento de la Organización Social"/>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Profesionaesl para acompañar el desarrollo de acciones de participación para el fortalecimiento de los medios comunitarios y alternativos del Distrito."/>
    <s v="O232020200991119_Otros servicios de la administración pública n.c.p."/>
    <s v="CCE-16 Contratación Directa"/>
    <s v="Junio"/>
    <s v="Julio"/>
    <n v="3"/>
    <n v="5000000"/>
    <n v="15000000"/>
    <s v="Subdirección de Fortalecimiento de la Organización Social"/>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Profesionaesl para acompañar el desarrollo de acciones de participación para el fortalecimiento de los medios comunitarios y alternativos del Distrito."/>
    <s v="O232020200991119_Otros servicios de la administración pública n.c.p."/>
    <s v="CCE-16 Contratación Directa"/>
    <s v="Enero"/>
    <s v="Febrero"/>
    <n v="5"/>
    <n v="4000000"/>
    <n v="20000000"/>
    <s v="Subdirección de Fortalecimiento de la Organización Social"/>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Profesionaesl para acompañar el desarrollo de acciones de participación para el fortalecimiento de los medios comunitarios y alternativos del Distrito."/>
    <s v="O232020200991119_Otros servicios de la administración pública n.c.p."/>
    <s v="CCE-16 Contratación Directa"/>
    <s v="Junio"/>
    <s v="Julio"/>
    <n v="3"/>
    <n v="4000000"/>
    <n v="12000000"/>
    <s v="Subdirección de Fortalecimiento de la Organización Social"/>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Profesionales para implementar el modelo de fortalecimiento a los medios de comunicación comunitaria y alternativa en el distrito."/>
    <s v="O232020200991119_Otros servicios de la administración pública n.c.p."/>
    <s v="CCE-16 Contratación Directa"/>
    <s v="Enero"/>
    <s v="Febrero"/>
    <n v="8"/>
    <n v="5000000"/>
    <n v="40000000"/>
    <s v="Subdirección de Fortalecimiento de la Organización Social"/>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Profesionales para implementar el modelo de fortalecimiento a los medios de comunicación comunitaria y alternativa en el distrito."/>
    <s v="O232020200991119_Otros servicios de la administración pública n.c.p."/>
    <s v="CCE-16 Contratación Directa"/>
    <s v="Enero"/>
    <s v="Febrero"/>
    <n v="8"/>
    <n v="5000000"/>
    <n v="40000000"/>
    <s v="Subdirección de Fortalecimiento de la Organización Social"/>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Profesional para el acompañamiento de las acciones y espacios de participación así como del modelo de fortalecimiento con las organizaciones de vejez."/>
    <s v="O232020200991119_Otros servicios de la administración pública n.c.p."/>
    <s v="CCE-16 Contratación Directa"/>
    <s v="Enero"/>
    <s v="Febrero"/>
    <n v="5"/>
    <n v="4500000"/>
    <n v="22500000"/>
    <s v="Subdirección de Fortalecimiento de la Organización Social"/>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Profesional para el acompañamiento de las acciones y espacios de participación así como del modelo de fortalecimiento con las organizaciones de vejez."/>
    <s v="O232020200991119_Otros servicios de la administración pública n.c.p."/>
    <s v="CCE-16 Contratación Directa"/>
    <s v="Junio"/>
    <s v="Julio"/>
    <n v="3"/>
    <n v="4500000"/>
    <n v="13500000"/>
    <s v="Subdirección de Fortalecimiento de la Organización Social"/>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Profesional para el acompañamiento en el desarrollo  de acciones de participación incidente para el fortalecimiento de las Organizaciones Sociales de migrantes."/>
    <s v="O232020200991119_Otros servicios de la administración pública n.c.p."/>
    <s v="CCE-16 Contratación Directa"/>
    <s v="Enero"/>
    <s v="Febrero"/>
    <n v="5"/>
    <n v="3421001"/>
    <n v="17105005"/>
    <s v="Subdirección de Fortalecimiento de la Organización Social"/>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Profesional para el acompañamiento en el desarrollo  de acciones de participación incidente para el fortalecimiento de las Organizaciones Sociales de migrantes."/>
    <s v="O232020200991119_Otros servicios de la administración pública n.c.p."/>
    <s v="CCE-16 Contratación Directa"/>
    <s v="Junio"/>
    <s v="Julio"/>
    <n v="3"/>
    <n v="3421001"/>
    <n v="10263003"/>
    <s v="Subdirección de Fortalecimiento de la Organización Social"/>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Profesional para el acompañamiento en el desarrollo de acciones de participación incidente para el fortalecimiento de las Organizaciones Sociales que trabajan en pro de los niños, niñas y adolescentes."/>
    <s v="O232020200991119_Otros servicios de la administración pública n.c.p."/>
    <s v="CCE-16 Contratación Directa"/>
    <s v="Enero"/>
    <s v="Febrero"/>
    <n v="5"/>
    <n v="4000000"/>
    <n v="20000000"/>
    <s v="Subdirección de Fortalecimiento de la Organización Social"/>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Profesional para el acompañamiento en el desarrollo de acciones de participación incidente para el fortalecimiento de las Organizaciones Sociales que trabajan en pro de los niños, niñas y adolescentes."/>
    <s v="O232020200991119_Otros servicios de la administración pública n.c.p."/>
    <s v="CCE-16 Contratación Directa"/>
    <s v="Junio"/>
    <s v="Julio"/>
    <n v="3"/>
    <n v="4000000"/>
    <n v="12000000"/>
    <s v="Subdirección de Fortalecimiento de la Organización Social"/>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Profesional para liderar acciones y espacios de participación  así como del modelo de fortalecimiento con las organizaciones de víctimas en el Distrito."/>
    <s v="O232020200991119_Otros servicios de la administración pública n.c.p."/>
    <s v="CCE-16 Contratación Directa"/>
    <s v="Enero"/>
    <s v="Febrero"/>
    <n v="5"/>
    <n v="3500000"/>
    <n v="17500000"/>
    <s v="Subdirección de Fortalecimiento de la Organización Social"/>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Profesional para liderar acciones y espacios de participación  así como del modelo de fortalecimiento con las organizaciones de víctimas en el Distrito."/>
    <s v="O232020200991119_Otros servicios de la administración pública n.c.p."/>
    <s v="CCE-16 Contratación Directa"/>
    <s v="Junio"/>
    <s v="Julio"/>
    <n v="3"/>
    <n v="3500000"/>
    <n v="10500000"/>
    <s v="Subdirección de Fortalecimiento de la Organización Social"/>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Profesional para liderar las acciones del modelo de fortalecimiento para la participación de las organizaciones sociales de ambientalistas"/>
    <s v="O232020200991119_Otros servicios de la administración pública n.c.p."/>
    <s v="CCE-16 Contratación Directa"/>
    <s v="Enero"/>
    <s v="Febrero"/>
    <n v="5"/>
    <n v="4000000"/>
    <n v="20000000"/>
    <s v="Subdirección de Fortalecimiento de la Organización Social"/>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Profesional para liderar las acciones del modelo de fortalecimiento para la participación de las organizaciones sociales de ambientalistas"/>
    <s v="O232020200991119_Otros servicios de la administración pública n.c.p."/>
    <s v="CCE-16 Contratación Directa"/>
    <s v="Junio"/>
    <s v="Julio"/>
    <n v="3"/>
    <n v="4000000"/>
    <n v="12000000"/>
    <s v="Subdirección de Fortalecimiento de la Organización Social"/>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Profesional para liderar las acciones del modelo de fortalecimiento con las organizaciones sociales promotoras de una movilidad sostenible."/>
    <s v="O232020200991119_Otros servicios de la administración pública n.c.p."/>
    <s v="CCE-16 Contratación Directa"/>
    <s v="Enero"/>
    <s v="Febrero"/>
    <n v="5"/>
    <n v="4000000"/>
    <n v="20000000"/>
    <s v="Subdirección de Fortalecimiento de la Organización Social"/>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Profesional para liderar las acciones del modelo de fortalecimiento con las organizaciones sociales promotoras de una movilidad sostenible."/>
    <s v="O232020200991119_Otros servicios de la administración pública n.c.p."/>
    <s v="CCE-16 Contratación Directa"/>
    <s v="Junio"/>
    <s v="Julio"/>
    <n v="3"/>
    <n v="4000000"/>
    <n v="12000000"/>
    <s v="Subdirección de Fortalecimiento de la Organización Social"/>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Servicios de apoyo para implementar la ruta de fortalecimiento con organizaciones de habitabilidad en calle."/>
    <s v="O232020200991119_Otros servicios de la administración pública n.c.p."/>
    <s v="CCE-16 Contratación Directa"/>
    <s v="Enero"/>
    <s v="Febrero"/>
    <n v="5"/>
    <n v="3421000"/>
    <n v="17105000"/>
    <s v="Subdirección de Fortalecimiento de la Organización Social"/>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Servicios de apoyo para implementar la ruta de fortalecimiento con organizaciones de habitabilidad en calle."/>
    <s v="O232020200991119_Otros servicios de la administración pública n.c.p."/>
    <s v="CCE-16 Contratación Directa"/>
    <s v="Junio"/>
    <s v="Julio"/>
    <n v="3"/>
    <n v="3421000"/>
    <n v="10263000"/>
    <s v="Subdirección de Fortalecimiento de la Organización Social"/>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Profesional para acompañar las acciones del modelo de fortalecimiento con las organizaciones sociales de animalistas."/>
    <s v="O232020200991119_Otros servicios de la administración pública n.c.p."/>
    <s v="CCE-16 Contratación Directa"/>
    <s v="Enero"/>
    <s v="Febrero"/>
    <n v="5"/>
    <n v="3500000"/>
    <n v="17500000"/>
    <s v="Subdirección de Fortalecimiento de la Organización Social"/>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Profesional para acompañar las acciones del modelo de fortalecimiento con las organizaciones sociales de animalistas."/>
    <s v="O232020200991119_Otros servicios de la administración pública n.c.p."/>
    <s v="CCE-16 Contratación Directa"/>
    <s v="Junio"/>
    <s v="Julio"/>
    <n v="3"/>
    <n v="3500000"/>
    <n v="10500000"/>
    <s v="Subdirección de Fortalecimiento de la Organización Social"/>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Contar con un operador que preste el servicio de guía interprete con el fin de garantizar la participación a personas sordociegas."/>
    <s v="O232020200991119_Otros servicios de la administración pública n.c.p."/>
    <s v="CCE-10 Mínima cuantía"/>
    <s v="Marzo"/>
    <s v="Abril"/>
    <n v="10"/>
    <s v="N/A"/>
    <n v="10000000"/>
    <s v="Subdirección de Fortalecimiento de la Organización Social"/>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Prestación de servicios para la realización de acciones operativas para el desarrollo del Encuentro Distrital de Consejeros y Consejeras y la Gala de Exaltación y Reconocimiento de las personas con discapacidad  actividades adelantadas por la Subdirección de Fortalecimiento de la Organización Social."/>
    <s v="O232020200991119_Otros servicios de la administración pública n.c.p."/>
    <s v="CCE-16 Contratación Directa"/>
    <s v="Noviembre"/>
    <s v="Noviembre"/>
    <n v="4"/>
    <s v="N/A"/>
    <n v="20000000"/>
    <s v="Subdirección de Fortalecimiento de la Organización Social"/>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s v="80141600;80141900;80111600;81141600"/>
    <s v="Prestación de servicios logísticos y operativos para la organización y ejecución de la gala de la participación "/>
    <s v="O232020200991119_Otros servicios de la administración pública n.c.p."/>
    <s v="CCE-06 Selección abreviada menor cuantía"/>
    <s v="Febrero"/>
    <s v="Abril"/>
    <n v="1"/>
    <s v="N/A"/>
    <n v="120000000"/>
    <s v="Subdirección de Fortalecimiento de la Organización Social"/>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s v="80141600;80141900;80111600;81141600"/>
    <s v="Prestación de servicios logísticos y operativos para la organización y ejecución del evento de panas y parces"/>
    <s v="O232020200991119_Otros servicios de la administración pública n.c.p."/>
    <s v="CCE-06 Selección abreviada menor cuantía"/>
    <s v="Febrero"/>
    <s v="Abril"/>
    <n v="1"/>
    <s v="N/A"/>
    <n v="50000000"/>
    <s v="Subdirección de Fortalecimiento de la Organización Social"/>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Prestación de servicios de interpretación de lengua de señas colombiana para garantizar la accesibilidad y el acceso a la información de las personas con discapacidad auditiva."/>
    <s v="O232020200991119_Otros servicios de la administración pública n.c.p."/>
    <s v="CCE-10 Mínima cuantía"/>
    <s v="Febrero"/>
    <s v="Marzo"/>
    <n v="8"/>
    <s v="N/A"/>
    <n v="10000000"/>
    <s v="Subdirección de Fortalecimiento de la Organización Social"/>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Fortalecimiento de los procesos organizativos y participativos de la población negra afrocolombiana conforme a las acciones afirmativas contempladas en el Acuerdo Distrital 175 de 2005."/>
    <s v="O232020200991119_Otros servicios de la administración pública n.c.p."/>
    <s v="CCE-16 Contratación Directa"/>
    <s v="Mayo"/>
    <s v="Mayo"/>
    <n v="10"/>
    <s v="N/A"/>
    <n v="65000000"/>
    <s v="Subdirección de Fortalecimiento de la Organización Social"/>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s v="43211500,43212100,43222619"/>
    <s v="Adquisición de elementos tecnológicos y accesorios en el marco del modelo de fortalecimiento a las organizaciones sociales y medios comunitarios del Distrito. "/>
    <s v="O232020200991119_Otros servicios de la administración pública n.c.p."/>
    <s v="CCE-06 Selección abreviada menor cuantía"/>
    <s v="Febrero"/>
    <s v="Marzo"/>
    <n v="9"/>
    <s v="N/A"/>
    <n v="940000000"/>
    <s v="Subdirección de Fortalecimiento de la Organización Social"/>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s v="80141600;80141900;80111600;81141600"/>
    <s v="Prestación de servicios logísticos y operativos para la organización y ejecución de las actividades y eventos institucionales realizados por el IDPAC."/>
    <s v="O232020200991119_Otros servicios de la administración pública n.c.p."/>
    <s v="CCE-06 Selección abreviada menor cuantía"/>
    <s v="Febrero"/>
    <s v="Marzo"/>
    <n v="9"/>
    <s v="N/A"/>
    <n v="123363167"/>
    <s v="Subdirección de Fortalecimiento de la Organización Social"/>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s v="93131608;_x000a_93131610"/>
    <s v="Suministro de alimentos a monto agotable requeridos para las actividades institucionales que se desarrollen en el marco de los proyectos de inversión del IDPAC."/>
    <s v="O232020200991119_Otros servicios de la administración pública n.c.p."/>
    <s v="CCE-06 Selección abreviada menor cuantía"/>
    <s v="Febrero"/>
    <s v="Marzo"/>
    <n v="6"/>
    <s v="NA"/>
    <n v="10000000"/>
    <s v="Subdirección de Fortalecimiento de la Organización Social"/>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78111800"/>
    <s v="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
    <s v="O232020200664114_Servicios de transporte terrestre especial local de pasajeros "/>
    <s v="CCE-99 Seléccion abreviada - acuerdo marco"/>
    <s v="Marzo"/>
    <s v="Mayo"/>
    <n v="8"/>
    <s v="NA"/>
    <n v="10000000"/>
    <s v="Subdirección de Fortalecimiento de la Organización Social"/>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s v="80141600;80141900;80111600;81141600_x0009_"/>
    <s v="Prestación de servicios logísticos para realizar una feria &quot;A lo bien por Bogotá&quot; en el marco de las convocatorias del FONDO CHIKANÁ, para premiar a las organizaciones ganadoras "/>
    <s v="O232020200991119_Otros servicios de la administración pública n.c.p."/>
    <s v="CCE-06 Selección abreviada menor cuantía"/>
    <s v="Junio"/>
    <s v="Junio"/>
    <n v="1"/>
    <s v="NA"/>
    <n v="17000000"/>
    <s v="Subdirección de Fortalecimiento de la Organización Social"/>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Profesional para desarrollar actividades administrativas y apoyo en la contratación de la Gerencia de Mujer y Género."/>
    <s v="O232020200883990_Otros servicios profesionales, técnicos y empresariales n.c.p."/>
    <s v="CCE-16 Contratación Directa"/>
    <s v="Enero"/>
    <s v="Febrero"/>
    <n v="10"/>
    <n v="4500000"/>
    <n v="45000000"/>
    <s v="Gerencia de Mujer y Género"/>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Profesional para dar respuesta a los requerimientos y  elaborarconceptos en el marco de la competencia de la Gerencia de Mujer y Género"/>
    <s v="O232020200883990_Otros servicios profesionales, técnicos y empresariales n.c.p."/>
    <s v="CCE-16 Contratación Directa"/>
    <s v="Enero"/>
    <s v="Febrero"/>
    <n v="5"/>
    <n v="4638333"/>
    <n v="23191665"/>
    <s v="Gerencia de Mujer y Género"/>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Profesional para dar respuesta a los requerimientos y  elaborarconceptos en el marco de la competencia de la Gerencia de Mujer y Género"/>
    <s v="O232020200883990_Otros servicios profesionales, técnicos y empresariales n.c.p."/>
    <s v="CCE-16 Contratación Directa"/>
    <s v="Junio"/>
    <s v="Julio"/>
    <n v="5"/>
    <n v="4638333"/>
    <n v="23191665"/>
    <s v="Gerencia de Mujer y Género"/>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Profesional para coordinar la implementación del modelo de fortalecimiento a las organizaciones sociales de mujer y sector LGTBI"/>
    <s v="O232020200991119_Otros servicios de la administración pública n.c.p."/>
    <s v="CCE-16 Contratación Directa"/>
    <s v="Enero"/>
    <s v="Febrero"/>
    <n v="5"/>
    <n v="4120000"/>
    <n v="20600000"/>
    <s v="Gerencia de Mujer y Género"/>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Profesional para coordinar la implementación del modelo de fortalecimiento a las organizaciones sociales de mujer y sector LGTBI"/>
    <s v="O232020200991119_Otros servicios de la administración pública n.c.p."/>
    <s v="CCE-16 Contratación Directa"/>
    <s v="Junio"/>
    <s v="Julio"/>
    <n v="4"/>
    <n v="4120000"/>
    <n v="16480000"/>
    <s v="Gerencia de Mujer y Género"/>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Servicio de apoyo para desarrollar la estrategia de fortalecimiento a las organizaciones sociales de mujeres y sector LGTBI en las localidades de Engativá y Fontibón."/>
    <s v="O232020200991119_Otros servicios de la administración pública n.c.p."/>
    <s v="CCE-16 Contratación Directa"/>
    <s v="Enero"/>
    <s v="Febrero"/>
    <n v="5"/>
    <n v="2884000"/>
    <n v="14420000"/>
    <s v="Gerencia de Mujer y Género"/>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Servicio de apoyo para desarrollar la estrategia de fortalecimiento a las organizaciones sociales de mujeres y sector LGTBI en las localidades de Engativá y Fontibón."/>
    <s v="O232020200991119_Otros servicios de la administración pública n.c.p."/>
    <s v="CCE-16 Contratación Directa"/>
    <s v="Junio"/>
    <s v="Julio"/>
    <n v="4"/>
    <n v="2884000"/>
    <n v="11536000"/>
    <s v="Gerencia de Mujer y Género"/>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Profesional para implementar las acciones que den cumplimiento a la Política Pública de Actividades Sexuales Pagadas, así como promover espacios de participación en las localidades de Suba y Barrios Unidos."/>
    <s v="O232020200991119_Otros servicios de la administración pública n.c.p."/>
    <s v="CCE-16 Contratación Directa"/>
    <s v="Enero"/>
    <s v="Febrero"/>
    <n v="5"/>
    <n v="4120000"/>
    <n v="20600000"/>
    <s v="Gerencia de Mujer y Género"/>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Profesional para implementar las acciones que den cumplimiento a la Política Pública de Actividades Sexuales Pagadas, así como promover espacios de participación en las localidades de Suba y Barrios Unidos."/>
    <s v="O232020200991119_Otros servicios de la administración pública n.c.p."/>
    <s v="CCE-16 Contratación Directa"/>
    <s v="Junio"/>
    <s v="Julio"/>
    <n v="4"/>
    <n v="4120000"/>
    <n v="16480000"/>
    <s v="Gerencia de Mujer y Género"/>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Servicios de apoyo para desarrollar la estrategia de fortalecimiento a las organizaciones sociales de Mujeres y Sector LGTBI así como para acompañar espacios de formación para el fortalecimiento de las capacidades de los sectores LGTBI en articulación con la Gerencia de Escuela."/>
    <s v="O232020200991119_Otros servicios de la administración pública n.c.p."/>
    <s v="CCE-16 Contratación Directa"/>
    <s v="Enero"/>
    <s v="Febrero"/>
    <n v="5"/>
    <n v="2884000"/>
    <n v="14420000"/>
    <s v="Gerencia de Mujer y Género"/>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Servicios de apoyo para desarrollar la estrategia de fortalecimiento a las organizaciones sociales de Mujeres y Sector LGTBI así como para acompañar espacios de formación para el fortalecimiento de las capacidades de los sectores LGTBI en articulación con la Gerencia de Escuela."/>
    <s v="O232020200991119_Otros servicios de la administración pública n.c.p."/>
    <s v="CCE-16 Contratación Directa"/>
    <s v="Junio"/>
    <s v="Julio"/>
    <n v="4"/>
    <n v="2884000"/>
    <n v="11536000"/>
    <s v="Gerencia de Mujer y Género"/>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Servicios de apoyo para acompañar la implementación de la estrategia de fortalecimiento a las organizaciones sociales de mujeres y sector LGTBI en las localidades de Candelaria y Chapinero."/>
    <s v="O232020200991119_Otros servicios de la administración pública n.c.p."/>
    <s v="CCE-16 Contratación Directa"/>
    <s v="Enero"/>
    <s v="Febrero"/>
    <n v="5"/>
    <n v="2884000"/>
    <n v="14420000"/>
    <s v="Gerencia de Mujer y Género"/>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Servicios de apoyo para acompañar la implementación de la estrategia de fortalecimiento a las organizaciones sociales de mujeres y sector LGTBI en las localidades de Candelaria y Chapinero."/>
    <s v="O232020200991119_Otros servicios de la administración pública n.c.p."/>
    <s v="CCE-16 Contratación Directa"/>
    <s v="Junio"/>
    <s v="Julio"/>
    <n v="3"/>
    <n v="2884000"/>
    <n v="8652000"/>
    <s v="Gerencia de Mujer y Género"/>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Servicios de apoyo para acompañar la implementación de la estrategia de fortalecimiento a las organizaciones sociales de mujeres y sector LGTBI en las localidades de San Cristóbal,  Antonio Nariño  y la promoción de los espacios de participación a nivel distrital"/>
    <s v="O232020200991119_Otros servicios de la administración pública n.c.p."/>
    <s v="CCE-16 Contratación Directa"/>
    <s v="Enero"/>
    <s v="Febrero"/>
    <n v="5"/>
    <n v="2500000"/>
    <n v="12500000"/>
    <s v="Gerencia de Mujer y Género"/>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Servicios de apoyo para acompañar la implementación de la estrategia de fortalecimiento a las organizaciones sociales de mujeres y sector LGTBI en las localidades de San Cristóbal,  Antonio Nariño  y la promoción de los espacios de participación a nivel distrital"/>
    <s v="O232020200991119_Otros servicios de la administración pública n.c.p."/>
    <s v="CCE-16 Contratación Directa"/>
    <s v="Junio"/>
    <s v="Julio"/>
    <n v="3"/>
    <n v="2500000"/>
    <n v="7500000"/>
    <s v="Gerencia de Mujer y Género"/>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Servicios de apoyo para acompañar la implementación de la estrategia de fortalecimiento a las organizaciones sociales de mujeres y sector LGTBI en las localidades de Ciudad Bolívar y Bosa"/>
    <s v="O232020200991119_Otros servicios de la administración pública n.c.p."/>
    <s v="CCE-16 Contratación Directa"/>
    <s v="Enero"/>
    <s v="Febrero"/>
    <n v="5"/>
    <n v="2884000"/>
    <n v="14420000"/>
    <s v="Gerencia de Mujer y Género"/>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Servicios de apoyo para acompañar la implementación de la estrategia de fortalecimiento a las organizaciones sociales de mujeres y sector LGTBI en las localidades de Ciudad Bolívar y Bosa"/>
    <s v="O232020200991119_Otros servicios de la administración pública n.c.p."/>
    <s v="CCE-16 Contratación Directa"/>
    <s v="Junio"/>
    <s v="Julio"/>
    <n v="4"/>
    <n v="2884000"/>
    <n v="11536000"/>
    <s v="Gerencia de Mujer y Género"/>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Servicios de apoyo  para acompañar la implementación de la estrategia de fortalecimiento a las organizaciones sociales de mujeres y sector LGTBI en las localidades de Usme y Rafael Uribe Uribe y el acompañamiento a los espacios e instancias de participación a nivel local "/>
    <s v="O232020200991119_Otros servicios de la administración pública n.c.p."/>
    <s v="CCE-16 Contratación Directa"/>
    <s v="Enero"/>
    <s v="Febrero"/>
    <n v="5"/>
    <n v="2500000"/>
    <n v="12500000"/>
    <s v="Gerencia de Mujer y Género"/>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Servicios de apoyo  para acompañar la implementación de la estrategia de fortalecimiento a las organizaciones sociales de mujeres y sector LGTBI en las localidades de Usme y Rafael Uribe Uribe y el acompañamiento a los espacios e instancias de participación a nivel local "/>
    <s v="O232020200991119_Otros servicios de la administración pública n.c.p."/>
    <s v="CCE-16 Contratación Directa"/>
    <s v="Junio"/>
    <s v="Julio"/>
    <n v="4"/>
    <n v="2500000"/>
    <n v="10000000"/>
    <s v="Gerencia de Mujer y Género"/>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Servicios de apoyo para acompañar la implementación de la estrategia de fortalecimiento a las organizaciones sociales de mujeres y sector LGTBI en las localidades de Puente Aranda y Tunjuelito."/>
    <s v="O232020200991119_Otros servicios de la administración pública n.c.p."/>
    <s v="CCE-16 Contratación Directa"/>
    <s v="Enero"/>
    <s v="Febrero"/>
    <n v="5"/>
    <n v="2500000"/>
    <n v="12500000"/>
    <s v="Gerencia de Mujer y Género"/>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Servicios de apoyo para acompañar la implementación de la estrategia de fortalecimiento a las organizaciones sociales de mujeres y sector LGTBI en las localidades de Puente Aranda y Tunjuelito."/>
    <s v="O232020200991119_Otros servicios de la administración pública n.c.p."/>
    <s v="CCE-16 Contratación Directa"/>
    <s v="Junio"/>
    <s v="Julio"/>
    <n v="3"/>
    <n v="2500000"/>
    <n v="7500000"/>
    <s v="Gerencia de Mujer y Género"/>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Profesional  para para apoyar el desarrollo de la estrategia de acompañamiento a los espacios e instancias de participación de Mujeres y Sector LGBTI"/>
    <s v="O232020200991119_Otros servicios de la administración pública n.c.p."/>
    <s v="CCE-16 Contratación Directa"/>
    <s v="Enero"/>
    <s v="Febrero"/>
    <n v="5"/>
    <n v="3800000"/>
    <n v="19000000"/>
    <s v="Gerencia de Mujer y Género"/>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Profesional  para para apoyar el desarrollo de la estrategia de acompañamiento a los espacios e instancias de participación de Mujeres y Sector LGBTI"/>
    <s v="O232020200991119_Otros servicios de la administración pública n.c.p."/>
    <s v="CCE-16 Contratación Directa"/>
    <s v="Junio"/>
    <s v="Julio"/>
    <n v="4"/>
    <n v="3800000"/>
    <n v="15200000"/>
    <s v="Gerencia de Mujer y Género"/>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Servicios de apoyo para implementar el modelo de fortalecimiento a las organizaciones sociales juveniles; asi como implementar acciones en el marco de las instancias de la Gerencia de Juventud en las localidades de Antonio Nariño y Usme."/>
    <s v="O232020200991119_Otros servicios de la administración pública n.c.p."/>
    <s v="CCE-16 Contratación Directa"/>
    <s v="Enero "/>
    <s v="Febrero "/>
    <n v="5"/>
    <n v="2480710"/>
    <n v="12403550"/>
    <s v="Gerencia de Juventud"/>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Servicios de apoyo para implementar el modelo de fortalecimiento a las organizaciones sociales juveniles; asi como implementar acciones en el marco de las instancias de la Gerencia de Juventud en las localidades de Antonio Nariño y Usme."/>
    <s v="O232020200991119_Otros servicios de la administración pública n.c.p."/>
    <s v="CCE-16 Contratación Directa"/>
    <s v="Junio"/>
    <s v="Julio"/>
    <n v="4"/>
    <n v="2480710"/>
    <n v="9922840"/>
    <s v="Gerencia de Juventud"/>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Servicios de apoyo para implementar el modelo de fortalecimiento a las organizaciones sociales juveniles; asi como implementar acciones en el marco de las instancias de la Gerencia de Juventud en las localidades de Engativá y Teusaquillo."/>
    <s v="O232020200991119_Otros servicios de la administración pública n.c.p."/>
    <s v="CCE-16 Contratación Directa"/>
    <s v="Enero "/>
    <s v="Febrero "/>
    <n v="5"/>
    <n v="2480710"/>
    <n v="12403550"/>
    <s v="Gerencia de Juventud"/>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Servicios de apoyo para implementar el modelo de fortalecimiento a las organizaciones sociales juveniles; asi como implementar acciones en el marco de las instancias de la Gerencia de Juventud en las localidades de Engativá y Teusaquillo."/>
    <s v="O232020200991119_Otros servicios de la administración pública n.c.p."/>
    <s v="CCE-16 Contratación Directa"/>
    <s v="Junio"/>
    <s v="Julio"/>
    <n v="4"/>
    <n v="2480710"/>
    <n v="9922840"/>
    <s v="Gerencia de Juventud"/>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Servicios de apoyo para implementar el modelo de fortalecimiento a las organizaciones sociales juveniles; asi como implementar acciones en el marco de las instancias de la Gerencia de Juventud en las localidades de Rafael Uribe Uribe y Santa Fe."/>
    <s v="O232020200991119_Otros servicios de la administración pública n.c.p."/>
    <s v="CCE-16 Contratación Directa"/>
    <s v="Enero "/>
    <s v="Febrero "/>
    <n v="5"/>
    <n v="2480710"/>
    <n v="12403550"/>
    <s v="Gerencia de Juventud"/>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Servicios de apoyo para implementar el modelo de fortalecimiento a las organizaciones sociales juveniles; asi como implementar acciones en el marco de las instancias de la Gerencia de Juventud en las localidades de Rafael Uribe Uribe y Santa Fe."/>
    <s v="O232020200991119_Otros servicios de la administración pública n.c.p."/>
    <s v="CCE-16 Contratación Directa"/>
    <s v="Junio"/>
    <s v="Julio"/>
    <n v="4"/>
    <n v="2480710"/>
    <n v="9922840"/>
    <s v="Gerencia de Juventud"/>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Servicios de apoyo para implementar el modelo de fortalecimiento a las organizaciones sociales juveniles; asi como implementar acciones en el marco de las instancias de la Gerencia de Juventud en las localidades de Kennedy y Puente Aranda."/>
    <s v="O232020200991119_Otros servicios de la administración pública n.c.p."/>
    <s v="CCE-16 Contratación Directa"/>
    <s v="Enero "/>
    <s v="Febrero "/>
    <n v="4"/>
    <n v="2480710"/>
    <n v="9922840"/>
    <s v="Gerencia de Juventud"/>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Servicios de apoyo para implementar el modelo de fortalecimiento a las organizaciones sociales juveniles; asi como implementar acciones en el marco de las instancias de la Gerencia de Juventud en las localidades de Kennedy y Puente Aranda."/>
    <s v="O232020200991119_Otros servicios de la administración pública n.c.p."/>
    <s v="CCE-16 Contratación Directa"/>
    <s v="Junio"/>
    <s v="Julio"/>
    <n v="5"/>
    <n v="2480710"/>
    <n v="12403550"/>
    <s v="Gerencia de Juventud"/>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Servicios de apoyo para implementar el modelo de fortalecimiento a las organizaciones sociales juveniles; asi como implementar acciones en el marco de las instancias de la Gerencia de Juventud en las localidades de Bosa y Tunjuelito."/>
    <s v="O232020200991119_Otros servicios de la administración pública n.c.p."/>
    <s v="CCE-16 Contratación Directa"/>
    <s v="Enero "/>
    <s v="Febrero "/>
    <n v="4"/>
    <n v="2480710"/>
    <n v="9922840"/>
    <s v="Gerencia de Juventud"/>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Servicios de apoyo para implementar el modelo de fortalecimiento a las organizaciones sociales juveniles; asi como implementar acciones en el marco de las instancias de la Gerencia de Juventud en las localidades de Bosa y Tunjuelito."/>
    <s v="O232020200991119_Otros servicios de la administración pública n.c.p."/>
    <s v="CCE-16 Contratación Directa"/>
    <s v="Junio"/>
    <s v="Julio"/>
    <n v="5"/>
    <n v="2480710"/>
    <n v="12403550"/>
    <s v="Gerencia de Juventud"/>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Servicios de apoyo para implementar el modelo de fortalecimiento a las organizaciones sociales juveniles; asi como implementar acciones en el marco de las instancias de la Gerencia de Juventud en las localidades de Chapinero y  Suba."/>
    <s v="O232020200991119_Otros servicios de la administración pública n.c.p."/>
    <s v="CCE-16 Contratación Directa"/>
    <s v="Enero "/>
    <s v="Febrero "/>
    <n v="4"/>
    <n v="2480710"/>
    <n v="9922840"/>
    <s v="Gerencia de Juventud"/>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Servicios de apoyo para implementar el modelo de fortalecimiento a las organizaciones sociales juveniles; asi como implementar acciones en el marco de las instancias de la Gerencia de Juventud en las localidades de Chapinero y  Suba."/>
    <s v="O232020200991119_Otros servicios de la administración pública n.c.p."/>
    <s v="CCE-16 Contratación Directa"/>
    <s v="Junio"/>
    <s v="Julio"/>
    <n v="5"/>
    <n v="2480710"/>
    <n v="12403550"/>
    <s v="Gerencia de Juventud"/>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Profesional para implementar el modelo de fortalecimiento a las organizaciones sociales juveniles; asi como implementar acciones en el marco de las instancias de la Gerencia de Juventud en las localidades de Ciudad Bolivar y Sumapaz."/>
    <s v="O232020200991119_Otros servicios de la administración pública n.c.p."/>
    <s v="CCE-16 Contratación Directa"/>
    <s v="Enero "/>
    <s v="Febrero "/>
    <n v="4"/>
    <n v="3500000"/>
    <n v="14000000"/>
    <s v="Gerencia de Juventud"/>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Profesional para implementar el modelo de fortalecimiento a las organizaciones sociales juveniles; asi como implementar acciones en el marco de las instancias de la Gerencia de Juventud en las localidades de Ciudad Bolivar y Sumapaz."/>
    <s v="O232020200991119_Otros servicios de la administración pública n.c.p."/>
    <s v="CCE-16 Contratación Directa"/>
    <s v="Junio"/>
    <s v="Julio"/>
    <n v="5"/>
    <n v="3500000"/>
    <n v="17500000"/>
    <s v="Gerencia de Juventud"/>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Profesional para implementar el modelo de fortalecimiento a las organizaciones sociales juveniles; asi como implementar acciones en el marco de las instancias de la Gerencia de Juventud en las localidades de Usaquén y Barrios Unidos,"/>
    <s v="O232020200991119_Otros servicios de la administración pública n.c.p."/>
    <s v="CCE-16 Contratación Directa"/>
    <s v="Enero "/>
    <s v="Febrero "/>
    <n v="5"/>
    <n v="3708000"/>
    <n v="18540000"/>
    <s v="Gerencia de Juventud"/>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Profesional para implementar el modelo de fortalecimiento a las organizaciones sociales juveniles; asi como implementar acciones en el marco de las instancias de la Gerencia de Juventud en las localidades de Usaquén y Barrios Unidos,"/>
    <s v="O232020200991119_Otros servicios de la administración pública n.c.p."/>
    <s v="CCE-16 Contratación Directa"/>
    <s v="Junio"/>
    <s v="Julio"/>
    <n v="4"/>
    <n v="3708000"/>
    <n v="14832000"/>
    <s v="Gerencia de Juventud"/>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Profesional para realizar el acompañamiento a las organizaciones sociales juveniles en la implementación del  Sistema Distrtital de Juventud."/>
    <s v="O232020200883990_Otros servicios profesionales, técnicos y empresariales n.c.p."/>
    <s v="CCE-16 Contratación Directa"/>
    <s v="Enero "/>
    <s v="Febrero "/>
    <n v="5"/>
    <n v="3456295"/>
    <n v="17281475"/>
    <s v="Gerencia de Juventud"/>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Profesional para realizar el acompañamiento a las organizaciones sociales juveniles en la implementación del  Sistema Distrtital de Juventud."/>
    <s v="O232020200883990_Otros servicios profesionales, técnicos y empresariales n.c.p."/>
    <s v="CCE-16 Contratación Directa"/>
    <s v="Junio"/>
    <s v="Julio"/>
    <n v="4"/>
    <n v="3456295"/>
    <n v="13825180"/>
    <s v="Gerencia de Juventud"/>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Profesional para desarrollar acciones en el marco del Observatorio de la Participación en temas relacionados al fútbol en las localidades donde se implementa el Modelo de Fortalecimiento."/>
    <s v="O232020200991119_Otros servicios de la administración pública n.c.p."/>
    <s v="CCE-16 Contratación Directa"/>
    <s v="Enero "/>
    <s v="Febrero "/>
    <n v="5"/>
    <n v="4162000"/>
    <n v="20810000"/>
    <s v="Gerencia de Juventud"/>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Profesional para desarrollar acciones en el marco del Observatorio de la Participación en temas relacionados al fútbol en las localidades donde se implementa el Modelo de Fortalecimiento."/>
    <s v="O232020200991119_Otros servicios de la administración pública n.c.p."/>
    <s v="CCE-16 Contratación Directa"/>
    <s v="Junio"/>
    <s v="Julio"/>
    <n v="4"/>
    <n v="4162000"/>
    <n v="16648000"/>
    <s v="Gerencia de Juventud"/>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Profesional para coordinar los programas y estrategias relacionados con la convivencia y participación en el Fútbol. "/>
    <s v="O232020200991119_Otros servicios de la administración pública n.c.p."/>
    <s v="CCE-16 Contratación Directa"/>
    <s v="Enero "/>
    <s v="Febrero "/>
    <n v="4"/>
    <n v="4535000"/>
    <n v="18140000"/>
    <s v="Gerencia de Juventud"/>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Profesional para coordinar los programas y estrategias relacionados con la convivencia y participación en el Fútbol. "/>
    <s v="O232020200991119_Otros servicios de la administración pública n.c.p."/>
    <s v="CCE-16 Contratación Directa"/>
    <s v="Junio"/>
    <s v="Julio"/>
    <n v="5"/>
    <n v="4535000"/>
    <n v="22675000"/>
    <s v="Gerencia de Juventud"/>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Profesional para brindar lineamientos al equipo territorial y realizar seguimiento a la implementación del modelo de fortalecimiento y al Sistema Distrital de Juventud."/>
    <s v="O232020200883990_Otros servicios profesionales, técnicos y empresariales n.c.p."/>
    <s v="CCE-16 Contratación Directa"/>
    <s v="Enero "/>
    <s v="Febrero "/>
    <n v="10"/>
    <n v="5800000"/>
    <n v="58000000"/>
    <s v="Gerencia de Juventud"/>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Profesional para realizar el reporte a metas, plan de acción institucional y demás requerimientos de información, así como realizar actividades de gestión documental de la Gerencia de Juventud. "/>
    <s v="O232020200991119_Otros servicios de la administración pública n.c.p."/>
    <s v="CCE-16 Contratación Directa"/>
    <s v="Enero "/>
    <s v="Febrero "/>
    <n v="5.5"/>
    <n v="3500000"/>
    <n v="19250000"/>
    <s v="Gerencia de Juventud"/>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Profesional para realizar el reporte a metas, plan de acción institucional y demás requerimientos de información, así como realizar actividades de gestión documental de la Gerencia de Juventud. "/>
    <s v="O232020200991119_Otros servicios de la administración pública n.c.p."/>
    <s v="CCE-16 Contratación Directa"/>
    <s v="Junio"/>
    <s v="Julio"/>
    <n v="5"/>
    <n v="3500000"/>
    <n v="17500000"/>
    <s v="Gerencia de Juventud"/>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Profesional para realizar las actividades administrativas y operativas; así como apoyar a la supervisión en la ejecución de los contratos de la Gerencia de Juventud"/>
    <s v="O232020200883990_Otros servicios profesionales, técnicos y empresariales n.c.p."/>
    <s v="CCE-16 Contratación Directa"/>
    <s v="Enero "/>
    <s v="Febrero "/>
    <n v="10"/>
    <n v="4480000"/>
    <n v="44800000"/>
    <s v="Gerencia de Juventud"/>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Servicio de apoyo para desarrollar procesos de participación y organización con la comunidad raizal residente en Bogotá, así como apoyar procesos de fortalecimiento de la participación Afrodescendiente en las localidades Chapinero y Teusaquillo."/>
    <s v="O232020200991119_Otros servicios de la administración pública n.c.p."/>
    <s v="CCE-16 Contratación Directa"/>
    <s v="Enero "/>
    <s v="Febrero "/>
    <n v="5"/>
    <n v="2240000"/>
    <n v="11200000"/>
    <s v="Gerencia de  Etnias "/>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Servicio de apoyo para desarrollar procesos de participación y organización con la comunidad raizal residente en Bogotá, así como apoyar procesos de fortalecimiento de la participación Afrodescendiente en las localidades Chapinero y Teusaquillo."/>
    <s v="O232020200991119_Otros servicios de la administración pública n.c.p."/>
    <s v="CCE-16 Contratación Directa"/>
    <s v="Junio"/>
    <s v="Julio"/>
    <n v="4"/>
    <n v="2240000"/>
    <n v="8960000"/>
    <s v="Gerencia de  Etnias "/>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Servicios de apoyo para desarrollar procesos de participación y organización para las comunidades indígenas de la localidad de Ciudad Bolívar, Usme y Tunjuelito."/>
    <s v="O232020200991119_Otros servicios de la administración pública n.c.p."/>
    <s v="CCE-16 Contratación Directa"/>
    <s v="Enero "/>
    <s v="Febrero "/>
    <n v="5"/>
    <n v="2650000"/>
    <n v="13250000"/>
    <s v="Gerencia de  Etnias "/>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Servicios de apoyo para desarrollar procesos de participación y organización para las comunidades indígenas de la localidad de Ciudad Bolívar, Usme y Tunjuelito."/>
    <s v="O232020200991119_Otros servicios de la administración pública n.c.p."/>
    <s v="CCE-16 Contratación Directa"/>
    <s v="Junio"/>
    <s v="Julio"/>
    <n v="4"/>
    <n v="2650000"/>
    <n v="10600000"/>
    <s v="Gerencia de  Etnias "/>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Servicios de apoyo para desarrollar procesos de participación con las organizaciones e instancias gitanas, comunidades indígenas de las localidades de Puente Aranda  y Kennedy."/>
    <s v="O232020200991119_Otros servicios de la administración pública n.c.p."/>
    <s v="CCE-16 Contratación Directa"/>
    <s v="Enero "/>
    <s v="Febrero "/>
    <n v="5"/>
    <n v="2240000"/>
    <n v="11200000"/>
    <s v="Gerencia de  Etnias "/>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Servicios de apoyo para desarrollar procesos de participación con las organizaciones e instancias gitanas, comunidades indígenas de las localidades de Puente Aranda  y Kennedy."/>
    <s v="O232020200991119_Otros servicios de la administración pública n.c.p."/>
    <s v="CCE-16 Contratación Directa"/>
    <s v="Junio"/>
    <s v="Julio"/>
    <n v="5"/>
    <n v="2240000"/>
    <n v="11200000"/>
    <s v="Gerencia de  Etnias "/>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Servicios de apoyo para desarrollar procesos de fortalecimiento de participación ciudadana de las comunidades NARP  en las localidades de los Mártires , Engativá y Suba."/>
    <s v="O232020200991119_Otros servicios de la administración pública n.c.p."/>
    <s v="CCE-16 Contratación Directa"/>
    <s v="Enero "/>
    <s v="Febrero "/>
    <n v="5"/>
    <n v="3090000"/>
    <n v="15450000"/>
    <s v="Gerencia de  Etnias "/>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Servicios de apoyo para desarrollar procesos de fortalecimiento de participación ciudadana de las comunidades NARP  en las localidades de los Mártires , Engativá y Suba."/>
    <s v="O232020200991119_Otros servicios de la administración pública n.c.p."/>
    <s v="CCE-16 Contratación Directa"/>
    <s v="Junio"/>
    <s v="Julio"/>
    <n v="4"/>
    <n v="3090000"/>
    <n v="12360000"/>
    <s v="Gerencia de  Etnias "/>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Servicios de apoyo para desarrollar procesos de participación y organización para las comunidades indígenas de las localidades de Engativá, Barrios Unidos, Puente Aranda y Fontibon."/>
    <s v="O232020200991119_Otros servicios de la administración pública n.c.p."/>
    <s v="CCE-16 Contratación Directa"/>
    <s v="Enero "/>
    <s v="Febrero "/>
    <n v="5"/>
    <n v="3090000"/>
    <n v="15450000"/>
    <s v="Gerencia de  Etnias "/>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Servicios de apoyo para desarrollar procesos de participación y organización para las comunidades indígenas de las localidades de Engativá, Barrios Unidos, Puente Aranda y Fontibon."/>
    <s v="O232020200991119_Otros servicios de la administración pública n.c.p."/>
    <s v="CCE-16 Contratación Directa"/>
    <s v="Junio"/>
    <s v="Julio"/>
    <n v="4"/>
    <n v="3090000"/>
    <n v="12360000"/>
    <s v="Gerencia de  Etnias "/>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 Servicios de apoyo para desarrollar procesos de fortalecimiento de participación ciudadana de la comunidad palenquera en las localidades de Antonio Nariño y Barrios Unidos."/>
    <s v="O232020200991119_Otros servicios de la administración pública n.c.p."/>
    <s v="CCE-16 Contratación Directa"/>
    <s v="Enero "/>
    <s v="Febrero "/>
    <n v="5"/>
    <n v="3090000"/>
    <n v="15450000"/>
    <s v="Gerencia de  Etnias "/>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 Servicios de apoyo para desarrollar procesos de fortalecimiento de participación ciudadana de la comunidad palenquera en las localidades de Antonio Nariño y Barrios Unidos."/>
    <s v="O232020200991119_Otros servicios de la administración pública n.c.p."/>
    <s v="CCE-16 Contratación Directa"/>
    <s v="Junio"/>
    <s v="Julio"/>
    <n v="4"/>
    <n v="3090000"/>
    <n v="12360000"/>
    <s v="Gerencia de  Etnias "/>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 Servicios de apoyo para desarrollar procesos de fortalecimiento de participación ciudadana en las localidades de Ciudad Bolivar, Puente Aranda y la Candelaria"/>
    <s v="O232020200991119_Otros servicios de la administración pública n.c.p."/>
    <s v="CCE-16 Contratación Directa"/>
    <s v="Enero "/>
    <s v="Febrero "/>
    <n v="5"/>
    <n v="2472000"/>
    <n v="12360000"/>
    <s v="Gerencia de  Etnias "/>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 Servicios de apoyo para desarrollar procesos de fortalecimiento de participación ciudadana en las localidades de Ciudad Bolivar, Puente Aranda y la Candelaria"/>
    <s v="O232020200991119_Otros servicios de la administración pública n.c.p."/>
    <s v="CCE-16 Contratación Directa"/>
    <s v="Junio"/>
    <s v="Julio"/>
    <n v="4"/>
    <n v="2472000"/>
    <n v="9888000"/>
    <s v="Gerencia de  Etnias "/>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Servicios de apoyo para realizar los procesos y procedimientos administrativos, pre-contractuales, contractuales y post contractuales y gestionar la correcta ejecución presupuestal de la Gerencia de Etnias."/>
    <s v="O232020200991119_Otros servicios de la administración pública n.c.p."/>
    <s v="CCE-16 Contratación Directa"/>
    <s v="Enero "/>
    <s v="Febrero "/>
    <n v="5"/>
    <n v="3200000"/>
    <n v="16000000"/>
    <s v="Gerencia de  Etnias "/>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Servicios de apoyo para realizar los procesos y procedimientos administrativos, pre-contractuales, contractuales y post contractuales y gestionar la correcta ejecución presupuestal de la Gerencia de Etnias."/>
    <s v="O232020200991119_Otros servicios de la administración pública n.c.p."/>
    <s v="CCE-16 Contratación Directa"/>
    <s v="Junio"/>
    <s v="Julio"/>
    <n v="5"/>
    <n v="3200000"/>
    <n v="16000000"/>
    <s v="Gerencia de  Etnias "/>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Dar cumplimiento a las acciones concertadas en el marco del artículo 66 del Plan de Desarrollo Distrital de la comunidad indígena de Bakata que habita en la ciudad de Bogotá."/>
    <s v="O232020200991119_Otros servicios de la administración pública n.c.p."/>
    <s v="CCE-16 Contratación Directa"/>
    <s v="Abril"/>
    <s v="Julio"/>
    <n v="1"/>
    <s v="N/A"/>
    <n v="10000000"/>
    <s v="Gerencia de  Etnias "/>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Dar cumplimiento a las medidas contempladas en la consulta previa con el Cabildo Muisca de Bosa"/>
    <s v="O232020200991119_Otros servicios de la administración pública n.c.p."/>
    <s v="CCE-16 Contratación Directa"/>
    <s v="Abril"/>
    <s v="Julio"/>
    <n v="1"/>
    <s v="N/A"/>
    <n v="30200000"/>
    <s v="Gerencia de  Etnias "/>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 Realizar la conmemoración de la semana raizal en Bogotá D.C. 2023, así como el desarrollo de acciones de fortalecimiento de la organización ORFA en cumplimiento de las acciones afirmativas."/>
    <s v="O232020200991119_Otros servicios de la administración pública n.c.p."/>
    <s v="CCE-16 Contratación Directa"/>
    <s v="Abril"/>
    <s v="Octubre"/>
    <n v="2"/>
    <s v="N/A"/>
    <n v="14200000"/>
    <s v="Gerencia de  Etnias "/>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Realizar la conmemoración de la semana palenquera en Bogotá D.C. 2023, así como el desarrollo de acciones de fortalecimiento en cumplimiento de las acciones afirmativas concertadas."/>
    <s v="O232020200991119_Otros servicios de la administración pública n.c.p."/>
    <s v="CCE-16 Contratación Directa"/>
    <s v="Abril"/>
    <s v="Octubre"/>
    <n v="2"/>
    <s v="N/A"/>
    <n v="2000000"/>
    <s v="Gerencia de  Etnias "/>
    <s v="1-100-F001_VA-Recursos distrito"/>
    <s v="NO"/>
    <s v="N/A"/>
    <m/>
  </r>
  <r>
    <s v="05 - Construir Bogotá Región con gobierno abierto, transparente y ciudadanía consciente"/>
    <s v="51 - Gobierno Abierto"/>
    <x v="2"/>
    <s v="424 - Implementar una (1) estrategia para fortalecer a las organizaciones sociales, comunitarias, de propiedad horizontal y comunales, y las  instancias de participación."/>
    <x v="3"/>
    <n v="80111600"/>
    <s v=" Realizar el Encuentro de Pueblos 2023 de las comunidades indígenas habitantes de Bogotá D.C., contempladas en el Decreto Distrital 612 de 2015  a fin de dar cumplimiento a las acciones afirmativas."/>
    <s v="O232020200991119_Otros servicios de la administración pública n.c.p."/>
    <s v="CCE-16 Contratación Directa"/>
    <s v="Abril"/>
    <s v="Julio"/>
    <n v="10"/>
    <s v="N/A"/>
    <n v="10000000"/>
    <s v="Gerencia de  Etnias "/>
    <s v="1-100-F001_VA-Recursos distrito"/>
    <s v="NO"/>
    <s v="N/A"/>
    <m/>
  </r>
  <r>
    <s v="05 - Construir Bogotá Región con gobierno abierto, transparente y ciudadanía consciente"/>
    <s v="51 - Gobierno Abierto"/>
    <x v="3"/>
    <s v="422 - Implementar la Escuela de Formación Ciudadana Distrital"/>
    <x v="4"/>
    <n v="80111600"/>
    <s v="Profesional para implementar acciones de coordinación de los procesos de formación en las modalidades de virtual asistida y presencial"/>
    <s v="O232020200991119_Otros servicios de la administración pública n.c.p."/>
    <s v="CCE-16 Contratación Directa"/>
    <s v="Enero"/>
    <s v="Febrero"/>
    <n v="10"/>
    <n v="4000000"/>
    <n v="40000000"/>
    <s v="Gerencia Escuela de Participación "/>
    <s v="1-100-F001_VA-Recursos distrito"/>
    <s v="NO"/>
    <s v="N/A"/>
    <m/>
  </r>
  <r>
    <s v="05 - Construir Bogotá Región con gobierno abierto, transparente y ciudadanía consciente"/>
    <s v="51 - Gobierno Abierto"/>
    <x v="3"/>
    <s v="422 - Implementar la Escuela de Formación Ciudadana Distrital"/>
    <x v="4"/>
    <n v="80111600"/>
    <s v="Profesional para desarrollar procesos de sistematización y reporte"/>
    <s v="O232020200883990_Otros servicios profesionales, técnicos y empresariales n.c.p."/>
    <s v="CCE-16 Contratación Directa"/>
    <s v="Enero"/>
    <s v="Febrero"/>
    <n v="10"/>
    <n v="4340000"/>
    <n v="43400000"/>
    <s v="Gerencia Escuela de Participación "/>
    <s v="1-100-F001_VA-Recursos distrito"/>
    <s v="NO"/>
    <s v="N/A"/>
    <m/>
  </r>
  <r>
    <s v="05 - Construir Bogotá Región con gobierno abierto, transparente y ciudadanía consciente"/>
    <s v="51 - Gobierno Abierto"/>
    <x v="3"/>
    <s v="422 - Implementar la Escuela de Formación Ciudadana Distrital"/>
    <x v="4"/>
    <n v="80111600"/>
    <s v="Profesional para desarrollo y seguimiento a los procesos de formación virtual  "/>
    <s v="O232020200992913 Servicios de educación para la formación y el trabajo"/>
    <s v="CCE-16 Contratación Directa"/>
    <s v="Enero"/>
    <s v="Febrero"/>
    <n v="10"/>
    <n v="4150000"/>
    <n v="41500000"/>
    <s v="Gerencia Escuela de Participación "/>
    <s v="1-100-F001_VA-Recursos distrito"/>
    <s v="NO"/>
    <s v="N/A"/>
    <m/>
  </r>
  <r>
    <s v="05 - Construir Bogotá Región con gobierno abierto, transparente y ciudadanía consciente"/>
    <s v="51 - Gobierno Abierto"/>
    <x v="3"/>
    <s v="422 - Implementar la Escuela de Formación Ciudadana Distrital"/>
    <x v="4"/>
    <n v="80111600"/>
    <s v="Pprofesionales para estructurar, adecuar e implementar procesos de formación en modalidad presencial"/>
    <s v="O232020200992913 Servicios de educación para la formación y el trabajo"/>
    <s v="CCE-16 Contratación Directa"/>
    <s v="Enero"/>
    <s v="Febrero"/>
    <n v="10"/>
    <n v="4000000"/>
    <n v="40000000"/>
    <s v="Gerencia Escuela de Participación "/>
    <s v="1-100-F001_VA-Recursos distrito"/>
    <s v="NO"/>
    <s v="N/A"/>
    <m/>
  </r>
  <r>
    <s v="05 - Construir Bogotá Región con gobierno abierto, transparente y ciudadanía consciente"/>
    <s v="51 - Gobierno Abierto"/>
    <x v="3"/>
    <s v="422 - Implementar la Escuela de Formación Ciudadana Distrital"/>
    <x v="4"/>
    <n v="80111600"/>
    <s v="Pprofesionales para estructurar, adecuar e implementar procesos de formación en modalidad presencial"/>
    <s v="O232020200992913 Servicios de educación para la formación y el trabajo"/>
    <s v="CCE-16 Contratación Directa"/>
    <s v="Enero"/>
    <s v="Febrero"/>
    <n v="10"/>
    <n v="4000000"/>
    <n v="40000000"/>
    <s v="Gerencia Escuela de Participación "/>
    <s v="1-100-F001_VA-Recursos distrito"/>
    <s v="NO"/>
    <s v="N/A"/>
    <m/>
  </r>
  <r>
    <s v="05 - Construir Bogotá Región con gobierno abierto, transparente y ciudadanía consciente"/>
    <s v="51 - Gobierno Abierto"/>
    <x v="3"/>
    <s v="422 - Implementar la Escuela de Formación Ciudadana Distrital"/>
    <x v="4"/>
    <n v="80111600"/>
    <s v="Profesional para el diseño eimplementación de metodologías y didácticas para las diferentes modalidades de formación así como el apoyo a la supervisión de los contratos. "/>
    <s v="O232020200992913 Servicios de educación para la formación y el trabajo"/>
    <s v="CCE-16 Contratación Directa"/>
    <s v="Enero"/>
    <s v="Febrero"/>
    <n v="10"/>
    <n v="5000000"/>
    <n v="50000000"/>
    <s v="Gerencia Escuela de Participación "/>
    <s v="1-100-F001_VA-Recursos distrito"/>
    <s v="NO"/>
    <s v="N/A"/>
    <m/>
  </r>
  <r>
    <s v="05 - Construir Bogotá Región con gobierno abierto, transparente y ciudadanía consciente"/>
    <s v="51 - Gobierno Abierto"/>
    <x v="3"/>
    <s v="422 - Implementar la Escuela de Formación Ciudadana Distrital"/>
    <x v="4"/>
    <n v="80111600"/>
    <s v="Profesional para articular e impulsar la estrategia de comunidad para el desaprendizaje"/>
    <s v="O232020200883990_Otros servicios profesionales, técnicos y empresariales n.c.p."/>
    <s v="CCE-16 Contratación Directa"/>
    <s v="Enero"/>
    <s v="Febrero"/>
    <n v="6"/>
    <n v="5000000"/>
    <n v="30000000"/>
    <s v="Gerencia Escuela de Participación "/>
    <s v="1-100-F001_VA-Recursos distrito"/>
    <s v="NO"/>
    <s v="N/A"/>
    <m/>
  </r>
  <r>
    <s v="05 - Construir Bogotá Región con gobierno abierto, transparente y ciudadanía consciente"/>
    <s v="51 - Gobierno Abierto"/>
    <x v="3"/>
    <s v="422 - Implementar la Escuela de Formación Ciudadana Distrital"/>
    <x v="4"/>
    <n v="80111600"/>
    <s v="Profesional para implementar la línea editorial "/>
    <s v="O232020200992913 Servicios de educación para la formación y el trabajo"/>
    <s v="CCE-16 Contratación Directa"/>
    <s v="Enero"/>
    <s v="Febrero"/>
    <n v="8"/>
    <n v="6000000"/>
    <n v="48000000"/>
    <s v="Gerencia Escuela de Participación "/>
    <s v="1-100-F001_VA-Recursos distrito"/>
    <s v="NO"/>
    <s v="N/A"/>
    <m/>
  </r>
  <r>
    <s v="05 - Construir Bogotá Región con gobierno abierto, transparente y ciudadanía consciente"/>
    <s v="51 - Gobierno Abierto"/>
    <x v="3"/>
    <s v="422 - Implementar la Escuela de Formación Ciudadana Distrital"/>
    <x v="4"/>
    <n v="80111600"/>
    <s v="Profesional para la implementar y coordinación de la estrategia de generación de contenido de la Gerencia de la Escuela de la Participación, así como el apoyo a la supervisión de los contratos."/>
    <s v="O232020200992913 Servicios de educación para la formación y el trabajo"/>
    <s v="CCE-16 Contratación Directa"/>
    <s v="Enero"/>
    <s v="Febrero"/>
    <n v="10"/>
    <n v="6386000"/>
    <n v="63860000"/>
    <s v="Gerencia Escuela de Participación "/>
    <s v="1-100-F001_VA-Recursos distrito"/>
    <s v="NO"/>
    <s v="N/A"/>
    <m/>
  </r>
  <r>
    <s v="05 - Construir Bogotá Región con gobierno abierto, transparente y ciudadanía consciente"/>
    <s v="51 - Gobierno Abierto"/>
    <x v="3"/>
    <s v="422 - Implementar la Escuela de Formación Ciudadana Distrital"/>
    <x v="4"/>
    <n v="80111600"/>
    <s v="Profesional para implementar los procesos de formación en materia diversidades étnicas y de género, así como el apoyo a la supervisión de los contratos."/>
    <s v="O232020200992913 Servicios de educación para la formación y el trabajo"/>
    <s v="CCE-16 Contratación Directa"/>
    <s v="Enero"/>
    <s v="Febrero"/>
    <n v="10"/>
    <n v="6386000"/>
    <n v="63860000"/>
    <s v="Gerencia Escuela de Participación "/>
    <s v="1-100-F001_VA-Recursos distrito"/>
    <s v="NO"/>
    <s v="N/A"/>
    <m/>
  </r>
  <r>
    <s v="05 - Construir Bogotá Región con gobierno abierto, transparente y ciudadanía consciente"/>
    <s v="51 - Gobierno Abierto"/>
    <x v="3"/>
    <s v="422 - Implementar la Escuela de Formación Ciudadana Distrital"/>
    <x v="4"/>
    <n v="80111600"/>
    <s v="Profesionales para desarrollar procesos de formación en las diferentes modalidades de formación "/>
    <s v="O232020200992913 Servicios de educación para la formación y el trabajo"/>
    <s v="CCE-16 Contratación Directa"/>
    <s v="Enero"/>
    <s v="Febrero"/>
    <n v="9"/>
    <n v="3700000"/>
    <n v="33300000"/>
    <s v="Gerencia Escuela de Participación "/>
    <s v="1-100-F001_VA-Recursos distrito"/>
    <s v="NO"/>
    <s v="N/A"/>
    <m/>
  </r>
  <r>
    <s v="05 - Construir Bogotá Región con gobierno abierto, transparente y ciudadanía consciente"/>
    <s v="51 - Gobierno Abierto"/>
    <x v="3"/>
    <s v="422 - Implementar la Escuela de Formación Ciudadana Distrital"/>
    <x v="4"/>
    <n v="80111600"/>
    <s v="Profesionales para desarrollar procesos de formación en las diferentes modalidades de formación "/>
    <s v="O232020200992913 Servicios de educación para la formación y el trabajo"/>
    <s v="CCE-16 Contratación Directa"/>
    <s v="Enero"/>
    <s v="Febrero"/>
    <n v="9"/>
    <n v="3700000"/>
    <n v="33300000"/>
    <s v="Gerencia Escuela de Participación "/>
    <s v="1-100-F001_VA-Recursos distrito"/>
    <s v="NO"/>
    <s v="N/A"/>
    <m/>
  </r>
  <r>
    <s v="05 - Construir Bogotá Región con gobierno abierto, transparente y ciudadanía consciente"/>
    <s v="51 - Gobierno Abierto"/>
    <x v="3"/>
    <s v="422 - Implementar la Escuela de Formación Ciudadana Distrital"/>
    <x v="4"/>
    <n v="80111600"/>
    <s v="Profesionales para desarrollar procesos de formación en las diferentes modalidades de formación "/>
    <s v="O232020200992913 Servicios de educación para la formación y el trabajo"/>
    <s v="CCE-16 Contratación Directa"/>
    <s v="Enero"/>
    <s v="Febrero"/>
    <n v="9"/>
    <n v="3800000"/>
    <n v="34200000"/>
    <s v="Gerencia Escuela de Participación "/>
    <s v="1-100-F001_VA-Recursos distrito"/>
    <s v="NO"/>
    <s v="N/A"/>
    <m/>
  </r>
  <r>
    <s v="05 - Construir Bogotá Región con gobierno abierto, transparente y ciudadanía consciente"/>
    <s v="51 - Gobierno Abierto"/>
    <x v="3"/>
    <s v="422 - Implementar la Escuela de Formación Ciudadana Distrital"/>
    <x v="4"/>
    <n v="80111600"/>
    <s v="Servicios de apoyo para el seguimiento administrativo de la Gerencia de Escuela"/>
    <s v="O232020200883990_Otros servicios profesionales, técnicos y empresariales n.c.p."/>
    <s v="CCE-16 Contratación Directa"/>
    <s v="Enero"/>
    <s v="Febrero"/>
    <n v="10"/>
    <n v="3421000"/>
    <n v="34210000"/>
    <s v="Gerencia Escuela de Participación "/>
    <s v="1-100-F001_VA-Recursos distrito"/>
    <s v="NO"/>
    <s v="N/A"/>
    <m/>
  </r>
  <r>
    <s v="05 - Construir Bogotá Región con gobierno abierto, transparente y ciudadanía consciente"/>
    <s v="51 - Gobierno Abierto"/>
    <x v="3"/>
    <s v="422 - Implementar la Escuela de Formación Ciudadana Distrital"/>
    <x v="4"/>
    <n v="80111600"/>
    <s v="Profesional para desarrollar procesos de formación en materia de enfoque diferencial étnico "/>
    <s v="O232020200992913 Servicios de educación para la formación y el trabajo"/>
    <s v="CCE-16 Contratación Directa"/>
    <s v="Enero"/>
    <s v="Febrero"/>
    <n v="8"/>
    <n v="4100000"/>
    <n v="32800000"/>
    <s v="Gerencia Escuela de Participación "/>
    <s v="1-100-F001_VA-Recursos distrito"/>
    <s v="NO"/>
    <s v="N/A"/>
    <m/>
  </r>
  <r>
    <s v="05 - Construir Bogotá Región con gobierno abierto, transparente y ciudadanía consciente"/>
    <s v="51 - Gobierno Abierto"/>
    <x v="3"/>
    <s v="422 - Implementar la Escuela de Formación Ciudadana Distrital"/>
    <x v="4"/>
    <n v="80111600"/>
    <s v="Profesional para elaborar documentos precontractuales, contractuales y postcontractuales así como el apoyo a la supervisión de los contratos. "/>
    <s v="O232020200883990_Otros servicios profesionales, técnicos y empresariales n.c.p."/>
    <s v="CCE-16 Contratación Directa"/>
    <s v="Enero"/>
    <s v="Febrero"/>
    <n v="10"/>
    <n v="6900000"/>
    <n v="69000000"/>
    <s v="Gerencia Escuela de Participación "/>
    <s v="1-100-F001_VA-Recursos distrito"/>
    <s v="NO"/>
    <s v="N/A"/>
    <m/>
  </r>
  <r>
    <s v="05 - Construir Bogotá Región con gobierno abierto, transparente y ciudadanía consciente"/>
    <s v="51 - Gobierno Abierto"/>
    <x v="3"/>
    <s v="422 - Implementar la Escuela de Formación Ciudadana Distrital"/>
    <x v="4"/>
    <n v="80111600"/>
    <s v="Profesional para la gestión, implementación y seguimiento de la estrategia de alianzas y redes así como el apoyo a la supervisión de los contratos. "/>
    <s v="O232020200883990_Otros servicios profesionales, técnicos y empresariales n.c.p."/>
    <s v="CCE-16 Contratación Directa"/>
    <s v="Enero"/>
    <s v="Febrero"/>
    <n v="10"/>
    <n v="6500000"/>
    <n v="65000000"/>
    <s v="Gerencia Escuela de Participación "/>
    <s v="1-100-F001_VA-Recursos distrito"/>
    <s v="NO"/>
    <s v="N/A"/>
    <m/>
  </r>
  <r>
    <s v="05 - Construir Bogotá Región con gobierno abierto, transparente y ciudadanía consciente"/>
    <s v="51 - Gobierno Abierto"/>
    <x v="3"/>
    <s v="422 - Implementar la Escuela de Formación Ciudadana Distrital"/>
    <x v="4"/>
    <n v="80111600"/>
    <s v="Profesional para desarrollar los procesos de formación en materia de comunicación, lenguaje de señas y herramientas para la accesibilidad "/>
    <s v="O232020200992913 Servicios de educación para la formación y el trabajo"/>
    <s v="CCE-16 Contratación Directa"/>
    <s v="Enero"/>
    <s v="Febrero"/>
    <n v="10"/>
    <n v="5000000"/>
    <n v="50000000"/>
    <s v="Gerencia Escuela de Participación "/>
    <s v="1-100-F001_VA-Recursos distrito"/>
    <s v="NO"/>
    <s v="N/A"/>
    <m/>
  </r>
  <r>
    <s v="05 - Construir Bogotá Región con gobierno abierto, transparente y ciudadanía consciente"/>
    <s v="51 - Gobierno Abierto"/>
    <x v="3"/>
    <s v="422 - Implementar la Escuela de Formación Ciudadana Distrital"/>
    <x v="4"/>
    <n v="80111600"/>
    <s v="Profesional para realizar la administración técnica y funcional de la plataforma de formación virtual "/>
    <s v="O232020200883990_Otros servicios profesionales, técnicos y empresariales n.c.p."/>
    <s v="CCE-16 Contratación Directa"/>
    <s v="Enero"/>
    <s v="Febrero"/>
    <n v="10"/>
    <n v="6180000"/>
    <n v="61800000"/>
    <s v="Gerencia Escuela de Participación "/>
    <s v="1-100-F001_VA-Recursos distrito"/>
    <s v="NO"/>
    <s v="N/A"/>
    <m/>
  </r>
  <r>
    <s v="05 - Construir Bogotá Región con gobierno abierto, transparente y ciudadanía consciente"/>
    <s v="51 - Gobierno Abierto"/>
    <x v="3"/>
    <s v="422 - Implementar la Escuela de Formación Ciudadana Distrital"/>
    <x v="4"/>
    <n v="80111600"/>
    <s v="Profesional para realizar acciones de producción, difusión, promoción y comunicación de la Escuela de Participación así como el apoyo a la supervisión de los contratos. "/>
    <s v="O232020200992913 Servicios de educación para la formación y el trabajo"/>
    <s v="CCE-16 Contratación Directa"/>
    <s v="Enero"/>
    <s v="Febrero"/>
    <n v="10"/>
    <n v="3605000"/>
    <n v="36050000"/>
    <s v="Gerencia Escuela de Participación "/>
    <s v="1-100-F001_VA-Recursos distrito"/>
    <s v="NO"/>
    <s v="N/A"/>
    <m/>
  </r>
  <r>
    <s v="05 - Construir Bogotá Región con gobierno abierto, transparente y ciudadanía consciente"/>
    <s v="51 - Gobierno Abierto"/>
    <x v="3"/>
    <s v="422 - Implementar la Escuela de Formación Ciudadana Distrital"/>
    <x v="4"/>
    <n v="80111600"/>
    <s v="Profesional para la implementación de la estrategia de conocimiento en las diferentes modalidades y procesos así como el apoyo a la supervisión de los contratos. "/>
    <s v="O232020200883990_Otros servicios profesionales, técnicos y empresariales n.c.p."/>
    <s v="CCE-16 Contratación Directa"/>
    <s v="Enero"/>
    <s v="Febrero"/>
    <n v="10"/>
    <n v="4800000"/>
    <n v="48000000"/>
    <s v="Gerencia Escuela de Participación "/>
    <s v="1-100-F001_VA-Recursos distrito"/>
    <s v="NO"/>
    <s v="N/A"/>
    <m/>
  </r>
  <r>
    <s v="05 - Construir Bogotá Región con gobierno abierto, transparente y ciudadanía consciente"/>
    <s v="51 - Gobierno Abierto"/>
    <x v="3"/>
    <s v="422 - Implementar la Escuela de Formación Ciudadana Distrital"/>
    <x v="4"/>
    <n v="80111600"/>
    <s v="Profesional para el diseño de piezas gráficas y material pedagógico de los procesos de formación en sus distintas modalidades "/>
    <s v="O232020200992913 Servicios de educación para la formación y el trabajo"/>
    <s v="CCE-16 Contratación Directa"/>
    <s v="Enero"/>
    <s v="Febrero"/>
    <n v="10"/>
    <n v="3750000"/>
    <n v="37500000"/>
    <s v="Gerencia Escuela de Participación "/>
    <s v="1-100-F001_VA-Recursos distrito"/>
    <s v="NO"/>
    <s v="N/A"/>
    <m/>
  </r>
  <r>
    <s v="05 - Construir Bogotá Región con gobierno abierto, transparente y ciudadanía consciente"/>
    <s v="51 - Gobierno Abierto"/>
    <x v="3"/>
    <s v="422 - Implementar la Escuela de Formación Ciudadana Distrital"/>
    <x v="4"/>
    <n v="80111600"/>
    <s v="Servicios de apoyo para el seguimiento financiero y administrativo de la Gerencia de Escuela"/>
    <s v="O232020200992913 Servicios de educación para la formación y el trabajo"/>
    <s v="CCE-16 Contratación Directa"/>
    <s v="Enero"/>
    <s v="Febrero"/>
    <n v="10"/>
    <n v="3000000"/>
    <n v="30000000"/>
    <s v="Gerencia Escuela de Participación "/>
    <s v="1-100-F001_VA-Recursos distrito"/>
    <s v="NO"/>
    <s v="N/A"/>
    <m/>
  </r>
  <r>
    <s v="05 - Construir Bogotá Región con gobierno abierto, transparente y ciudadanía consciente"/>
    <s v="51 - Gobierno Abierto"/>
    <x v="3"/>
    <s v="422 - Implementar la Escuela de Formación Ciudadana Distrital"/>
    <x v="4"/>
    <n v="80111600"/>
    <s v="Profesional para implementar acitivades de cooperación de la Escuela de la Participación "/>
    <s v="O232020200992913 Servicios de educación para la formación y el trabajo"/>
    <s v="CCE-16 Contratación Directa"/>
    <s v="Enero"/>
    <s v="Febrero"/>
    <n v="3"/>
    <n v="4223000"/>
    <n v="12669000"/>
    <s v="Gerencia Escuela de Participación "/>
    <s v="1-100-F001_VA-Recursos distrito"/>
    <s v="NO"/>
    <s v="N/A"/>
    <m/>
  </r>
  <r>
    <s v="05 - Construir Bogotá Región con gobierno abierto, transparente y ciudadanía consciente"/>
    <s v="51 - Gobierno Abierto"/>
    <x v="3"/>
    <s v="422 - Implementar la Escuela de Formación Ciudadana Distrital"/>
    <x v="4"/>
    <n v="80111600"/>
    <s v="Profesional para el diseño de piezas gráficas y material pedagógico de los procesos de formación en sus distintas modalidades "/>
    <s v="O232020200992913 Servicios de educación para la formación y el trabajo"/>
    <s v="CCE-16 Contratación Directa"/>
    <s v="Enero"/>
    <s v="Febrero"/>
    <n v="3"/>
    <n v="4500000"/>
    <n v="13500000"/>
    <s v="Gerencia Escuela de Participación "/>
    <s v="1-100-F001_VA-Recursos distrito"/>
    <s v="NO"/>
    <s v="N/A"/>
    <m/>
  </r>
  <r>
    <s v="05 - Construir Bogotá Región con gobierno abierto, transparente y ciudadanía consciente"/>
    <s v="51 - Gobierno Abierto"/>
    <x v="3"/>
    <s v="422 - Implementar la Escuela de Formación Ciudadana Distrital"/>
    <x v="4"/>
    <n v="80111600"/>
    <s v="Profesional para diseñar e implementar procesos de formación en materia de enfoque diferencial étnico "/>
    <s v="O232020200992913 Servicios de educación para la formación y el trabajo"/>
    <s v="CCE-16 Contratación Directa"/>
    <s v="Enero"/>
    <s v="Febrero"/>
    <n v="3"/>
    <n v="4500000"/>
    <n v="13500000"/>
    <s v="Gerencia Escuela de Participación "/>
    <s v="1-100-F001_VA-Recursos distrito"/>
    <s v="NO"/>
    <s v="N/A"/>
    <m/>
  </r>
  <r>
    <s v="05 - Construir Bogotá Región con gobierno abierto, transparente y ciudadanía consciente"/>
    <s v="51 - Gobierno Abierto"/>
    <x v="3"/>
    <s v="422 - Implementar la Escuela de Formación Ciudadana Distrital"/>
    <x v="4"/>
    <s v="80141600;80141900;80111600;81141600"/>
    <s v="Servicios logísticos y operativos para la organización y ejecución de las actividades y eventos de la Escuela de la Participación "/>
    <s v="O232020200991119_Otros servicios de la administración pública n.c.p."/>
    <s v="CCE-06 Selección abreviada menor cuantía"/>
    <s v="Enero"/>
    <s v="Febrero"/>
    <n v="10"/>
    <n v="0"/>
    <n v="79000000"/>
    <s v="Gerencia Escuela de Participación "/>
    <s v="1-100-F001_VA-Recursos distrito"/>
    <s v="NO"/>
    <s v="N/A"/>
    <m/>
  </r>
  <r>
    <s v="05 - Construir Bogotá Región con gobierno abierto, transparente y ciudadanía consciente"/>
    <s v="51 - Gobierno Abierto"/>
    <x v="3"/>
    <s v="422 - Implementar la Escuela de Formación Ciudadana Distrital"/>
    <x v="4"/>
    <n v="80111600"/>
    <s v="Personal para estructurar, adecuar e implementar procesos de formación en materia de Autoridades Indígenas "/>
    <s v="O232020200991119_Otros servicios de la administración pública n.c.p."/>
    <s v="CCE-16 Contratación Directa"/>
    <s v="Enero"/>
    <s v="Febrero"/>
    <n v="10"/>
    <n v="0"/>
    <n v="24000000"/>
    <s v="Gerencia Escuela de Participación "/>
    <s v="1-100-F001_VA-Recursos distrito"/>
    <s v="NO"/>
    <s v="N/A"/>
    <m/>
  </r>
  <r>
    <s v="05 - Construir Bogotá Región con gobierno abierto, transparente y ciudadanía consciente"/>
    <s v="51 - Gobierno Abierto"/>
    <x v="3"/>
    <s v="422 - Implementar la Escuela de Formación Ciudadana Distrital"/>
    <x v="4"/>
    <n v="80111600"/>
    <s v="Personal para estructurar, adecuar e implementar procesos de formación en materia de enfoque étnico afrodescendiente "/>
    <s v="O232020200991119_Otros servicios de la administración pública n.c.p."/>
    <s v="CCE-16 Contratación Directa"/>
    <s v="Enero"/>
    <s v="Febrero"/>
    <n v="10"/>
    <n v="0"/>
    <n v="10000000"/>
    <s v="Gerencia Escuela de Participación "/>
    <s v="1-100-F001_VA-Recursos distrito"/>
    <s v="NO"/>
    <s v="N/A"/>
    <m/>
  </r>
  <r>
    <s v="05 - Construir Bogotá Región con gobierno abierto, transparente y ciudadanía consciente"/>
    <s v="51 - Gobierno Abierto"/>
    <x v="3"/>
    <s v="422 - Implementar la Escuela de Formación Ciudadana Distrital"/>
    <x v="4"/>
    <n v="80111600"/>
    <s v="Personal para estructurar, adecuar e implementar procesos de formación en materia de enfoque étnico indígena"/>
    <s v="O232020200991119_Otros servicios de la administración pública n.c.p."/>
    <s v="CCE-16 Contratación Directa"/>
    <s v="Enero"/>
    <s v="Febrero"/>
    <n v="10"/>
    <n v="0"/>
    <n v="6000000"/>
    <s v="Gerencia Escuela de Participación "/>
    <s v="1-100-F001_VA-Recursos distrito"/>
    <s v="NO"/>
    <s v="N/A"/>
    <m/>
  </r>
  <r>
    <s v="05 - Construir Bogotá Región con gobierno abierto, transparente y ciudadanía consciente"/>
    <s v="51 - Gobierno Abierto"/>
    <x v="3"/>
    <s v="422 - Implementar la Escuela de Formación Ciudadana Distrital"/>
    <x v="4"/>
    <s v="80141600;80141900"/>
    <s v="Servicios de apoyo logístico para la_x000a_realización del Congreso Bogotá Comunidad_x000a_de Aprendizaje, en el marco del fortalecimiento de las capacidades democráticas de la ciudadanía para la participación incidente y la gobernanza con enfoque"/>
    <s v="O232020200991119_Otros servicios de la administración pública n.c.p."/>
    <s v="CCE-06 Selección abreviada menor cuantía"/>
    <s v="Enero"/>
    <s v="Febrero"/>
    <n v="10"/>
    <n v="0"/>
    <n v="80000000"/>
    <s v="Gerencia Escuela de Participación "/>
    <s v="1-100-F001_VA-Recursos distrito"/>
    <s v="NO"/>
    <s v="N/A"/>
    <m/>
  </r>
  <r>
    <s v="05 - Construir Bogotá Región con gobierno abierto, transparente y ciudadanía consciente"/>
    <s v="51 - Gobierno Abierto"/>
    <x v="3"/>
    <s v="423 - Implementar un laboratorio de innovación social sobre gobernabilidad social, derechos humanos y participación ciudadana"/>
    <x v="5"/>
    <n v="80111600"/>
    <s v="Profesional para el direccionamiento, fortalecimiento y seguimiento del Particilab."/>
    <s v="O232020200883990_Otros servicios profesionales, técnicos y empresariales n.c.p."/>
    <s v="CCE-16 Contratación Directa"/>
    <s v="Enero"/>
    <s v="Enero"/>
    <n v="11"/>
    <n v="9520000"/>
    <n v="104720000"/>
    <s v="Gerencia Escuela de Participación "/>
    <s v="1-100-F001_VA-Recursos distrito"/>
    <s v="NO"/>
    <s v="N/A"/>
    <m/>
  </r>
  <r>
    <s v="05 - Construir Bogotá Región con gobierno abierto, transparente y ciudadanía consciente"/>
    <s v="51 - Gobierno Abierto"/>
    <x v="3"/>
    <s v="423 - Implementar un laboratorio de innovación social sobre gobernabilidad social, derechos humanos y participación ciudadana"/>
    <x v="5"/>
    <n v="80111600"/>
    <s v="Prestar los servicios profesionales, de manera temporal y con autonomía técnica y administrativa para implementar y coordinar las jornadas de prototipado del Laboratorio de Innovación ParticiLab"/>
    <s v="O232020200883990_Otros servicios profesionales, técnicos y empresariales n.c.p."/>
    <s v="CCE-16 Contratación Directa"/>
    <s v="Enero"/>
    <s v="Enero"/>
    <n v="11"/>
    <n v="5040000"/>
    <n v="55440000"/>
    <s v="Gerencia Escuela de Participación "/>
    <s v="1-100-F001_VA-Recursos distrito"/>
    <s v="NO"/>
    <s v="N/A"/>
    <m/>
  </r>
  <r>
    <s v="05 - Construir Bogotá Región con gobierno abierto, transparente y ciudadanía consciente"/>
    <s v="51 - Gobierno Abierto"/>
    <x v="3"/>
    <s v="423 - Implementar un laboratorio de innovación social sobre gobernabilidad social, derechos humanos y participación ciudadana"/>
    <x v="5"/>
    <n v="80111600"/>
    <s v="Profesional para la coordinación y seguimiento del proyecto de caja de herramientas y el fortalecimiento a los clubes de la democracia."/>
    <s v="O232020200991119_Otros servicios de la administración pública n.c.p."/>
    <s v="CCE-16 Contratación Directa"/>
    <s v="Enero"/>
    <s v="Enero"/>
    <n v="11"/>
    <n v="5040000"/>
    <n v="55440000"/>
    <s v="Gerencia Escuela de Participación "/>
    <s v="1-100-F001_VA-Recursos distrito"/>
    <s v="NO"/>
    <s v="N/A"/>
    <m/>
  </r>
  <r>
    <s v="05 - Construir Bogotá Región con gobierno abierto, transparente y ciudadanía consciente"/>
    <s v="51 - Gobierno Abierto"/>
    <x v="3"/>
    <s v="423 - Implementar un laboratorio de innovación social sobre gobernabilidad social, derechos humanos y participación ciudadana"/>
    <x v="5"/>
    <n v="80111600"/>
    <s v="Profesional para el seguimiento e implementación de reportes administrativos y tareas de comunicación interna y externa que requiera el ParticiLab."/>
    <s v="O232020200991119_Otros servicios de la administración pública n.c.p."/>
    <s v="CCE-16 Contratación Directa"/>
    <s v="Enero"/>
    <s v="Enero"/>
    <n v="11"/>
    <n v="5040000"/>
    <n v="55440000"/>
    <s v="Gerencia Escuela de Participación "/>
    <s v="1-100-F001_VA-Recursos distrito"/>
    <s v="NO"/>
    <s v="N/A"/>
    <m/>
  </r>
  <r>
    <s v="05 - Construir Bogotá Región con gobierno abierto, transparente y ciudadanía consciente"/>
    <s v="51 - Gobierno Abierto"/>
    <x v="3"/>
    <s v="423 - Implementar un laboratorio de innovación social sobre gobernabilidad social, derechos humanos y participación ciudadana"/>
    <x v="5"/>
    <n v="80111600"/>
    <s v="Servicios de apoyo a la gestión para realizar las actividades de documentación escrita y audiovisual de las acciones realizadas en el marco Particilab  "/>
    <s v="O232020200991119_Otros servicios de la administración pública n.c.p."/>
    <s v="CCE-16 Contratación Directa"/>
    <s v="Enero"/>
    <s v="Enero"/>
    <n v="11"/>
    <n v="3831500"/>
    <n v="42146500"/>
    <s v="Gerencia Escuela de Participación "/>
    <s v="1-100-F001_VA-Recursos distrito"/>
    <s v="NO"/>
    <s v="N/A"/>
    <m/>
  </r>
  <r>
    <s v="05 - Construir Bogotá Región con gobierno abierto, transparente y ciudadanía consciente"/>
    <s v="51 - Gobierno Abierto"/>
    <x v="3"/>
    <s v="423 - Implementar un laboratorio de innovación social sobre gobernabilidad social, derechos humanos y participación ciudadana"/>
    <x v="5"/>
    <n v="80111600"/>
    <s v="Servicios de apoyo a la gestión  para realizar el diseño gráfico de las actividades y proyectos desarrollados por el Particilab "/>
    <s v="O232020200883990_Otros servicios profesionales, técnicos y empresariales n.c.p."/>
    <s v="CCE-16 Contratación Directa"/>
    <s v="Enero"/>
    <s v="Enero"/>
    <n v="11"/>
    <n v="3831500"/>
    <n v="42146500"/>
    <s v="Gerencia Escuela de Participación "/>
    <s v="1-100-F001_VA-Recursos distrito"/>
    <s v="NO"/>
    <s v="N/A"/>
    <m/>
  </r>
  <r>
    <s v="05 - Construir Bogotá Región con gobierno abierto, transparente y ciudadanía consciente"/>
    <s v="51 - Gobierno Abierto"/>
    <x v="3"/>
    <s v="423 - Implementar un laboratorio de innovación social sobre gobernabilidad social, derechos humanos y participación ciudadana"/>
    <x v="5"/>
    <s v="80141600;80141900;80111600;81141600"/>
    <s v="Adquirir insumos para  las impresiones, publicaciones y demás elementos que se requieran para campañas de divulgación, papelería u otra necesidad que se satisfaga con el portafolio de servicios ofrecidos por la Imprenta Distrital."/>
    <s v="O232020200991119_Otros servicios de la administración pública n.c.p."/>
    <s v="CCE-10 Mínima cuantía"/>
    <s v="Enero"/>
    <s v="Enero"/>
    <n v="1"/>
    <n v="0"/>
    <n v="9000000"/>
    <s v="Gerencia Escuela de Participación "/>
    <s v="1-100-F001_VA-Recursos distrito"/>
    <s v="NO"/>
    <s v="N/A"/>
    <m/>
  </r>
  <r>
    <s v="05 - Construir Bogotá Región con gobierno abierto, transparente y ciudadanía consciente"/>
    <s v="51 - Gobierno Abierto"/>
    <x v="3"/>
    <s v="423 - Implementar un laboratorio de innovación social sobre gobernabilidad social, derechos humanos y participación ciudadana"/>
    <x v="5"/>
    <s v="93131608;93131610"/>
    <s v="Suministro de alimentos a monto agotable requeridos para las actividades institucionales que se desarrollen en el marco de los proyectos de inversión del IDPAC."/>
    <s v="O232020200991119_Otros servicios de la administración pública n.c.p."/>
    <s v="CCE-06 Selección abreviada menor cuantía"/>
    <s v="Enero"/>
    <s v="Enero"/>
    <n v="1"/>
    <n v="0"/>
    <n v="3000000"/>
    <s v="Gerencia Escuela de Participación "/>
    <s v="1-100-F001_VA-Recursos distrito"/>
    <s v="NO"/>
    <s v="N/A"/>
    <m/>
  </r>
  <r>
    <s v="05 - Construir Bogotá Región con gobierno abierto, transparente y ciudadanía consciente"/>
    <s v="51 - Gobierno Abierto"/>
    <x v="3"/>
    <s v="423 - Implementar un laboratorio de innovación social sobre gobernabilidad social, derechos humanos y participación ciudadana"/>
    <x v="5"/>
    <s v="80141600;80141900;80111600;81141600"/>
    <s v="Servicios de pauta digital y agencia de medios para las campañas del laboratorio Particilab "/>
    <s v="O232020200991119_Otros servicios de la administración pública n.c.p."/>
    <s v="CCE-06 Selección abreviada menor cuantía"/>
    <s v="Enero"/>
    <s v="Enero"/>
    <n v="1"/>
    <n v="0"/>
    <n v="10000000"/>
    <s v="Gerencia Escuela de Participación "/>
    <s v="1-100-F001_VA-Recursos distrito"/>
    <s v="NO"/>
    <s v="N/A"/>
    <m/>
  </r>
  <r>
    <s v="05 - Construir Bogotá Región con gobierno abierto, transparente y ciudadanía consciente"/>
    <s v="51 - Gobierno Abierto"/>
    <x v="3"/>
    <s v="423 - Implementar un laboratorio de innovación social sobre gobernabilidad social, derechos humanos y participación ciudadana"/>
    <x v="5"/>
    <n v="81112106"/>
    <s v="Prestar servicios streaming para la producción y emisión de productos audiovisuales del IDPAC "/>
    <s v="O232020200883990_Otros servicios profesionales, técnicos y empresariales n.c.p."/>
    <s v="CCE-06 Selección abreviada menor cuantía"/>
    <s v="Enero"/>
    <s v="Enero"/>
    <n v="1"/>
    <n v="0"/>
    <n v="6000000"/>
    <s v="Gerencia Escuela de Participación "/>
    <s v="1-100-F001_VA-Recursos distrito"/>
    <s v="NO"/>
    <s v="N/A"/>
    <m/>
  </r>
  <r>
    <s v="05 - Construir Bogotá Región con gobierno abierto, transparente y ciudadanía consciente"/>
    <s v="51 - Gobierno Abierto"/>
    <x v="3"/>
    <s v="423 - Implementar un laboratorio de innovación social sobre gobernabilidad social, derechos humanos y participación ciudadana"/>
    <x v="5"/>
    <s v="80141600;80141900;80111600;81141600"/>
    <s v="Entregar Incentivos para la innovación de la participación por el Fondo Chikaná y LabLocal"/>
    <s v="O232020200991119_Otros servicios de la administración pública n.c.p."/>
    <s v="CCE-06 Selección abreviada menor cuantía"/>
    <s v="Enero"/>
    <s v="Enero"/>
    <n v="10"/>
    <n v="6000000"/>
    <n v="60000000"/>
    <s v="Gerencia Escuela de Participación "/>
    <s v="1-100-F001_VA-Recursos distrito"/>
    <s v="NO"/>
    <s v="N/A"/>
    <m/>
  </r>
  <r>
    <s v="05 - Construir Bogotá Región con gobierno abierto, transparente y ciudadanía consciente"/>
    <s v="51 - Gobierno Abierto"/>
    <x v="3"/>
    <s v="423 - Implementar un laboratorio de innovación social sobre gobernabilidad social, derechos humanos y participación ciudadana"/>
    <x v="5"/>
    <n v="78111800"/>
    <s v="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s v="O232020200664114_Servicios de transporte terrestre especial local de pasajeros"/>
    <s v="CCE-99 Seléccion abreviada - acuerdo marco"/>
    <s v="Enero"/>
    <s v="Enero"/>
    <n v="1"/>
    <n v="0"/>
    <n v="3000000"/>
    <s v="Gerencia Escuela de Participación "/>
    <s v="1-100-F001_VA-Recursos distrito"/>
    <s v="NO"/>
    <s v="N/A"/>
    <m/>
  </r>
  <r>
    <s v="05 - Construir Bogotá Región con gobierno abierto, transparente y ciudadanía consciente"/>
    <s v="51 - Gobierno Abierto"/>
    <x v="3"/>
    <s v="423 - Implementar un laboratorio de innovación social sobre gobernabilidad social, derechos humanos y participación ciudadana"/>
    <x v="5"/>
    <n v="80111600"/>
    <s v="Producción de cajas de herramientas y club de la democracia."/>
    <s v="O232020200991119_Otros servicios de la administración pública n.c.p."/>
    <s v="CCE-06 Selección abreviada menor cuantía"/>
    <s v="Enero"/>
    <s v="Enero"/>
    <n v="1"/>
    <n v="0"/>
    <n v="24000000"/>
    <s v="Gerencia Escuela de Participación "/>
    <s v="1-100-F001_VA-Recursos distrito"/>
    <s v="NO"/>
    <s v="N/A"/>
    <m/>
  </r>
  <r>
    <s v="05 - Construir Bogotá Región con gobierno abierto, transparente y ciudadanía consciente"/>
    <s v="51 - Gobierno Abierto"/>
    <x v="3"/>
    <s v="423 - Implementar un laboratorio de innovación social sobre gobernabilidad social, derechos humanos y participación ciudadana"/>
    <x v="5"/>
    <s v="80141600;80141900;80111600;81141600"/>
    <s v="Profesional para implementar metodologías de innovación en la participación prara los Laboratorios de Innovación Ciudadana LABIC."/>
    <s v="O232020200883990_Otros servicios profesionales, técnicos y empresariales n.c.p."/>
    <s v="CCE-16 Contratación Directa"/>
    <s v="Enero"/>
    <s v="Enero"/>
    <n v="3"/>
    <n v="4635000"/>
    <n v="13905000"/>
    <s v="Gerencia Escuela de Participación "/>
    <s v="1-100-F001_VA-Recursos distrito"/>
    <s v="NO"/>
    <s v="N/A"/>
    <m/>
  </r>
  <r>
    <s v="05 - Construir Bogotá Región con gobierno abierto, transparente y ciudadanía consciente"/>
    <s v="51 - Gobierno Abierto"/>
    <x v="3"/>
    <s v="423 - Implementar un laboratorio de innovación social sobre gobernabilidad social, derechos humanos y participación ciudadana"/>
    <x v="5"/>
    <s v="80141600;80141900;80111600;81141600"/>
    <s v="Servicios logísticos, operativos, de transporte y suministros para la organización y ejecución del Democracy Fest y LabLocal"/>
    <s v="O232020200991119_Otros servicios de la administración pública n.c.p."/>
    <s v="CCE-06 Selección abreviada menor cuantía"/>
    <s v="Enero"/>
    <s v="Enero"/>
    <n v="1"/>
    <n v="0"/>
    <n v="120891000"/>
    <s v="Gerencia Escuela de Participación "/>
    <s v="1-100-F001_VA-Recursos distrito"/>
    <s v="NO"/>
    <s v="N/A"/>
    <m/>
  </r>
  <r>
    <s v="05 - Construir Bogotá Región con gobierno abierto, transparente y ciudadanía consciente"/>
    <s v="56 - Gestión Pública Efectiva"/>
    <x v="4"/>
    <s v="526 - Implementar una (1) estrategia para fortalecer la capacidad operativa y de gestión administrativa del Sector Gobierno."/>
    <x v="6"/>
    <n v="80111600"/>
    <s v="Prestar los servicios profesionales de manera temporal, con autonomía técnica y administrativa para coordinar actividades requeridas a fin de avanzar en el cumplimiento de metas estratégicas de la gestión del Talento Humano del IDPAC."/>
    <s v="O232020200883990_Otros servicios profesionales, técnicos y empresariales n.c.p."/>
    <s v="CCE-16 Contratación Directa"/>
    <s v="Enero "/>
    <s v="Enero "/>
    <n v="7"/>
    <n v="7416000"/>
    <n v="51912000"/>
    <s v="Secretaria General-Talento Humano "/>
    <s v="1-100-F001_VA-Recursos distrito"/>
    <s v="NO"/>
    <s v="N/A"/>
    <m/>
  </r>
  <r>
    <s v="05 - Construir Bogotá Región con gobierno abierto, transparente y ciudadanía consciente"/>
    <s v="56 - Gestión Pública Efectiva"/>
    <x v="4"/>
    <s v="526 - Implementar una (1) estrategia para fortalecer la capacidad operativa y de gestión administrativa del Sector Gobierno."/>
    <x v="6"/>
    <n v="80111600"/>
    <s v="Prestar los servicios profesionales de manera temporal, con autonomía técnica y administrativa para coordinar actividades requeridas a fin de avanzar en el cumplimiento de metas estratégicas de la gestión del Talento Humano del IDPAC."/>
    <s v="O232020200883990_Otros servicios profesionales, técnicos y empresariales n.c.p."/>
    <s v="CCE-16 Contratación Directa"/>
    <s v="Agosto"/>
    <s v="agosto"/>
    <n v="2"/>
    <n v="7416000"/>
    <n v="14832000"/>
    <s v="Secretaria General-Talento Humano "/>
    <s v="1-100-F001_VA-Recursos distrito"/>
    <s v="NO"/>
    <s v="N/A"/>
    <m/>
  </r>
  <r>
    <s v="05 - Construir Bogotá Región con gobierno abierto, transparente y ciudadanía consciente"/>
    <s v="56 - Gestión Pública Efectiva"/>
    <x v="4"/>
    <s v="526 - Implementar una (1) estrategia para fortalecer la capacidad operativa y de gestión administrativa del Sector Gobierno."/>
    <x v="6"/>
    <n v="80111600"/>
    <s v="Prestar servicios de apoyo a la gestión técnica y administrativa del Sistema de Gestión de Salud y Seguridad en el Trabajo SG-SST del IDPAC."/>
    <s v="O232020200883990_Otros servicios profesionales, técnicos y empresariales n.c.p."/>
    <s v="CCE-16 Contratación Directa"/>
    <s v="Enero "/>
    <s v="Enero "/>
    <n v="7"/>
    <n v="3090000"/>
    <n v="21630000"/>
    <s v="Secretaria General-Talento Humano "/>
    <s v="1-100-F001_VA-Recursos distrito"/>
    <s v="NO"/>
    <s v="N/A"/>
    <m/>
  </r>
  <r>
    <s v="05 - Construir Bogotá Región con gobierno abierto, transparente y ciudadanía consciente"/>
    <s v="56 - Gestión Pública Efectiva"/>
    <x v="4"/>
    <s v="526 - Implementar una (1) estrategia para fortalecer la capacidad operativa y de gestión administrativa del Sector Gobierno."/>
    <x v="6"/>
    <n v="80111600"/>
    <s v="Prestar servicios de apoyo a la gestión técnica y administrativa del Sistema de Gestión de Salud y Seguridad en el Trabajo SG-SST del IDPAC."/>
    <s v="O232020200883990_Otros servicios profesionales, técnicos y empresariales n.c.p."/>
    <s v="CCE-16 Contratación Directa"/>
    <s v="Agosto"/>
    <s v="agosto"/>
    <n v="3"/>
    <n v="3090000"/>
    <n v="9270000"/>
    <s v="Secretaria General-Talento Humano "/>
    <s v="1-100-F001_VA-Recursos distrito"/>
    <s v="NO"/>
    <s v="N/A"/>
    <m/>
  </r>
  <r>
    <s v="05 - Construir Bogotá Región con gobierno abierto, transparente y ciudadanía consciente"/>
    <s v="56 - Gestión Pública Efectiva"/>
    <x v="4"/>
    <s v="526 - Implementar una (1) estrategia para fortalecer la capacidad operativa y de gestión administrativa del Sector Gobierno."/>
    <x v="6"/>
    <n v="80111600"/>
    <s v="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
    <s v="O232020200883990_Otros servicios profesionales, técnicos y empresariales n.c.p."/>
    <s v="CCE-16 Contratación Directa"/>
    <s v="Enero "/>
    <s v="Enero "/>
    <n v="7"/>
    <n v="4326000"/>
    <n v="30282000"/>
    <s v="Secretaria General-Talento Humano "/>
    <s v="1-100-F001_VA-Recursos distrito"/>
    <s v="NO"/>
    <s v="N/A"/>
    <m/>
  </r>
  <r>
    <s v="05 - Construir Bogotá Región con gobierno abierto, transparente y ciudadanía consciente"/>
    <s v="56 - Gestión Pública Efectiva"/>
    <x v="4"/>
    <s v="526 - Implementar una (1) estrategia para fortalecer la capacidad operativa y de gestión administrativa del Sector Gobierno."/>
    <x v="6"/>
    <n v="80111600"/>
    <s v="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
    <s v="O232020200883990_Otros servicios profesionales, técnicos y empresariales n.c.p."/>
    <s v="CCE-16 Contratación Directa"/>
    <s v="Agosto"/>
    <s v="agosto"/>
    <n v="2"/>
    <n v="4326000"/>
    <n v="8652000"/>
    <s v="Secretaria General-Talento Humano "/>
    <s v="1-100-F001_VA-Recursos distrito"/>
    <s v="NO"/>
    <s v="N/A"/>
    <m/>
  </r>
  <r>
    <s v="05 - Construir Bogotá Región con gobierno abierto, transparente y ciudadanía consciente"/>
    <s v="56 - Gestión Pública Efectiva"/>
    <x v="4"/>
    <s v="526 - Implementar una (1) estrategia para fortalecer la capacidad operativa y de gestión administrativa del Sector Gobierno."/>
    <x v="6"/>
    <n v="80111600"/>
    <s v="Prestar los servicios profesionales para gestionar y hacer seguimiento al cumplimiento de los estándares mínimos del Sistema de Seguridad y Salud en el Trabajo del IDPAC."/>
    <s v="O232020200883990_Otros servicios profesionales, técnicos y empresariales n.c.p."/>
    <s v="CCE-16 Contratación Directa"/>
    <s v="Enero "/>
    <s v="Enero "/>
    <n v="7"/>
    <n v="4532000"/>
    <n v="31724000"/>
    <s v="Secretaria General-Talento Humano "/>
    <s v="1-100-F001_VA-Recursos distrito"/>
    <s v="NO"/>
    <s v="N/A"/>
    <m/>
  </r>
  <r>
    <s v="05 - Construir Bogotá Región con gobierno abierto, transparente y ciudadanía consciente"/>
    <s v="56 - Gestión Pública Efectiva"/>
    <x v="4"/>
    <s v="526 - Implementar una (1) estrategia para fortalecer la capacidad operativa y de gestión administrativa del Sector Gobierno."/>
    <x v="6"/>
    <n v="80111600"/>
    <s v="Prestar los servicios profesionales para gestionar y hacer seguimiento al cumplimiento de los estándares mínimos del Sistema de Seguridad y Salud en el Trabajo del IDPAC."/>
    <s v="O232020200883990_Otros servicios profesionales, técnicos y empresariales n.c.p."/>
    <s v="CCE-16 Contratación Directa"/>
    <s v="Agosto"/>
    <s v="agosto"/>
    <n v="4"/>
    <n v="4532000"/>
    <n v="18128000"/>
    <s v="Secretaria General-Talento Humano "/>
    <s v="1-100-F001_VA-Recursos distrito"/>
    <s v="NO"/>
    <s v="N/A"/>
    <m/>
  </r>
  <r>
    <s v="05 - Construir Bogotá Región con gobierno abierto, transparente y ciudadanía consciente"/>
    <s v="56 - Gestión Pública Efectiva"/>
    <x v="4"/>
    <s v="526 - Implementar una (1) estrategia para fortalecer la capacidad operativa y de gestión administrativa del Sector Gobierno."/>
    <x v="6"/>
    <n v="80111600"/>
    <s v="Prestar servicios profesionales con autonomía técnica y administrativa para realizar acciones y metodologías de intervención de clima laboral y transformación de cultura organizacional del IDPAC."/>
    <s v="O232020200883990_Otros servicios profesionales, técnicos y empresariales n.c.p."/>
    <s v="CCE-16 Contratación Directa"/>
    <s v="Enero "/>
    <s v="Enero "/>
    <n v="7"/>
    <n v="4120000"/>
    <n v="28840000"/>
    <s v="Secretaria General-Talento Humano "/>
    <s v="1-100-F001_VA-Recursos distrito"/>
    <s v="NO"/>
    <s v="N/A"/>
    <m/>
  </r>
  <r>
    <s v="05 - Construir Bogotá Región con gobierno abierto, transparente y ciudadanía consciente"/>
    <s v="56 - Gestión Pública Efectiva"/>
    <x v="4"/>
    <s v="526 - Implementar una (1) estrategia para fortalecer la capacidad operativa y de gestión administrativa del Sector Gobierno."/>
    <x v="6"/>
    <n v="80111600"/>
    <s v="Prestar servicios profesionales con autonomía técnica y administrativa para realizar acciones y metodologías de intervención de clima laboral y transformación de cultura organizacional del IDPAC."/>
    <s v="O232020200883990_Otros servicios profesionales, técnicos y empresariales n.c.p."/>
    <s v="CCE-16 Contratación Directa"/>
    <s v="Agosto"/>
    <s v="agosto"/>
    <n v="2"/>
    <n v="4120000"/>
    <n v="8240000"/>
    <s v="Secretaria General-Talento Humano "/>
    <s v="1-100-F001_VA-Recursos distrito"/>
    <s v="NO"/>
    <s v="N/A"/>
    <m/>
  </r>
  <r>
    <s v="05 - Construir Bogotá Región con gobierno abierto, transparente y ciudadanía consciente"/>
    <s v="56 - Gestión Pública Efectiva"/>
    <x v="4"/>
    <s v="526 - Implementar una (1) estrategia para fortalecer la capacidad operativa y de gestión administrativa del Sector Gobierno."/>
    <x v="6"/>
    <n v="80111600"/>
    <s v="Prestación de servicios de apoyo a la gestión para acompañar la gestión administrativa y de gestión documental de los trámites adelantadas por el Proceso de Gestión de Talento Humano del Instituto Distrital de la Participación y Acción Comunal. "/>
    <s v="O232020200883990_Otros servicios profesionales, técnicos y empresariales n.c.p."/>
    <s v="CCE-16 Contratación Directa"/>
    <s v="Enero "/>
    <s v="Enero "/>
    <n v="7"/>
    <n v="2266000"/>
    <n v="15862000"/>
    <s v="Secretaria General-Talento Humano "/>
    <s v="1-100-F001_VA-Recursos distrito"/>
    <s v="NO"/>
    <s v="N/A"/>
    <m/>
  </r>
  <r>
    <s v="05 - Construir Bogotá Región con gobierno abierto, transparente y ciudadanía consciente"/>
    <s v="56 - Gestión Pública Efectiva"/>
    <x v="4"/>
    <s v="526 - Implementar una (1) estrategia para fortalecer la capacidad operativa y de gestión administrativa del Sector Gobierno."/>
    <x v="6"/>
    <n v="80111600"/>
    <s v="Prestación de servicios de apoyo a la gestión para acompañar la gestión administrativa y de gestión documental de los trámites adelantadas por el Proceso de Gestión de Talento Humano del Instituto Distrital de la Participación y Acción Comunal. "/>
    <s v="O232020200883990_Otros servicios profesionales, técnicos y empresariales n.c.p."/>
    <s v="CCE-16 Contratación Directa"/>
    <s v="Agosto"/>
    <s v="agosto"/>
    <n v="3"/>
    <n v="2266000"/>
    <n v="6798000"/>
    <s v="Secretaria General-Talento Humano "/>
    <s v="1-100-F001_VA-Recursos distrito"/>
    <s v="NO"/>
    <s v="N/A"/>
    <m/>
  </r>
  <r>
    <s v="05 - Construir Bogotá Región con gobierno abierto, transparente y ciudadanía consciente"/>
    <s v="56 - Gestión Pública Efectiva"/>
    <x v="4"/>
    <s v="526 - Implementar una (1) estrategia para fortalecer la capacidad operativa y de gestión administrativa del Sector Gobierno."/>
    <x v="6"/>
    <n v="80111600"/>
    <s v="Prestar los servicios profesionales con autonomía técnica, administrativa y de manera temporal para realizar la actividades precontractuales, postcontractuales y  de seguimiento a la ejecución contractual, a cargo de la Secretaría General, así como las demás actividades de caracter adminsitrativo que le sean asignadas. "/>
    <s v="O232020200883990_Otros servicios profesionales, técnicos y empresariales n.c.p."/>
    <s v="CCE-16 Contratación Directa"/>
    <s v="Enero "/>
    <s v="Enero "/>
    <n v="5"/>
    <n v="4000000"/>
    <n v="20000000"/>
    <s v="Secretaria General "/>
    <s v="1-100-F001_VA-Recursos distrito"/>
    <s v="NO"/>
    <s v="N/A"/>
    <m/>
  </r>
  <r>
    <s v="05 - Construir Bogotá Región con gobierno abierto, transparente y ciudadanía consciente"/>
    <s v="56 - Gestión Pública Efectiva"/>
    <x v="4"/>
    <s v="526 - Implementar una (1) estrategia para fortalecer la capacidad operativa y de gestión administrativa del Sector Gobierno."/>
    <x v="6"/>
    <n v="80111600"/>
    <s v="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
    <s v="O232020200883990_Otros servicios profesionales, técnicos y empresariales n.c.p."/>
    <s v="CCE-16 Contratación Directa"/>
    <s v="Enero "/>
    <s v="Enero "/>
    <n v="7"/>
    <n v="5500000"/>
    <n v="38500000"/>
    <s v="Secretaria General "/>
    <s v="1-100-F001_VA-Recursos distrito"/>
    <s v="NO"/>
    <s v="N/A"/>
    <m/>
  </r>
  <r>
    <s v="05 - Construir Bogotá Región con gobierno abierto, transparente y ciudadanía consciente"/>
    <s v="56 - Gestión Pública Efectiva"/>
    <x v="4"/>
    <s v="526 - Implementar una (1) estrategia para fortalecer la capacidad operativa y de gestión administrativa del Sector Gobierno."/>
    <x v="6"/>
    <n v="80111600"/>
    <s v="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
    <s v="O232020200883990_Otros servicios profesionales, técnicos y empresariales n.c.p."/>
    <s v="CCE-16 Contratación Directa"/>
    <s v="Agosto"/>
    <s v="agosto"/>
    <n v="4"/>
    <n v="5500000"/>
    <n v="22000000"/>
    <s v="Secretaria General "/>
    <s v="1-100-F001_VA-Recursos distrito"/>
    <s v="NO"/>
    <s v="N/A"/>
    <m/>
  </r>
  <r>
    <s v="05 - Construir Bogotá Región con gobierno abierto, transparente y ciudadanía consciente"/>
    <s v="56 - Gestión Pública Efectiva"/>
    <x v="4"/>
    <s v="526 - Implementar una (1) estrategia para fortalecer la capacidad operativa y de gestión administrativa del Sector Gobierno."/>
    <x v="6"/>
    <n v="80111600"/>
    <s v="Prestar los servicios profesionales con autonomía técnica, administrativa y de manera temporal para asesorar jurídicamente a la Secretaria General del Instituto en los asuntos contractuales, de gestión del talento humano y  demas tramites administrativos requeridos en el desarrollo de los procesos de apoyo a su cargo."/>
    <s v="O232020200883990_Otros servicios profesionales, técnicos y empresariales n.c.p."/>
    <s v="CCE-16 Contratación Directa"/>
    <s v="Enero "/>
    <s v="Enero "/>
    <n v="7"/>
    <n v="6000000"/>
    <n v="42000000"/>
    <s v="Secretaria General "/>
    <s v="1-100-F001_VA-Recursos distrito"/>
    <s v="NO"/>
    <s v="N/A"/>
    <m/>
  </r>
  <r>
    <s v="05 - Construir Bogotá Región con gobierno abierto, transparente y ciudadanía consciente"/>
    <s v="56 - Gestión Pública Efectiva"/>
    <x v="4"/>
    <s v="526 - Implementar una (1) estrategia para fortalecer la capacidad operativa y de gestión administrativa del Sector Gobierno."/>
    <x v="6"/>
    <n v="80111600"/>
    <s v="Prestar los servicios profesionales con autonomía técnica, administrativa y de manera temporal para asesorar jurídicamente a la Secretaria General del Instituto en los asuntos contractuales, de gestión del talento humano y  demas tramites administrativos requeridos en el desarrollo de los procesos de apoyo a su cargo."/>
    <s v="O232020200883990_Otros servicios profesionales, técnicos y empresariales n.c.p."/>
    <s v="CCE-16 Contratación Directa"/>
    <s v="Agosto"/>
    <s v="agosto"/>
    <n v="4"/>
    <n v="6000000"/>
    <n v="24000000"/>
    <s v="Secretaria General "/>
    <s v="1-100-F001_VA-Recursos distrito"/>
    <s v="NO"/>
    <s v="N/A"/>
    <m/>
  </r>
  <r>
    <s v="05 - Construir Bogotá Región con gobierno abierto, transparente y ciudadanía consciente"/>
    <s v="56 - Gestión Pública Efectiva"/>
    <x v="4"/>
    <s v="526 - Implementar una (1) estrategia para fortalecer la capacidad operativa y de gestión administrativa del Sector Gobierno."/>
    <x v="6"/>
    <n v="80111600"/>
    <s v="Prestar los servicios profesionales de manera temporal, con autonomía técnica y administrativa para brindar apoyo jurídico en los asuntos administrativos y de gestión concernientes a la Secretaría General del IDPAC"/>
    <s v="O232020200883990_Otros servicios profesionales, técnicos y empresariales n.c.p."/>
    <s v="CCE-16 Contratación Directa"/>
    <s v="Enero "/>
    <s v="Enero "/>
    <n v="7"/>
    <n v="5200000"/>
    <n v="36400000"/>
    <s v="Secretaria General "/>
    <s v="1-100-F001_VA-Recursos distrito"/>
    <s v="NO"/>
    <s v="N/A"/>
    <m/>
  </r>
  <r>
    <s v="05 - Construir Bogotá Región con gobierno abierto, transparente y ciudadanía consciente"/>
    <s v="56 - Gestión Pública Efectiva"/>
    <x v="4"/>
    <s v="526 - Implementar una (1) estrategia para fortalecer la capacidad operativa y de gestión administrativa del Sector Gobierno."/>
    <x v="6"/>
    <n v="80111600"/>
    <s v="Prestar los servicios profesionales de manera temporal, con autonomía técnica y administrativa para brindar apoyo jurídico en los asuntos administrativos y de gestión concernientes a la Secretaría General del IDPAC"/>
    <s v="O232020200883990_Otros servicios profesionales, técnicos y empresariales n.c.p."/>
    <s v="CCE-16 Contratación Directa"/>
    <s v="Enero "/>
    <s v="Enero "/>
    <n v="5"/>
    <n v="5200000"/>
    <n v="26000000"/>
    <s v="Secretaria General "/>
    <s v="1-100-F001_VA-Recursos distrito"/>
    <s v="NO"/>
    <s v="N/A"/>
    <m/>
  </r>
  <r>
    <s v="05 - Construir Bogotá Región con gobierno abierto, transparente y ciudadanía consciente"/>
    <s v="56 - Gestión Pública Efectiva"/>
    <x v="4"/>
    <s v="526 - Implementar una (1) estrategia para fortalecer la capacidad operativa y de gestión administrativa del Sector Gobierno."/>
    <x v="6"/>
    <n v="80111600"/>
    <s v="Prestar los servicios profesionales con autonomía técnica, administrativa y de manera temporal  para acompañar la gestión administrativa y presupuestal de los proyectos de inversión y del presupuesto de funcionamiento a cargo de la Secretaría General del IDPAC"/>
    <s v="O232020200883990_Otros servicios profesionales, técnicos y empresariales n.c.p."/>
    <s v="CCE-16 Contratación Directa"/>
    <s v="Enero "/>
    <s v="Enero "/>
    <n v="7"/>
    <n v="6500000"/>
    <n v="45500000"/>
    <s v="Secretaria General "/>
    <s v="1-100-F001_VA-Recursos distrito"/>
    <s v="NO"/>
    <s v="N/A"/>
    <m/>
  </r>
  <r>
    <s v="05 - Construir Bogotá Región con gobierno abierto, transparente y ciudadanía consciente"/>
    <s v="56 - Gestión Pública Efectiva"/>
    <x v="4"/>
    <s v="526 - Implementar una (1) estrategia para fortalecer la capacidad operativa y de gestión administrativa del Sector Gobierno."/>
    <x v="6"/>
    <n v="80111600"/>
    <s v="Prestar los servicios profesionales con autonomía técnica, administrativa y de manera temporal  para acompañar la gestión administrativa y presupuestal de los proyectos de inversión y del presupuesto de funcionamiento a cargo de la Secretaría General del IDPAC"/>
    <s v="O232020200883990_Otros servicios profesionales, técnicos y empresariales n.c.p."/>
    <s v="CCE-16 Contratación Directa"/>
    <s v="Agosto"/>
    <s v="agosto"/>
    <n v="4"/>
    <n v="6500000"/>
    <n v="26000000"/>
    <s v="Secretaria General "/>
    <s v="1-100-F001_VA-Recursos distrito"/>
    <s v="NO"/>
    <s v="N/A"/>
    <m/>
  </r>
  <r>
    <s v="05 - Construir Bogotá Región con gobierno abierto, transparente y ciudadanía consciente"/>
    <s v="56 - Gestión Pública Efectiva"/>
    <x v="4"/>
    <s v="526 - Implementar una (1) estrategia para fortalecer la capacidad operativa y de gestión administrativa del Sector Gobierno."/>
    <x v="6"/>
    <n v="80111600"/>
    <s v="Prestar los servicios de apoyo a la gestión de manera temporal, con autonomía técnica y administrativa para realizar labores técnicas y operativas en el desarrollo de los procedimientos de gestión documental de la Oficina Asesora Jurídica."/>
    <s v="O232020200883990_Otros servicios profesionales, técnicos y empresariales n.c.p."/>
    <s v="CCE-16 Contratación Directa"/>
    <s v="Enero "/>
    <s v="Enero "/>
    <n v="7"/>
    <n v="2987000"/>
    <n v="20909000"/>
    <s v="Oficina Jurídica"/>
    <s v="1-100-F001_VA-Recursos distrito"/>
    <s v="NO"/>
    <s v="N/A"/>
    <m/>
  </r>
  <r>
    <s v="05 - Construir Bogotá Región con gobierno abierto, transparente y ciudadanía consciente"/>
    <s v="56 - Gestión Pública Efectiva"/>
    <x v="4"/>
    <s v="526 - Implementar una (1) estrategia para fortalecer la capacidad operativa y de gestión administrativa del Sector Gobierno."/>
    <x v="6"/>
    <n v="80111600"/>
    <s v="Prestar los servicios de apoyo a la gestión de manera temporal, con autonomía técnica y administrativa para realizar labores técnicas y operativas en el desarrollo de los procedimientos de gestión documental de la Oficina Asesora Jurídica."/>
    <s v="O232020200883990_Otros servicios profesionales, técnicos y empresariales n.c.p."/>
    <s v="CCE-16 Contratación Directa"/>
    <s v="Agosto"/>
    <s v="agosto"/>
    <n v="4"/>
    <n v="2987000"/>
    <n v="11948000"/>
    <s v="Oficina Jurídica"/>
    <s v="1-100-F001_VA-Recursos distrito"/>
    <s v="NO"/>
    <s v="N/A"/>
    <m/>
  </r>
  <r>
    <s v="05 - Construir Bogotá Región con gobierno abierto, transparente y ciudadanía consciente"/>
    <s v="56 - Gestión Pública Efectiva"/>
    <x v="4"/>
    <s v="526 - Implementar una (1) estrategia para fortalecer la capacidad operativa y de gestión administrativa del Sector Gobierno."/>
    <x v="6"/>
    <n v="80111600"/>
    <s v="Prestar los servicios profesionales de manera temporal, con autonomía técnica y administrativa para ejercer la representación judicial y extrajudicial del Instituto Distrital de Participación y Acción Comunal, competencia de la Oficina Asesora Jurídica."/>
    <s v="O232020200883990_Otros servicios profesionales, técnicos y empresariales n.c.p."/>
    <s v="CCE-16 Contratación Directa"/>
    <s v="Enero "/>
    <s v="Enero "/>
    <n v="7"/>
    <n v="5150000"/>
    <n v="36050000"/>
    <s v="Oficina Jurídica"/>
    <s v="1-100-F001_VA-Recursos distrito"/>
    <s v="NO"/>
    <s v="N/A"/>
    <m/>
  </r>
  <r>
    <s v="05 - Construir Bogotá Región con gobierno abierto, transparente y ciudadanía consciente"/>
    <s v="56 - Gestión Pública Efectiva"/>
    <x v="4"/>
    <s v="526 - Implementar una (1) estrategia para fortalecer la capacidad operativa y de gestión administrativa del Sector Gobierno."/>
    <x v="6"/>
    <n v="80111600"/>
    <s v="Prestar los servicios profesionales de manera temporal, con autonomía técnica y administrativa para ejercer la representación judicial y extrajudicial del Instituto Distrital de Participación y Acción Comunal, competencia de la Oficina Asesora Jurídica."/>
    <s v="O232020200883990_Otros servicios profesionales, técnicos y empresariales n.c.p."/>
    <s v="CCE-16 Contratación Directa"/>
    <s v="Agosto"/>
    <s v="agosto"/>
    <n v="4"/>
    <n v="5150000"/>
    <n v="20600000"/>
    <s v="Oficina Jurídica"/>
    <s v="1-100-F001_VA-Recursos distrito"/>
    <s v="NO"/>
    <s v="N/A"/>
    <m/>
  </r>
  <r>
    <s v="05 - Construir Bogotá Región con gobierno abierto, transparente y ciudadanía consciente"/>
    <s v="56 - Gestión Pública Efectiva"/>
    <x v="4"/>
    <s v="526 - Implementar una (1) estrategia para fortalecer la capacidad operativa y de gestión administrativa del Sector Gobierno."/>
    <x v="6"/>
    <n v="80111600"/>
    <s v="Prestar los servicios profesionales de manera temporal, con autonomía técnica y administrativa para ejercer la representación judicial y extrajudicial del Instituto Distrital de Participación y Acción Comunal, competencia de la Oficina Asesora Jurídica."/>
    <s v="O232020200883990_Otros servicios profesionales, técnicos y empresariales n.c.p."/>
    <s v="CCE-16 Contratación Directa"/>
    <s v="Enero "/>
    <s v="Enero "/>
    <n v="7"/>
    <n v="4000000"/>
    <n v="28000000"/>
    <s v="Oficina Jurídica"/>
    <s v="1-100-F001_VA-Recursos distrito"/>
    <s v="NO"/>
    <s v="N/A"/>
    <m/>
  </r>
  <r>
    <s v="05 - Construir Bogotá Región con gobierno abierto, transparente y ciudadanía consciente"/>
    <s v="56 - Gestión Pública Efectiva"/>
    <x v="4"/>
    <s v="526 - Implementar una (1) estrategia para fortalecer la capacidad operativa y de gestión administrativa del Sector Gobierno."/>
    <x v="6"/>
    <n v="80111600"/>
    <s v="Prestar los servicios profesionales de manera temporal, con autonomía técnica y administrativa para ejercer la representación judicial y extrajudicial del Instituto Distrital de Participación y Acción Comunal, competencia de la Oficina Asesora Jurídica."/>
    <s v="O232020200883990_Otros servicios profesionales, técnicos y empresariales n.c.p."/>
    <s v="CCE-16 Contratación Directa"/>
    <s v="Agosto"/>
    <s v="agosto"/>
    <n v="3"/>
    <n v="4000000"/>
    <n v="12000000"/>
    <s v="Oficina Jurídica"/>
    <s v="1-100-F001_VA-Recursos distrito"/>
    <s v="NO"/>
    <s v="N/A"/>
    <m/>
  </r>
  <r>
    <s v="05 - Construir Bogotá Región con gobierno abierto, transparente y ciudadanía consciente"/>
    <s v="56 - Gestión Pública Efectiva"/>
    <x v="4"/>
    <s v="526 - Implementar una (1) estrategia para fortalecer la capacidad operativa y de gestión administrativa del Sector Gobierno."/>
    <x v="6"/>
    <n v="80111600"/>
    <s v="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idica. "/>
    <s v="O232020200883990_Otros servicios profesionales, técnicos y empresariales n.c.p."/>
    <s v="CCE-16 Contratación Directa"/>
    <s v="Enero "/>
    <s v="Enero "/>
    <n v="7"/>
    <n v="6798000"/>
    <n v="47586000"/>
    <s v="Oficina Jurídica"/>
    <s v="1-100-F001_VA-Recursos distrito"/>
    <s v="NO"/>
    <s v="N/A"/>
    <m/>
  </r>
  <r>
    <s v="05 - Construir Bogotá Región con gobierno abierto, transparente y ciudadanía consciente"/>
    <s v="56 - Gestión Pública Efectiva"/>
    <x v="4"/>
    <s v="526 - Implementar una (1) estrategia para fortalecer la capacidad operativa y de gestión administrativa del Sector Gobierno."/>
    <x v="6"/>
    <n v="80111600"/>
    <s v="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idica. "/>
    <s v="O232020200883990_Otros servicios profesionales, técnicos y empresariales n.c.p."/>
    <s v="CCE-16 Contratación Directa"/>
    <s v="Agosto"/>
    <s v="agosto"/>
    <n v="3"/>
    <n v="6798000"/>
    <n v="20394000"/>
    <s v="Oficina Jurídica"/>
    <s v="1-100-F001_VA-Recursos distrito"/>
    <s v="NO"/>
    <s v="N/A"/>
    <m/>
  </r>
  <r>
    <s v="05 - Construir Bogotá Región con gobierno abierto, transparente y ciudadanía consciente"/>
    <s v="56 - Gestión Pública Efectiva"/>
    <x v="4"/>
    <s v="526 - Implementar una (1) estrategia para fortalecer la capacidad operativa y de gestión administrativa del Sector Gobierno."/>
    <x v="6"/>
    <n v="80111600"/>
    <s v="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
    <s v="O232020200883990_Otros servicios profesionales, técnicos y empresariales n.c.p."/>
    <s v="CCE-16 Contratación Directa"/>
    <s v="Enero "/>
    <s v="Enero "/>
    <n v="7"/>
    <n v="4841000"/>
    <n v="33887000"/>
    <s v="Oficina Jurídica"/>
    <s v="1-100-F001_VA-Recursos distrito"/>
    <s v="NO"/>
    <s v="N/A"/>
    <m/>
  </r>
  <r>
    <s v="05 - Construir Bogotá Región con gobierno abierto, transparente y ciudadanía consciente"/>
    <s v="56 - Gestión Pública Efectiva"/>
    <x v="4"/>
    <s v="526 - Implementar una (1) estrategia para fortalecer la capacidad operativa y de gestión administrativa del Sector Gobierno."/>
    <x v="6"/>
    <n v="80111600"/>
    <s v="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
    <s v="O232020200883990_Otros servicios profesionales, técnicos y empresariales n.c.p."/>
    <s v="CCE-16 Contratación Directa"/>
    <s v="Agosto"/>
    <s v="agosto"/>
    <n v="4"/>
    <n v="4841000"/>
    <n v="19364000"/>
    <s v="Oficina Jurídica"/>
    <s v="1-100-F001_VA-Recursos distrito"/>
    <s v="NO"/>
    <s v="N/A"/>
    <m/>
  </r>
  <r>
    <s v="05 - Construir Bogotá Región con gobierno abierto, transparente y ciudadanía consciente"/>
    <s v="56 - Gestión Pública Efectiva"/>
    <x v="4"/>
    <s v="526 - Implementar una (1) estrategia para fortalecer la capacidad operativa y de gestión administrativa del Sector Gobierno."/>
    <x v="6"/>
    <n v="80111600"/>
    <s v="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Asesora Jurídica que le sean asignados."/>
    <s v="O232020200883990_Otros servicios profesionales, técnicos y empresariales n.c.p."/>
    <s v="CCE-16 Contratación Directa"/>
    <s v="Enero "/>
    <s v="Enero "/>
    <n v="7"/>
    <n v="4532000"/>
    <n v="31724000"/>
    <s v="Oficina Jurídica"/>
    <s v="1-100-F001_VA-Recursos distrito"/>
    <s v="NO"/>
    <s v="N/A"/>
    <m/>
  </r>
  <r>
    <s v="05 - Construir Bogotá Región con gobierno abierto, transparente y ciudadanía consciente"/>
    <s v="56 - Gestión Pública Efectiva"/>
    <x v="4"/>
    <s v="526 - Implementar una (1) estrategia para fortalecer la capacidad operativa y de gestión administrativa del Sector Gobierno."/>
    <x v="6"/>
    <n v="80111600"/>
    <s v="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Asesora Jurídica que le sean asignados."/>
    <s v="O232020200883990_Otros servicios profesionales, técnicos y empresariales n.c.p."/>
    <s v="CCE-16 Contratación Directa"/>
    <s v="Agosto"/>
    <s v="agosto"/>
    <n v="3"/>
    <n v="4532000"/>
    <n v="13596000"/>
    <s v="Oficina Jurídica"/>
    <s v="1-100-F001_VA-Recursos distrito"/>
    <s v="NO"/>
    <s v="N/A"/>
    <m/>
  </r>
  <r>
    <s v="05 - Construir Bogotá Región con gobierno abierto, transparente y ciudadanía consciente"/>
    <s v="56 - Gestión Pública Efectiva"/>
    <x v="4"/>
    <s v="526 - Implementar una (1) estrategia para fortalecer la capacidad operativa y de gestión administrativa del Sector Gobierno."/>
    <x v="6"/>
    <n v="80111600"/>
    <s v="Prestación de servicios profesionales para desarollar los procedimientos adelantados por el Proceso de Gestión Contractual del Instituto Distrital de la Participación y Acción Comunal."/>
    <s v="O232020200883990_Otros servicios profesionales, técnicos y empresariales n.c.p."/>
    <s v="CCE-16 Contratación Directa"/>
    <s v="Enero "/>
    <s v="Enero "/>
    <n v="7"/>
    <n v="5150000"/>
    <n v="36050000"/>
    <s v="Secretaria General-Gestión Contractual"/>
    <s v="1-100-F001_VA-Recursos distrito"/>
    <s v="NO"/>
    <s v="N/A"/>
    <m/>
  </r>
  <r>
    <s v="05 - Construir Bogotá Región con gobierno abierto, transparente y ciudadanía consciente"/>
    <s v="56 - Gestión Pública Efectiva"/>
    <x v="4"/>
    <s v="526 - Implementar una (1) estrategia para fortalecer la capacidad operativa y de gestión administrativa del Sector Gobierno."/>
    <x v="6"/>
    <n v="80111600"/>
    <s v="Prestación de servicios profesionales para desarollar los procedimientos adelantados por el Proceso de Gestión Contractual del Instituto Distrital de la Participación y Acción Comunal."/>
    <s v="O232020200883990_Otros servicios profesionales, técnicos y empresariales n.c.p."/>
    <s v="CCE-16 Contratación Directa"/>
    <s v="Agosto"/>
    <s v="agosto"/>
    <n v="4"/>
    <n v="5150000"/>
    <n v="20600000"/>
    <s v="Secretaria General-Gestión Contractual"/>
    <s v="1-100-F001_VA-Recursos distrito"/>
    <s v="NO"/>
    <s v="N/A"/>
    <m/>
  </r>
  <r>
    <s v="05 - Construir Bogotá Región con gobierno abierto, transparente y ciudadanía consciente"/>
    <s v="56 - Gestión Pública Efectiva"/>
    <x v="4"/>
    <s v="526 - Implementar una (1) estrategia para fortalecer la capacidad operativa y de gestión administrativa del Sector Gobierno."/>
    <x v="6"/>
    <n v="80111600"/>
    <s v="Prestación de servicios profesionales para adelantar jurídicamente el desarrollo de los procedimientos adelantados por el Proceso de Gestión Contractual del Instituto Distrital de la Participación y Acción Comunal."/>
    <s v="O232020200883990_Otros servicios profesionales, técnicos y empresariales n.c.p."/>
    <s v="CCE-16 Contratación Directa"/>
    <s v="Enero "/>
    <s v="Enero "/>
    <n v="7"/>
    <n v="5000000"/>
    <n v="35000000"/>
    <s v="Secretaria General-Gestión Contractual"/>
    <s v="1-100-F001_VA-Recursos distrito"/>
    <s v="NO"/>
    <s v="N/A"/>
    <m/>
  </r>
  <r>
    <s v="05 - Construir Bogotá Región con gobierno abierto, transparente y ciudadanía consciente"/>
    <s v="56 - Gestión Pública Efectiva"/>
    <x v="4"/>
    <s v="526 - Implementar una (1) estrategia para fortalecer la capacidad operativa y de gestión administrativa del Sector Gobierno."/>
    <x v="6"/>
    <n v="80111600"/>
    <s v="Prestación de servicios profesionales para adelantar jurídicamente el desarrollo de los procedimientos adelantados por el Proceso de Gestión Contractual del Instituto Distrital de la Participación y Acción Comunal."/>
    <s v="O232020200883990_Otros servicios profesionales, técnicos y empresariales n.c.p."/>
    <s v="CCE-16 Contratación Directa"/>
    <s v="Agosto"/>
    <s v="agosto"/>
    <n v="3"/>
    <n v="5000000"/>
    <n v="15000000"/>
    <s v="Secretaria General-Gestión Contractual"/>
    <s v="1-100-F001_VA-Recursos distrito"/>
    <s v="NO"/>
    <s v="N/A"/>
    <m/>
  </r>
  <r>
    <s v="05 - Construir Bogotá Región con gobierno abierto, transparente y ciudadanía consciente"/>
    <s v="56 - Gestión Pública Efectiva"/>
    <x v="4"/>
    <s v="526 - Implementar una (1) estrategia para fortalecer la capacidad operativa y de gestión administrativa del Sector Gobierno."/>
    <x v="6"/>
    <n v="80111600"/>
    <s v="Prestación de servicios profesionales para adelantar jurídicamente el desarrollo de los procedimientos adelantados por el Proceso de Gestión Contractual del Instituto Distrital de la Participación y Acción Comunal."/>
    <s v="O232020200883990_Otros servicios profesionales, técnicos y empresariales n.c.p."/>
    <s v="CCE-16 Contratación Directa"/>
    <s v="Enero "/>
    <s v="Enero "/>
    <n v="7"/>
    <n v="4000000"/>
    <n v="28000000"/>
    <s v="Secretaria General-Gestión Contractual"/>
    <s v="1-100-F001_VA-Recursos distrito"/>
    <s v="NO"/>
    <s v="N/A"/>
    <m/>
  </r>
  <r>
    <s v="05 - Construir Bogotá Región con gobierno abierto, transparente y ciudadanía consciente"/>
    <s v="56 - Gestión Pública Efectiva"/>
    <x v="4"/>
    <s v="526 - Implementar una (1) estrategia para fortalecer la capacidad operativa y de gestión administrativa del Sector Gobierno."/>
    <x v="6"/>
    <n v="80111600"/>
    <s v="Prestación de servicios profesionales para adelantar jurídicamente el desarrollo de los procedimientos adelantados por el Proceso de Gestión Contractual del Instituto Distrital de la Participación y Acción Comunal."/>
    <s v="O232020200883990_Otros servicios profesionales, técnicos y empresariales n.c.p."/>
    <s v="CCE-16 Contratación Directa"/>
    <s v="Agosto"/>
    <s v="agosto"/>
    <n v="2"/>
    <n v="4000000"/>
    <n v="8000000"/>
    <s v="Secretaria General-Gestión Contractual"/>
    <s v="1-100-F001_VA-Recursos distrito"/>
    <s v="NO"/>
    <s v="N/A"/>
    <m/>
  </r>
  <r>
    <s v="05 - Construir Bogotá Región con gobierno abierto, transparente y ciudadanía consciente"/>
    <s v="56 - Gestión Pública Efectiva"/>
    <x v="4"/>
    <s v="526 - Implementar una (1) estrategia para fortalecer la capacidad operativa y de gestión administrativa del Sector Gobierno."/>
    <x v="6"/>
    <n v="80111600"/>
    <s v="Prestación de servicios profesionales para acompañar jurídicamente el desarrollo de los procedimientos precontractuales y la estructuración jurídica de los procesos de contratación adelantados por el Proceso de Gestión Contractual del Instituto Distrital de la Participación y Acción Comunal."/>
    <s v="O232020200883990_Otros servicios profesionales, técnicos y empresariales n.c.p."/>
    <s v="CCE-16 Contratación Directa"/>
    <s v="Enero "/>
    <s v="Enero "/>
    <n v="6"/>
    <n v="5356000"/>
    <n v="32136000"/>
    <s v="Secretaria General-Gestión Contractual"/>
    <s v="1-100-F001_VA-Recursos distrito"/>
    <s v="NO"/>
    <s v="N/A"/>
    <m/>
  </r>
  <r>
    <s v="05 - Construir Bogotá Región con gobierno abierto, transparente y ciudadanía consciente"/>
    <s v="56 - Gestión Pública Efectiva"/>
    <x v="4"/>
    <s v="526 - Implementar una (1) estrategia para fortalecer la capacidad operativa y de gestión administrativa del Sector Gobierno."/>
    <x v="6"/>
    <n v="80111600"/>
    <s v="Prestación de servicios profesionales para brindar soporte jurídico en los procesos precontractuales, contractuales y postcontractuales adelantados por el Instituto Distrital de la Participación y Acción Comunal"/>
    <s v="O232020200883990_Otros servicios profesionales, técnicos y empresariales n.c.p."/>
    <s v="CCE-16 Contratación Directa"/>
    <s v="Enero "/>
    <s v="Enero "/>
    <n v="7"/>
    <n v="4223000"/>
    <n v="29561000"/>
    <s v="Secretaria General-Gestión Contractual"/>
    <s v="1-100-F001_VA-Recursos distrito"/>
    <s v="NO"/>
    <s v="N/A"/>
    <m/>
  </r>
  <r>
    <s v="05 - Construir Bogotá Región con gobierno abierto, transparente y ciudadanía consciente"/>
    <s v="56 - Gestión Pública Efectiva"/>
    <x v="4"/>
    <s v="526 - Implementar una (1) estrategia para fortalecer la capacidad operativa y de gestión administrativa del Sector Gobierno."/>
    <x v="6"/>
    <n v="80111600"/>
    <s v="Prestación de servicios profesionales para brindar soporte jurídico en los procesos precontractuales, contractuales y postcontractuales adelantados por el Instituto Distrital de la Participación y Acción Comunal"/>
    <s v="O232020200883990_Otros servicios profesionales, técnicos y empresariales n.c.p."/>
    <s v="CCE-16 Contratación Directa"/>
    <s v="Agosto"/>
    <s v="agosto"/>
    <n v="2"/>
    <n v="4223000"/>
    <n v="8446000"/>
    <s v="Secretaria General-Gestión Contractual"/>
    <s v="1-100-F001_VA-Recursos distrito"/>
    <s v="NO"/>
    <s v="N/A"/>
    <m/>
  </r>
  <r>
    <s v="05 - Construir Bogotá Región con gobierno abierto, transparente y ciudadanía consciente"/>
    <s v="56 - Gestión Pública Efectiva"/>
    <x v="4"/>
    <s v="526 - Implementar una (1) estrategia para fortalecer la capacidad operativa y de gestión administrativa del Sector Gobierno."/>
    <x v="6"/>
    <n v="80111600"/>
    <s v="Prestación de servicios profesionales para brindar soporte jurídico en la estructuración de los procesos precontractuales adelantados por el Instituto Distrital de la Participación y Acción Comunal especialmente los asociados al presupuesto de inversión de la entidad."/>
    <s v="O232020200883990_Otros servicios profesionales, técnicos y empresariales n.c.p."/>
    <s v="CCE-16 Contratación Directa"/>
    <s v="Enero "/>
    <s v="Enero "/>
    <n v="7"/>
    <n v="4000000"/>
    <n v="28000000"/>
    <s v="Secretaria General-Gestión Contractual"/>
    <s v="1-100-F001_VA-Recursos distrito"/>
    <s v="NO"/>
    <s v="N/A"/>
    <m/>
  </r>
  <r>
    <s v="05 - Construir Bogotá Región con gobierno abierto, transparente y ciudadanía consciente"/>
    <s v="56 - Gestión Pública Efectiva"/>
    <x v="4"/>
    <s v="526 - Implementar una (1) estrategia para fortalecer la capacidad operativa y de gestión administrativa del Sector Gobierno."/>
    <x v="6"/>
    <n v="80111600"/>
    <s v="Prestación de servicios profesionales para brindar soporte jurídico en la estructuración de los procesos precontractuales adelantados por el Instituto Distrital de la Participación y Acción Comunal especialmente los asociados al presupuesto de inversión de la entidad."/>
    <s v="O232020200883990_Otros servicios profesionales, técnicos y empresariales n.c.p."/>
    <s v="CCE-16 Contratación Directa"/>
    <s v="Agosto"/>
    <s v="agosto"/>
    <n v="4"/>
    <n v="4000000"/>
    <n v="16000000"/>
    <s v="Secretaria General-Gestión Contractual"/>
    <s v="1-100-F001_VA-Recursos distrito"/>
    <s v="NO"/>
    <s v="N/A"/>
    <m/>
  </r>
  <r>
    <s v="05 - Construir Bogotá Región con gobierno abierto, transparente y ciudadanía consciente"/>
    <s v="56 - Gestión Pública Efectiva"/>
    <x v="4"/>
    <s v="526 - Implementar una (1) estrategia para fortalecer la capacidad operativa y de gestión administrativa del Sector Gobierno."/>
    <x v="6"/>
    <n v="80111600"/>
    <s v="Prestación de servicios profesionales para acompañar técnicamente el desarrollo de los procedimientos de gestión documental derivados del Proceso de Gestión Contractual del Instituto"/>
    <s v="O232020200883990_Otros servicios profesionales, técnicos y empresariales n.c.p."/>
    <s v="CCE-16 Contratación Directa"/>
    <s v="Enero "/>
    <s v="Enero "/>
    <n v="7"/>
    <n v="3605000"/>
    <n v="25235000"/>
    <s v="Secretaria General-Gestión Contractual"/>
    <s v="1-100-F001_VA-Recursos distrito"/>
    <s v="NO"/>
    <s v="N/A"/>
    <m/>
  </r>
  <r>
    <s v="05 - Construir Bogotá Región con gobierno abierto, transparente y ciudadanía consciente"/>
    <s v="56 - Gestión Pública Efectiva"/>
    <x v="4"/>
    <s v="526 - Implementar una (1) estrategia para fortalecer la capacidad operativa y de gestión administrativa del Sector Gobierno."/>
    <x v="6"/>
    <n v="80111600"/>
    <s v="Prestación de servicios profesionales para acompañar técnicamente el desarrollo de los procedimientos de gestión documental derivados del Proceso de Gestión Contractual del Instituto"/>
    <s v="O232020200883990_Otros servicios profesionales, técnicos y empresariales n.c.p."/>
    <s v="CCE-16 Contratación Directa"/>
    <s v="Agosto"/>
    <s v="agosto"/>
    <n v="4"/>
    <n v="3605000"/>
    <n v="14420000"/>
    <s v="Secretaria General-Gestión Contractual"/>
    <s v="1-100-F001_VA-Recursos distrito"/>
    <s v="NO"/>
    <s v="N/A"/>
    <m/>
  </r>
  <r>
    <s v="05 - Construir Bogotá Región con gobierno abierto, transparente y ciudadanía consciente"/>
    <s v="56 - Gestión Pública Efectiva"/>
    <x v="4"/>
    <s v="526 - Implementar una (1) estrategia para fortalecer la capacidad operativa y de gestión administrativa del Sector Gobierno."/>
    <x v="6"/>
    <n v="80111600"/>
    <s v="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        "/>
    <s v="O232020200883990_Otros servicios profesionales, técnicos y empresariales n.c.p."/>
    <s v="CCE-16 Contratación Directa"/>
    <s v="Enero "/>
    <s v="Enero "/>
    <n v="6"/>
    <n v="2163000"/>
    <n v="12978000"/>
    <s v="Secretaria General-Gestión Contractual"/>
    <s v="1-100-F001_VA-Recursos distrito"/>
    <s v="NO"/>
    <s v="N/A"/>
    <m/>
  </r>
  <r>
    <s v="05 - Construir Bogotá Región con gobierno abierto, transparente y ciudadanía consciente"/>
    <s v="56 - Gestión Pública Efectiva"/>
    <x v="4"/>
    <s v="526 - Implementar una (1) estrategia para fortalecer la capacidad operativa y de gestión administrativa del Sector Gobierno."/>
    <x v="6"/>
    <n v="80111600"/>
    <s v="Prestación de servicios profesionales para asesorar técnicamente el desarrollo de las diferentes etapas del proceso de gestión contractual de la Secretaria General."/>
    <s v="O232020200883990_Otros servicios profesionales, técnicos y empresariales n.c.p."/>
    <s v="CCE-16 Contratación Directa"/>
    <s v="Enero "/>
    <s v="Enero "/>
    <n v="7"/>
    <n v="9000000"/>
    <n v="63000000"/>
    <s v="Secretaria General-Gestión Contractual"/>
    <s v="1-100-F001_VA-Recursos distrito"/>
    <s v="NO"/>
    <s v="N/A"/>
    <m/>
  </r>
  <r>
    <s v="05 - Construir Bogotá Región con gobierno abierto, transparente y ciudadanía consciente"/>
    <s v="56 - Gestión Pública Efectiva"/>
    <x v="4"/>
    <s v="526 - Implementar una (1) estrategia para fortalecer la capacidad operativa y de gestión administrativa del Sector Gobierno."/>
    <x v="6"/>
    <n v="80111600"/>
    <s v="Prestación de servicios profesionales para asesorar técnicamente el desarrollo de las diferentes etapas del proceso de gestión contractual de la Secretaria General."/>
    <s v="O232020200883990_Otros servicios profesionales, técnicos y empresariales n.c.p."/>
    <s v="CCE-16 Contratación Directa"/>
    <s v="Agosto"/>
    <s v="agosto"/>
    <n v="3"/>
    <n v="9000000"/>
    <n v="27000000"/>
    <s v="Secretaria General-Gestión Contractual"/>
    <s v="1-100-F001_VA-Recursos distrito"/>
    <s v="NO"/>
    <s v="N/A"/>
    <m/>
  </r>
  <r>
    <s v="05 - Construir Bogotá Región con gobierno abierto, transparente y ciudadanía consciente"/>
    <s v="56 - Gestión Pública Efectiva"/>
    <x v="4"/>
    <s v="528 - Implementar una (1) estrategia para la sostenibilidad y mejora de las dimensiones y políticas del MIPG en el Sector Gobierno."/>
    <x v="7"/>
    <n v="80111600"/>
    <s v="Prestación de servicios profesionales para efectuar seguimiento a los procedimientos asociados al Modelo Integrado de Gestión y Planeación y otros asuntos de carácter administrativo del Proceso de Gestión Contractual."/>
    <s v="O232020200883990_Otros servicios profesionales, técnicos y empresariales n.c.p."/>
    <s v="CCE-16 Contratación Directa"/>
    <s v="Enero "/>
    <s v="Enero "/>
    <n v="7"/>
    <n v="3600000"/>
    <n v="25200000"/>
    <s v="Secretaria General-Gestión Contractual"/>
    <s v="1-100-F001_VA-Recursos distrito"/>
    <s v="NO"/>
    <s v="N/A"/>
    <m/>
  </r>
  <r>
    <s v="05 - Construir Bogotá Región con gobierno abierto, transparente y ciudadanía consciente"/>
    <s v="56 - Gestión Pública Efectiva"/>
    <x v="4"/>
    <s v="528 - Implementar una (1) estrategia para la sostenibilidad y mejora de las dimensiones y políticas del MIPG en el Sector Gobierno."/>
    <x v="7"/>
    <n v="80111600"/>
    <s v="Prestación de servicios profesionales para efectuar seguimiento a los procedimientos asociados al Modelo Integrado de Gestión y Planeación y otros asuntos de carácter administrativo del Proceso de Gestión Contractual."/>
    <s v="O232020200883990_Otros servicios profesionales, técnicos y empresariales n.c.p."/>
    <s v="CCE-16 Contratación Directa"/>
    <s v="Agosto"/>
    <s v="agosto"/>
    <n v="4"/>
    <n v="3600000"/>
    <n v="14400000"/>
    <s v="Secretaria General-Gestión Contractual"/>
    <s v="1-100-F001_VA-Recursos distrito"/>
    <s v="NO"/>
    <s v="N/A"/>
    <m/>
  </r>
  <r>
    <s v="05 - Construir Bogotá Región con gobierno abierto, transparente y ciudadanía consciente"/>
    <s v="56 - Gestión Pública Efectiva"/>
    <x v="4"/>
    <s v="526 - Implementar una (1) estrategia para fortalecer la capacidad operativa y de gestión administrativa del Sector Gobierno."/>
    <x v="6"/>
    <n v="80111600"/>
    <s v="Prestación de servicios profesionales para acompañar jurídicamente el desarrollo de los procedimientos precontractuales adelantados por el Proceso de Gestión Contractual del Instituto Distrital de la Participación y Acción Comunal"/>
    <s v="O232020200883990_Otros servicios profesionales, técnicos y empresariales n.c.p."/>
    <s v="CCE-16 Contratación Directa"/>
    <s v="Enero "/>
    <s v="Enero "/>
    <n v="7"/>
    <n v="5500000"/>
    <n v="38500000"/>
    <s v="Secretaria General-Gestión Contractual"/>
    <s v="1-100-F001_VA-Recursos distrito"/>
    <s v="NO"/>
    <s v="N/A"/>
    <m/>
  </r>
  <r>
    <s v="05 - Construir Bogotá Región con gobierno abierto, transparente y ciudadanía consciente"/>
    <s v="56 - Gestión Pública Efectiva"/>
    <x v="4"/>
    <s v="526 - Implementar una (1) estrategia para fortalecer la capacidad operativa y de gestión administrativa del Sector Gobierno."/>
    <x v="6"/>
    <n v="80111600"/>
    <s v="Prestación de servicios profesionales para acompañar jurídicamente el desarrollo de los procedimientos precontractuales adelantados por el Proceso de Gestión Contractual del Instituto Distrital de la Participación y Acción Comunal"/>
    <s v="O232020200883990_Otros servicios profesionales, técnicos y empresariales n.c.p."/>
    <s v="CCE-16 Contratación Directa"/>
    <s v="Agosto"/>
    <s v="agosto"/>
    <n v="4"/>
    <n v="5500000"/>
    <n v="22000000"/>
    <s v="Secretaria General-Gestión Contractual"/>
    <s v="1-100-F001_VA-Recursos distrito"/>
    <s v="NO"/>
    <s v="N/A"/>
    <m/>
  </r>
  <r>
    <s v="05 - Construir Bogotá Región con gobierno abierto, transparente y ciudadanía consciente"/>
    <s v="56 - Gestión Pública Efectiva"/>
    <x v="4"/>
    <s v="526 - Implementar una (1) estrategia para fortalecer la capacidad operativa y de gestión administrativa del Sector Gobierno."/>
    <x v="6"/>
    <n v="80111600"/>
    <s v="Prestación de servicios profesionales para acompañar jurídicamente el desarrollo de los procedimientos precontractuales, contractuales y postcontractuales adelantados por el proceso de gestión contractual del Instituto Distrital de la Participación y Acción Comunal."/>
    <s v="O232020200883990_Otros servicios profesionales, técnicos y empresariales n.c.p."/>
    <s v="CCE-16 Contratación Directa"/>
    <s v="Enero "/>
    <s v="Enero "/>
    <n v="7"/>
    <n v="4600000"/>
    <n v="32200000"/>
    <s v="Secretaria General-Gestión Contractual"/>
    <s v="1-100-F001_VA-Recursos distrito"/>
    <s v="NO"/>
    <s v="N/A"/>
    <m/>
  </r>
  <r>
    <s v="05 - Construir Bogotá Región con gobierno abierto, transparente y ciudadanía consciente"/>
    <s v="56 - Gestión Pública Efectiva"/>
    <x v="4"/>
    <s v="526 - Implementar una (1) estrategia para fortalecer la capacidad operativa y de gestión administrativa del Sector Gobierno."/>
    <x v="6"/>
    <n v="80111600"/>
    <s v="Prestación de servicios profesionales para acompañar jurídicamente el desarrollo de los procedimientos precontractuales, contractuales y postcontractuales adelantados por el proceso de gestión contractual del Instituto Distrital de la Participación y Acción Comunal."/>
    <s v="O232020200883990_Otros servicios profesionales, técnicos y empresariales n.c.p."/>
    <s v="CCE-16 Contratación Directa"/>
    <s v="Agosto"/>
    <s v="agosto"/>
    <n v="2"/>
    <n v="4600000"/>
    <n v="9200000"/>
    <s v="Secretaria General-Gestión Contractual"/>
    <s v="1-100-F001_VA-Recursos distrito"/>
    <s v="NO"/>
    <s v="N/A"/>
    <m/>
  </r>
  <r>
    <s v="05 - Construir Bogotá Región con gobierno abierto, transparente y ciudadanía consciente"/>
    <s v="56 - Gestión Pública Efectiva"/>
    <x v="4"/>
    <s v="526 - Implementar una (1) estrategia para fortalecer la capacidad operativa y de gestión administrativa del Sector Gobierno."/>
    <x v="6"/>
    <n v="80111600"/>
    <s v="Prestación de servicios profesionales para acompañar jurídicamente el desarrollo de los procedimientos precontractuales y la estructuración jurídica de los procesos de contratación adelantados por el Proceso de Gestión Contractual del Instituto Distrital de la Participación y Acción Comunal."/>
    <s v="O232020200883990_Otros servicios profesionales, técnicos y empresariales n.c.p."/>
    <s v="CCE-16 Contratación Directa"/>
    <s v="Enero "/>
    <s v="Enero "/>
    <n v="7"/>
    <n v="5000000"/>
    <n v="35000000"/>
    <s v="Secretaria General-Gestión Contractual"/>
    <s v="1-100-F001_VA-Recursos distrito"/>
    <s v="NO"/>
    <s v="N/A"/>
    <m/>
  </r>
  <r>
    <s v="05 - Construir Bogotá Región con gobierno abierto, transparente y ciudadanía consciente"/>
    <s v="56 - Gestión Pública Efectiva"/>
    <x v="4"/>
    <s v="526 - Implementar una (1) estrategia para fortalecer la capacidad operativa y de gestión administrativa del Sector Gobierno."/>
    <x v="6"/>
    <n v="80111600"/>
    <s v="Prestación de servicios profesionales para adelantar labores administrativas, de capacitación y administración de las bases de datos asociadas al Proceso de gestión contractual."/>
    <s v="O232020200883990_Otros servicios profesionales, técnicos y empresariales n.c.p."/>
    <s v="CCE-16 Contratación Directa"/>
    <s v="Enero "/>
    <s v="Enero "/>
    <n v="7"/>
    <n v="4000000"/>
    <n v="28000000"/>
    <s v="Secretaria General-Gestión Contractual"/>
    <s v="1-100-F001_VA-Recursos distrito"/>
    <s v="NO"/>
    <s v="N/A"/>
    <m/>
  </r>
  <r>
    <s v="05 - Construir Bogotá Región con gobierno abierto, transparente y ciudadanía consciente"/>
    <s v="56 - Gestión Pública Efectiva"/>
    <x v="4"/>
    <s v="526 - Implementar una (1) estrategia para fortalecer la capacidad operativa y de gestión administrativa del Sector Gobierno."/>
    <x v="6"/>
    <n v="80111600"/>
    <s v="Prestación de servicios profesionales para adelantar labores administrativas, de capacitación y administración de las bases de datos asociadas al Proceso de gestión contractual."/>
    <s v="O232020200883990_Otros servicios profesionales, técnicos y empresariales n.c.p."/>
    <s v="CCE-16 Contratación Directa"/>
    <s v="Agosto"/>
    <s v="agosto"/>
    <n v="4"/>
    <n v="4000000"/>
    <n v="16000000"/>
    <s v="Secretaria General-Gestión Contractual"/>
    <s v="1-100-F001_VA-Recursos distrito"/>
    <s v="NO"/>
    <s v="N/A"/>
    <m/>
  </r>
  <r>
    <s v="05 - Construir Bogotá Región con gobierno abierto, transparente y ciudadanía consciente"/>
    <s v="56 - Gestión Pública Efectiva"/>
    <x v="4"/>
    <s v="526 - Implementar una (1) estrategia para fortalecer la capacidad operativa y de gestión administrativa del Sector Gobierno."/>
    <x v="8"/>
    <n v="80111600"/>
    <s v="Prestar los servicios profesionales de manera temporal, con autonomía técnica y administrativa, para acompañar y desarrollar las actividades precontractuales, contractuales y postcontractuales requeridas en el Proceso de Gestión de Recursos Físicos del Instituto"/>
    <s v="O232020200883990_Otros servicios profesionales, técnicos y empresariales n.c.p."/>
    <s v="CCE-16 Contratación Directa"/>
    <s v="Enero "/>
    <s v="Enero "/>
    <n v="7"/>
    <n v="5150000"/>
    <n v="36050000"/>
    <s v="Secretaria General-Gestión de Recursos Físicos "/>
    <s v="1-100-F001_VA-Recursos distrito"/>
    <s v="NO"/>
    <s v="N/A"/>
    <m/>
  </r>
  <r>
    <s v="05 - Construir Bogotá Región con gobierno abierto, transparente y ciudadanía consciente"/>
    <s v="56 - Gestión Pública Efectiva"/>
    <x v="4"/>
    <s v="526 - Implementar una (1) estrategia para fortalecer la capacidad operativa y de gestión administrativa del Sector Gobierno."/>
    <x v="8"/>
    <n v="80111600"/>
    <s v="Prestar los servicios profesionales de manera temporal, con autonomía técnica y administrativa, para acompañar y desarrollar las actividades precontractuales, contractuales y postcontractuales requeridas en el Proceso de Gestión de Recursos Físicos del Instituto"/>
    <s v="O232020200883990_Otros servicios profesionales, técnicos y empresariales n.c.p."/>
    <s v="CCE-16 Contratación Directa"/>
    <s v="Agosto"/>
    <s v="agosto"/>
    <n v="3"/>
    <n v="5150000"/>
    <n v="15450000"/>
    <s v="Secretaria General-Gestión de Recursos Físicos "/>
    <s v="1-100-F001_VA-Recursos distrito"/>
    <s v="NO"/>
    <s v="N/A"/>
    <m/>
  </r>
  <r>
    <s v="05 - Construir Bogotá Región con gobierno abierto, transparente y ciudadanía consciente"/>
    <s v="56 - Gestión Pública Efectiva"/>
    <x v="4"/>
    <s v="526 - Implementar una (1) estrategia para fortalecer la capacidad operativa y de gestión administrativa del Sector Gobierno."/>
    <x v="8"/>
    <n v="80111600"/>
    <s v="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
    <s v="O232020200883990_Otros servicios profesionales, técnicos y empresariales n.c.p."/>
    <s v="CCE-16 Contratación Directa"/>
    <s v="Enero "/>
    <s v="Enero "/>
    <n v="6"/>
    <n v="5665000"/>
    <n v="33990000"/>
    <s v="Secretaria General-Gestión de Recursos Físicos "/>
    <s v="1-100-F001_VA-Recursos distrito"/>
    <s v="NO"/>
    <s v="N/A"/>
    <m/>
  </r>
  <r>
    <s v="05 - Construir Bogotá Región con gobierno abierto, transparente y ciudadanía consciente"/>
    <s v="56 - Gestión Pública Efectiva"/>
    <x v="4"/>
    <s v="526 - Implementar una (1) estrategia para fortalecer la capacidad operativa y de gestión administrativa del Sector Gobierno."/>
    <x v="8"/>
    <n v="80111600"/>
    <s v="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
    <s v="O232020200883990_Otros servicios profesionales, técnicos y empresariales n.c.p."/>
    <s v="CCE-16 Contratación Directa"/>
    <s v="Agosto"/>
    <s v="agosto"/>
    <n v="3"/>
    <n v="5665000"/>
    <n v="16995000"/>
    <s v="Secretaria General-Gestión de Recursos Físicos "/>
    <s v="1-100-F001_VA-Recursos distrito"/>
    <s v="NO"/>
    <s v="N/A"/>
    <m/>
  </r>
  <r>
    <s v="05 - Construir Bogotá Región con gobierno abierto, transparente y ciudadanía consciente"/>
    <s v="56 - Gestión Pública Efectiva"/>
    <x v="4"/>
    <s v="526 - Implementar una (1) estrategia para fortalecer la capacidad operativa y de gestión administrativa del Sector Gobierno."/>
    <x v="8"/>
    <n v="80111600"/>
    <s v="Prestación de servicios de apoyo a la gestión de manera temporal, con autonomía técnica y administrativa, para realizar el mantenimiento de redes de baja tensión y redes internas de las instalaciones del Instituto, de conformidad con los requerimientos del Proceso de Recursos Físicos"/>
    <s v="O232020200883990_Otros servicios profesionales, técnicos y empresariales n.c.p."/>
    <s v="CCE-16 Contratación Directa"/>
    <s v="Enero "/>
    <s v="Enero "/>
    <n v="7"/>
    <n v="2800000"/>
    <n v="19600000"/>
    <s v="Secretaria General-Gestión de Recursos Físicos "/>
    <s v="1-100-F001_VA-Recursos distrito"/>
    <s v="NO"/>
    <s v="N/A"/>
    <m/>
  </r>
  <r>
    <s v="05 - Construir Bogotá Región con gobierno abierto, transparente y ciudadanía consciente"/>
    <s v="56 - Gestión Pública Efectiva"/>
    <x v="4"/>
    <s v="526 - Implementar una (1) estrategia para fortalecer la capacidad operativa y de gestión administrativa del Sector Gobierno."/>
    <x v="8"/>
    <n v="80111600"/>
    <s v="Prestación de servicios de apoyo a la gestión de manera temporal, con autonomía técnica y administrativa, para realizar el mantenimiento de redes de baja tensión y redes internas de las instalaciones del Instituto, de conformidad con los requerimientos del Proceso de Recursos Físicos"/>
    <s v="O232020200883990_Otros servicios profesionales, técnicos y empresariales n.c.p."/>
    <s v="CCE-16 Contratación Directa"/>
    <s v="Agosto"/>
    <s v="agosto"/>
    <n v="3"/>
    <n v="2800000"/>
    <n v="8400000"/>
    <s v="Secretaria General-Gestión de Recursos Físicos "/>
    <s v="1-100-F001_VA-Recursos distrito"/>
    <s v="NO"/>
    <s v="N/A"/>
    <m/>
  </r>
  <r>
    <s v="05 - Construir Bogotá Región con gobierno abierto, transparente y ciudadanía consciente"/>
    <s v="56 - Gestión Pública Efectiva"/>
    <x v="4"/>
    <s v="528 - Implementar una (1) estrategia para la sostenibilidad y mejora de las dimensiones y políticas del MIPG en el Sector Gobierno."/>
    <x v="7"/>
    <n v="80111600"/>
    <s v="Prestar los servicios profesionales de manera temporal con autonomía técnica y administrativa para apoyar las actividades asociadas al Sistema Integrado de Gestión y a los procedimientos administrativos que tiene a cargo el proceso de Recursos Físicos."/>
    <s v="O232020200883990_Otros servicios profesionales, técnicos y empresariales n.c.p."/>
    <s v="CCE-16 Contratación Directa"/>
    <s v="Enero "/>
    <s v="Enero "/>
    <n v="7"/>
    <n v="4120000"/>
    <n v="28840000"/>
    <s v="Secretaria General-Gestión de Recursos Físicos "/>
    <s v="1-100-F001_VA-Recursos distrito"/>
    <s v="NO"/>
    <s v="N/A"/>
    <m/>
  </r>
  <r>
    <s v="05 - Construir Bogotá Región con gobierno abierto, transparente y ciudadanía consciente"/>
    <s v="56 - Gestión Pública Efectiva"/>
    <x v="4"/>
    <s v="528 - Implementar una (1) estrategia para la sostenibilidad y mejora de las dimensiones y políticas del MIPG en el Sector Gobierno."/>
    <x v="7"/>
    <n v="80111600"/>
    <s v="Prestar los servicios profesionales de manera temporal con autonomía técnica y administrativa para apoyar las actividades asociadas al Sistema Integrado de Gestión y a los procedimientos administrativos que tiene a cargo el proceso de Recursos Físicos."/>
    <s v="O232020200883990_Otros servicios profesionales, técnicos y empresariales n.c.p."/>
    <s v="CCE-16 Contratación Directa"/>
    <s v="Agosto"/>
    <s v="agosto"/>
    <n v="4"/>
    <n v="4120000"/>
    <n v="16480000"/>
    <s v="Secretaria General-Gestión de Recursos Físicos "/>
    <s v="1-100-F001_VA-Recursos distrito"/>
    <s v="NO"/>
    <s v="N/A"/>
    <m/>
  </r>
  <r>
    <s v="05 - Construir Bogotá Región con gobierno abierto, transparente y ciudadanía consciente"/>
    <s v="56 - Gestión Pública Efectiva"/>
    <x v="4"/>
    <s v="528 - Implementar una (1) estrategia para la sostenibilidad y mejora de las dimensiones y políticas del MIPG en el Sector Gobierno."/>
    <x v="6"/>
    <n v="80111600"/>
    <s v="Prestar los servicios profesionales de manera temporal, con autonomía técnica y administrativa para ejecutar actividades y temas correspondientes del proceso de gestión documental de la Secretaria General del Instituto Distrital de Participación y Acción Comunal."/>
    <s v="O232020200883990_Otros servicios profesionales, técnicos y empresariales n.c.p."/>
    <s v="CCE-16 Contratación Directa"/>
    <s v="Enero "/>
    <s v="Enero "/>
    <n v="7"/>
    <n v="6695000"/>
    <n v="46865000"/>
    <s v="Secretaría General Gestión Documental"/>
    <s v="1-100-F001_VA-Recursos distrito"/>
    <s v="NO"/>
    <s v="N/A"/>
    <m/>
  </r>
  <r>
    <s v="05 - Construir Bogotá Región con gobierno abierto, transparente y ciudadanía consciente"/>
    <s v="56 - Gestión Pública Efectiva"/>
    <x v="4"/>
    <s v="528 - Implementar una (1) estrategia para la sostenibilidad y mejora de las dimensiones y políticas del MIPG en el Sector Gobierno."/>
    <x v="6"/>
    <n v="80111600"/>
    <s v="Prestar los servicios profesionales de manera temporal, con autonomía técnica y administrativa para ejecutar actividades y temas correspondientes del proceso de gestión documental de la Secretaria General del Instituto Distrital de Participación y Acción Comunal."/>
    <s v="O232020200883990_Otros servicios profesionales, técnicos y empresariales n.c.p."/>
    <s v="CCE-16 Contratación Directa"/>
    <s v="Agosto"/>
    <s v="agosto"/>
    <n v="2"/>
    <n v="6695000"/>
    <n v="13390000"/>
    <s v="Secretaría General Gestión Documental"/>
    <s v="1-100-F001_VA-Recursos distrito"/>
    <s v="NO"/>
    <s v="N/A"/>
    <m/>
  </r>
  <r>
    <s v="05 - Construir Bogotá Región con gobierno abierto, transparente y ciudadanía consciente"/>
    <s v="56 - Gestión Pública Efectiva"/>
    <x v="4"/>
    <s v="528 - Implementar una (1) estrategia para la sostenibilidad y mejora de las dimensiones y políticas del MIPG en el Sector Gobierno."/>
    <x v="6"/>
    <n v="80111600"/>
    <s v="Prestar los servicios profesionales de manera temporal, con autonomía técnica y administrativa para ejecutar la implementación del Sistema Integrado de Conservación Documental del proceso de gestión documental en el Instituto Distrital de Participación y Acción Comunal."/>
    <s v="O232020200883990_Otros servicios profesionales, técnicos y empresariales n.c.p."/>
    <s v="CCE-16 Contratación Directa"/>
    <s v="Agosto"/>
    <s v="agosto"/>
    <n v="4"/>
    <n v="4800000"/>
    <n v="19200000"/>
    <s v="Secretaría General Gestión Documental"/>
    <s v="1-100-F001_VA-Recursos distrito"/>
    <s v="NO"/>
    <s v="N/A"/>
    <m/>
  </r>
  <r>
    <s v="05 - Construir Bogotá Región con gobierno abierto, transparente y ciudadanía consciente"/>
    <s v="56 - Gestión Pública Efectiva"/>
    <x v="4"/>
    <s v="526 - Implementar una (1) estrategia para fortalecer la capacidad operativa y de gestión administrativa del Sector Gobierno."/>
    <x v="8"/>
    <s v="30111900;72103300;72102900;72121103;72153200;72153600;81101500;81101700;81101701"/>
    <s v="Adecuación y Mejoramiento de la Infraestructura Física de la Sede Principal del IDPAC - Etapa III"/>
    <s v="O2320202005040154129 Servicios generales de construcción de otros edificios no residenciales"/>
    <s v="Licitación Pública"/>
    <s v="Enero "/>
    <s v="Enero "/>
    <n v="6"/>
    <n v="33956666.666666664"/>
    <n v="203740000"/>
    <s v="Secretaria General-Gestión de Recursos Físicos "/>
    <s v="1-100-F001_VA-Recursos distrito"/>
    <s v="NO"/>
    <s v="N/A"/>
    <m/>
  </r>
  <r>
    <s v="05 - Construir Bogotá Región con gobierno abierto, transparente y ciudadanía consciente"/>
    <s v="56 - Gestión Pública Efectiva"/>
    <x v="4"/>
    <s v="526 - Implementar una (1) estrategia para fortalecer la capacidad operativa y de gestión administrativa del Sector Gobierno."/>
    <x v="8"/>
    <s v="30111900;72103300;72102900;72121103;72153200;72153600;81101500;81101700;81101701"/>
    <s v="Interventoria de la adecuación y Mejoramiento de la Infraestructura Física de la Sede Principal del IDPAC - Etapa III"/>
    <s v="O2320202005040154129 Servicios generales de construcción de otros edificios no residenciales"/>
    <s v="Licitación Pública"/>
    <s v="Enero "/>
    <s v="Enero "/>
    <n v="7"/>
    <n v="5000000"/>
    <n v="35000000"/>
    <s v="Secretaria General-Gestión de Recursos Físicos "/>
    <s v="1-100-F001_VA-Recursos distrito"/>
    <s v="NO"/>
    <s v="N/A"/>
    <m/>
  </r>
  <r>
    <s v="05 - Construir Bogotá Región con gobierno abierto, transparente y ciudadanía consciente"/>
    <s v="56 - Gestión Pública Efectiva"/>
    <x v="4"/>
    <s v="528 - Implementar una (1) estrategia para la sostenibilidad y mejora de las dimensiones y políticas del MIPG en el Sector Gobierno."/>
    <x v="7"/>
    <n v="80111600"/>
    <s v="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auación, implementación y sostenibilidad  del Modelo Integrado de Planeación y gestión - MIPG."/>
    <s v="O232020200883990_Otros servicios profesionales, técnicos y empresariales n.c.p."/>
    <s v="CCE-16 Contratación Directa"/>
    <s v="Enero "/>
    <s v="Enero "/>
    <n v="7"/>
    <n v="7000000"/>
    <n v="49000000"/>
    <s v="Oficina Asesora de Planeación"/>
    <s v="1-100-F001_VA-Recursos distrito"/>
    <s v="NO"/>
    <s v="N/A"/>
    <m/>
  </r>
  <r>
    <s v="05 - Construir Bogotá Región con gobierno abierto, transparente y ciudadanía consciente"/>
    <s v="56 - Gestión Pública Efectiva"/>
    <x v="4"/>
    <s v="528 - Implementar una (1) estrategia para la sostenibilidad y mejora de las dimensiones y políticas del MIPG en el Sector Gobierno."/>
    <x v="7"/>
    <n v="80111600"/>
    <s v="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auación, implementación y sostenibilidad  del Modelo Integrado de Planeación y gestión - MIPG."/>
    <s v="O232020200883990_Otros servicios profesionales, técnicos y empresariales n.c.p."/>
    <s v="CCE-16 Contratación Directa"/>
    <s v="Agosto"/>
    <s v="agosto"/>
    <n v="4"/>
    <n v="7000000"/>
    <n v="28000000"/>
    <s v="Oficina Asesora de Planeación"/>
    <s v="1-100-F001_VA-Recursos distrito"/>
    <s v="NO"/>
    <s v="N/A"/>
    <m/>
  </r>
  <r>
    <s v="05 - Construir Bogotá Región con gobierno abierto, transparente y ciudadanía consciente"/>
    <s v="56 - Gestión Pública Efectiva"/>
    <x v="4"/>
    <s v="528 - Implementar una (1) estrategia para la sostenibilidad y mejora de las dimensiones y políticas del MIPG en el Sector Gobierno."/>
    <x v="7"/>
    <n v="80111600"/>
    <s v="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
    <s v="O232020200883990_Otros servicios profesionales, técnicos y empresariales n.c.p."/>
    <s v="CCE-16 Contratación Directa"/>
    <s v="Enero "/>
    <s v="Enero "/>
    <n v="7"/>
    <n v="5300000"/>
    <n v="37100000"/>
    <s v="Oficina Asesora de Planeación"/>
    <s v="1-100-F001_VA-Recursos distrito"/>
    <s v="NO"/>
    <s v="N/A"/>
    <m/>
  </r>
  <r>
    <s v="05 - Construir Bogotá Región con gobierno abierto, transparente y ciudadanía consciente"/>
    <s v="56 - Gestión Pública Efectiva"/>
    <x v="4"/>
    <s v="528 - Implementar una (1) estrategia para la sostenibilidad y mejora de las dimensiones y políticas del MIPG en el Sector Gobierno."/>
    <x v="7"/>
    <n v="80111600"/>
    <s v="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
    <s v="O232020200883990_Otros servicios profesionales, técnicos y empresariales n.c.p."/>
    <s v="CCE-16 Contratación Directa"/>
    <s v="Agosto"/>
    <s v="agosto"/>
    <n v="4"/>
    <n v="5300000"/>
    <n v="21200000"/>
    <s v="Oficina Asesora de Planeación"/>
    <s v="1-100-F001_VA-Recursos distrito"/>
    <s v="NO"/>
    <s v="N/A"/>
    <m/>
  </r>
  <r>
    <s v="05 - Construir Bogotá Región con gobierno abierto, transparente y ciudadanía consciente"/>
    <s v="56 - Gestión Pública Efectiva"/>
    <x v="4"/>
    <s v="528 - Implementar una (1) estrategia para la sostenibilidad y mejora de las dimensiones y políticas del MIPG en el Sector Gobierno."/>
    <x v="7"/>
    <n v="80111600"/>
    <s v="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 "/>
    <s v="O232020200883990_Otros servicios profesionales, técnicos y empresariales n.c.p."/>
    <s v="CCE-16 Contratación Directa"/>
    <s v="Enero "/>
    <s v="Enero "/>
    <n v="8"/>
    <n v="5000000"/>
    <n v="40000000"/>
    <s v="Oficina Asesora de Planeación"/>
    <s v="1-100-F001_VA-Recursos distrito"/>
    <s v="NO"/>
    <s v="N/A"/>
    <m/>
  </r>
  <r>
    <s v="05 - Construir Bogotá Región con gobierno abierto, transparente y ciudadanía consciente"/>
    <s v="56 - Gestión Pública Efectiva"/>
    <x v="4"/>
    <s v="528 - Implementar una (1) estrategia para la sostenibilidad y mejora de las dimensiones y políticas del MIPG en el Sector Gobierno."/>
    <x v="7"/>
    <n v="80111600"/>
    <s v="Prestar los servicios de apoyo a la gestión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esta oficina."/>
    <s v="O232020200883990_Otros servicios profesionales, técnicos y empresariales n.c.p."/>
    <s v="CCE-16 Contratación Directa"/>
    <s v="Enero "/>
    <s v="Enero "/>
    <n v="7"/>
    <n v="3422000"/>
    <n v="23954000"/>
    <s v="Oficina Asesora de Planeación"/>
    <s v="1-100-F001_VA-Recursos distrito"/>
    <s v="NO"/>
    <s v="N/A"/>
    <m/>
  </r>
  <r>
    <s v="05 - Construir Bogotá Región con gobierno abierto, transparente y ciudadanía consciente"/>
    <s v="56 - Gestión Pública Efectiva"/>
    <x v="4"/>
    <s v="528 - Implementar una (1) estrategia para la sostenibilidad y mejora de las dimensiones y políticas del MIPG en el Sector Gobierno."/>
    <x v="7"/>
    <n v="80111600"/>
    <s v="Prestar los servicios de apoyo a la gestión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esta oficina."/>
    <s v="O232020200883990_Otros servicios profesionales, técnicos y empresariales n.c.p."/>
    <s v="CCE-16 Contratación Directa"/>
    <s v="Agosto"/>
    <s v="agosto"/>
    <n v="2"/>
    <n v="3422000"/>
    <n v="6844000"/>
    <s v="Oficina Asesora de Planeación"/>
    <s v="1-100-F001_VA-Recursos distrito"/>
    <s v="NO"/>
    <s v="N/A"/>
    <m/>
  </r>
  <r>
    <s v="05 - Construir Bogotá Región con gobierno abierto, transparente y ciudadanía consciente"/>
    <s v="56 - Gestión Pública Efectiva"/>
    <x v="4"/>
    <s v="528 - Implementar una (1) estrategia para la sostenibilidad y mejora de las dimensiones y políticas del MIPG en el Sector Gobierno."/>
    <x v="7"/>
    <n v="80111600"/>
    <s v="Prestar los servicios profesionales de manera temporal con autonomía técnica y administrativa para orientar y hacer seguimiento a la funcionalidad de la herramienta SIG PARTICIPO y atender los requerimientos de los procesos y/o depedencias en la captura, reporte y calidad de la información que produce la entidad, así como el cargue correcto de planes, programas y proyectos en el aplicativo."/>
    <s v="O232020200883990_Otros servicios profesionales, técnicos y empresariales n.c.p."/>
    <s v="CCE-16 Contratación Directa"/>
    <s v="Enero "/>
    <s v="Enero "/>
    <n v="7"/>
    <n v="3530000"/>
    <n v="24710000"/>
    <s v="Oficina Asesora de Planeación"/>
    <s v="1-100-F001_VA-Recursos distrito"/>
    <s v="NO"/>
    <s v="N/A"/>
    <m/>
  </r>
  <r>
    <s v="05 - Construir Bogotá Región con gobierno abierto, transparente y ciudadanía consciente"/>
    <s v="56 - Gestión Pública Efectiva"/>
    <x v="4"/>
    <s v="528 - Implementar una (1) estrategia para la sostenibilidad y mejora de las dimensiones y políticas del MIPG en el Sector Gobierno."/>
    <x v="7"/>
    <n v="80111600"/>
    <s v="Prestar los servicios profesionales de manera temporal con autonomía técnica y administrativa para orientar y hacer seguimiento a la funcionalidad de la herramienta SIG PARTICIPO y atender los requerimientos de los procesos y/o depedencias en la captura, reporte y calidad de la información que produce la entidad, así como el cargue correcto de planes, programas y proyectos en el aplicativo."/>
    <s v="O232020200883990_Otros servicios profesionales, técnicos y empresariales n.c.p."/>
    <s v="CCE-16 Contratación Directa"/>
    <s v="Agosto"/>
    <s v="agosto"/>
    <n v="3.5"/>
    <n v="3530000"/>
    <n v="12355000"/>
    <s v="Oficina Asesora de Planeación"/>
    <s v="1-100-F001_VA-Recursos distrito"/>
    <s v="NO"/>
    <s v="N/A"/>
    <m/>
  </r>
  <r>
    <s v="05 - Construir Bogotá Región con gobierno abierto, transparente y ciudadanía consciente"/>
    <s v="56 - Gestión Pública Efectiva"/>
    <x v="4"/>
    <s v="528 - Implementar una (1) estrategia para la sostenibilidad y mejora de las dimensiones y políticas del MIPG en el Sector Gobierno."/>
    <x v="7"/>
    <n v="80111600"/>
    <s v="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
    <s v="O232020200883990_Otros servicios profesionales, técnicos y empresariales n.c.p."/>
    <s v="CCE-16 Contratación Directa"/>
    <s v="Enero "/>
    <s v="Enero "/>
    <n v="7"/>
    <n v="5300000"/>
    <n v="37100000"/>
    <s v="Oficina Asesora de Planeación"/>
    <s v="1-100-F001_VA-Recursos distrito"/>
    <s v="NO"/>
    <s v="N/A"/>
    <m/>
  </r>
  <r>
    <s v="05 - Construir Bogotá Región con gobierno abierto, transparente y ciudadanía consciente"/>
    <s v="56 - Gestión Pública Efectiva"/>
    <x v="4"/>
    <s v="528 - Implementar una (1) estrategia para la sostenibilidad y mejora de las dimensiones y políticas del MIPG en el Sector Gobierno."/>
    <x v="7"/>
    <n v="80111600"/>
    <s v="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
    <s v="O232020200883990_Otros servicios profesionales, técnicos y empresariales n.c.p."/>
    <s v="CCE-16 Contratación Directa"/>
    <s v="Agosto"/>
    <s v="agosto"/>
    <n v="4"/>
    <n v="5300000"/>
    <n v="21200000"/>
    <s v="Oficina Asesora de Planeación"/>
    <s v="1-100-F001_VA-Recursos distrito"/>
    <s v="NO"/>
    <s v="N/A"/>
    <m/>
  </r>
  <r>
    <s v="05 - Construir Bogotá Región con gobierno abierto, transparente y ciudadanía consciente"/>
    <s v="56 - Gestión Pública Efectiva"/>
    <x v="4"/>
    <s v="528 - Implementar una (1) estrategia para la sostenibilidad y mejora de las dimensiones y políticas del MIPG en el Sector Gobierno."/>
    <x v="7"/>
    <n v="80111600"/>
    <s v="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 "/>
    <s v="O232020200883990_Otros servicios profesionales, técnicos y empresariales n.c.p."/>
    <s v="CCE-16 Contratación Directa"/>
    <s v="Enero "/>
    <s v="Enero "/>
    <n v="7"/>
    <n v="6180000"/>
    <n v="43260000"/>
    <s v="Oficina Asesora de Planeación"/>
    <s v="1-100-F001_VA-Recursos distrito"/>
    <s v="NO"/>
    <s v="N/A"/>
    <m/>
  </r>
  <r>
    <s v="05 - Construir Bogotá Región con gobierno abierto, transparente y ciudadanía consciente"/>
    <s v="56 - Gestión Pública Efectiva"/>
    <x v="4"/>
    <s v="528 - Implementar una (1) estrategia para la sostenibilidad y mejora de las dimensiones y políticas del MIPG en el Sector Gobierno."/>
    <x v="7"/>
    <n v="80111600"/>
    <s v="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 "/>
    <s v="O232020200883990_Otros servicios profesionales, técnicos y empresariales n.c.p."/>
    <s v="CCE-16 Contratación Directa"/>
    <s v="Agosto"/>
    <s v="agosto"/>
    <n v="4"/>
    <n v="6180000"/>
    <n v="24720000"/>
    <s v="Oficina Asesora de Planeación"/>
    <s v="1-100-F001_VA-Recursos distrito"/>
    <s v="NO"/>
    <s v="N/A"/>
    <m/>
  </r>
  <r>
    <s v="05 - Construir Bogotá Región con gobierno abierto, transparente y ciudadanía consciente"/>
    <s v="56 - Gestión Pública Efectiva"/>
    <x v="4"/>
    <s v="528 - Implementar una (1) estrategia para la sostenibilidad y mejora de las dimensiones y políticas del MIPG en el Sector Gobierno."/>
    <x v="7"/>
    <n v="80111600"/>
    <s v="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2."/>
    <s v="O232020200883990_Otros servicios profesionales, técnicos y empresariales n.c.p."/>
    <s v="CCE-16 Contratación Directa"/>
    <s v="Enero "/>
    <s v="Enero "/>
    <n v="7"/>
    <n v="4944000"/>
    <n v="34608000"/>
    <s v="Oficina de Control Interno"/>
    <s v="1-100-F001_VA-Recursos distrito"/>
    <s v="NO"/>
    <s v="N/A"/>
    <m/>
  </r>
  <r>
    <s v="05 - Construir Bogotá Región con gobierno abierto, transparente y ciudadanía consciente"/>
    <s v="56 - Gestión Pública Efectiva"/>
    <x v="4"/>
    <s v="528 - Implementar una (1) estrategia para la sostenibilidad y mejora de las dimensiones y políticas del MIPG en el Sector Gobierno."/>
    <x v="7"/>
    <n v="80111600"/>
    <s v="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2."/>
    <s v="O232020200883990_Otros servicios profesionales, técnicos y empresariales n.c.p."/>
    <s v="CCE-16 Contratación Directa"/>
    <s v="Agosto"/>
    <s v="agosto"/>
    <n v="3"/>
    <n v="4944000"/>
    <n v="14832000"/>
    <s v="Oficina de Control Interno"/>
    <s v="1-100-F001_VA-Recursos distrito"/>
    <s v="NO"/>
    <s v="N/A"/>
    <m/>
  </r>
  <r>
    <s v="05 - Construir Bogotá Región con gobierno abierto, transparente y ciudadanía consciente"/>
    <s v="56 - Gestión Pública Efectiva"/>
    <x v="4"/>
    <s v="528 - Implementar una (1) estrategia para la sostenibilidad y mejora de las dimensiones y políticas del MIPG en el Sector Gobierno."/>
    <x v="7"/>
    <n v="80111600"/>
    <s v="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2"/>
    <s v="O232020200883990_Otros servicios profesionales, técnicos y empresariales n.c.p."/>
    <s v="CCE-16 Contratación Directa"/>
    <s v="Enero "/>
    <s v="Enero "/>
    <n v="7"/>
    <n v="4944000"/>
    <n v="34608000"/>
    <s v="Oficina de Control Interno"/>
    <s v="1-100-F001_VA-Recursos distrito"/>
    <s v="NO"/>
    <s v="N/A"/>
    <m/>
  </r>
  <r>
    <s v="05 - Construir Bogotá Región con gobierno abierto, transparente y ciudadanía consciente"/>
    <s v="56 - Gestión Pública Efectiva"/>
    <x v="4"/>
    <s v="528 - Implementar una (1) estrategia para la sostenibilidad y mejora de las dimensiones y políticas del MIPG en el Sector Gobierno."/>
    <x v="7"/>
    <n v="80111600"/>
    <s v="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2"/>
    <s v="O232020200883990_Otros servicios profesionales, técnicos y empresariales n.c.p."/>
    <s v="CCE-16 Contratación Directa"/>
    <s v="Agosto"/>
    <s v="agosto"/>
    <n v="3"/>
    <n v="4944000"/>
    <n v="14832000"/>
    <s v="Oficina de Control Interno"/>
    <s v="1-100-F001_VA-Recursos distrito"/>
    <s v="NO"/>
    <s v="N/A"/>
    <m/>
  </r>
  <r>
    <s v="05 - Construir Bogotá Región con gobierno abierto, transparente y ciudadanía consciente"/>
    <s v="56 - Gestión Pública Efectiva"/>
    <x v="4"/>
    <s v="528 - Implementar una (1) estrategia para la sostenibilidad y mejora de las dimensiones y políticas del MIPG en el Sector Gobierno."/>
    <x v="7"/>
    <n v="80111600"/>
    <s v="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rograma Anual de Auditoria Interna de la vigencia 2022."/>
    <s v="O232020200883990_Otros servicios profesionales, técnicos y empresariales n.c.p."/>
    <s v="CCE-16 Contratación Directa"/>
    <s v="Enero "/>
    <s v="Enero "/>
    <n v="7"/>
    <n v="4944000"/>
    <n v="34608000"/>
    <s v="Oficina de Control Interno"/>
    <s v="1-100-F001_VA-Recursos distrito"/>
    <s v="NO"/>
    <s v="N/A"/>
    <m/>
  </r>
  <r>
    <s v="05 - Construir Bogotá Región con gobierno abierto, transparente y ciudadanía consciente"/>
    <s v="56 - Gestión Pública Efectiva"/>
    <x v="4"/>
    <s v="528 - Implementar una (1) estrategia para la sostenibilidad y mejora de las dimensiones y políticas del MIPG en el Sector Gobierno."/>
    <x v="7"/>
    <n v="80111600"/>
    <s v="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rograma Anual de Auditoria Interna de la vigencia 2022."/>
    <s v="O232020200883990_Otros servicios profesionales, técnicos y empresariales n.c.p."/>
    <s v="CCE-16 Contratación Directa"/>
    <s v="Agosto"/>
    <s v="agosto"/>
    <n v="4"/>
    <n v="4944000"/>
    <n v="19776000"/>
    <s v="Oficina de Control Interno"/>
    <s v="1-100-F001_VA-Recursos distrito"/>
    <s v="NO"/>
    <s v="N/A"/>
    <m/>
  </r>
  <r>
    <s v="05 - Construir Bogotá Región con gobierno abierto, transparente y ciudadanía consciente"/>
    <s v="56 - Gestión Pública Efectiva"/>
    <x v="4"/>
    <s v="528 - Implementar una (1) estrategia para la sostenibilidad y mejora de las dimensiones y políticas del MIPG en el Sector Gobierno."/>
    <x v="7"/>
    <n v="80111600"/>
    <s v="Prestar los servicios profesionales de manera temporal, con autonomía técnica y administrativa para apoyar a la Dirección General en la orientación y aplicación de políticas, objetivos estratégicos, planes y programas."/>
    <s v="O232020200883990_Otros servicios profesionales, técnicos y empresariales n.c.p."/>
    <s v="CCE-16 Contratación Directa"/>
    <s v="Enero "/>
    <s v="Enero "/>
    <n v="7"/>
    <n v="5200000"/>
    <n v="36400000"/>
    <s v="Dirección general"/>
    <s v="1-100-F001_VA-Recursos distrito"/>
    <s v="NO"/>
    <s v="N/A"/>
    <m/>
  </r>
  <r>
    <s v="05 - Construir Bogotá Región con gobierno abierto, transparente y ciudadanía consciente"/>
    <s v="56 - Gestión Pública Efectiva"/>
    <x v="4"/>
    <s v="528 - Implementar una (1) estrategia para la sostenibilidad y mejora de las dimensiones y políticas del MIPG en el Sector Gobierno."/>
    <x v="7"/>
    <n v="80111600"/>
    <s v="Prestar los servicios profesionales de manera temporal, con autonomía técnica y administrativa para apoyar a la Dirección General en la orientación y aplicación de políticas, objetivos estratégicos, planes y programas."/>
    <s v="O232020200883990_Otros servicios profesionales, técnicos y empresariales n.c.p."/>
    <s v="CCE-16 Contratación Directa"/>
    <s v="Enero "/>
    <s v="Enero "/>
    <n v="5"/>
    <n v="5200000"/>
    <n v="26000000"/>
    <s v="Dirección general"/>
    <s v="1-100-F001_VA-Recursos distrito"/>
    <s v="NO"/>
    <s v="N/A"/>
    <m/>
  </r>
  <r>
    <s v="05 - Construir Bogotá Región con gobierno abierto, transparente y ciudadanía consciente"/>
    <s v="56 - Gestión Pública Efectiva"/>
    <x v="4"/>
    <s v="528 - Implementar una (1) estrategia para la sostenibilidad y mejora de las dimensiones y políticas del MIPG en el Sector Gobierno."/>
    <x v="7"/>
    <n v="80111600"/>
    <s v="Prestar los servicios profesionales de manera temporal, con autonomía técnica y administrativa para asesorar a la Dirección General en el seguimiento de las políticas, planes y proyectos del Instituto."/>
    <s v="O232020200883990_Otros servicios profesionales, técnicos y empresariales n.c.p."/>
    <s v="CCE-16 Contratación Directa"/>
    <s v="Enero "/>
    <s v="Enero "/>
    <n v="7"/>
    <n v="7000000"/>
    <n v="49000000"/>
    <s v="Dirección general"/>
    <s v="1-100-F001_VA-Recursos distrito"/>
    <s v="NO"/>
    <s v="N/A"/>
    <m/>
  </r>
  <r>
    <s v="05 - Construir Bogotá Región con gobierno abierto, transparente y ciudadanía consciente"/>
    <s v="56 - Gestión Pública Efectiva"/>
    <x v="4"/>
    <s v="528 - Implementar una (1) estrategia para la sostenibilidad y mejora de las dimensiones y políticas del MIPG en el Sector Gobierno."/>
    <x v="7"/>
    <n v="80111600"/>
    <s v="Prestar los servicios profesionales de manera temporal, con autonomía técnica y administrativa para asesorar a la Dirección General en el seguimiento de las políticas, planes y proyectos del Instituto."/>
    <s v="O232020200883990_Otros servicios profesionales, técnicos y empresariales n.c.p."/>
    <s v="CCE-16 Contratación Directa"/>
    <s v="Agosto"/>
    <s v="agosto"/>
    <n v="3"/>
    <n v="7000000"/>
    <n v="21000000"/>
    <s v="Dirección general"/>
    <s v="1-100-F001_VA-Recursos distrito"/>
    <s v="NO"/>
    <s v="N/A"/>
    <m/>
  </r>
  <r>
    <s v="05 - Construir Bogotá Región con gobierno abierto, transparente y ciudadanía consciente"/>
    <s v="56 - Gestión Pública Efectiva"/>
    <x v="4"/>
    <s v="528 - Implementar una (1) estrategia para la sostenibilidad y mejora de las dimensiones y políticas del MIPG en el Sector Gobierno."/>
    <x v="7"/>
    <n v="80111600"/>
    <m/>
    <s v="O232020200883990_Otros servicios profesionales, técnicos y empresariales n.c.p."/>
    <s v="CCE-16 Contratación Directa"/>
    <s v="Enero "/>
    <s v="Enero "/>
    <n v="7"/>
    <n v="5000000"/>
    <n v="35000000"/>
    <s v="Dirección general"/>
    <s v="1-100-F001_VA-Recursos distrito"/>
    <s v="NO"/>
    <s v="N/A"/>
    <m/>
  </r>
  <r>
    <s v="05 - Construir Bogotá Región con gobierno abierto, transparente y ciudadanía consciente"/>
    <s v="56 - Gestión Pública Efectiva"/>
    <x v="4"/>
    <s v="528 - Implementar una (1) estrategia para la sostenibilidad y mejora de las dimensiones y políticas del MIPG en el Sector Gobierno."/>
    <x v="7"/>
    <n v="80111600"/>
    <s v="Prestar los servicios profesionales de manera temporal, con autonomía técnica y administrativa para apoyar jurídicamente la proyección y revisión de documentos relacionados asuntos laborales y administrativos de la entidad"/>
    <s v="O232020200883990_Otros servicios profesionales, técnicos y empresariales n.c.p."/>
    <s v="CCE-16 Contratación Directa"/>
    <s v="Enero "/>
    <s v="Enero "/>
    <n v="7"/>
    <n v="4500000"/>
    <n v="31500000"/>
    <s v="Dirección general"/>
    <s v="1-100-F001_VA-Recursos distrito"/>
    <s v="NO"/>
    <s v="N/A"/>
    <m/>
  </r>
  <r>
    <s v="05 - Construir Bogotá Región con gobierno abierto, transparente y ciudadanía consciente"/>
    <s v="56 - Gestión Pública Efectiva"/>
    <x v="4"/>
    <s v="528 - Implementar una (1) estrategia para la sostenibilidad y mejora de las dimensiones y políticas del MIPG en el Sector Gobierno."/>
    <x v="7"/>
    <n v="80111600"/>
    <s v="Prestar los servicios profesionales de manera temporal, con autonomía técnica y administrativa para apoyar jurídicamente la proyección y revisión de documentos relacionados asuntos laborales y administrativos de la entidad"/>
    <s v="O232020200883990_Otros servicios profesionales, técnicos y empresariales n.c.p."/>
    <s v="CCE-16 Contratación Directa"/>
    <s v="Enero "/>
    <s v="Enero "/>
    <n v="5"/>
    <n v="4500000"/>
    <n v="22500000"/>
    <s v="Dirección general"/>
    <s v="1-100-F001_VA-Recursos distrito"/>
    <s v="NO"/>
    <s v="N/A"/>
    <m/>
  </r>
  <r>
    <s v="05 - Construir Bogotá Región con gobierno abierto, transparente y ciudadanía consciente"/>
    <s v="56 - Gestión Pública Efectiva"/>
    <x v="5"/>
    <s v="527 - Implementar una (1) estrategia para fortalecer y modernizar la capacidad tecnológica del Sector Gobierno"/>
    <x v="9"/>
    <n v="80111600"/>
    <s v="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
    <s v="O232020200883990_Otros servicios profesionales, técnicos y empresariales n.c.p."/>
    <s v="CCE-16 Contratación Directa"/>
    <s v="Enero"/>
    <s v="Enero"/>
    <n v="7"/>
    <n v="5500000"/>
    <n v="38500000"/>
    <s v="Secretaría General- Gestión de Tecnologías de la Información"/>
    <s v="1-100-F001_VA-Recursos distrito"/>
    <s v="NO"/>
    <s v="N/A"/>
    <m/>
  </r>
  <r>
    <s v="05 - Construir Bogotá Región con gobierno abierto, transparente y ciudadanía consciente"/>
    <s v="56 - Gestión Pública Efectiva"/>
    <x v="5"/>
    <s v="527 - Implementar una (1) estrategia para fortalecer y modernizar la capacidad tecnológica del Sector Gobierno"/>
    <x v="9"/>
    <n v="80111600"/>
    <s v="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
    <s v="O232020200883990_Otros servicios profesionales, técnicos y empresariales n.c.p."/>
    <s v="CCE-16 Contratación Directa"/>
    <s v="Agosto"/>
    <s v="Septiembre"/>
    <n v="3.5"/>
    <n v="5500000"/>
    <n v="19250000"/>
    <s v="Secretaría General- Gestión de Tecnologías de la Información"/>
    <s v="1-100-F001_VA-Recursos distrito"/>
    <s v="NO"/>
    <s v="N/A"/>
    <m/>
  </r>
  <r>
    <s v="05 - Construir Bogotá Región con gobierno abierto, transparente y ciudadanía consciente"/>
    <s v="56 - Gestión Pública Efectiva"/>
    <x v="5"/>
    <s v="527 - Implementar una (1) estrategia para fortalecer y modernizar la capacidad tecnológica del Sector Gobierno"/>
    <x v="10"/>
    <n v="80111600"/>
    <s v="Prestar los servicios profesionales, de manera temporal con autonomía técnica y administrativa para el desarrollo, implementación y puesta en producción de_x000a_las herramientas tecnológicas que adelanta el IDPAC en lo concerniente a las tecnologías de la información"/>
    <s v="O232020200883990_Otros servicios profesionales, técnicos y empresariales n.c.p."/>
    <s v="CCE-16 Contratación Directa"/>
    <s v="Agosto"/>
    <s v="Septiembre"/>
    <n v="3"/>
    <n v="5500000"/>
    <n v="16500000"/>
    <s v="Secretaría General- Gestión de Tecnologías de la Información"/>
    <s v="1-100-F001_VA-Recursos distrito"/>
    <s v="NO"/>
    <s v="N/A"/>
    <m/>
  </r>
  <r>
    <s v="05 - Construir Bogotá Región con gobierno abierto, transparente y ciudadanía consciente"/>
    <s v="56 - Gestión Pública Efectiva"/>
    <x v="5"/>
    <s v="527 - Implementar una (1) estrategia para fortalecer y modernizar la capacidad tecnológica del Sector Gobierno"/>
    <x v="10"/>
    <n v="80111600"/>
    <s v="Prestar los servicios profesionales de manera temporal con autonomía técnica y administrativa para la actualización, documentación, revisión y ejecución de la gestion de proyectos  del proceso de Gestión de las Tecnologías de la información del Instituto Distrital de la Participación y Acción Comunal (IDPAC)."/>
    <s v="O232020200883990_Otros servicios profesionales, técnicos y empresariales n.c.p."/>
    <s v="CCE-16 Contratación Directa"/>
    <s v="Enero"/>
    <s v="Enero"/>
    <n v="7"/>
    <n v="4400000"/>
    <n v="30800000"/>
    <s v="Secretaría General- Gestión de Tecnologías de la Información"/>
    <s v="1-100-F001_VA-Recursos distrito"/>
    <s v="NO"/>
    <s v="N/A"/>
    <m/>
  </r>
  <r>
    <s v="05 - Construir Bogotá Región con gobierno abierto, transparente y ciudadanía consciente"/>
    <s v="56 - Gestión Pública Efectiva"/>
    <x v="5"/>
    <s v="527 - Implementar una (1) estrategia para fortalecer y modernizar la capacidad tecnológica del Sector Gobierno"/>
    <x v="10"/>
    <n v="80111600"/>
    <s v="Prestar los servicios profesionales de manera temporal con autonomía técnica y administrativa para la actualización, documentación, revisión y ejecución de la gestion de proyectos  del proceso de Gestión de las Tecnologías de la información del Instituto Distrital de la Participación y Acción Comunal (IDPAC)."/>
    <s v="O232020200883990_Otros servicios profesionales, técnicos y empresariales n.c.p."/>
    <s v="CCE-16 Contratación Directa"/>
    <s v="Agosto"/>
    <s v="Septiembre"/>
    <n v="4"/>
    <n v="4400000"/>
    <n v="17600000"/>
    <s v="Secretaría General- Gestión de Tecnologías de la Información"/>
    <s v="1-100-F001_VA-Recursos distrito"/>
    <s v="NO"/>
    <s v="N/A"/>
    <m/>
  </r>
  <r>
    <s v="05 - Construir Bogotá Región con gobierno abierto, transparente y ciudadanía consciente"/>
    <s v="56 - Gestión Pública Efectiva"/>
    <x v="5"/>
    <s v="527 - Implementar una (1) estrategia para fortalecer y modernizar la capacidad tecnológica del Sector Gobierno"/>
    <x v="10"/>
    <n v="80111600"/>
    <s v="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
    <s v="O232020200883990_Otros servicios profesionales, técnicos y empresariales n.c.p."/>
    <s v="CCE-16 Contratación Directa"/>
    <s v="Agosto"/>
    <s v="Septiembre"/>
    <n v="3"/>
    <n v="5500000"/>
    <n v="16500000"/>
    <s v="Secretaría General- Gestión de Tecnologías de la Información"/>
    <s v="1-100-F001_VA-Recursos distrito"/>
    <s v="NO"/>
    <s v="N/A"/>
    <m/>
  </r>
  <r>
    <s v="05 - Construir Bogotá Región con gobierno abierto, transparente y ciudadanía consciente"/>
    <s v="56 - Gestión Pública Efectiva"/>
    <x v="5"/>
    <s v="527 - Implementar una (1) estrategia para fortalecer y modernizar la capacidad tecnológica del Sector Gobierno"/>
    <x v="9"/>
    <n v="80111600"/>
    <s v="Prestar los servicios de apoyo a la gestio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
    <s v="O232020200883990_Otros servicios profesionales, técnicos y empresariales n.c.p."/>
    <s v="CCE-16 Contratación Directa"/>
    <s v="Enero"/>
    <s v="Enero"/>
    <n v="7"/>
    <n v="3421248"/>
    <n v="23948736"/>
    <s v="Secretaría General- Gestión de Tecnologías de la Información"/>
    <s v="1-100-F001_VA-Recursos distrito"/>
    <s v="NO"/>
    <s v="N/A"/>
    <m/>
  </r>
  <r>
    <s v="05 - Construir Bogotá Región con gobierno abierto, transparente y ciudadanía consciente"/>
    <s v="56 - Gestión Pública Efectiva"/>
    <x v="5"/>
    <s v="527 - Implementar una (1) estrategia para fortalecer y modernizar la capacidad tecnológica del Sector Gobierno"/>
    <x v="9"/>
    <n v="80111600"/>
    <s v="Prestar los servicios de apoyo a la gestio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
    <s v="O232020200883990_Otros servicios profesionales, técnicos y empresariales n.c.p."/>
    <s v="CCE-16 Contratación Directa"/>
    <s v="Agosto"/>
    <s v="Septiembre"/>
    <n v="3.5"/>
    <n v="3421248"/>
    <n v="11974368"/>
    <s v="Secretaría General- Gestión de Tecnologías de la Información"/>
    <s v="1-100-F001_VA-Recursos distrito"/>
    <s v="NO"/>
    <s v="N/A"/>
    <m/>
  </r>
  <r>
    <s v="05 - Construir Bogotá Región con gobierno abierto, transparente y ciudadanía consciente"/>
    <s v="56 - Gestión Pública Efectiva"/>
    <x v="5"/>
    <s v="527 - Implementar una (1) estrategia para fortalecer y modernizar la capacidad tecnológica del Sector Gobierno"/>
    <x v="9"/>
    <n v="80111600"/>
    <s v="Prestar los servicios profesionales, de manera temporal con autonomía técnica y administrativa, para realizar el soporte técnico y actualización, diagnostico y parametrizacion de los módulos que soportan las actividades de los procesos de apoyo de la entidad.de la Secretaria general Proceso de gestion de tecnologias  de la informacion del Instituto Distrital de la Participación y Acción Comunal (IDPAC)."/>
    <s v="O232020200883990_Otros servicios profesionales, técnicos y empresariales n.c.p."/>
    <s v="CCE-16 Contratación Directa"/>
    <s v="Enero"/>
    <s v="Enero"/>
    <n v="7"/>
    <n v="4429000"/>
    <n v="31003000"/>
    <s v="Secretaría General- Gestión de Tecnologías de la Información"/>
    <s v="1-100-F001_VA-Recursos distrito"/>
    <s v="NO"/>
    <s v="N/A"/>
    <m/>
  </r>
  <r>
    <s v="05 - Construir Bogotá Región con gobierno abierto, transparente y ciudadanía consciente"/>
    <s v="56 - Gestión Pública Efectiva"/>
    <x v="5"/>
    <s v="527 - Implementar una (1) estrategia para fortalecer y modernizar la capacidad tecnológica del Sector Gobierno"/>
    <x v="9"/>
    <n v="80111600"/>
    <s v="Prestar los servicios profesionales, de manera temporal con autonomía técnica y administrativa, para realizar el soporte técnico y actualización, diagnostico y parametrizacion de los módulos que soportan las actividades de los procesos de apoyo de la entidad.de la Secretaria general Proceso de gestion de tecnologias  de la informacion del Instituto Distrital de la Participación y Acción Comunal (IDPAC)."/>
    <s v="O232020200883990_Otros servicios profesionales, técnicos y empresariales n.c.p."/>
    <s v="CCE-16 Contratación Directa"/>
    <s v="Agosto"/>
    <s v="Septiembre"/>
    <n v="3.5"/>
    <n v="4429000"/>
    <n v="15501500"/>
    <s v="Secretaría General- Gestión de Tecnologías de la Información"/>
    <s v="1-100-F001_VA-Recursos distrito"/>
    <s v="NO"/>
    <s v="N/A"/>
    <m/>
  </r>
  <r>
    <s v="05 - Construir Bogotá Región con gobierno abierto, transparente y ciudadanía consciente"/>
    <s v="56 - Gestión Pública Efectiva"/>
    <x v="5"/>
    <s v="527 - Implementar una (1) estrategia para fortalecer y modernizar la capacidad tecnológica del Sector Gobierno"/>
    <x v="10"/>
    <n v="80111600"/>
    <s v="Prestar los servicios profesionales de manera temporal  con autonomía técnica y administrativa para asegurar, controlar, ejecutar y brindar soporte  a las herramientas y desarrollos  generados por el proceso de gestión de tecnologías de la información delInstituto Distrital de la Participación y Acción Comunal (IDPAC)."/>
    <s v="O232020200883990_Otros servicios profesionales, técnicos y empresariales n.c.p."/>
    <s v="CCE-16 Contratación Directa"/>
    <s v="Enero"/>
    <s v="Enero"/>
    <n v="7"/>
    <n v="4100000"/>
    <n v="28700000"/>
    <s v="Secretaría General- Gestión de Tecnologías de la Información"/>
    <s v="1-100-F001_VA-Recursos distrito"/>
    <s v="NO"/>
    <s v="N/A"/>
    <m/>
  </r>
  <r>
    <s v="05 - Construir Bogotá Región con gobierno abierto, transparente y ciudadanía consciente"/>
    <s v="56 - Gestión Pública Efectiva"/>
    <x v="5"/>
    <s v="527 - Implementar una (1) estrategia para fortalecer y modernizar la capacidad tecnológica del Sector Gobierno"/>
    <x v="10"/>
    <n v="80111600"/>
    <s v="Prestar los servicios profesionales de manera temporal  con autonomía técnica y administrativa para asegurar, controlar, ejecutar y brindar soporte  a las herramientas y desarrollos  generados por el proceso de gestión de tecnologías de la información delInstituto Distrital de la Participación y Acción Comunal (IDPAC)."/>
    <s v="O232020200883990_Otros servicios profesionales, técnicos y empresariales n.c.p."/>
    <s v="CCE-16 Contratación Directa"/>
    <s v="Agosto"/>
    <s v="Septiembre"/>
    <n v="3.5"/>
    <n v="4100000"/>
    <n v="14350000"/>
    <s v="Secretaría General- Gestión de Tecnologías de la Información"/>
    <s v="1-100-F001_VA-Recursos distrito"/>
    <s v="NO"/>
    <s v="N/A"/>
    <m/>
  </r>
  <r>
    <s v="05 - Construir Bogotá Región con gobierno abierto, transparente y ciudadanía consciente"/>
    <s v="56 - Gestión Pública Efectiva"/>
    <x v="5"/>
    <s v="527 - Implementar una (1) estrategia para fortalecer y modernizar la capacidad tecnológica del Sector Gobierno"/>
    <x v="9"/>
    <n v="80111600"/>
    <s v="Prestar los servicios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
    <s v="O232020200883990_Otros servicios profesionales, técnicos y empresariales n.c.p."/>
    <s v="CCE-16 Contratación Directa"/>
    <s v="Enero"/>
    <s v="Enero"/>
    <n v="7"/>
    <n v="3400000"/>
    <n v="23800000"/>
    <s v="Secretaría General- Gestión de Tecnologías de la Información"/>
    <s v="1-100-F001_VA-Recursos distrito"/>
    <s v="NO"/>
    <s v="N/A"/>
    <m/>
  </r>
  <r>
    <s v="05 - Construir Bogotá Región con gobierno abierto, transparente y ciudadanía consciente"/>
    <s v="56 - Gestión Pública Efectiva"/>
    <x v="5"/>
    <s v="527 - Implementar una (1) estrategia para fortalecer y modernizar la capacidad tecnológica del Sector Gobierno"/>
    <x v="9"/>
    <n v="80111600"/>
    <s v="Prestar los servicios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
    <s v="O232020200883990_Otros servicios profesionales, técnicos y empresariales n.c.p."/>
    <s v="CCE-16 Contratación Directa"/>
    <s v="Agosto"/>
    <s v="Septiembre"/>
    <n v="3.5"/>
    <n v="3400000"/>
    <n v="11900000"/>
    <s v="Secretaría General- Gestión de Tecnologías de la Información"/>
    <s v="1-100-F001_VA-Recursos distrito"/>
    <s v="NO"/>
    <s v="N/A"/>
    <m/>
  </r>
  <r>
    <s v="05 - Construir Bogotá Región con gobierno abierto, transparente y ciudadanía consciente"/>
    <s v="56 - Gestión Pública Efectiva"/>
    <x v="5"/>
    <s v="527 - Implementar una (1) estrategia para fortalecer y modernizar la capacidad tecnológica del Sector Gobierno"/>
    <x v="9"/>
    <n v="80111600"/>
    <s v="Prestar los servicios profesionales,de manera temporal con autonomía técnica y administrativa para garantizar la seguridad perimetral,mantener la  disponibilidad de la  infraestructura tecnológica, asegurar la conectividad a nivel de  LAN Y WLAN de hardware y nivel físico al igual que lña infraestructura  Cluod Computing  en el Proceso de gestion de tecnologias de la informacion Instituto Distrital de la Participación y Acción Comunal (IDPAC)."/>
    <s v="O232020200883990_Otros servicios profesionales, técnicos y empresariales n.c.p."/>
    <s v="CCE-16 Contratación Directa"/>
    <s v="Enero"/>
    <s v="Enero"/>
    <n v="7"/>
    <n v="5665000"/>
    <n v="39655000"/>
    <s v="Secretaría General- Gestión de Tecnologías de la Información"/>
    <s v="1-100-F001_VA-Recursos distrito"/>
    <s v="NO"/>
    <s v="N/A"/>
    <m/>
  </r>
  <r>
    <s v="05 - Construir Bogotá Región con gobierno abierto, transparente y ciudadanía consciente"/>
    <s v="56 - Gestión Pública Efectiva"/>
    <x v="5"/>
    <s v="527 - Implementar una (1) estrategia para fortalecer y modernizar la capacidad tecnológica del Sector Gobierno"/>
    <x v="9"/>
    <n v="80111600"/>
    <s v="Prestar los servicios profesionales,de manera temporal con autonomía técnica y administrativa para garantizar la seguridad perimetral,mantener la  disponibilidad de la  infraestructura tecnológica, asegurar la conectividad a nivel de  LAN Y WLAN de hardware y nivel físico al igual que lña infraestructura  Cluod Computing  en el Proceso de gestion de tecnologias de la informacion Instituto Distrital de la Participación y Acción Comunal (IDPAC)."/>
    <s v="O232020200883990_Otros servicios profesionales, técnicos y empresariales n.c.p."/>
    <s v="CCE-16 Contratación Directa"/>
    <s v="Agosto"/>
    <s v="Septiembre"/>
    <n v="4"/>
    <n v="5665000"/>
    <n v="22660000"/>
    <s v="Secretaría General- Gestión de Tecnologías de la Información"/>
    <s v="1-100-F001_VA-Recursos distrito"/>
    <s v="NO"/>
    <s v="N/A"/>
    <m/>
  </r>
  <r>
    <s v="05 - Construir Bogotá Región con gobierno abierto, transparente y ciudadanía consciente"/>
    <s v="56 - Gestión Pública Efectiva"/>
    <x v="5"/>
    <s v="527 - Implementar una (1) estrategia para fortalecer y modernizar la capacidad tecnológica del Sector Gobierno"/>
    <x v="9"/>
    <n v="80111600"/>
    <s v="Prestar los servicios de apoyo a la gestión de manera temporal con autonomía técnica y administrativa, para realizar, corregir y mantener  el  desarrollo del sofware,  Frontend y Backend, en el proceso de Gestión de las Tecnologías de la Información del del  Instituto Distrital de la Participación y Acción Comunal (IDPAC)."/>
    <s v="O232020200883990_Otros servicios profesionales, técnicos y empresariales n.c.p."/>
    <s v="CCE-16 Contratación Directa"/>
    <s v="Enero"/>
    <s v="Enero"/>
    <n v="7"/>
    <n v="3421248"/>
    <n v="23948736"/>
    <s v="Secretaría General- Gestión de Tecnologías de la Información"/>
    <s v="1-100-F001_VA-Recursos distrito"/>
    <s v="NO"/>
    <s v="N/A"/>
    <m/>
  </r>
  <r>
    <s v="05 - Construir Bogotá Región con gobierno abierto, transparente y ciudadanía consciente"/>
    <s v="56 - Gestión Pública Efectiva"/>
    <x v="5"/>
    <s v="527 - Implementar una (1) estrategia para fortalecer y modernizar la capacidad tecnológica del Sector Gobierno"/>
    <x v="9"/>
    <n v="80111600"/>
    <s v="Prestar los servicios de apoyo a la gestión de manera temporal con autonomía técnica y administrativa, para realizar, corregir y mantener  el  desarrollo del sofware,  Frontend y Backend, en el proceso de Gestión de las Tecnologías de la Información del del  Instituto Distrital de la Participación y Acción Comunal (IDPAC)."/>
    <s v="O232020200883990_Otros servicios profesionales, técnicos y empresariales n.c.p."/>
    <s v="CCE-16 Contratación Directa"/>
    <s v="Agosto"/>
    <s v="Septiembre"/>
    <n v="4"/>
    <n v="3421248"/>
    <n v="13684992"/>
    <s v="Secretaría General- Gestión de Tecnologías de la Información"/>
    <s v="1-100-F001_VA-Recursos distrito"/>
    <s v="NO"/>
    <s v="N/A"/>
    <m/>
  </r>
  <r>
    <s v="05 - Construir Bogotá Región con gobierno abierto, transparente y ciudadanía consciente"/>
    <s v="56 - Gestión Pública Efectiva"/>
    <x v="5"/>
    <s v="527 - Implementar una (1) estrategia para fortalecer y modernizar la capacidad tecnológica del Sector Gobierno"/>
    <x v="10"/>
    <n v="80111600"/>
    <s v="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
    <s v="O232020200883990_Otros servicios profesionales, técnicos y empresariales n.c.p."/>
    <s v="CCE-16 Contratación Directa"/>
    <s v="Enero"/>
    <s v="Enero"/>
    <n v="7"/>
    <n v="8500000"/>
    <n v="59500000"/>
    <s v="Secretaría General- Gestión de Tecnologías de la Información"/>
    <s v="1-100-F001_VA-Recursos distrito"/>
    <s v="NO"/>
    <s v="N/A"/>
    <m/>
  </r>
  <r>
    <s v="05 - Construir Bogotá Región con gobierno abierto, transparente y ciudadanía consciente"/>
    <s v="56 - Gestión Pública Efectiva"/>
    <x v="5"/>
    <s v="527 - Implementar una (1) estrategia para fortalecer y modernizar la capacidad tecnológica del Sector Gobierno"/>
    <x v="10"/>
    <n v="80111600"/>
    <s v="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
    <s v="O232020200883990_Otros servicios profesionales, técnicos y empresariales n.c.p."/>
    <s v="CCE-16 Contratación Directa"/>
    <s v="Agosto"/>
    <s v="Septiembre"/>
    <n v="4"/>
    <n v="8500000"/>
    <n v="34000000"/>
    <s v="Secretaría General- Gestión de Tecnologías de la Información"/>
    <s v="1-100-F001_VA-Recursos distrito"/>
    <s v="NO"/>
    <s v="N/A"/>
    <m/>
  </r>
  <r>
    <s v="05 - Construir Bogotá Región con gobierno abierto, transparente y ciudadanía consciente"/>
    <s v="56 - Gestión Pública Efectiva"/>
    <x v="5"/>
    <s v="527 - Implementar una (1) estrategia para fortalecer y modernizar la capacidad tecnológica del Sector Gobierno"/>
    <x v="9"/>
    <n v="80111600"/>
    <s v="Prestar los servicios profesionales de manera temporal con  autonomía técnica y administrativa para  realizar  el soporte y actualizacion en el proceso de desarrollo e implementación del Sistema de Gestión Documental Orfeo, del Instituto Distrital de la Participación y Acción Comunal (IDPAC)."/>
    <s v="O232020200883990_Otros servicios profesionales, técnicos y empresariales n.c.p."/>
    <s v="CCE-16 Contratación Directa"/>
    <s v="Enero"/>
    <s v="Enero"/>
    <n v="7"/>
    <n v="3421248"/>
    <n v="23948736"/>
    <s v="Secretaría General- Gestión de Tecnologías de la Información"/>
    <s v="1-100-F001_VA-Recursos distrito"/>
    <s v="NO"/>
    <s v="N/A"/>
    <m/>
  </r>
  <r>
    <s v="05 - Construir Bogotá Región con gobierno abierto, transparente y ciudadanía consciente"/>
    <s v="56 - Gestión Pública Efectiva"/>
    <x v="5"/>
    <s v="527 - Implementar una (1) estrategia para fortalecer y modernizar la capacidad tecnológica del Sector Gobierno"/>
    <x v="9"/>
    <n v="80111600"/>
    <s v="Prestar los servicios profesionales de manera temporal con  autonomía técnica y administrativa para  realizar  el soporte y actualizacion en el proceso de desarrollo e implementación del Sistema de Gestión Documental Orfeo, del Instituto Distrital de la Participación y Acción Comunal (IDPAC)."/>
    <s v="O232020200883990_Otros servicios profesionales, técnicos y empresariales n.c.p."/>
    <s v="CCE-16 Contratación Directa"/>
    <s v="Agosto"/>
    <s v="Septiembre"/>
    <n v="3.5"/>
    <n v="3421248"/>
    <n v="11974368"/>
    <s v="Secretaría General- Gestión de Tecnologías de la Información"/>
    <s v="1-100-F001_VA-Recursos distrito"/>
    <s v="NO"/>
    <s v="N/A"/>
    <m/>
  </r>
  <r>
    <s v="05 - Construir Bogotá Región con gobierno abierto, transparente y ciudadanía consciente"/>
    <s v="56 - Gestión Pública Efectiva"/>
    <x v="5"/>
    <s v="527 - Implementar una (1) estrategia para fortalecer y modernizar la capacidad tecnológica del Sector Gobierno"/>
    <x v="10"/>
    <n v="80111600"/>
    <s v="Prestar los servicios Profesionales de manera temporal con autonomía técnica y administrativa, para realizar el  desarrollo,  implementacion y gestion  del  Frontend y Backend,  que sean requeridos dentro del proceso de mejoramiento a la herramienta tecnológica  del proceso de  gestion de  tecnologías de la información  del Instituto Distrital de la Participación y Acción Comunal (IDPAC)."/>
    <s v="O232020200883990_Otros servicios profesionales, técnicos y empresariales n.c.p."/>
    <s v="CCE-16 Contratación Directa"/>
    <s v="Enero"/>
    <s v="Enero"/>
    <n v="7"/>
    <n v="3421248"/>
    <n v="23948736"/>
    <s v="Secretaría General- Gestión de Tecnologías de la Información"/>
    <s v="1-100-F001_VA-Recursos distrito"/>
    <s v="NO"/>
    <s v="N/A"/>
    <m/>
  </r>
  <r>
    <s v="05 - Construir Bogotá Región con gobierno abierto, transparente y ciudadanía consciente"/>
    <s v="56 - Gestión Pública Efectiva"/>
    <x v="5"/>
    <s v="527 - Implementar una (1) estrategia para fortalecer y modernizar la capacidad tecnológica del Sector Gobierno"/>
    <x v="10"/>
    <n v="80111600"/>
    <s v="Prestar los servicios Profesionales de manera temporal con autonomía técnica y administrativa, para realizar el  desarrollo,  implementacion y gestion  del  Frontend y Backend,  que sean requeridos dentro del proceso de mejoramiento a la herramienta tecnológica  del proceso de  gestion de  tecnologías de la información  del Instituto Distrital de la Participación y Acción Comunal (IDPAC)."/>
    <s v="O232020200883990_Otros servicios profesionales, técnicos y empresariales n.c.p."/>
    <s v="CCE-16 Contratación Directa"/>
    <s v="Agosto"/>
    <s v="Septiembre"/>
    <n v="2"/>
    <n v="3421248"/>
    <n v="6842496"/>
    <s v="Secretaría General- Gestión de Tecnologías de la Información"/>
    <s v="1-100-F001_VA-Recursos distrito"/>
    <s v="NO"/>
    <s v="N/A"/>
    <m/>
  </r>
  <r>
    <s v="05 - Construir Bogotá Región con gobierno abierto, transparente y ciudadanía consciente"/>
    <s v="56 - Gestión Pública Efectiva"/>
    <x v="5"/>
    <s v="527 - Implementar una (1) estrategia para fortalecer y modernizar la capacidad tecnológica del Sector Gobierno"/>
    <x v="9"/>
    <n v="40101701"/>
    <s v="Adquisición, instalación y puesta en funcionamiento de equipos de cómputo en el marco del proceso de renovacion y actualización."/>
    <s v="O23201010030302-Maquinaria de informática y sus partes, piezas y accesorios"/>
    <s v="Selección Abreviada - Subasta Inversa _x000a_"/>
    <s v="Marzo "/>
    <s v="Junio"/>
    <n v="1"/>
    <n v="50000000"/>
    <n v="67823332"/>
    <s v="Secretaría General- Gestión de Tecnologías de la Información"/>
    <s v="1-100-F001_VA-Recursos distrito"/>
    <s v="NO"/>
    <s v="N/A"/>
    <m/>
  </r>
  <r>
    <s v="05 - Construir Bogotá Región con gobierno abierto, transparente y ciudadanía consciente"/>
    <s v="57 - Gestión Pública Local"/>
    <x v="6"/>
    <s v="550 - Implementar una (1) estrategia de asesoría y/o acompañamiento técnico orientada a las 20 alcaldías locales, a las instituciones del distrito y a la ciudadanía, en el proceso de planeación y presupuestos participativos."/>
    <x v="11"/>
    <n v="80111600"/>
    <s v="Profesional para asesorar las estrategias territoriales, gobierno abierto y los procesos de planeación participativa"/>
    <s v="O232020200991119_Otros servicios de la administración pública n.c.p."/>
    <s v="CCE-16 Contratación Directa"/>
    <s v="Enero"/>
    <s v="Febrero"/>
    <n v="10"/>
    <n v="4200000"/>
    <n v="42000000"/>
    <s v="Subdirección de Promoción de la Participación "/>
    <s v="1-100-F001_VA-Recursos distrito"/>
    <s v="NO"/>
    <s v="N/A"/>
    <m/>
  </r>
  <r>
    <s v="05 - Construir Bogotá Región con gobierno abierto, transparente y ciudadanía consciente"/>
    <s v="57 - Gestión Pública Local"/>
    <x v="6"/>
    <s v="550 - Implementar una (1) estrategia de asesoría y/o acompañamiento técnico orientada a las 20 alcaldías locales, a las instituciones del distrito y a la ciudadanía, en el proceso de planeación y presupuestos participativos."/>
    <x v="11"/>
    <n v="80111600"/>
    <s v="Servicios de apoyo para  organizar asesorías técnicas sobre planeación participativa y en la estrategia de Gobierno Abierto "/>
    <s v="O232020200991119_Otros servicios de la administración pública n.c.p."/>
    <s v="CCE-16 Contratación Directa"/>
    <s v="Enero"/>
    <s v="Febrero"/>
    <n v="4"/>
    <n v="3421000"/>
    <n v="13684000"/>
    <s v="Subdirección de Promoción de la Participación "/>
    <s v="1-100-F001_VA-Recursos distrito"/>
    <s v="NO"/>
    <s v="N/A"/>
    <m/>
  </r>
  <r>
    <s v="05 - Construir Bogotá Región con gobierno abierto, transparente y ciudadanía consciente"/>
    <s v="57 - Gestión Pública Local"/>
    <x v="6"/>
    <s v="550 - Implementar una (1) estrategia de asesoría y/o acompañamiento técnico orientada a las 20 alcaldías locales, a las instituciones del distrito y a la ciudadanía, en el proceso de planeación y presupuestos participativos."/>
    <x v="11"/>
    <s v="80141600;80141900;80111600;81141600"/>
    <s v="Prestación de servicios logísticos y operativos para la organización y ejecución de las actividades y eventos institucionales realizados por el IDPAC."/>
    <s v="O232020200991119_Otros servicios de la administración pública n.c.p."/>
    <s v="CCE-06 Selección abreviada menor cuantía"/>
    <s v="Marzo"/>
    <s v="Marzo"/>
    <n v="6"/>
    <s v="N/A"/>
    <n v="8933000"/>
    <s v="Subdirección de Promoción de la Participación "/>
    <s v="1-100-F001_VA-Recursos distrito"/>
    <s v="NO"/>
    <s v="N/A"/>
    <m/>
  </r>
  <r>
    <s v="05 - Construir Bogotá Región con gobierno abierto, transparente y ciudadanía consciente"/>
    <s v="57 - Gestión Pública Local"/>
    <x v="6"/>
    <s v="550 - Implementar una (1) estrategia de asesoría y/o acompañamiento técnico orientada a las 20 alcaldías locales, a las instituciones del distrito y a la ciudadanía, en el proceso de planeación y presupuestos participativos."/>
    <x v="11"/>
    <s v="80141600;80141900;80111600;81141600"/>
    <s v="Prestación de servicios logísticos y operativos para la organización y ejecución del Seminario Internacional de Presupuestos Participativos."/>
    <s v="O232020200991119_Otros servicios de la administración pública n.c.p."/>
    <s v="CCE-06 Selección abreviada menor cuantía"/>
    <s v="Marzo"/>
    <s v="Mayo"/>
    <n v="1"/>
    <s v="N/A"/>
    <n v="150000000"/>
    <s v="Subdirección de Promoción de la Participación "/>
    <s v="1-100-F001_VA-Recursos distrito"/>
    <s v="NO"/>
    <s v="N/A"/>
    <m/>
  </r>
  <r>
    <s v="05 - Construir Bogotá Región con gobierno abierto, transparente y ciudadanía consciente"/>
    <s v="57 - Gestión Pública Local"/>
    <x v="6"/>
    <s v="1 -Realizar 50 asesorías técnicas entre alcaldías locales y entidades del distrito, en el proceso de planeación y presupuestos participativos"/>
    <x v="11"/>
    <n v="80111600"/>
    <s v="Profesional para realizar asesorías técnicas sobre planeación y presupuestos participativos"/>
    <s v="O232020200991119_Otros servicios de la administración pública n.c.p."/>
    <s v="CCE-16 Contratación Directa"/>
    <s v="Mayo "/>
    <s v="Junio"/>
    <n v="7"/>
    <n v="3800000"/>
    <n v="26600000"/>
    <s v="Subdirección de Promoción de la Participación "/>
    <s v="1-100-F001_VA-Recursos distrito"/>
    <s v="NO"/>
    <s v="N/A"/>
    <m/>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x v="12"/>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O232020200991119_Otros servicios de la administración pública n.c.p."/>
    <s v="CCE-16 Contratación Directa"/>
    <s v="Enero"/>
    <s v="Enero"/>
    <n v="10"/>
    <n v="3394880"/>
    <n v="33948800"/>
    <s v="Gerencia de Instancias y Mecanismos de Participación"/>
    <s v="1-100-F001_VA-Recursos distrito"/>
    <s v="NO"/>
    <s v="N/A"/>
    <m/>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x v="12"/>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O232020200991119_Otros servicios de la administración pública n.c.p."/>
    <s v="CCE-16 Contratación Directa"/>
    <s v="Enero"/>
    <s v="Enero"/>
    <n v="10"/>
    <n v="3394880"/>
    <n v="33948800"/>
    <s v="Gerencia de Instancias y Mecanismos de Participación"/>
    <s v="1-100-F001_VA-Recursos distrito"/>
    <s v="NO"/>
    <s v="N/A"/>
    <m/>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x v="12"/>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O232020200991119_Otros servicios de la administración pública n.c.p."/>
    <s v="CCE-16 Contratación Directa"/>
    <s v="Enero"/>
    <s v="Enero"/>
    <n v="10"/>
    <n v="3394880"/>
    <n v="33948800"/>
    <s v="Gerencia de Instancias y Mecanismos de Participación"/>
    <s v="1-100-F001_VA-Recursos distrito"/>
    <s v="NO"/>
    <s v="N/A"/>
    <m/>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x v="12"/>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O232020200991119_Otros servicios de la administración pública n.c.p."/>
    <s v="CCE-16 Contratación Directa"/>
    <s v="Enero"/>
    <s v="Enero"/>
    <n v="10"/>
    <n v="3394880"/>
    <n v="33948800"/>
    <s v="Gerencia de Instancias y Mecanismos de Participación"/>
    <s v="1-100-F001_VA-Recursos distrito"/>
    <s v="NO"/>
    <s v="N/A"/>
    <m/>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x v="12"/>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O232020200991119_Otros servicios de la administración pública n.c.p."/>
    <s v="CCE-16 Contratación Directa"/>
    <s v="Enero"/>
    <s v="Enero"/>
    <n v="10"/>
    <n v="3394880"/>
    <n v="33948800"/>
    <s v="Gerencia de Instancias y Mecanismos de Participación"/>
    <s v="1-100-F001_VA-Recursos distrito"/>
    <s v="NO"/>
    <s v="N/A"/>
    <m/>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x v="12"/>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O232020200991119_Otros servicios de la administración pública n.c.p."/>
    <s v="CCE-16 Contratación Directa"/>
    <s v="Enero"/>
    <s v="Enero"/>
    <n v="10"/>
    <n v="3394880"/>
    <n v="33948800"/>
    <s v="Gerencia de Instancias y Mecanismos de Participación"/>
    <s v="1-100-F001_VA-Recursos distrito"/>
    <s v="NO"/>
    <s v="N/A"/>
    <m/>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x v="12"/>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O232020200991119_Otros servicios de la administración pública n.c.p."/>
    <s v="CCE-16 Contratación Directa"/>
    <s v="Enero"/>
    <s v="Enero"/>
    <n v="10"/>
    <n v="3394880"/>
    <n v="33948800"/>
    <s v="Gerencia de Instancias y Mecanismos de Participación"/>
    <s v="1-100-F001_VA-Recursos distrito"/>
    <s v="NO"/>
    <s v="N/A"/>
    <m/>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x v="12"/>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O232020200991119_Otros servicios de la administración pública n.c.p."/>
    <s v="CCE-16 Contratación Directa"/>
    <s v="Enero"/>
    <s v="Enero"/>
    <n v="10"/>
    <n v="3394880"/>
    <n v="33948800"/>
    <s v="Gerencia de Instancias y Mecanismos de Participación"/>
    <s v="1-100-F001_VA-Recursos distrito"/>
    <s v="NO"/>
    <s v="N/A"/>
    <m/>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x v="12"/>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O232020200991119_Otros servicios de la administración pública n.c.p."/>
    <s v="CCE-16 Contratación Directa"/>
    <s v="Enero"/>
    <s v="Enero"/>
    <n v="10"/>
    <n v="3394880"/>
    <n v="33948800"/>
    <s v="Gerencia de Instancias y Mecanismos de Participación"/>
    <s v="1-100-F001_VA-Recursos distrito"/>
    <s v="NO"/>
    <s v="N/A"/>
    <m/>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x v="12"/>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O232020200991119_Otros servicios de la administración pública n.c.p."/>
    <s v="CCE-16 Contratación Directa"/>
    <s v="Enero"/>
    <s v="Enero"/>
    <n v="10"/>
    <n v="3394880"/>
    <n v="33948800"/>
    <s v="Gerencia de Instancias y Mecanismos de Participación"/>
    <s v="1-100-F001_VA-Recursos distrito"/>
    <s v="NO"/>
    <s v="N/A"/>
    <m/>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x v="12"/>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O232020200991119_Otros servicios de la administración pública n.c.p."/>
    <s v="CCE-16 Contratación Directa"/>
    <s v="Enero"/>
    <s v="Enero"/>
    <n v="10"/>
    <n v="3394880"/>
    <n v="33948800"/>
    <s v="Gerencia de Instancias y Mecanismos de Participación"/>
    <s v="1-100-F001_VA-Recursos distrito"/>
    <s v="NO"/>
    <s v="N/A"/>
    <m/>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x v="12"/>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O232020200991119_Otros servicios de la administración pública n.c.p."/>
    <s v="CCE-16 Contratación Directa"/>
    <s v="Enero"/>
    <s v="Enero"/>
    <n v="10"/>
    <n v="3394880"/>
    <n v="33948800"/>
    <s v="Gerencia de Instancias y Mecanismos de Participación"/>
    <s v="1-100-F001_VA-Recursos distrito"/>
    <s v="NO"/>
    <s v="N/A"/>
    <m/>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x v="12"/>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O232020200991119_Otros servicios de la administración pública n.c.p."/>
    <s v="CCE-16 Contratación Directa"/>
    <s v="Enero"/>
    <s v="Enero"/>
    <n v="10"/>
    <n v="3394880"/>
    <n v="33948800"/>
    <s v="Gerencia de Instancias y Mecanismos de Participación"/>
    <s v="1-100-F001_VA-Recursos distrito"/>
    <s v="NO"/>
    <s v="N/A"/>
    <m/>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x v="12"/>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O232020200991119_Otros servicios de la administración pública n.c.p."/>
    <s v="CCE-16 Contratación Directa"/>
    <s v="Enero"/>
    <s v="Enero"/>
    <n v="10"/>
    <n v="3394880"/>
    <n v="33948800"/>
    <s v="Gerencia de Instancias y Mecanismos de Participación"/>
    <s v="1-100-F001_VA-Recursos distrito"/>
    <s v="NO"/>
    <s v="N/A"/>
    <m/>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x v="12"/>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O232020200991119_Otros servicios de la administración pública n.c.p."/>
    <s v="CCE-16 Contratación Directa"/>
    <s v="Enero"/>
    <s v="Enero"/>
    <n v="10"/>
    <n v="3394880"/>
    <n v="33948800"/>
    <s v="Gerencia de Instancias y Mecanismos de Participación"/>
    <s v="1-100-F001_VA-Recursos distrito"/>
    <s v="NO"/>
    <s v="N/A"/>
    <m/>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x v="12"/>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O232020200991119_Otros servicios de la administración pública n.c.p."/>
    <s v="CCE-16 Contratación Directa"/>
    <s v="Enero"/>
    <s v="Enero"/>
    <n v="10"/>
    <n v="3394880"/>
    <n v="33948800"/>
    <s v="Gerencia de Instancias y Mecanismos de Participación"/>
    <s v="1-100-F001_VA-Recursos distrito"/>
    <s v="NO"/>
    <s v="N/A"/>
    <m/>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x v="12"/>
    <n v="80111600"/>
    <s v="Servicios de apoyo para realizar revisión de cuentas de cobro, manejo del archivo y del gestor documental ORFEO"/>
    <s v="O232020200883990_Otros servicios profesionales, técnicos y empresariales n.c.p."/>
    <s v="CCE-16 Contratación Directa"/>
    <s v="Enero"/>
    <s v="Enero"/>
    <n v="12"/>
    <n v="2333980"/>
    <n v="28007760"/>
    <s v="Gerencia de Instancias y Mecanismos de Participación"/>
    <s v="1-100-F001_VA-Recursos distrito"/>
    <s v="NO"/>
    <s v="N/A"/>
    <m/>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x v="12"/>
    <n v="80111600"/>
    <s v="Servicios de apoyo para la supervisión de los contratos, organización de las actividades de la Gerencia de Instancias y Mecanismos de la Participación. "/>
    <s v="O232020200991119_Otros servicios de la administración pública n.c.p."/>
    <s v="CCE-16 Contratación Directa"/>
    <s v="Enero"/>
    <s v="Enero"/>
    <n v="12"/>
    <n v="3421000"/>
    <n v="41052000"/>
    <s v="Gerencia de Instancias y Mecanismos de Participación"/>
    <s v="1-100-F001_VA-Recursos distrito"/>
    <s v="NO"/>
    <s v="N/A"/>
    <m/>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x v="12"/>
    <n v="80111600"/>
    <s v="Profesional para orientar el desarrollo del modelo de fortalecimiento a instancias de participación ciudadana, en los diferentes territorios en consonancia con los propósitos del Sistema Local y Distrital de Participación."/>
    <s v="O232020200883990_Otros servicios profesionales, técnicos y empresariales n.c.p."/>
    <s v="CCE-16 Contratación Directa"/>
    <s v="Enero"/>
    <s v="Enero"/>
    <n v="12"/>
    <n v="3421001"/>
    <n v="41052012"/>
    <s v="Gerencia de Instancias y Mecanismos de Participación"/>
    <s v="1-100-F001_VA-Recursos distrito"/>
    <s v="NO"/>
    <s v="N/A"/>
    <m/>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x v="12"/>
    <n v="80111600"/>
    <s v="Profesional para la elaboración de documentos precontractuales, contractuales y postcontratuales y emitir conceptos técnicos de competencia de la Gerencia de Instancias y mecanismos de la participación."/>
    <s v="O232020200883990_Otros servicios profesionales, técnicos y empresariales n.c.p."/>
    <s v="CCE-16 Contratación Directa"/>
    <s v="Enero"/>
    <s v="Enero"/>
    <n v="12"/>
    <n v="4404859"/>
    <n v="52858308"/>
    <s v="Gerencia de Instancias y Mecanismos de Participación"/>
    <s v="1-100-F001_VA-Recursos distrito"/>
    <s v="NO"/>
    <s v="N/A"/>
    <m/>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x v="12"/>
    <n v="80111600"/>
    <s v="Profesional para el análisis de información y la construcción de propuestas de intervención participativa local y distrital de la Gerencia de Instancias y Mecanismos de Participación."/>
    <s v="O232020200883990_Otros servicios profesionales, técnicos y empresariales n.c.p."/>
    <s v="CCE-16 Contratación Directa"/>
    <s v="Enero"/>
    <s v="Enero"/>
    <n v="12"/>
    <n v="3819240"/>
    <n v="45830880"/>
    <s v="Gerencia de Instancias y Mecanismos de Participación"/>
    <s v="1-100-F001_VA-Recursos distrito"/>
    <s v="NO"/>
    <s v="N/A"/>
    <m/>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x v="12"/>
    <n v="80111600"/>
    <s v="Profesional para realizar acompañamiento técnico a las instancias distritales y locales con el propósito de fortalecer su actuación en el marco de la política de participación y el modelo de fortalecimientro de instancias."/>
    <s v="O232020200883990_Otros servicios profesionales, técnicos y empresariales n.c.p."/>
    <s v="CCE-16 Contratación Directa"/>
    <s v="Enero"/>
    <s v="Enero"/>
    <n v="12"/>
    <n v="4635000"/>
    <n v="55620000"/>
    <s v="Gerencia de Instancias y Mecanismos de Participación"/>
    <s v="1-100-F001_VA-Recursos distrito"/>
    <s v="NO"/>
    <s v="N/A"/>
    <m/>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x v="12"/>
    <n v="80111600"/>
    <s v="Prestación de servicios de interpretación de lengua de señas colombiana para garantizar la accesibilidad y el acceso a la información de las personas con discapacidad auditiva."/>
    <s v="O232020200883990_Otros servicios profesionales, técnicos y empresariales n.c.p."/>
    <s v="CCE-10 Mínima cuantía"/>
    <s v="Enero"/>
    <s v="Febrero"/>
    <n v="1"/>
    <n v="1000000"/>
    <n v="1000000"/>
    <s v="Gerencia de Instancias y Mecanismos de Participación"/>
    <s v="1-100-F001_VA-Recursos distrito"/>
    <s v="NO"/>
    <s v="N/A"/>
    <m/>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x v="12"/>
    <n v="78111800"/>
    <s v="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
    <s v="O232020200664114_Servicios de transporte terrestre especial local de pasajeros"/>
    <s v="CCE-99 Seléccion abreviada - acuerdo marco"/>
    <s v="Enero"/>
    <s v="Enero"/>
    <n v="12"/>
    <s v="N/A"/>
    <n v="44189240"/>
    <s v="Gerencia de Instancias y Mecanismos de Participación"/>
    <s v="1-100-F001_VA-Recursos distrito"/>
    <s v="NO"/>
    <s v="N/A"/>
    <m/>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x v="12"/>
    <s v="93131608;93131610"/>
    <s v="Suministro de alimentos a monto agotable requeridos para las actividades institucionales que se desarrollen en el marco de los proyectos de inversión del IDPAC."/>
    <s v="O232020200991119_Otros servicios de la administración pública n.c.p."/>
    <s v="CCE-06 Selección abreviada menor cuantía"/>
    <s v="Enero"/>
    <s v="Enero"/>
    <n v="12"/>
    <s v="N/A"/>
    <n v="25000000"/>
    <s v="Gerencia de Instancias y Mecanismos de Participación"/>
    <s v="1-100-F001_VA-Recursos distrito"/>
    <s v="NO"/>
    <s v="N/A"/>
    <m/>
  </r>
  <r>
    <s v="05 - Construir Bogotá Región con gobierno abierto, transparente y ciudadanía consciente"/>
    <s v="51 - Gobierno Abierto"/>
    <x v="7"/>
    <s v="424 - Implementar una (1) estrategia para fortalecer a las organizaciones comunales, sociales, comunitarias, de propiedad horizontal e instancias de participación promocionando la inclusión y el liderazgo de nuevas ciudadanías"/>
    <x v="12"/>
    <s v="80141600;80141900;80111600;81141600"/>
    <s v="Prestación de servicios logísticos y operativos para la organización y ejecución de las actividades y eventos institucionales realizados por el IDPAC."/>
    <s v="O232020200991119_Otros servicios de la administración pública n.c.p."/>
    <s v="CCE-06 Selección abreviada menor cuantía"/>
    <s v="Enero"/>
    <s v="Enero"/>
    <n v="12"/>
    <s v="N/A"/>
    <n v="22000000"/>
    <s v="Gerencia de Instancias y Mecanismos de Participación"/>
    <s v="1-100-F001_VA-Recursos distrito"/>
    <s v="NO"/>
    <s v="N/A"/>
    <m/>
  </r>
  <r>
    <s v="05 - Construir Bogotá Región con gobierno abierto, transparente y ciudadanía consciente"/>
    <s v="51 - Gobierno Abierto"/>
    <x v="8"/>
    <s v="325 - Implementar 320 iniciativas ciudadanas juveniles para potenciar liderazgos sociales, causas ciudadanas e innovación social_x000a__x000a_328 - Implementar una (1) estrategia para la elección, formación y fortalecimiento del Consejo Distrital de Juventud que promueva nuevas ciudadanías y liderazgos activos."/>
    <x v="13"/>
    <s v="43211500;43212100;43222619"/>
    <s v="Adquisición de elementos tecnológicos y accesorios en el marco del modelo de fortalecimiento a las organizaciones sociales y medios comunitarios del Distrito. "/>
    <s v="O232020200991119_Otros servicios de la administración pública n.c.p."/>
    <s v="CCE-06 Selección abreviada menor cuantía"/>
    <s v="Marzo"/>
    <s v="Marzo"/>
    <n v="1"/>
    <n v="210000000"/>
    <n v="210000000"/>
    <s v="Gerencia de Juventud"/>
    <s v="1-100-F001_VA-Recursos distrito"/>
    <s v="NO"/>
    <s v="N/A"/>
    <m/>
  </r>
  <r>
    <s v="05 - Construir Bogotá Región con gobierno abierto, transparente y ciudadanía consciente"/>
    <s v="51 - Gobierno Abierto"/>
    <x v="8"/>
    <s v="325 - Implementar 320 iniciativas ciudadanas juveniles para potenciar liderazgos sociales, causas ciudadanas e innovación social_x000a__x000a_328 - Implementar una (1) estrategia para la elección, formación y fortalecimiento del Consejo Distrital de Juventud que promueva nuevas ciudadanías y liderazgos activos."/>
    <x v="13"/>
    <s v="43211500;43212100;43222619"/>
    <s v="Dar cumplimiento al fortalecimiento de las organizaciones sociales afrodescendientes en cumplimiento de las acciones concertadas en el marco del articulo 66 Plan Distrital de Desarrollo."/>
    <s v="O232020200991119_Otros servicios de la administración pública n.c.p."/>
    <s v="CCE-16 Contratación Directa"/>
    <s v="Enero"/>
    <s v="Febrero "/>
    <n v="1"/>
    <n v="25000000"/>
    <n v="25000000"/>
    <s v="Gerencia de Juventud"/>
    <s v="1-100-F001_VA-Recursos distrito"/>
    <s v="NO"/>
    <s v="N/A"/>
    <m/>
  </r>
  <r>
    <s v="05 - Construir Bogotá Región con gobierno abierto, transparente y ciudadanía consciente"/>
    <s v="51 - Gobierno Abierto"/>
    <x v="8"/>
    <s v="325 - Implementar 320 iniciativas ciudadanas juveniles para potenciar liderazgos sociales, causas ciudadanas e innovación social_x000a__x000a_328 - Implementar una (1) estrategia para la elección, formación y fortalecimiento del Consejo Distrital de Juventud que promueva nuevas ciudadanías y liderazgos activos."/>
    <x v="13"/>
    <n v="80111600"/>
    <s v="Dar cumplimiento a las acciones concertadas en el marco del artículo 66 del plan distrital de desarrollo de la comunidad indigena de Bakata que habita en la ciudad de Bogotá."/>
    <s v="O232020200088399_0_x000a_Otros servicios profesionales, técnicos y empresariales n.c.p."/>
    <s v="CCE-16 Contratación Directa"/>
    <s v="Mayo"/>
    <s v="Mayo"/>
    <n v="1"/>
    <s v="NA"/>
    <n v="10000000"/>
    <s v="Gerencia de Juventud"/>
    <s v="1-100-F001_VA-Recursos distrito"/>
    <s v="NO"/>
    <s v="N/A"/>
    <m/>
  </r>
  <r>
    <s v="05 - Construir Bogotá Región con gobierno abierto, transparente y ciudadanía consciente"/>
    <s v="51 - Gobierno Abierto"/>
    <x v="8"/>
    <s v="325 - Implementar 320 iniciativas ciudadanas juveniles para potenciar liderazgos sociales, causas ciudadanas e innovación social_x000a__x000a_328 - Implementar una (1) estrategia para la elección, formación y fortalecimiento del Consejo Distrital de Juventud que promueva nuevas ciudadanías y liderazgos activos."/>
    <x v="13"/>
    <n v="80111600"/>
    <s v="Profesional para coordinar la selección de las iniciativas juveniles ganadoras  así como la elaboración de los documentos previos para la adquisición de los elementos que serán entregados a las organizaciones."/>
    <s v="O232020200883990_Otros servicios profesionales, técnicos y empresariales n.c.p."/>
    <s v="CCE-16 Contratación Directa"/>
    <s v="Enero"/>
    <s v="Febrero "/>
    <n v="5"/>
    <n v="4646000"/>
    <n v="23230000"/>
    <s v="Gerencia de Juventud"/>
    <s v="1-100-F001_VA-Recursos distrito"/>
    <s v="NO"/>
    <s v="N/A"/>
    <m/>
  </r>
  <r>
    <s v="05 - Construir Bogotá Región con gobierno abierto, transparente y ciudadanía consciente"/>
    <s v="51 - Gobierno Abierto"/>
    <x v="8"/>
    <s v="325 - Implementar 320 iniciativas ciudadanas juveniles para potenciar liderazgos sociales, causas ciudadanas e innovación social_x000a__x000a_328 - Implementar una (1) estrategia para la elección, formación y fortalecimiento del Consejo Distrital de Juventud que promueva nuevas ciudadanías y liderazgos activos."/>
    <x v="13"/>
    <n v="80111600"/>
    <s v="Profesional para coordinar la selección de las iniciativas juveniles ganadoras  así como la elaboración de los documentos previos para la adquisición de los elementos que serán entregados a las organizaciones."/>
    <s v="O232020200883990_Otros servicios profesionales, técnicos y empresariales n.c.p."/>
    <s v="CCE-16 Contratación Directa"/>
    <s v="Julio"/>
    <s v="Julio"/>
    <n v="5"/>
    <n v="4646000"/>
    <n v="23230000"/>
    <s v="Gerencia de Juventud"/>
    <s v="1-100-F001_VA-Recursos distrito"/>
    <s v="NO"/>
    <s v="N/A"/>
    <m/>
  </r>
  <r>
    <s v="05 - Construir Bogotá Región con gobierno abierto, transparente y ciudadanía consciente"/>
    <s v="51 - Gobierno Abierto"/>
    <x v="8"/>
    <s v="325 - Implementar 320 iniciativas ciudadanas juveniles para potenciar liderazgos sociales, causas ciudadanas e innovación social_x000a__x000a_328 - Implementar una (1) estrategia para la elección, formación y fortalecimiento del Consejo Distrital de Juventud que promueva nuevas ciudadanías y liderazgos activos."/>
    <x v="13"/>
    <n v="80111600"/>
    <s v="Profesional para apoyar el seguimiento al desarrollo de las iniciativas 2023 asi como el proceso de entrega de los incentivos a las organizaciones de jóvenes."/>
    <s v="O232020200883990_Otros servicios profesionales, técnicos y empresariales n.c.p."/>
    <s v="CCE-16 Contratación Directa"/>
    <s v="Enero"/>
    <s v="Febrero"/>
    <n v="5"/>
    <n v="3939000"/>
    <n v="19695000"/>
    <s v="Gerencia de Juventud"/>
    <s v="1-100-F001_VA-Recursos distrito"/>
    <s v="NO"/>
    <s v="N/A"/>
    <m/>
  </r>
  <r>
    <s v="05 - Construir Bogotá Región con gobierno abierto, transparente y ciudadanía consciente"/>
    <s v="51 - Gobierno Abierto"/>
    <x v="8"/>
    <s v="325 - Implementar 320 iniciativas ciudadanas juveniles para potenciar liderazgos sociales, causas ciudadanas e innovación social_x000a__x000a_328 - Implementar una (1) estrategia para la elección, formación y fortalecimiento del Consejo Distrital de Juventud que promueva nuevas ciudadanías y liderazgos activos."/>
    <x v="13"/>
    <n v="80111600"/>
    <s v="Profesional para apoyar el seguimiento al desarrollo de las iniciativas 2023 asi como el proceso de entrega de los incentivos a las organizaciones de jóvenes."/>
    <s v="O232020200883990_Otros servicios profesionales, técnicos y empresariales n.c.p."/>
    <s v="CCE-16 Contratación Directa"/>
    <s v="Julio"/>
    <s v="Julio"/>
    <n v="5"/>
    <n v="3939000"/>
    <n v="19695000"/>
    <s v="Gerencia de Juventud"/>
    <s v="1-100-F001_VA-Recursos distrito"/>
    <s v="NO"/>
    <s v="N/A"/>
    <m/>
  </r>
  <r>
    <s v="05 - Construir Bogotá Región con gobierno abierto, transparente y ciudadanía consciente"/>
    <s v="51 - Gobierno Abierto"/>
    <x v="8"/>
    <s v="325 - Implementar 320 iniciativas ciudadanas juveniles para potenciar liderazgos sociales, causas ciudadanas e innovación social_x000a__x000a_328 - Implementar una (1) estrategia para la elección, formación y fortalecimiento del Consejo Distrital de Juventud que promueva nuevas ciudadanías y liderazgos activos."/>
    <x v="13"/>
    <n v="80111600"/>
    <s v="Servicios de apoyo para implementar el modelo de fortalecimiento a las organizaciones sociales juveniles; asi como implementar acciones en el marco de las instancias de la Gerencia de Juventud en las localidades asignadas."/>
    <s v="O232020200991119_Otros servicios de la administración pública n.c.p."/>
    <s v="CCE-16 Contratación Directa"/>
    <s v="Enero"/>
    <s v="Febrero"/>
    <n v="9"/>
    <n v="2480710"/>
    <n v="22326390"/>
    <s v="Gerencia de Juventud"/>
    <s v="1-100-F001_VA-Recursos distrito"/>
    <s v="NO"/>
    <s v="N/A"/>
    <m/>
  </r>
  <r>
    <s v="05 - Construir Bogotá Región con gobierno abierto, transparente y ciudadanía consciente"/>
    <s v="51 - Gobierno Abierto"/>
    <x v="8"/>
    <s v="325 - Implementar 320 iniciativas ciudadanas juveniles para potenciar liderazgos sociales, causas ciudadanas e innovación social_x000a__x000a_328 - Implementar una (1) estrategia para la elección, formación y fortalecimiento del Consejo Distrital de Juventud que promueva nuevas ciudadanías y liderazgos activos."/>
    <x v="13"/>
    <n v="80111600"/>
    <s v="Profesional para liderar, promover y realizar seguimiento en el marco del Sistema Distrital de Juventud."/>
    <s v="O232020200883990_Otros servicios profesionales, técnicos y empresariales n.c.p."/>
    <s v="CCE-16 Contratación Directa"/>
    <s v="Enero"/>
    <s v="Febrero"/>
    <n v="5"/>
    <n v="5050000"/>
    <n v="25250000"/>
    <s v="Gerencia de Juventud"/>
    <s v="1-100-F001_VA-Recursos distrito"/>
    <s v="NO"/>
    <s v="N/A"/>
    <m/>
  </r>
  <r>
    <s v="05 - Construir Bogotá Región con gobierno abierto, transparente y ciudadanía consciente"/>
    <s v="51 - Gobierno Abierto"/>
    <x v="8"/>
    <s v="325 - Implementar 320 iniciativas ciudadanas juveniles para potenciar liderazgos sociales, causas ciudadanas e innovación social_x000a__x000a_328 - Implementar una (1) estrategia para la elección, formación y fortalecimiento del Consejo Distrital de Juventud que promueva nuevas ciudadanías y liderazgos activos."/>
    <x v="13"/>
    <n v="80111600"/>
    <s v="Profesional para liderar, promover y realizar seguimiento en el marco del Sistema Distrital de Juventud."/>
    <s v="O232020200883990_Otros servicios profesionales, técnicos y empresariales n.c.p."/>
    <s v="CCE-16 Contratación Directa"/>
    <s v="Julio"/>
    <s v="agosto"/>
    <n v="5"/>
    <n v="5050000"/>
    <n v="25250000"/>
    <s v="Gerencia de Juventud"/>
    <s v="1-100-F001_VA-Recursos distrito"/>
    <s v="NO"/>
    <s v="N/A"/>
    <m/>
  </r>
  <r>
    <s v="05 - Construir Bogotá Región con gobierno abierto, transparente y ciudadanía consciente"/>
    <s v="51 - Gobierno Abierto"/>
    <x v="8"/>
    <s v="325 - Implementar 320 iniciativas ciudadanas juveniles para potenciar liderazgos sociales, causas ciudadanas e innovación social_x000a__x000a_328 - Implementar una (1) estrategia para la elección, formación y fortalecimiento del Consejo Distrital de Juventud que promueva nuevas ciudadanías y liderazgos activos."/>
    <x v="13"/>
    <s v="80141600;80141900;80111600;81141600"/>
    <s v="Prestación de servicios logísticos y operativos para la organización y ejecución de las actividades y eventos institucionales con organizaciones sociales de jóvenes."/>
    <s v="O232020200991119_Otros servicios de la administración pública n.c.p."/>
    <s v="CCE-06 Selección abreviada menor cuantía"/>
    <s v="Enero"/>
    <s v="Febrero "/>
    <n v="1"/>
    <s v="N/A"/>
    <n v="17448811"/>
    <s v="Gerencia de Juventud"/>
    <s v="1-100-F001_VA-Recursos distrito"/>
    <s v="NO"/>
    <s v="N/A"/>
    <m/>
  </r>
  <r>
    <s v="05 - Construir Bogotá Región con gobierno abierto, transparente y ciudadanía consciente"/>
    <s v="51 - Gobierno Abierto"/>
    <x v="8"/>
    <s v="325 - Implementar 320 iniciativas ciudadanas juveniles para potenciar liderazgos sociales, causas ciudadanas e innovación social_x000a__x000a_328 - Implementar una (1) estrategia para la elección, formación y fortalecimiento del Consejo Distrital de Juventud que promueva nuevas ciudadanías y liderazgos activos."/>
    <x v="13"/>
    <s v="93131608;93131610"/>
    <s v="Suministro de alimentos a monto agotable requeridos para las actividades institucionales que se desarrollen en el marco de los proyectos de inversión del IDPAC."/>
    <s v="O232020200991119_Otros servicios de la administración pública n.c.p."/>
    <s v="CCE-06 Selección abreviada menor cuantía"/>
    <s v="Enero"/>
    <s v="Febrero "/>
    <n v="1"/>
    <s v="N/A"/>
    <n v="21000000"/>
    <s v="Gerencia de Juventud"/>
    <s v="1-100-F001_VA-Recursos distrito"/>
    <s v="NO"/>
    <s v="N/A"/>
    <m/>
  </r>
  <r>
    <s v="05 - Construir Bogotá Región con gobierno abierto, transparente y ciudadanía consciente"/>
    <s v="51 - Gobierno Abierto"/>
    <x v="8"/>
    <s v="325 - Implementar 320 iniciativas ciudadanas juveniles para potenciar liderazgos sociales, causas ciudadanas e innovación social_x000a__x000a_328 - Implementar una (1) estrategia para la elección, formación y fortalecimiento del Consejo Distrital de Juventud que promueva nuevas ciudadanías y liderazgos activos."/>
    <x v="13"/>
    <n v="78111800"/>
    <s v="Servicio especial de transporte terrestre en la ciudad de Bogotá y sus áreas rurales con el fin de dar cumplimiento a la promoción y fortalecimiento de los procesos participativos de las organizaciones juveniles."/>
    <s v="O232020200664114_Servicios de transporte terrestre especial local de pasajeros"/>
    <s v="CCE-99 Seléccion abreviada - acuerdo marco"/>
    <s v="Enero"/>
    <s v="Febrero "/>
    <n v="1"/>
    <s v="N/A"/>
    <n v="8000000"/>
    <s v="Gerencia de Juventud"/>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4"/>
    <n v="80111600"/>
    <s v="Profesional para coordinar el diseño y la realización de las piezas gráficas requeridas para Implementar el Plan Estratégico de Comunicaciones"/>
    <s v="O232020200991119_Otros servicios de la administración pública n.c.p."/>
    <s v="CCE-16 Contratación Directa"/>
    <s v="Enero"/>
    <s v="Febrero "/>
    <n v="12"/>
    <n v="4239780.76"/>
    <n v="50877369.119999997"/>
    <s v="Oficina Asesora de Comunicaciones"/>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4"/>
    <n v="80111600"/>
    <s v="Profesional para realizar las piezas gráficas requeridas para implementar el Plan Estratégico de Comunicaciones"/>
    <s v="O232020200991119_Otros servicios de la administración pública n.c.p."/>
    <s v="CCE-16 Contratación Directa"/>
    <s v="Enero"/>
    <s v="Febrero "/>
    <n v="11"/>
    <n v="3815802.6839999999"/>
    <n v="41973829.523999996"/>
    <s v="Oficina Asesora de Comunicaciones"/>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4"/>
    <n v="80111600"/>
    <s v="Profesional para llevar a cabo la producción técnica y emisión de la programación de la emisora virtual del Distrito DC Radio que contribuya con la implementación del Plan Estratégico de Comunicaciones"/>
    <s v="O232020200991119_Otros servicios de la administración pública n.c.p."/>
    <s v="CCE-16 Contratación Directa"/>
    <s v="Abril "/>
    <s v="Mayo"/>
    <n v="7"/>
    <n v="4398772.5384999998"/>
    <n v="30791407.769499999"/>
    <s v="Oficina Asesora de Comunicaciones"/>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4"/>
    <n v="80111600"/>
    <s v="Profesional para apoyar la producción y logística de las actividades que se requiera para la emisora DC Radio  que contribuya con la implementación del Plan Estratégico de Comunicaciones"/>
    <s v="O232020200991119_Otros servicios de la administración pública n.c.p."/>
    <s v="CCE-16 Contratación Directa"/>
    <s v="Enero"/>
    <s v="Febrero "/>
    <n v="12"/>
    <n v="3951640.32"/>
    <n v="47419683.839999996"/>
    <s v="Oficina Asesora de Comunicaciones"/>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4"/>
    <n v="80111600"/>
    <s v="Prestar el apoyo a la gestión de para generar contenidos periodísticos y podcast para la emisora DC Radio"/>
    <s v="O232020200991119_Otros servicios de la administración pública n.c.p."/>
    <s v="CCE-16 Contratación Directa"/>
    <s v="Enero"/>
    <s v="Febrero "/>
    <n v="10"/>
    <n v="3421000"/>
    <n v="34210000"/>
    <s v="Oficina Asesora de Comunicaciones"/>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4"/>
    <n v="80111600"/>
    <s v="Profesional en comunicación social para la divulgación de los servicios que presta el Instituto Distrital de la Participación y Acción Comunal_x000a_"/>
    <s v="O232020200991119_Otros servicios de la administración pública n.c.p."/>
    <s v="CCE-16 Contratación Directa"/>
    <s v="Enero"/>
    <s v="Febrero "/>
    <n v="10"/>
    <n v="4277000"/>
    <n v="42770000"/>
    <s v="Oficina Asesora de Comunicaciones"/>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4"/>
    <n v="80111600"/>
    <s v="Profesional para efectuar el cubrimiento periodístico de las actividades institucionales en coordinación con la Oficina Asesora de Comunicaciones"/>
    <s v="O232020200991119_Otros servicios de la administración pública n.c.p."/>
    <s v="CCE-16 Contratación Directa"/>
    <s v="Enero"/>
    <s v="Febrero "/>
    <n v="10"/>
    <n v="4116292"/>
    <n v="41162920"/>
    <s v="Oficina Asesora de Comunicaciones"/>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4"/>
    <n v="80111600"/>
    <s v="Profesional para efectuar el cubrimiento periodístico y  difusión de las actividades institucionales  a través de los diferentes medios de comunicación del IDPAC, principalmente con el periodico &quot;IDPAC EN ACCIÓN&quot; "/>
    <s v="O232020200991119_Otros servicios de la administración pública n.c.p."/>
    <s v="CCE-16 Contratación Directa"/>
    <s v="Enero"/>
    <s v="Febrero "/>
    <n v="11"/>
    <n v="4398772.5384999998"/>
    <n v="48386497.923500001"/>
    <s v="Oficina Asesora de Comunicaciones"/>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4"/>
    <n v="80111600"/>
    <s v="Personal asistencial para realizar apoyo a la gestión en elaboración de campaña"/>
    <s v="O232020200991119_Otros servicios de la administración pública n.c.p."/>
    <s v="CCE-16 Contratación Directa"/>
    <s v="Marzo"/>
    <s v="Marzo"/>
    <n v="2"/>
    <n v="4000000"/>
    <n v="8000000"/>
    <s v="Oficina Asesora de Comunicaciones"/>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4"/>
    <n v="80111600"/>
    <s v="Profesional para apoyar la administración y edición de los contenidos de las páginas web de la entidad"/>
    <s v="O232020200991119_Otros servicios de la administración pública n.c.p."/>
    <s v="CCE-16 Contratación Directa"/>
    <s v="Enero"/>
    <s v="Febrero "/>
    <n v="12"/>
    <n v="4451769.7979999995"/>
    <n v="53421237.57599999"/>
    <s v="Oficina Asesora de Comunicaciones"/>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4"/>
    <n v="80111600"/>
    <s v="Profesional para la animación y post producción audiovisual de los productos requeridos por la entidad en desarrollo de su misionalidad"/>
    <s v="O232020200883990_Otros servicios profesionales, técnicos y empresariales n.c.p."/>
    <s v="CCE-16 Contratación Directa"/>
    <s v="Enero"/>
    <s v="Febrero "/>
    <n v="11"/>
    <n v="4239780.76"/>
    <n v="46637588.359999999"/>
    <s v="Oficina Asesora de Comunicaciones"/>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4"/>
    <n v="80111600"/>
    <s v="Servicio de apoyo para diseñar estrategias digitales integrales y manejar las redes sociales del IDPAC, con el fin de divulgar y socializar la información institucional."/>
    <s v="O232020200991119_Otros servicios de la administración pública n.c.p."/>
    <s v="CCE-16 Contratación Directa"/>
    <s v="Enero"/>
    <s v="Febrero "/>
    <n v="12"/>
    <n v="3849000"/>
    <n v="46188000"/>
    <s v="Oficina Asesora de Comunicaciones"/>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4"/>
    <n v="80111600"/>
    <s v="Profesional para apoyar la publicación de contenidos de las redes sociales del IDPAC y las demás actividades que requiera la Oficina Asesora de Comunicaciones."/>
    <s v="O232020200991119_Otros servicios de la administración pública n.c.p."/>
    <s v="CCE-16 Contratación Directa"/>
    <s v="Enero"/>
    <s v="Febrero "/>
    <n v="10"/>
    <n v="4800000"/>
    <n v="48000000"/>
    <s v="Oficina Asesora de Comunicaciones"/>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4"/>
    <n v="80111600"/>
    <s v="Profesional para realizar guión técnico, edición,  manejo de cámara, dron, planimetría y producción de piezas audiovisuales"/>
    <s v="O232020200991119_Otros servicios de la administración pública n.c.p."/>
    <s v="CCE-16 Contratación Directa"/>
    <s v="Enero"/>
    <s v="Febrero "/>
    <n v="10"/>
    <n v="3914000"/>
    <n v="39140000"/>
    <s v="Oficina Asesora de Comunicaciones"/>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4"/>
    <n v="80111600"/>
    <s v="Personal asistencial para realizar apoyo a la gestión  guión técnico, edición,  manejo de cámara, dron, planimetría y producción de piezas audiovisuales"/>
    <s v="O232020200991119_Otros servicios de la administración pública n.c.p."/>
    <s v="CCE-16 Contratación Directa"/>
    <s v="Enero"/>
    <s v="Febrero "/>
    <n v="12"/>
    <n v="3421000"/>
    <n v="41052000"/>
    <s v="Oficina Asesora de Comunicaciones"/>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4"/>
    <n v="80111600"/>
    <s v="Personal asistencial para realizar apoyo a la gestión."/>
    <s v="O232020200991119_Otros servicios de la administración pública n.c.p."/>
    <s v="CCE-16 Contratación Directa"/>
    <s v="Junio"/>
    <s v="junio "/>
    <n v="6"/>
    <n v="2308518"/>
    <n v="13851108"/>
    <s v="Oficina Asesora de Comunicaciones"/>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4"/>
    <n v="80111600"/>
    <s v="Profesional para coordinar  la estrategia  de comunicación interna y apoyar las distintas actividades que promuevan la participación  del IDPAC. "/>
    <s v="O232020200991119_Otros servicios de la administración pública n.c.p."/>
    <s v="CCE-16 Contratación Directa"/>
    <s v="Mayo "/>
    <s v="junio "/>
    <n v="6"/>
    <n v="4133786.2410000004"/>
    <n v="24802717"/>
    <s v="Oficina Asesora de Comunicaciones"/>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4"/>
    <n v="80111600"/>
    <s v="Profesional para coordinar y hacer seguimiento estratégico de las comunicaciones, asi como la  realización y producción de material periodístico, audiovisual y escrito para la divulgación de programas y proyectos del IDPAC."/>
    <s v="O232020200991119_Otros servicios de la administración pública n.c.p."/>
    <s v="CCE-16 Contratación Directa"/>
    <s v="Enero"/>
    <s v="Febrero "/>
    <n v="10"/>
    <n v="4277000"/>
    <n v="42770000"/>
    <s v="Oficina Asesora de Comunicaciones"/>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4"/>
    <n v="80111600"/>
    <s v="Profesional para planear las estrategias de comunicación del IDPAC."/>
    <s v="O232020200991119_Otros servicios de la administración pública n.c.p."/>
    <s v="CCE-16 Contratación Directa"/>
    <s v="Enero"/>
    <s v="Febrero "/>
    <n v="12"/>
    <n v="4239780.76"/>
    <n v="50877369.119999997"/>
    <s v="Oficina Asesora de Comunicaciones"/>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4"/>
    <n v="80111600"/>
    <s v="Profesional para apoyar los procesos precontractuales, contractuales y poscontractuales adelantados por la Oficina Asesora de Comunicaciones. "/>
    <s v="O232020200883990_Otros servicios profesionales, técnicos y empresariales n.c.p."/>
    <s v="CCE-16 Contratación Directa"/>
    <s v="Enero"/>
    <s v="Febrero "/>
    <n v="12"/>
    <n v="4239780.76"/>
    <n v="50877369.119999997"/>
    <s v="Oficina Asesora de Comunicaciones"/>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4"/>
    <n v="80111600"/>
    <s v="Profesional para la gestion documental, análisis estadístico y monitoreo de medios  de la Oficina Asesora de Comunicaciones. "/>
    <s v="O232020200883990_Otros servicios profesionales, técnicos y empresariales n.c.p."/>
    <s v="CCE-16 Contratación Directa"/>
    <s v="Enero"/>
    <s v="Febrero "/>
    <n v="12"/>
    <n v="3709808.165"/>
    <n v="44517697.980000004"/>
    <s v="Oficina Asesora de Comunicaciones"/>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4"/>
    <n v="80111600"/>
    <s v="Profesional para realizar actividades administrativas, elaboración y seguimiento de los planes e informes institucionales, y apoyar las actividades que se requiera en la Oficina Asesora de Comunicaciones. "/>
    <s v="O232020200883990_Otros servicios profesionales, técnicos y empresariales n.c.p."/>
    <s v="CCE-16 Contratación Directa"/>
    <s v="Enero"/>
    <s v="Febrero "/>
    <n v="10"/>
    <n v="3815802.6839999999"/>
    <n v="38158026.839999996"/>
    <s v="Oficina Asesora de Comunicaciones"/>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4"/>
    <s v="80141600;80141900;80111600;81141600"/>
    <s v="Prestación de servicios logísticos y operativos para la organización y ejecución de las actividades y eventos institucionales realizados por el IDPAC"/>
    <s v="O232020200991119_Otros servicios de la administración pública n.c.p."/>
    <s v="CCE-06 Selección abreviada menor cuantía"/>
    <s v="Marzo"/>
    <s v="Marzo"/>
    <n v="9"/>
    <s v="N/A"/>
    <n v="30000000"/>
    <s v="Oficina Asesora de Comunicaciones"/>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4"/>
    <n v="78111800"/>
    <s v="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
    <s v=" O232020200664114_Servicios de transporte terrestre especial local de pasajeros "/>
    <s v="CCE-99 Seléccion abreviada - acuerdo marco"/>
    <s v="Marzo"/>
    <s v="Marzo"/>
    <n v="10"/>
    <s v="N/A"/>
    <n v="10000000"/>
    <s v="Oficina Asesora de Comunicaciones"/>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4"/>
    <n v="80111631"/>
    <s v="Prestar los servicios de Agencia de Medios y pauta digital como apoyo para las campañas y demás actividades de la Oficina Asesora de Comunicaciones del Instituto Distrital de la Participación y Acción Comunal - IDPAC. "/>
    <s v="O232020200991119_Otros servicios de la administración pública n.c.p."/>
    <s v="CCE-10 Mínima cuantía"/>
    <s v="Marzo"/>
    <s v="Marzo"/>
    <n v="10"/>
    <s v="N/A"/>
    <n v="57137501.25"/>
    <s v="Oficina Asesora de Comunicaciones"/>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4"/>
    <n v="80111630"/>
    <s v="Servicios de streaming con señal abierta, logisticos y demas que se requieran  para actividades asociadas a la convocatoria y realización de la Rendición de Cuentas del Instituto Distrital de la Participación y Acción Comunal - IDPAC. "/>
    <s v="O232020200991119_Otros servicios de la administración pública n.c.p."/>
    <s v="Menor cuantia"/>
    <s v="Marzo"/>
    <s v="Marzo"/>
    <n v="1"/>
    <s v="N/A"/>
    <n v="8760043"/>
    <s v="Oficina Asesora de Comunicaciones"/>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4"/>
    <s v="80141600;80141900;80111600;81141600"/>
    <s v="Adquirir insumos para  las impresiones, publicaciones y demás elementos que se requieran para campañas de divulgación, papelería u otra necesidad que se satisfaga con el portafolio de servicios ofrecidos por la Imprenta Distrital."/>
    <s v="O232020200991119_Otros servicios de la administración pública n.c.p."/>
    <s v="CCE-10 Mínima cuantía"/>
    <s v="Marzo"/>
    <s v="Marzo"/>
    <n v="2"/>
    <s v="N/A"/>
    <n v="14473922.58100009"/>
    <s v="Oficina Asesora de Comunicaciones"/>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5"/>
    <n v="78111800"/>
    <s v="Servicio especial de transporte terrestre en la ciudad de Bogotá y sus áreas rurales con el fin de dar complimiento a la promoción y fortalecimiento de los procesos participativos de las organizaciones sociales, comunales y comunitarias"/>
    <s v="O232020200664114_Servicios de transporte terrestre especial local de pasajeros"/>
    <s v="Selección Abreviada - Subasta Inversa _x000a_"/>
    <s v="Febrero "/>
    <s v="Febrero "/>
    <n v="11"/>
    <s v="N/A"/>
    <n v="18000000"/>
    <s v="Gerencia de Proyectos"/>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5"/>
    <s v="80141600;80141900;80111600;81141600"/>
    <s v="Servicios logísticos que incluye el suministro de bienes y servicios requeridos para realizar actividades de cierre de las Obras con Saldo Pedagógico 2.0"/>
    <s v="O232020200991119_Otros servicios de la administración pública n.c.p."/>
    <s v="CCE-10 Mínima cuantía"/>
    <s v="Octubre "/>
    <s v="Noviembre"/>
    <n v="1"/>
    <s v="N/A"/>
    <n v="25000000"/>
    <s v="Gerencia de Proyectos"/>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5"/>
    <s v="80141600;80141900;80111600;81141600"/>
    <s v="Interventoría técnica, legal, contable, social y ambiental para las Obras con Saldo Pedagógico "/>
    <s v="O232020200991119_Otros servicios de la administración pública n.c.p."/>
    <s v="CCE-06 Selección abreviada menor cuantía"/>
    <s v="Mayo "/>
    <s v="junio "/>
    <n v="7"/>
    <s v="N/A"/>
    <n v="31200000"/>
    <s v="Gerencia de Proyectos"/>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5"/>
    <s v="80141600;80141900;80111600;81141600"/>
    <s v="Suscribir convenios solidarios con las Juntas de Acción Comunal con el fin de ejecutar  la Obra con Saldo Pedagógico"/>
    <s v="O232020200991119_Otros servicios de la administración pública n.c.p."/>
    <s v="CCE-16 Contratación Directa"/>
    <s v="Mayo "/>
    <s v="junio "/>
    <n v="3"/>
    <s v="NA"/>
    <n v="15000000"/>
    <s v="Gerencia de Proyectos"/>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5"/>
    <s v="80141600;80141900;80111600;81141600"/>
    <s v="Suscribir convenios solidarios con las Juntas de Acción Comunal con el fin de ejecutar  la Obra con Saldo Pedagógico"/>
    <s v="O232020200991119_Otros servicios de la administración pública n.c.p."/>
    <s v="CCE-16 Contratación Directa"/>
    <s v="Mayo "/>
    <s v="junio "/>
    <n v="3"/>
    <s v="NA"/>
    <n v="15000000"/>
    <s v="Gerencia de Proyectos"/>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5"/>
    <s v="80141600;80141900;80111600;81141600"/>
    <s v="Suscribir convenios solidarios con las Juntas de Acción Comunal con el fin de ejecutar  la Obra con Saldo Pedagógico"/>
    <s v="O232020200991119_Otros servicios de la administración pública n.c.p."/>
    <s v="CCE-16 Contratación Directa"/>
    <s v="Mayo "/>
    <s v="junio "/>
    <n v="3"/>
    <s v="NA"/>
    <n v="15000000"/>
    <s v="Gerencia de Proyectos"/>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5"/>
    <s v="80141600;80141900;80111600;81141600"/>
    <s v="Suscribir convenios solidarios con las Juntas de Acción Comunal con el fin de ejecutar  la Obra con Saldo Pedagógico"/>
    <s v="O232020200991119_Otros servicios de la administración pública n.c.p."/>
    <s v="CCE-16 Contratación Directa"/>
    <s v="Mayo "/>
    <s v="junio "/>
    <n v="3"/>
    <s v="NA"/>
    <n v="15000000"/>
    <s v="Gerencia de Proyectos"/>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5"/>
    <s v="80141600;80141900;80111600;81141600"/>
    <s v="Suscribir convenios solidarios con las Juntas de Acción Comunal con el fin de ejecutar  la Obra con Saldo Pedagógico"/>
    <s v="O232020200991119_Otros servicios de la administración pública n.c.p."/>
    <s v="CCE-16 Contratación Directa"/>
    <s v="Mayo "/>
    <s v="junio "/>
    <n v="3"/>
    <s v="NA"/>
    <n v="15000000"/>
    <s v="Gerencia de Proyectos"/>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5"/>
    <s v="80141600;80141900;80111600;81141600"/>
    <s v="Suscribir convenios solidarios con las Juntas de Acción Comunal con el fin de ejecutar  la Obra con Saldo Pedagógico"/>
    <s v="O232020200991119_Otros servicios de la administración pública n.c.p."/>
    <s v="CCE-16 Contratación Directa"/>
    <s v="Mayo "/>
    <s v="junio "/>
    <n v="3"/>
    <s v="NA"/>
    <n v="15000000"/>
    <s v="Gerencia de Proyectos"/>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5"/>
    <s v="80141600;80141900;80111600;81141600"/>
    <s v="Suscribir convenios solidarios con las Juntas de Acción Comunal con el fin de ejecutar  la Obra con Saldo Pedagógico"/>
    <s v="O232020200991119_Otros servicios de la administración pública n.c.p."/>
    <s v="CCE-16 Contratación Directa"/>
    <s v="Mayo "/>
    <s v="junio "/>
    <n v="3"/>
    <s v="NA"/>
    <n v="15000000"/>
    <s v="Gerencia de Proyectos"/>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5"/>
    <s v="80141600;80141900;80111600;81141600"/>
    <s v="Suscribir convenios solidarios con las Juntas de Acción Comunal con el fin de ejecutar  la Obra con Saldo Pedagógico"/>
    <s v="O232020200991119_Otros servicios de la administración pública n.c.p."/>
    <s v="CCE-16 Contratación Directa"/>
    <s v="Mayo "/>
    <s v="junio "/>
    <n v="3"/>
    <s v="NA"/>
    <n v="15000000"/>
    <s v="Gerencia de Proyectos"/>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5"/>
    <s v="80141600;80141900;80111600;81141600"/>
    <s v="Suscribir convenios solidarios con las Juntas de Acción Comunal con el fin de ejecutar  la Obra con Saldo Pedagógico"/>
    <s v="O232020200991119_Otros servicios de la administración pública n.c.p."/>
    <s v="CCE-16 Contratación Directa"/>
    <s v="Mayo "/>
    <s v="junio "/>
    <n v="3"/>
    <s v="NA"/>
    <n v="15000000"/>
    <s v="Gerencia de Proyectos"/>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5"/>
    <s v="80141600;80141900;80111600;81141600"/>
    <s v="Suscribir convenios solidarios con las Juntas de Acción Comunal con el fin de ejecutar  la Obra con Saldo Pedagógico"/>
    <s v="O232020200991119_Otros servicios de la administración pública n.c.p."/>
    <s v="CCE-16 Contratación Directa"/>
    <s v="Mayo "/>
    <s v="junio "/>
    <n v="3"/>
    <s v="NA"/>
    <n v="15000000"/>
    <s v="Gerencia de Proyectos"/>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5"/>
    <s v="80141600;80141900;80111600;81141600"/>
    <s v="Suscribir convenios solidarios con las Juntas de Acción Comunal con el fin de ejecutar  la Obra con Saldo Pedagógico"/>
    <s v="O232020200991119_Otros servicios de la administración pública n.c.p."/>
    <s v="CCE-16 Contratación Directa"/>
    <s v="Mayo "/>
    <s v="junio "/>
    <n v="3"/>
    <s v="NA"/>
    <n v="15000000"/>
    <s v="Gerencia de Proyectos"/>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5"/>
    <s v="80141600;80141900;80111600;81141600"/>
    <s v="Suscribir convenios solidarios con las Juntas de Acción Comunal con el fin de ejecutar  la Obra con Saldo Pedagógico"/>
    <s v="O232020200991119_Otros servicios de la administración pública n.c.p."/>
    <s v="CCE-16 Contratación Directa"/>
    <s v="Mayo "/>
    <s v="junio "/>
    <n v="3"/>
    <s v="NA"/>
    <n v="15000000"/>
    <s v="Gerencia de Proyectos"/>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5"/>
    <s v="80141600;80141900;80111600;81141600"/>
    <s v="Suscribir convenios solidarios con las Juntas de Acción Comunal con el fin de ejecutar  la Obra con Saldo Pedagógico"/>
    <s v="O232020200991119_Otros servicios de la administración pública n.c.p."/>
    <s v="CCE-16 Contratación Directa"/>
    <s v="Mayo "/>
    <s v="junio "/>
    <n v="3"/>
    <s v="NA"/>
    <n v="15000000"/>
    <s v="Gerencia de Proyectos"/>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5"/>
    <s v="80141600;80141900;80111600;81141600"/>
    <s v="Suscribir convenios solidarios con las Juntas de Acción Comunal con el fin de ejecutar  la Obra con Saldo Pedagógico"/>
    <s v="O232020200991119_Otros servicios de la administración pública n.c.p."/>
    <s v="CCE-16 Contratación Directa"/>
    <s v="Mayo "/>
    <s v="junio "/>
    <n v="3"/>
    <s v="NA"/>
    <n v="15000000"/>
    <s v="Gerencia de Proyectos"/>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5"/>
    <s v="80141600;80141900;80111600;81141600"/>
    <s v="Suscribir convenios solidarios con las Juntas de Acción Comunal con el fin de ejecutar  la Obra con Saldo Pedagógico"/>
    <s v="O232020200991119_Otros servicios de la administración pública n.c.p."/>
    <s v="CCE-16 Contratación Directa"/>
    <s v="Mayo "/>
    <s v="junio "/>
    <n v="3"/>
    <s v="NA"/>
    <n v="15000000"/>
    <s v="Gerencia de Proyectos"/>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5"/>
    <s v="80141600;80141900;80111600;81141600"/>
    <s v="Suscribir convenios solidarios con las Juntas de Acción Comunal con el fin de ejecutar  la Obra con Saldo Pedagógico"/>
    <s v="O232020200991119_Otros servicios de la administración pública n.c.p."/>
    <s v="CCE-16 Contratación Directa"/>
    <s v="Mayo "/>
    <s v="junio "/>
    <n v="3"/>
    <s v="NA"/>
    <n v="15000000"/>
    <s v="Gerencia de Proyectos"/>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5"/>
    <s v="93131608;93131610"/>
    <s v="Suministro de alimentos a monto agotable requeridos para las actividades institucionales que se desarrollen en el marco de los proyectos de inversión del IDPAC."/>
    <s v="O232020200991119_Otros servicios de la administración pública n.c.p."/>
    <s v="CCE-06 Selección abreviada menor cuantía"/>
    <s v="Febrero "/>
    <s v="Mayo"/>
    <n v="6"/>
    <s v="N/A"/>
    <n v="17974000"/>
    <s v="Gerencia de Proyectos"/>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5"/>
    <n v="80111600"/>
    <s v="Prestar los servicios de apoyo a la gestiónde manera temporal conautonomía técnica y administrativa, para realizar la promoción de procesos de movilización social y logística que se requieran en desarrollo del modelo de Participación Obras con saldo Pedagógico para el Cuidado y la Participación Ciudadana."/>
    <s v="O232020200991119_Otros servicios de la administración pública n.c.p."/>
    <s v="CCE-16 Contratación Directa"/>
    <s v="Febrero"/>
    <s v="Febrero"/>
    <n v="10.5"/>
    <n v="3300000"/>
    <n v="34650000"/>
    <s v="Gerencia de Proyectos"/>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5"/>
    <n v="80111600"/>
    <s v="Contratar los servicios de apoyo a la gestión de manera temporal con _x000a_autonomía técnica y administrativa, para realizar y desarrollar la _x000a_promoción de procesos de movilización social y activación ciudadana en _x000a_territorio que se requieran en desarrollo del modelo de Participación Obras _x000a_con saldo Pedagógico para el Cuidado y la Participación Ciudadana. _x000a_"/>
    <s v="O232020200991119_Otros servicios de la administración pública n.c.p."/>
    <s v="CCE-16 Contratación Directa"/>
    <s v="Febrero "/>
    <s v="Febrero "/>
    <n v="2.5"/>
    <n v="3300000"/>
    <n v="8250000"/>
    <s v="Gerencia de Proyectos"/>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5"/>
    <n v="80111600"/>
    <s v="Prestar los servicios profesionales de manera temporal, con autonomía _x000a_técnica y administrativa para coordinar acompañar y apoyar el componente _x000a_técnico, y el despliegue en territorio como parte de la metodología &quot;Obras _x000a_Con Saldo Pedagógico Para el Cuidado y la Participación Ciudadana&quot; en la _x000a_Gerencia de Proyectos del IDPAC."/>
    <s v="O232020200991119_Otros servicios de la administración pública n.c.p."/>
    <s v="CCE-16 Contratación Directa"/>
    <s v="Enero "/>
    <s v="Enero "/>
    <n v="10.5"/>
    <n v="6180000"/>
    <n v="64890000"/>
    <s v="Gerencia de Proyectos"/>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5"/>
    <n v="80111600"/>
    <s v="Contratar  los servicios profesionales de manera temporal, con autonomía técnica y administrativa para realizar el desarrollo, ejecución y despliegue de acciones desde el componente ambiental, en las diferentes_x000a_actividades realizadas como parte de la metodología Obras Con Saldo pedagógico Para el Cuidado y la Participación Ciudadana."/>
    <s v="O232020200991119_Otros servicios de la administración pública n.c.p."/>
    <s v="CCE-16 Contratación Directa"/>
    <s v="Febrero "/>
    <s v="Febrero "/>
    <n v="7"/>
    <n v="3708000"/>
    <n v="25956000"/>
    <s v="Gerencia de Proyectos"/>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5"/>
    <n v="80111600"/>
    <s v="Contratar  los servicios profesionales de manera temporal, con autonomía técnica y administrativa para realizar el desarrollo, ejecución y despliegue de acciones desde el componente ambiental, en las diferentes_x000a_actividades realizadas como parte de la metodología Obras Con Saldo pedagógico Para el Cuidado y la Participación Ciudadana."/>
    <s v="O232020200991119_Otros servicios de la administración pública n.c.p."/>
    <s v="CCE-16 Contratación Directa"/>
    <s v="Septiembre  "/>
    <s v="Septiembre  "/>
    <n v="3"/>
    <n v="3708000"/>
    <n v="11124000"/>
    <s v="Gerencia de Proyectos"/>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5"/>
    <n v="80111600"/>
    <s v="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
    <s v="O232020200883990_Otros servicios profesionales, técnicos y empresariales n.c.p."/>
    <s v="CCE-16 Contratación Directa"/>
    <s v="Febrero "/>
    <s v="Febrero "/>
    <n v="7"/>
    <n v="4120000"/>
    <n v="28840000"/>
    <s v="Gerencia de Proyectos"/>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5"/>
    <n v="80111600"/>
    <s v="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
    <s v="O232020200883990_Otros servicios profesionales, técnicos y empresariales n.c.p."/>
    <s v="CCE-16 Contratación Directa"/>
    <s v="Septiembre  "/>
    <s v="Septiembre  "/>
    <n v="3.5"/>
    <n v="4120000"/>
    <n v="14420000"/>
    <s v="Gerencia de Proyectos"/>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5"/>
    <n v="80111600"/>
    <s v="Profesional para realizar  y desarrollar acciones sociales a través de talleres lúdicos, didácticos y culturales que promuevan la participación ciudadana en desarrollo de la metodología Obras Con Saldo Pedagógico."/>
    <s v="O232020200991119_Otros servicios de la administración pública n.c.p."/>
    <s v="CCE-16 Contratación Directa"/>
    <s v="Febrero "/>
    <s v="Febrero "/>
    <n v="7"/>
    <n v="3708000"/>
    <n v="25956000"/>
    <s v="Gerencia de Proyectos"/>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5"/>
    <n v="80111600"/>
    <s v="Profesional para realizar  y desarrollar acciones sociales a través de talleres lúdicos, didácticos y culturales que promuevan la participación ciudadana en desarrollo de la metodología Obras Con Saldo Pedagógico."/>
    <s v="O232020200991119_Otros servicios de la administración pública n.c.p."/>
    <s v="CCE-16 Contratación Directa"/>
    <s v="Septiembre  "/>
    <s v="Septiembre  "/>
    <n v="3"/>
    <n v="3708000"/>
    <n v="11124000"/>
    <s v="Gerencia de Proyectos"/>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5"/>
    <n v="80111600"/>
    <s v="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
    <s v="O232020200991119_Otros servicios de la administración pública n.c.p."/>
    <s v="CCE-16 Contratación Directa"/>
    <s v="Febrero"/>
    <s v="Febrero"/>
    <n v="7"/>
    <n v="4120000"/>
    <n v="28840000"/>
    <s v="Gerencia de Proyectos"/>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5"/>
    <n v="80111600"/>
    <s v="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
    <s v="O232020200991119_Otros servicios de la administración pública n.c.p."/>
    <s v="CCE-16 Contratación Directa"/>
    <s v="Septiembre  "/>
    <s v="Septiembre  "/>
    <n v="3"/>
    <n v="4120000"/>
    <n v="12360000"/>
    <s v="Gerencia de Proyectos"/>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5"/>
    <n v="80111600"/>
    <s v="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
    <s v="O232020200991119_Otros servicios de la administración pública n.c.p."/>
    <s v="CCE-16 Contratación Directa"/>
    <s v="Febrero"/>
    <s v="Febrero"/>
    <n v="4"/>
    <n v="4120000"/>
    <n v="16480000"/>
    <s v="Gerencia de Proyectos"/>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5"/>
    <n v="80111600"/>
    <s v=" Profesional para realizar acciones pedagógicas de  articulación y acompañamiento a las comunidades y organizaciones  sociales en territorio, como parte de la metodología Obras Con Saldo Pedagógico."/>
    <s v="O232020200991119_Otros servicios de la administración pública n.c.p."/>
    <s v="CCE-16 Contratación Directa"/>
    <s v="Febrero "/>
    <s v="Febrero "/>
    <n v="7"/>
    <n v="4120000"/>
    <n v="28840000"/>
    <s v="Gerencia de Proyectos"/>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5"/>
    <n v="80111600"/>
    <s v=" Profesional para realizar acciones pedagógicas de  articulación y acompañamiento a las comunidades y organizaciones  sociales en territorio, como parte de la metodología Obras Con Saldo Pedagógico."/>
    <s v="O232020200991119_Otros servicios de la administración pública n.c.p."/>
    <s v="CCE-16 Contratación Directa"/>
    <s v="Septiembre  "/>
    <s v="Septiembre  "/>
    <n v="3"/>
    <n v="4120000"/>
    <n v="12360000"/>
    <s v="Gerencia de Proyectos"/>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5"/>
    <n v="80111600"/>
    <s v="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
    <s v="O232020200883990_Otros servicios profesionales, técnicos y empresariales n.c.p."/>
    <s v="CCE-16 Contratación Directa"/>
    <s v="Febrero "/>
    <s v="Febrero "/>
    <n v="7"/>
    <n v="4120000"/>
    <n v="28840000"/>
    <s v="Gerencia de Proyectos"/>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5"/>
    <n v="80111600"/>
    <s v="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
    <s v="O232020200883990_Otros servicios profesionales, técnicos y empresariales n.c.p."/>
    <s v="CCE-16 Contratación Directa"/>
    <s v="Septiembre  "/>
    <s v="Septiembre  "/>
    <n v="3"/>
    <n v="4120000"/>
    <n v="12360000"/>
    <s v="Gerencia de Proyectos"/>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5"/>
    <n v="80111600"/>
    <s v="Contratar los servicios  profesionales de manera temporal, con  autonomía  técnica  y  administrativa para la realización de  promoción de procesos de activación social para el desarrollo de actividades lúdicas y  deportivas  en  territorio  como parte  de  la  metodología  ObrasCon  Saldo pedagógico Para El Cuidado y la Participación Ciudadana."/>
    <s v="O232020200991119_Otros servicios de la administración pública n.c.p."/>
    <s v="CCE-16 Contratación Directa"/>
    <s v="Febrero "/>
    <s v="Febrero "/>
    <n v="7"/>
    <n v="3708000"/>
    <n v="25956000"/>
    <s v="Gerencia de Proyectos"/>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5"/>
    <n v="80111600"/>
    <s v="Contratar los servicios  profesionales de manera temporal, con  autonomía  técnica  y  administrativa para la realización de  promoción de procesos de activación social para el desarrollo de actividades lúdicas y  deportivas  en  territorio  como parte  de  la  metodología  ObrasCon  Saldo pedagógico Para El Cuidado y la Participación Ciudadana."/>
    <s v="O232020200991119_Otros servicios de la administración pública n.c.p."/>
    <s v="CCE-16 Contratación Directa"/>
    <s v="Septiembre  "/>
    <s v="Septiembre  "/>
    <n v="3"/>
    <n v="3708000"/>
    <n v="11124000"/>
    <s v="Gerencia de Proyectos"/>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5"/>
    <n v="80111600"/>
    <s v="Prestar los servicios de apoyo a la gestiónde manera temporalcon autonomía técnica y administrativa, pararealizarel  despliegue  de  acciones  sociales  en  territorio,  así  como  el  apoyo  logístico  requerido  en  desarrollo  de  la  metodología &quot;Obras Con Saldo pedagógico Para el Cuidado y la ParticipaciónCiudadana”"/>
    <s v="O232020200991119_Otros servicios de la administración pública n.c.p."/>
    <s v="CCE-16 Contratación Directa"/>
    <s v="Febrero"/>
    <s v="Febrero"/>
    <n v="7"/>
    <n v="3200000"/>
    <n v="22400000"/>
    <s v="Gerencia de Proyectos"/>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5"/>
    <n v="80111600"/>
    <s v="Prestar los servicios de apoyo a la gestiónde manera temporalcon autonomía técnica y administrativa, pararealizarel  despliegue  de  acciones  sociales  en  territorio,  así  como  el  apoyo  logístico  requerido  en  desarrollo  de  la  metodología &quot;Obras Con Saldo pedagógico Para el Cuidado y la ParticipaciónCiudadana”"/>
    <s v="O232020200991119_Otros servicios de la administración pública n.c.p."/>
    <s v="CCE-16 Contratación Directa"/>
    <s v="Septiembre  "/>
    <s v="Septiembre  "/>
    <n v="3.5"/>
    <n v="3200000"/>
    <n v="11200000"/>
    <s v="Gerencia de Proyectos"/>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5"/>
    <n v="80111600"/>
    <s v="Prestar los servicios profesionales de manera temporal con autonomía técnica y administrativa, para realizar, orientar y generar la promoción y despliegue de acciones sociales pedagógicas, a cargo de la Gerencia de Proyectos en desarrollo de la metodología &quot;Obras Con Saldo pedagógico Para el Cuidado y la Participación Ciudadana."/>
    <s v="O232020200991119_Otros servicios de la administración pública n.c.p."/>
    <s v="CCE-16 Contratación Directa"/>
    <s v="Febrero"/>
    <s v="Febrero"/>
    <n v="7"/>
    <n v="4120000"/>
    <n v="28840000"/>
    <s v="Gerencia de Proyectos"/>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5"/>
    <n v="80111600"/>
    <s v="Prestar los servicios profesionales de manera temporal con autonomía técnica y administrativa, para realizar, orientar y generar la promoción y despliegue de acciones sociales pedagógicas, a cargo de la Gerencia de Proyectos en desarrollo de la metodología &quot;Obras Con Saldo pedagógico Para el Cuidado y la Participación Ciudadana."/>
    <s v="O232020200991119_Otros servicios de la administración pública n.c.p."/>
    <s v="CCE-16 Contratación Directa"/>
    <s v="Septiembre  "/>
    <s v="Septiembre  "/>
    <n v="3"/>
    <n v="4120000"/>
    <n v="12360000"/>
    <s v="Gerencia de Proyectos"/>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5"/>
    <n v="80111600"/>
    <s v="Prestar  los  servicios  de  apoyo  a  la  gestión de  manera  temporal con  autonomía  técnica  y  administrativa,  en  los procedimientos de gestión documental y de temas logísticos, necesarios para la realización y ejecución deactividades en territorio en desarrollo de la metodología “Obras Con Saldo Pedagógico Para el Cuidado y la Participación Ciudadana”"/>
    <s v="O232020200991119_Otros servicios de la administración pública n.c.p."/>
    <s v="CCE-16 Contratación Directa"/>
    <s v="Febrero"/>
    <s v="Febrero"/>
    <n v="7"/>
    <n v="3400000"/>
    <n v="23800000"/>
    <s v="Gerencia de Proyectos"/>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5"/>
    <n v="80111600"/>
    <s v="Prestar  los  servicios  de  apoyo  a  la  gestión de  manera  temporal con  autonomía  técnica  y  administrativa,  en  los procedimientos de gestión documental y de temas logísticos, necesarios para la realización y ejecución deactividades en territorio en desarrollo de la metodología “Obras Con Saldo Pedagógico Para el Cuidado y la Participación Ciudadana”"/>
    <s v="O232020200991119_Otros servicios de la administración pública n.c.p."/>
    <s v="CCE-16 Contratación Directa"/>
    <s v="Septiembre  "/>
    <s v="Septiembre  "/>
    <n v="3"/>
    <n v="3400000"/>
    <n v="10200000"/>
    <s v="Gerencia de Proyectos"/>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5"/>
    <n v="80111600"/>
    <s v="Prestar  los  servicios  de  apoyo  a  la  gestiónde  manera  temporal con  autonomía  técnica  y  administrativa,  en el desarrollo y promoción de procesos de movilización y activación ciudadana en territorio en desarrollo de la metodología “Obras Con Saldo Pedagógico Para el Cuidado y la Participación Ciudadana"/>
    <s v="O232020200991119_Otros servicios de la administración pública n.c.p."/>
    <s v="CCE-16 Contratación Directa"/>
    <s v="Febrero"/>
    <s v="Febrero"/>
    <n v="2.5"/>
    <n v="2138000"/>
    <n v="5345000"/>
    <s v="Gerencia de Proyectos"/>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5"/>
    <n v="80111600"/>
    <s v="Prestar  los  servicios  de  apoyo  a  la  gestión de  manera  temporal, con  autonomía  técnica  y  administrativa,  para realizar despliegue de acciones sociales y logísticas en territorio, relacionadas con los instrumentos y metodología de las “Obras Con Saldo Pedagógico Para el Cuidado y la Participación Ciudadana."/>
    <s v="O232020200991119_Otros servicios de la administración pública n.c.p."/>
    <s v="CCE-16 Contratación Directa"/>
    <s v="Febrero"/>
    <s v="Febrero"/>
    <n v="7"/>
    <n v="3300000"/>
    <n v="23100000"/>
    <s v="Gerencia de Proyectos"/>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5"/>
    <n v="80111600"/>
    <s v="Prestar  los  servicios  de  apoyo  a  la  gestión de  manera  temporal, con  autonomía  técnica  y  administrativa,  para realizar despliegue de acciones sociales y logísticas en territorio, relacionadas con los instrumentos y metodología de las “Obras Con Saldo Pedagógico Para el Cuidado y la Participación Ciudadana."/>
    <s v="O232020200991119_Otros servicios de la administración pública n.c.p."/>
    <s v="CCE-16 Contratación Directa"/>
    <s v="Septiembre  "/>
    <s v="Septiembre  "/>
    <n v="3"/>
    <n v="3300000"/>
    <n v="9900000"/>
    <s v="Gerencia de Proyectos"/>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5"/>
    <n v="80111600"/>
    <s v="Prestar  los  servicios  de  apoyo  a  la  gestión de  manera  temporal con  autonomía  técnica  y  administrativa  para  el desarrollo  de  convocatorias,  actividades  de  sistematización  yrealizaracciones  de  movilización  social  como  parte  de  la metodología  &quot;Obras  Con  Saldo  pedagógico  Para  El  Cuidado  y  la  Participación  Ciudadana&quot;  a  cargo  de  la  Gerencia  de Proyectos del IDPAC."/>
    <s v="O232020200991119_Otros servicios de la administración pública n.c.p."/>
    <s v="CCE-16 Contratación Directa"/>
    <s v="Febrero"/>
    <s v="Febrero"/>
    <n v="7"/>
    <n v="2680000"/>
    <n v="18760000"/>
    <s v="Gerencia de Proyectos"/>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5"/>
    <n v="80111600"/>
    <s v="Prestar  los  servicios  de  apoyo  a  la  gestión de  manera  temporal con  autonomía  técnica  y  administrativa  para  el desarrollo  de  convocatorias,  actividades  de  sistematización  yrealizaracciones  de  movilización  social  como  parte  de  la metodología  &quot;Obras  Con  Saldo  pedagógico  Para  El  Cuidado  y  la  Participación  Ciudadana&quot;  a  cargo  de  la  Gerencia  de Proyectos del IDPAC."/>
    <s v="O232020200991119_Otros servicios de la administración pública n.c.p."/>
    <s v="CCE-16 Contratación Directa"/>
    <s v="Septiembre  "/>
    <s v="Septiembre  "/>
    <n v="3"/>
    <n v="2680000"/>
    <n v="8040000"/>
    <s v="Gerencia de Proyectos"/>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5"/>
    <n v="80111600"/>
    <s v="Prestar  los  servicios  de  apoyo  a  la  gestión de  manera  temporal con  autonomía  técnica  y  administrativa,  en  el componente  de  infraestructura  y  dotación  urbana  paradesarrollar el  despliegue  de  acciones  en  desarrollo  de  la metodología “Obras con Saldo Pedagógico para el Cuidado y la Participación Ciudadana"/>
    <s v="O232020200991119_Otros servicios de la administración pública n.c.p."/>
    <s v="CCE-16 Contratación Directa"/>
    <s v="Febrero"/>
    <s v="Febrero"/>
    <n v="7"/>
    <n v="3420000"/>
    <n v="23940000"/>
    <s v="Gerencia de Proyectos"/>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5"/>
    <n v="80111600"/>
    <s v="Prestar  los  servicios  de  apoyo  a  la  gestión de  manera  temporal con  autonomía  técnica  y  administrativa,  en  el componente  de  infraestructura  y  dotación  urbana  paradesarrollar el  despliegue  de  acciones  en  desarrollo  de  la metodología “Obras con Saldo Pedagógico para el Cuidado y la Participación Ciudadana"/>
    <s v="O232020200991119_Otros servicios de la administración pública n.c.p."/>
    <s v="CCE-16 Contratación Directa"/>
    <s v="Septiembre  "/>
    <s v="Septiembre  "/>
    <n v="3"/>
    <n v="3420000"/>
    <n v="10260000"/>
    <s v="Gerencia de Proyectos"/>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5"/>
    <n v="80111600"/>
    <s v="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
    <s v="O232020200883990_Otros servicios profesionales, técnicos y empresariales n.c.p."/>
    <s v="CCE-16 Contratación Directa"/>
    <s v="Febrero"/>
    <s v="Febrero"/>
    <n v="7"/>
    <n v="4330000"/>
    <n v="30310000"/>
    <s v="Gerencia de Proyectos"/>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5"/>
    <n v="80111600"/>
    <s v="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
    <s v="O232020200883990_Otros servicios profesionales, técnicos y empresariales n.c.p."/>
    <s v="CCE-16 Contratación Directa"/>
    <s v="Septiembre  "/>
    <s v="Septiembre  "/>
    <n v="3.5"/>
    <n v="4330000"/>
    <n v="15155000"/>
    <s v="Gerencia de Proyectos"/>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5"/>
    <n v="80111600"/>
    <s v="Prestar  los  servicios  de  apoyo  a  la  gestiónde  manera  temporal,  con  autonomía  técnica  y  administrativa,  para realizary adelantarlabores asistenciales, organización de agendas, sistematización y seguimiento a las peticiones, quejas y requerimientos allegados a la Gerencia de Proyectos."/>
    <s v="O232020200883990_Otros servicios profesionales, técnicos y empresariales n.c.p."/>
    <s v="CCE-16 Contratación Directa"/>
    <s v="Febrero"/>
    <s v="Febrero"/>
    <n v="7"/>
    <n v="2600000"/>
    <n v="18200000"/>
    <s v="Gerencia de Proyectos"/>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5"/>
    <n v="80111600"/>
    <s v="Prestar  los  servicios  de  apoyo  a  la  gestiónde  manera  temporal,  con  autonomía  técnica  y  administrativa,  para realizary adelantarlabores asistenciales, organización de agendas, sistematización y seguimiento a las peticiones, quejas y requerimientos allegados a la Gerencia de Proyectos."/>
    <s v="O232020200883990_Otros servicios profesionales, técnicos y empresariales n.c.p."/>
    <s v="CCE-16 Contratación Directa"/>
    <s v="Septiembre  "/>
    <s v="Septiembre  "/>
    <n v="3.5"/>
    <n v="2600000"/>
    <n v="9100000"/>
    <s v="Gerencia de Proyectos"/>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5"/>
    <n v="80111600"/>
    <s v="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
    <s v="O232020200883990_Otros servicios profesionales, técnicos y empresariales n.c.p."/>
    <s v="CCE-16 Contratación Directa"/>
    <s v="Febrero"/>
    <s v="Febrero"/>
    <n v="7"/>
    <n v="4490000"/>
    <n v="31430000"/>
    <s v="Gerencia de Proyectos"/>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5"/>
    <n v="80111600"/>
    <s v="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
    <s v="O232020200883990_Otros servicios profesionales, técnicos y empresariales n.c.p."/>
    <s v="CCE-16 Contratación Directa"/>
    <s v="Septiembre  "/>
    <s v="Septiembre  "/>
    <n v="3.5"/>
    <n v="4490000"/>
    <n v="15715000"/>
    <s v="Gerencia de Proyectos"/>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5"/>
    <n v="80111600"/>
    <s v="Prestación de servicios de interpretación de lengua de señas colombiana para garantizar la accesibilidad y el acceso a la información de las personas con discapacidad auditiva."/>
    <s v="O232020200991119_Otros servicios de la administración pública n.c.p."/>
    <s v="CCE-10 Mínima cuantía"/>
    <s v="Febrero "/>
    <s v="Marzo"/>
    <n v="8"/>
    <s v="NA"/>
    <n v="500000"/>
    <s v="Gerencia de Proyectos"/>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5"/>
    <n v="80111600"/>
    <s v="Prestar  los  servicios  de  apoyo  a  la  gestión de  manera  temporal con  autonomía  técnica  y  administrativa  para  la realizar la gestión documental y de archivo, en desarrollo de la metodología &quot;Obras Con Saldo Pedagógico Para el Cuidado y la Participación Ciudadana&quot;"/>
    <s v="O232020200883990_Otros servicios profesionales, técnicos y empresariales n.c.p."/>
    <s v="CCE-16 Contratación Directa"/>
    <s v="Febrero"/>
    <s v="Febrero"/>
    <n v="1"/>
    <n v="2165000"/>
    <n v="2165000"/>
    <s v="Gerencia de Proyectos"/>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5"/>
    <n v="80111600"/>
    <s v="Prestar  los  servicios  de  apoyo  a  la  gestión de  manera  temporal con  autonomía  técnica  y  administrativa  para  la realizar la gestión documental y de archivo, en desarrollo de la metodología &quot;Obras Con Saldo Pedagógico Para el Cuidado y la Participación Ciudadana&quot;"/>
    <s v="O232020200883990_Otros servicios profesionales, técnicos y empresariales n.c.p."/>
    <s v="CCE-16 Contratación Directa"/>
    <s v="Febrero"/>
    <s v="Febrero"/>
    <n v="7"/>
    <n v="2600000"/>
    <n v="18200000"/>
    <s v="Gerencia de Proyectos"/>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5"/>
    <n v="80111600"/>
    <s v="Prestar  los  servicios  de  apoyo  a  la  gestión de  manera  temporal con  autonomía  técnica  y  administrativa  para  la realizar la gestión documental y de archivo, en desarrollo de la metodología &quot;Obras Con Saldo Pedagógico Para el Cuidado y la Participación Ciudadana&quot;"/>
    <s v="O232020200883990_Otros servicios profesionales, técnicos y empresariales n.c.p."/>
    <s v="CCE-16 Contratación Directa"/>
    <s v="Septiembre  "/>
    <s v="Septiembre  "/>
    <n v="3.5"/>
    <n v="2600000"/>
    <n v="9100000"/>
    <s v="Gerencia de Proyectos"/>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6 - Implementar 8 acuerdos de acción colectiva para la resolución de conflictos socialmente relevantes."/>
    <x v="16"/>
    <n v="80111600"/>
    <s v="Profesional para acompañar la implementación, evaluación y seguimiento de la estrategia &quot;Pactos con Participación&quot;"/>
    <s v="O232020200991119_Otros servicios de la administración pública n.c.p."/>
    <s v="CCE-16 Contratación Directa"/>
    <s v="Enero"/>
    <s v="Enero"/>
    <n v="10"/>
    <n v="4277000"/>
    <n v="42770000"/>
    <s v="Subdirección de Promoción de la Participación "/>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6 - Implementar 8 acuerdos de acción colectiva para la resolución de conflictos socialmente relevantes."/>
    <x v="16"/>
    <n v="80111600"/>
    <s v="Profesional para coordinar el equipo de la estrategia &quot;Pactando&quot;  y realizar seguimiento, sistematización y articulación de su trabajo con las dinámicas de IDPAC y de otras entidades"/>
    <s v="O232020200991119_Otros servicios de la administración pública n.c.p."/>
    <s v="CCE-16 Contratación Directa"/>
    <s v="Enero"/>
    <s v="Enero"/>
    <n v="10"/>
    <n v="4700000"/>
    <n v="47000000"/>
    <s v="Subdirección de Promoción de la Participación "/>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6 - Implementar 8 acuerdos de acción colectiva para la resolución de conflictos socialmente relevantes."/>
    <x v="16"/>
    <n v="80111600"/>
    <s v="Profesional para adelantar la implementación, seguimiento, consolidación, sistematización y reportes que sean necesarios en el marco del proyecto estratégico &quot;Pactando&quot;"/>
    <s v="O232020200991119_Otros servicios de la administración pública n.c.p."/>
    <s v="CCE-16 Contratación Directa"/>
    <s v="Enero"/>
    <s v="Enero"/>
    <n v="10"/>
    <n v="3605000"/>
    <n v="36050000"/>
    <s v="Subdirección de Promoción de la Participación "/>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6 - Implementar 8 acuerdos de acción colectiva para la resolución de conflictos socialmente relevantes."/>
    <x v="16"/>
    <n v="80111600"/>
    <s v="Servicios de apoyo a la gestión para atender y aportar en la implementación de la estrategia &quot;Pactando&quot;"/>
    <s v="O232020200991119_Otros servicios de la administración pública n.c.p."/>
    <s v="CCE-16 Contratación Directa"/>
    <s v="Enero"/>
    <s v="Enero"/>
    <n v="10"/>
    <n v="3090000"/>
    <n v="30900000"/>
    <s v="Subdirección de Promoción de la Participación "/>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6 - Implementar 8 acuerdos de acción colectiva para la resolución de conflictos socialmente relevantes."/>
    <x v="16"/>
    <n v="80111600"/>
    <s v="Servicio de apoyo para la implementación y gestión territorial del proyecto estratégico &quot;PACTANDO&quot; en articulación con otras dependencias de Idpac y entidades "/>
    <s v="O232020200991119_Otros servicios de la administración pública n.c.p."/>
    <s v="CCE-16 Contratación Directa"/>
    <s v="Enero"/>
    <s v="Enero"/>
    <n v="10"/>
    <n v="3421001"/>
    <n v="34210010"/>
    <s v="Subdirección de Promoción de la Participación "/>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6 - Implementar 8 acuerdos de acción colectiva para la resolución de conflictos socialmente relevantes."/>
    <x v="16"/>
    <n v="80111600"/>
    <s v="Servicio de apoyo a la gestión para realizar gestión territorial de la participación atendiendo los procesos de pactos con participación que se adelanten desde la SPP y el IDPAC."/>
    <s v="O232020200991119_Otros servicios de la administración pública n.c.p."/>
    <s v="CCE-16 Contratación Directa"/>
    <s v="Enero"/>
    <s v="Enero"/>
    <n v="10"/>
    <n v="3421001"/>
    <n v="34210010"/>
    <s v="Subdirección de Promoción de la Participación "/>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6 - Implementar 8 acuerdos de acción colectiva para la resolución de conflictos socialmente relevantes."/>
    <x v="16"/>
    <n v="80111600"/>
    <s v="Profesional para para  aplicar las estrategias de mediación de conflictos y participación ciudadana "/>
    <s v="O232020200991119_Otros servicios de la administración pública n.c.p."/>
    <s v="CCE-16 Contratación Directa"/>
    <s v="Enero"/>
    <s v="Enero"/>
    <n v="10"/>
    <n v="3708000"/>
    <n v="37080000"/>
    <s v="Subdirección de Promoción de la Participación "/>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6 - Implementar 8 acuerdos de acción colectiva para la resolución de conflictos socialmente relevantes."/>
    <x v="16"/>
    <n v="80111600"/>
    <s v="Profesional para para  orientar la implementación de los &quot;Pactos con Participación&quot; y aportar en la articulación distrital y local"/>
    <s v="O232020200991119_Otros servicios de la administración pública n.c.p."/>
    <s v="CCE-16 Contratación Directa"/>
    <s v="Enero"/>
    <s v="Enero"/>
    <n v="10"/>
    <n v="4277000"/>
    <n v="42770000"/>
    <s v="Subdirección de Promoción de la Participación "/>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6 - Implementar 8 acuerdos de acción colectiva para la resolución de conflictos socialmente relevantes."/>
    <x v="16"/>
    <n v="80111600"/>
    <s v="Profesional para  aportar en la implementación y seguimiento del proyecto estratégico Pactando"/>
    <s v="O232020200991119_Otros servicios de la administración pública n.c.p."/>
    <s v="CCE-16 Contratación Directa"/>
    <s v="Enero"/>
    <s v="Enero"/>
    <n v="10"/>
    <n v="4500000"/>
    <n v="45000000"/>
    <s v="Subdirección de Promoción de la Participación "/>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6 - Implementar 8 acuerdos de acción colectiva para la resolución de conflictos socialmente relevantes."/>
    <x v="16"/>
    <n v="80111600"/>
    <s v="Profesional para realizar la gestión territorial en materia de participación atendiendo los procesos de la estrategia pactando que adelante la SPP. "/>
    <s v="O232020200991119_Otros servicios de la administración pública n.c.p."/>
    <s v="CCE-16 Contratación Directa"/>
    <s v="Enero"/>
    <s v="Enero"/>
    <n v="11"/>
    <n v="5000000"/>
    <n v="55000000"/>
    <s v="Subdirección de Promoción de la Participación "/>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7"/>
    <n v="80111600"/>
    <s v="Servicio de apoyo para acompañar la implementación de los proyectos estratégicos que lidera la SPP"/>
    <s v="O232020200991119_Otros servicios de la administración pública n.c.p."/>
    <s v="CCE-16 Contratación Directa"/>
    <s v="Enero"/>
    <s v="Enero"/>
    <n v="9"/>
    <n v="2266000"/>
    <n v="20394000"/>
    <s v="Subdirección de Promoción de la Participación "/>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7"/>
    <n v="80111600"/>
    <s v="Servicio de apoyo para acompañar la implementación de los proyectos estratégicos que lidera la SPP"/>
    <s v="O232020200991119_Otros servicios de la administración pública n.c.p."/>
    <s v="CCE-16 Contratación Directa"/>
    <s v="Enero"/>
    <s v="Enero"/>
    <n v="9"/>
    <n v="2266000"/>
    <n v="20394000"/>
    <s v="Subdirección de Promoción de la Participación "/>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7"/>
    <n v="80111600"/>
    <s v="Servicio de apoyo para acompañar la implementación de los proyectos estratégicos que lidera la SPP"/>
    <s v="O232020200991119_Otros servicios de la administración pública n.c.p."/>
    <s v="CCE-16 Contratación Directa"/>
    <s v="Enero"/>
    <s v="Enero"/>
    <n v="9"/>
    <n v="2266000"/>
    <n v="20394000"/>
    <s v="Subdirección de Promoción de la Participación "/>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7"/>
    <n v="80111600"/>
    <s v="Servicio de apoyo para acompañar la implementación de los proyectos estratégicos que lidera la SPP"/>
    <s v="O232020200991119_Otros servicios de la administración pública n.c.p."/>
    <s v="CCE-16 Contratación Directa"/>
    <s v="Enero"/>
    <s v="Enero"/>
    <n v="9"/>
    <n v="2266000"/>
    <n v="20394000"/>
    <s v="Subdirección de Promoción de la Participación "/>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7"/>
    <n v="80111600"/>
    <s v="Servicio de apoyo para acompañar la implementación de los proyectos estratégicos que lidera la SPP"/>
    <s v="O232020200991119_Otros servicios de la administración pública n.c.p."/>
    <s v="CCE-16 Contratación Directa"/>
    <s v="Enero"/>
    <s v="Enero"/>
    <n v="9"/>
    <n v="2266000"/>
    <n v="20394000"/>
    <s v="Subdirección de Promoción de la Participación "/>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7"/>
    <n v="80111600"/>
    <s v="Servicio de apoyo para acompañar la implementación de los proyectos estratégicos que lidera la SPP"/>
    <s v="O232020200991119_Otros servicios de la administración pública n.c.p."/>
    <s v="CCE-16 Contratación Directa"/>
    <s v="Enero"/>
    <s v="Enero"/>
    <n v="9"/>
    <n v="2266000"/>
    <n v="20394000"/>
    <s v="Subdirección de Promoción de la Participación "/>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7"/>
    <n v="80111600"/>
    <s v="Servicio de apoyo para acompañar la implementación de los proyectos estratégicos que lidera la SPP"/>
    <s v="O232020200991119_Otros servicios de la administración pública n.c.p."/>
    <s v="CCE-16 Contratación Directa"/>
    <s v="Enero"/>
    <s v="Enero"/>
    <n v="9"/>
    <n v="2266000"/>
    <n v="20394000"/>
    <s v="Subdirección de Promoción de la Participación "/>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7"/>
    <n v="80111600"/>
    <s v="Servicio de apoyo para acompañar la implementación de los proyectos estratégicos que lidera la SPP"/>
    <s v="O232020200991119_Otros servicios de la administración pública n.c.p."/>
    <s v="CCE-16 Contratación Directa"/>
    <s v="Enero"/>
    <s v="Enero"/>
    <n v="9"/>
    <n v="2266000"/>
    <n v="20394000"/>
    <s v="Subdirección de Promoción de la Participación "/>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7"/>
    <n v="80111600"/>
    <s v="Servicio de apoyo para acompañar la implementación de los proyectos estratégicos que lidera la SPP"/>
    <s v="O232020200991119_Otros servicios de la administración pública n.c.p."/>
    <s v="CCE-16 Contratación Directa"/>
    <s v="Enero"/>
    <s v="Enero"/>
    <n v="9"/>
    <n v="2266000"/>
    <n v="20394000"/>
    <s v="Subdirección de Promoción de la Participación "/>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7"/>
    <n v="80111600"/>
    <s v="Servicio de apoyo para acompañar la implementación de los proyectos estratégicos que lidera la SPP"/>
    <s v="O232020200991119_Otros servicios de la administración pública n.c.p."/>
    <s v="CCE-16 Contratación Directa"/>
    <s v="Enero"/>
    <s v="Enero"/>
    <n v="9"/>
    <n v="2266000"/>
    <n v="20394000"/>
    <s v="Subdirección de Promoción de la Participación "/>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7"/>
    <n v="80111600"/>
    <s v="Profesional para desarrollar la estrategia de articulación territorial de IDPAC  en la localidad  de Usaquén o en la que le asigne el supervisor"/>
    <s v="O232020200991119_Otros servicios de la administración pública n.c.p."/>
    <s v="CCE-16 Contratación Directa"/>
    <s v="Enero"/>
    <s v="Enero"/>
    <n v="10"/>
    <n v="4686500"/>
    <n v="46865000"/>
    <s v="Subdirección de Promoción de la Participación "/>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7"/>
    <n v="80111600"/>
    <s v="Profesional para desarrollar la estrategia de articulación territorial de IDPAC  en la localidad  de Chapinero o en la que le asigne el supervisor. "/>
    <s v="O232020200991119_Otros servicios de la administración pública n.c.p."/>
    <s v="CCE-16 Contratación Directa"/>
    <s v="Enero"/>
    <s v="Enero"/>
    <n v="10"/>
    <n v="4686500"/>
    <n v="46865000"/>
    <s v="Subdirección de Promoción de la Participación "/>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7"/>
    <n v="80111600"/>
    <s v="Profesional para desarrollar la estrategia de articulación territorial de IDPAC en la localidad  de Santa Fe o en la que le asigne el supervisor. "/>
    <s v="O232020200991119_Otros servicios de la administración pública n.c.p."/>
    <s v="CCE-16 Contratación Directa"/>
    <s v="Enero"/>
    <s v="Enero"/>
    <n v="10"/>
    <n v="4686500"/>
    <n v="46865000"/>
    <s v="Subdirección de Promoción de la Participación "/>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7"/>
    <n v="80111600"/>
    <s v="Profesional para desarrollar la estrategia de articulación territorial de IDPAC en la localidad  de San Cristobal o en la que le asigne el supervisor."/>
    <s v="O232020200991119_Otros servicios de la administración pública n.c.p."/>
    <s v="CCE-16 Contratación Directa"/>
    <s v="Enero"/>
    <s v="Enero"/>
    <n v="10"/>
    <n v="4686500"/>
    <n v="46865000"/>
    <s v="Subdirección de Promoción de la Participación "/>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7"/>
    <n v="80111600"/>
    <s v="Profesional para desarrollar la estrategia de articulación territorial de IDPAC en la localidad  de Usme o en la que le asigne el supervisor."/>
    <s v="O232020200991119_Otros servicios de la administración pública n.c.p."/>
    <s v="CCE-16 Contratación Directa"/>
    <s v="Enero"/>
    <s v="Enero"/>
    <n v="10"/>
    <n v="4686500"/>
    <n v="46865000"/>
    <s v="Subdirección de Promoción de la Participación "/>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7"/>
    <n v="80111600"/>
    <s v="Profesional para implementar la estrategia de articulación territorial de IDPAC  en la localidad  de Bosa o en la que le asigne el supervisor."/>
    <s v="O232020200991119_Otros servicios de la administración pública n.c.p."/>
    <s v="CCE-16 Contratación Directa"/>
    <s v="Enero"/>
    <s v="Enero"/>
    <n v="10"/>
    <n v="4686500"/>
    <n v="46865000"/>
    <s v="Subdirección de Promoción de la Participación "/>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7"/>
    <n v="80111600"/>
    <s v="Profesional para desarrollar la estrategia de articulación territorial de IDPAC en la localidad  de Kennedy o en la que le asigne el supervisor."/>
    <s v="O232020200991119_Otros servicios de la administración pública n.c.p."/>
    <s v="CCE-16 Contratación Directa"/>
    <s v="Enero"/>
    <s v="Enero"/>
    <n v="9.5"/>
    <n v="4686500"/>
    <n v="44521750"/>
    <s v="Subdirección de Promoción de la Participación "/>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7"/>
    <n v="80111600"/>
    <s v="Profesional para implementar la estrategia de articulación territorial de IDPAC en la localidad  de Suba o en la que le asigne el supervisor."/>
    <s v="O232020200991119_Otros servicios de la administración pública n.c.p."/>
    <s v="CCE-16 Contratación Directa"/>
    <s v="Enero"/>
    <s v="Enero"/>
    <n v="9.5"/>
    <n v="4686500"/>
    <n v="44521750"/>
    <s v="Subdirección de Promoción de la Participación "/>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7"/>
    <n v="80111600"/>
    <s v="Profesional para coordinar la estrategia de articulación territorial de IDPAC  que lidera la subdirección de promoción"/>
    <s v="O232020200991119_Otros servicios de la administración pública n.c.p."/>
    <s v="CCE-16 Contratación Directa"/>
    <s v="Enero"/>
    <s v="Enero"/>
    <n v="9.5"/>
    <n v="4686500"/>
    <n v="44521750"/>
    <s v="Subdirección de Promoción de la Participación "/>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7"/>
    <n v="80111600"/>
    <s v="Profesional para desarrollar la estrategia de articulación territorial de IDPAC en la localidad  de Rafael Uribe Uribe o en la que le asigne el supervisor."/>
    <s v="O232020200991119_Otros servicios de la administración pública n.c.p."/>
    <s v="CCE-16 Contratación Directa"/>
    <s v="Enero"/>
    <s v="Enero"/>
    <n v="9.5"/>
    <n v="4686500"/>
    <n v="44521750"/>
    <s v="Subdirección de Promoción de la Participación "/>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7"/>
    <n v="80111600"/>
    <s v="Profesional para desarrollar la estrategia de articulación territorial de IDPAC en la localidad  de Ciudad Bolivar o en la que le asigne el supervisor."/>
    <s v="O232020200991119_Otros servicios de la administración pública n.c.p."/>
    <s v="CCE-16 Contratación Directa"/>
    <s v="Enero"/>
    <s v="Enero"/>
    <n v="9.5"/>
    <n v="4686500"/>
    <n v="44521750"/>
    <s v="Subdirección de Promoción de la Participación "/>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7"/>
    <n v="80111600"/>
    <s v="Profesional para coordinar el equipo de referentes de la participación en el Distrito, además de reallizar seguimiento, diseño, sistematización y articulación con las dinámicas de IDPAC y de otras entidades del orden distrital y regional."/>
    <s v="O232020200991119_Otros servicios de la administración pública n.c.p."/>
    <s v="CCE-16 Contratación Directa"/>
    <s v="Enero"/>
    <s v="Enero"/>
    <n v="9"/>
    <n v="3845927"/>
    <n v="34613343"/>
    <s v="Subdirección de Promoción de la Participación "/>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7"/>
    <n v="80111600"/>
    <s v="Profesional para impulsar, desarrollar y evaluar las estrategias de trabajo de la Casa de Experiencias de la Participación, con énfasis en la participación de niños y niñas."/>
    <s v="O232020200991119_Otros servicios de la administración pública n.c.p."/>
    <s v="CCE-16 Contratación Directa"/>
    <s v="Enero"/>
    <s v="Enero"/>
    <n v="9"/>
    <n v="3708000"/>
    <n v="33372000"/>
    <s v="Subdirección de Promoción de la Participación "/>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7"/>
    <n v="80111600"/>
    <s v="Profesional para acompañar  administrativamente los procesos de la Subdirección de Promoción de la Participación"/>
    <s v="O232020200883990_Otros servicios profesionales, técnicos y empresariales n.c.p."/>
    <s v="CCE-16 Contratación Directa"/>
    <s v="Enero"/>
    <s v="Enero"/>
    <n v="9"/>
    <n v="5025000"/>
    <n v="45225000"/>
    <s v="Subdirección de Promoción de la Participación "/>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7"/>
    <n v="80111600"/>
    <s v="Profesional para acompañar la planeación e implementación de las acciones populares y proyectos estrategicos que lidera la SPP"/>
    <s v="O232020200883990_Otros servicios profesionales, técnicos y empresariales n.c.p."/>
    <s v="CCE-16 Contratación Directa"/>
    <s v="Enero"/>
    <s v="Enero"/>
    <n v="9"/>
    <n v="3421500"/>
    <n v="30793500"/>
    <s v="Subdirección de Promoción de la Participación "/>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7"/>
    <n v="80111600"/>
    <s v="Servicios de apoyo a la gestión para Servicios de apoyo a la gestión para apoyar la organización de agendas, asuntos administratíisvos, logísticos de la Subdirección de Promoción"/>
    <s v="O232020200883990_Otros servicios profesionales, técnicos y empresariales n.c.p."/>
    <s v="CCE-16 Contratación Directa"/>
    <s v="Enero"/>
    <s v="Enero"/>
    <n v="10"/>
    <n v="3421000"/>
    <n v="34210000"/>
    <s v="Subdirección de Promoción de la Participación "/>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7"/>
    <n v="80111600"/>
    <s v="Profesional para realizar el seguimiento y consolidación de respuestas a  peticiones  registradas en los sistemas de correspondencia  y elaboración de reportes de planeación que requiera la subdirección"/>
    <s v="O232020200883990_Otros servicios profesionales, técnicos y empresariales n.c.p."/>
    <s v="CCE-16 Contratación Directa"/>
    <s v="Enero"/>
    <s v="Enero"/>
    <n v="10"/>
    <n v="4800000"/>
    <n v="48000000"/>
    <s v="Subdirección de Promoción de la Participación "/>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7"/>
    <n v="80111600"/>
    <s v="Servicio de apoyo para el proceso de revisión y verificación de cuentas de cobro de la subdirección de promoción de la participación."/>
    <s v="O232020200883990_Otros servicios profesionales, técnicos y empresariales n.c.p."/>
    <s v="CCE-16 Contratación Directa"/>
    <s v="Enero"/>
    <s v="Enero"/>
    <n v="10"/>
    <n v="2672850"/>
    <n v="26728500"/>
    <s v="Subdirección de Promoción de la Participación "/>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7"/>
    <n v="80111600"/>
    <s v="Servicio de apoyo para realizar la consolidación, seguimiento y reporte de las estrategias territoriales de la Subdirección de Promoción de la Participación"/>
    <s v="O232020200991119_Otros servicios de la administración pública n.c.p."/>
    <s v="CCE-16 Contratación Directa"/>
    <s v="Enero"/>
    <s v="Enero"/>
    <n v="10"/>
    <n v="3321000"/>
    <n v="33210000"/>
    <s v="Subdirección de Promoción de la Participación "/>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7"/>
    <n v="80111600"/>
    <s v="Profesional para realizar realizar actividades en materia presupuestal y financiera de la Subdirección de Promoción de la Participación. "/>
    <s v="O232020200883990_Otros servicios profesionales, técnicos y empresariales n.c.p."/>
    <s v="CCE-16 Contratación Directa"/>
    <s v="Enero"/>
    <s v="Enero"/>
    <n v="10"/>
    <n v="4878600"/>
    <n v="48786000"/>
    <s v="Subdirección de Promoción de la Participación "/>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7"/>
    <n v="80111600"/>
    <s v="Profesional para asesorar jurídicamente en los procesos y proyectos de la Subdirección de Promoción de la Participación. "/>
    <s v="O232020200883990_Otros servicios profesionales, técnicos y empresariales n.c.p."/>
    <s v="CCE-16 Contratación Directa"/>
    <s v="Enero"/>
    <s v="Enero"/>
    <n v="10"/>
    <n v="5025000"/>
    <n v="50250000"/>
    <s v="Subdirección de Promoción de la Participación "/>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7"/>
    <n v="80111600"/>
    <s v="Profesional para hacer seguimiento, sistematización, consolidación, reportes de los proyectos de inversión, MIPG, SIGPARTICIPO, plan de acción, planes de mejoramiento y demás actividades requeridas en asuntos de planeación de la Subdirección de Promoción de la Participación."/>
    <s v="O232020200883990_Otros servicios profesionales, técnicos y empresariales n.c.p."/>
    <s v="CCE-16 Contratación Directa"/>
    <s v="Enero"/>
    <s v="Enero"/>
    <n v="10"/>
    <n v="5500000"/>
    <n v="55000000"/>
    <s v="Subdirección de Promoción de la Participación "/>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7"/>
    <n v="80111600"/>
    <s v="Servicio de apoyo para  apoyar la gestión documental, contractual y de información de la Subdirección de Promoción de la Participación"/>
    <s v="O232020200883990_Otros servicios profesionales, técnicos y empresariales n.c.p."/>
    <s v="CCE-16 Contratación Directa"/>
    <s v="Enero"/>
    <s v="Enero"/>
    <n v="10"/>
    <n v="2300000"/>
    <n v="23000000"/>
    <s v="Subdirección de Promoción de la Participación "/>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7"/>
    <n v="80111600"/>
    <s v="Profesional para diseñar estrategias de comunicación que promuevan e impulsen la participación "/>
    <s v="O232020200883990_Otros servicios profesionales, técnicos y empresariales n.c.p."/>
    <s v="CCE-16 Contratación Directa"/>
    <s v="Enero"/>
    <s v="Enero"/>
    <n v="10"/>
    <n v="5000000"/>
    <n v="50000000"/>
    <s v="Subdirección de Promoción de la Participación "/>
    <s v="1-100-F001_VA-Recursos distrito"/>
    <s v="NO"/>
    <s v="N/A"/>
    <m/>
  </r>
  <r>
    <s v="03 - Inspirar confianza y legitimidad para vivir sin miedo y ser epicentro de cultura ciudadana, paz y reconciliación."/>
    <s v="43 - Cultura ciudadana para la confianza, la convivencia y la participación desde la vida cotidiana"/>
    <x v="8"/>
    <s v="329 - Implementar una (1) estrategia para promover expresiones y acciones diversas e innovadoras de participación ciudadana y social para aportar a sujetos y procesos activos en la sostenibilidad del nuevo contrato social."/>
    <x v="17"/>
    <s v="80141600;80141900;80111600;81141600"/>
    <s v="Prestación de servicios logísticos y operativos para la organización y ejecución de las actividades y eventos institucionales realizados por el IDPAC."/>
    <s v="O232020200991119_Otros servicios de la administración pública n.c.p."/>
    <s v="CCE-06 Selección abreviada menor cuantía"/>
    <s v="Marzo"/>
    <s v="Marzo"/>
    <n v="6"/>
    <s v="NA"/>
    <n v="10079397"/>
    <s v="Subdirección de Promoción de la Participación "/>
    <s v="1-100-F001_VA-Recursos distrito"/>
    <s v="NO"/>
    <s v="N/A"/>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Dinámica3" cacheId="10" applyNumberFormats="0" applyBorderFormats="0" applyFontFormats="0" applyPatternFormats="0" applyAlignmentFormats="0" applyWidthHeightFormats="1" dataCaption="Valores" updatedVersion="4" minRefreshableVersion="3" useAutoFormatting="1" itemPrintTitles="1" createdVersion="8" indent="0" outline="1" outlineData="1" multipleFieldFilters="0">
  <location ref="A3:B13" firstHeaderRow="1" firstDataRow="1" firstDataCol="1"/>
  <pivotFields count="19">
    <pivotField showAll="0"/>
    <pivotField showAll="0"/>
    <pivotField axis="axisRow" showAll="0">
      <items count="10">
        <item x="0"/>
        <item x="1"/>
        <item x="2"/>
        <item x="3"/>
        <item x="4"/>
        <item x="5"/>
        <item x="6"/>
        <item x="7"/>
        <item x="8"/>
        <item t="default"/>
      </items>
    </pivotField>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s>
  <rowFields count="1">
    <field x="2"/>
  </rowFields>
  <rowItems count="10">
    <i>
      <x/>
    </i>
    <i>
      <x v="1"/>
    </i>
    <i>
      <x v="2"/>
    </i>
    <i>
      <x v="3"/>
    </i>
    <i>
      <x v="4"/>
    </i>
    <i>
      <x v="5"/>
    </i>
    <i>
      <x v="6"/>
    </i>
    <i>
      <x v="7"/>
    </i>
    <i>
      <x v="8"/>
    </i>
    <i t="grand">
      <x/>
    </i>
  </rowItems>
  <colItems count="1">
    <i/>
  </colItems>
  <dataFields count="1">
    <dataField name="Suma de VALOR ESTIMADO ANUAL" fld="13" baseField="0" baseItem="0" numFmtId="43"/>
  </dataFields>
  <formats count="1">
    <format dxfId="13">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name="TablaDinámica4" cacheId="10" applyNumberFormats="0" applyBorderFormats="0" applyFontFormats="0" applyPatternFormats="0" applyAlignmentFormats="0" applyWidthHeightFormats="1" dataCaption="Valores" updatedVersion="4" minRefreshableVersion="3" useAutoFormatting="1" itemPrintTitles="1" createdVersion="8" indent="0" outline="1" outlineData="1" multipleFieldFilters="0">
  <location ref="A3:B31" firstHeaderRow="1" firstDataRow="1" firstDataCol="1"/>
  <pivotFields count="19">
    <pivotField showAll="0"/>
    <pivotField showAll="0"/>
    <pivotField axis="axisRow" showAll="0">
      <items count="10">
        <item x="0"/>
        <item x="1"/>
        <item x="2"/>
        <item x="3"/>
        <item x="4"/>
        <item x="5"/>
        <item x="6"/>
        <item x="7"/>
        <item x="8"/>
        <item t="default"/>
      </items>
    </pivotField>
    <pivotField showAll="0"/>
    <pivotField axis="axisRow" showAll="0">
      <items count="19">
        <item x="4"/>
        <item x="13"/>
        <item x="6"/>
        <item x="10"/>
        <item x="0"/>
        <item x="11"/>
        <item x="2"/>
        <item x="12"/>
        <item x="14"/>
        <item x="5"/>
        <item x="8"/>
        <item x="9"/>
        <item x="7"/>
        <item x="15"/>
        <item x="3"/>
        <item x="16"/>
        <item x="1"/>
        <item x="17"/>
        <item t="default"/>
      </items>
    </pivotField>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s>
  <rowFields count="2">
    <field x="2"/>
    <field x="4"/>
  </rowFields>
  <rowItems count="28">
    <i>
      <x/>
    </i>
    <i r="1">
      <x v="4"/>
    </i>
    <i>
      <x v="1"/>
    </i>
    <i r="1">
      <x v="16"/>
    </i>
    <i>
      <x v="2"/>
    </i>
    <i r="1">
      <x v="6"/>
    </i>
    <i r="1">
      <x v="14"/>
    </i>
    <i>
      <x v="3"/>
    </i>
    <i r="1">
      <x/>
    </i>
    <i r="1">
      <x v="9"/>
    </i>
    <i>
      <x v="4"/>
    </i>
    <i r="1">
      <x v="2"/>
    </i>
    <i r="1">
      <x v="10"/>
    </i>
    <i r="1">
      <x v="12"/>
    </i>
    <i>
      <x v="5"/>
    </i>
    <i r="1">
      <x v="3"/>
    </i>
    <i r="1">
      <x v="11"/>
    </i>
    <i>
      <x v="6"/>
    </i>
    <i r="1">
      <x v="5"/>
    </i>
    <i>
      <x v="7"/>
    </i>
    <i r="1">
      <x v="7"/>
    </i>
    <i>
      <x v="8"/>
    </i>
    <i r="1">
      <x v="1"/>
    </i>
    <i r="1">
      <x v="8"/>
    </i>
    <i r="1">
      <x v="13"/>
    </i>
    <i r="1">
      <x v="15"/>
    </i>
    <i r="1">
      <x v="17"/>
    </i>
    <i t="grand">
      <x/>
    </i>
  </rowItems>
  <colItems count="1">
    <i/>
  </colItems>
  <dataFields count="1">
    <dataField name="Suma de VALOR ESTIMADO ANUAL" fld="13" baseField="0" baseItem="0" numFmtId="171"/>
  </dataFields>
  <formats count="1">
    <format dxfId="12">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3.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D13"/>
  <sheetViews>
    <sheetView topLeftCell="B1" workbookViewId="0">
      <selection activeCell="B26" sqref="B26"/>
    </sheetView>
  </sheetViews>
  <sheetFormatPr baseColWidth="10" defaultColWidth="11.42578125" defaultRowHeight="15" x14ac:dyDescent="0.25"/>
  <cols>
    <col min="1" max="1" width="170.85546875" bestFit="1" customWidth="1"/>
    <col min="2" max="2" width="32.140625" bestFit="1" customWidth="1"/>
    <col min="3" max="3" width="13.7109375" bestFit="1" customWidth="1"/>
  </cols>
  <sheetData>
    <row r="3" spans="1:4" x14ac:dyDescent="0.25">
      <c r="A3" s="10" t="s">
        <v>0</v>
      </c>
      <c r="B3" t="s">
        <v>1</v>
      </c>
    </row>
    <row r="4" spans="1:4" x14ac:dyDescent="0.25">
      <c r="A4" s="11" t="s">
        <v>2</v>
      </c>
      <c r="B4" s="12">
        <v>175000000</v>
      </c>
      <c r="C4" s="13">
        <v>175000000</v>
      </c>
      <c r="D4" s="13">
        <f>+GETPIVOTDATA("VALOR ESTIMADO ANUAL",$A$3,"PROYECTO DE INVERSIÓN ","7678 - Fortalecimiento  a espacios (instancias) de participación para los grupos étnicos en las 20 localidades de Bogotá")-C4</f>
        <v>0</v>
      </c>
    </row>
    <row r="5" spans="1:4" x14ac:dyDescent="0.25">
      <c r="A5" s="11" t="s">
        <v>3</v>
      </c>
      <c r="B5" s="12">
        <v>2563267000</v>
      </c>
      <c r="C5" s="13">
        <v>2563267000</v>
      </c>
      <c r="D5" s="13">
        <f>+GETPIVOTDATA("VALOR ESTIMADO ANUAL",$A$3,"PROYECTO DE INVERSIÓN ","7685 - Modernización del modelo de gestión y tecnológico de las Organizaciones Comunales y de Propiedad Horizontal para el ejercicio de la democracia activa digital en el siglo xxi.  Bogotá")-C5</f>
        <v>0</v>
      </c>
    </row>
    <row r="6" spans="1:4" x14ac:dyDescent="0.25">
      <c r="A6" s="11" t="s">
        <v>4</v>
      </c>
      <c r="B6" s="12">
        <v>3919802000</v>
      </c>
      <c r="C6" s="13">
        <v>3919802000</v>
      </c>
      <c r="D6" s="13">
        <f>+GETPIVOTDATA("VALOR ESTIMADO ANUAL",$A$3,"PROYECTO DE INVERSIÓN ","7687 - Fortalecimiento  a las Organizaciones Sociales y Comunitarias para una participación ciudadana informada e incidente con enfoque diferencial en el distrito capital. Bogotá")-C6</f>
        <v>0</v>
      </c>
    </row>
    <row r="7" spans="1:4" x14ac:dyDescent="0.25">
      <c r="A7" s="11" t="s">
        <v>5</v>
      </c>
      <c r="B7" s="12">
        <v>1869578000</v>
      </c>
      <c r="C7" s="13">
        <v>1869578000</v>
      </c>
      <c r="D7" s="13">
        <f>+GETPIVOTDATA("VALOR ESTIMADO ANUAL",$A$3,"PROYECTO DE INVERSIÓN ","7688 - Fortalecimiento de las capacidades democráticas de la ciudadanía para la participación incidente y la gobernanza, con enfoque de innovación social, en Bogotá")-C7</f>
        <v>0</v>
      </c>
    </row>
    <row r="8" spans="1:4" x14ac:dyDescent="0.25">
      <c r="A8" s="11" t="s">
        <v>6</v>
      </c>
      <c r="B8" s="12">
        <v>2680661000</v>
      </c>
      <c r="C8" s="13">
        <v>2680661000</v>
      </c>
      <c r="D8" s="13">
        <f>+GETPIVOTDATA("VALOR ESTIMADO ANUAL",$A$3,"PROYECTO DE INVERSIÓN ","7712 - Fortalecimiento Institucional de la Gestión Administrativa del Instituto Distrital de la Participación y Acción Comunal Bogotá")-C8</f>
        <v>0</v>
      </c>
    </row>
    <row r="9" spans="1:4" x14ac:dyDescent="0.25">
      <c r="A9" s="11" t="s">
        <v>7</v>
      </c>
      <c r="B9" s="12">
        <v>628314000</v>
      </c>
      <c r="C9" s="13">
        <v>628314000</v>
      </c>
      <c r="D9" s="13">
        <f>+GETPIVOTDATA("VALOR ESTIMADO ANUAL",$A$3,"PROYECTO DE INVERSIÓN ","7714 - Fortalecimiento de la capacidad tecnológica y administrativa del Instituto Distrital de la Participación y Acción Comunal - IDPAC. Bogotá")-C9</f>
        <v>0</v>
      </c>
    </row>
    <row r="10" spans="1:4" x14ac:dyDescent="0.25">
      <c r="A10" s="11" t="s">
        <v>8</v>
      </c>
      <c r="B10" s="12">
        <v>241217000</v>
      </c>
      <c r="C10" s="13">
        <v>241217000</v>
      </c>
      <c r="D10" s="13">
        <f>+GETPIVOTDATA("VALOR ESTIMADO ANUAL",$A$3,"PROYECTO DE INVERSIÓN ","7723 - Fortalecimiento de las capacidades de las Alcaldías Locales, instituciones del Distrito y ciudadanía en procesos de planeación y presupuestos participativos. Bogotá")-C10</f>
        <v>0</v>
      </c>
    </row>
    <row r="11" spans="1:4" x14ac:dyDescent="0.25">
      <c r="A11" s="11" t="s">
        <v>9</v>
      </c>
      <c r="B11" s="12">
        <v>899791000</v>
      </c>
      <c r="C11" s="13">
        <v>899791000</v>
      </c>
      <c r="D11" s="13">
        <f>+GETPIVOTDATA("VALOR ESTIMADO ANUAL",$A$3,"PROYECTO DE INVERSIÓN ","7729 - Optimización de la participación ciudadana incidente para los asuntos públicos Bogotá")-C11</f>
        <v>0</v>
      </c>
    </row>
    <row r="12" spans="1:4" x14ac:dyDescent="0.25">
      <c r="A12" s="11" t="s">
        <v>10</v>
      </c>
      <c r="B12" s="12">
        <v>4184942000.0039997</v>
      </c>
      <c r="C12" s="13">
        <v>4184942000</v>
      </c>
      <c r="D12" s="13">
        <f>+GETPIVOTDATA("VALOR ESTIMADO ANUAL",$A$3,"PROYECTO DE INVERSIÓN ","7796 - Construcción de procesos para la convivencia y la participación ciudadana incidente en los asuntos públicos locales, distritales y regionales Bogotá")-C12</f>
        <v>3.9997100830078125E-3</v>
      </c>
    </row>
    <row r="13" spans="1:4" x14ac:dyDescent="0.25">
      <c r="A13" s="11" t="s">
        <v>11</v>
      </c>
      <c r="B13" s="12">
        <v>17162572000.004</v>
      </c>
      <c r="C13" s="13">
        <f>SUM(C4:C12)</f>
        <v>17162572000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31"/>
  <sheetViews>
    <sheetView workbookViewId="0">
      <selection activeCell="A11" activeCellId="3" sqref="A4 A6 A8 A11 A14 A18 A21 A23 A25"/>
    </sheetView>
  </sheetViews>
  <sheetFormatPr baseColWidth="10" defaultColWidth="11.42578125" defaultRowHeight="15" x14ac:dyDescent="0.25"/>
  <cols>
    <col min="1" max="1" width="195.7109375" bestFit="1" customWidth="1"/>
    <col min="2" max="2" width="32.140625" bestFit="1" customWidth="1"/>
  </cols>
  <sheetData>
    <row r="3" spans="1:2" x14ac:dyDescent="0.25">
      <c r="A3" s="10" t="s">
        <v>0</v>
      </c>
      <c r="B3" t="s">
        <v>1</v>
      </c>
    </row>
    <row r="4" spans="1:2" x14ac:dyDescent="0.25">
      <c r="A4" s="11" t="s">
        <v>2</v>
      </c>
      <c r="B4" s="15">
        <v>175000000</v>
      </c>
    </row>
    <row r="5" spans="1:2" x14ac:dyDescent="0.25">
      <c r="A5" s="14" t="s">
        <v>12</v>
      </c>
      <c r="B5" s="15">
        <v>175000000</v>
      </c>
    </row>
    <row r="6" spans="1:2" x14ac:dyDescent="0.25">
      <c r="A6" s="11" t="s">
        <v>3</v>
      </c>
      <c r="B6" s="15">
        <v>2563267000</v>
      </c>
    </row>
    <row r="7" spans="1:2" x14ac:dyDescent="0.25">
      <c r="A7" s="14" t="s">
        <v>13</v>
      </c>
      <c r="B7" s="15">
        <v>2563267000</v>
      </c>
    </row>
    <row r="8" spans="1:2" x14ac:dyDescent="0.25">
      <c r="A8" s="11" t="s">
        <v>4</v>
      </c>
      <c r="B8" s="15">
        <v>3919802000</v>
      </c>
    </row>
    <row r="9" spans="1:2" x14ac:dyDescent="0.25">
      <c r="A9" s="14" t="s">
        <v>14</v>
      </c>
      <c r="B9" s="15">
        <v>301000000</v>
      </c>
    </row>
    <row r="10" spans="1:2" x14ac:dyDescent="0.25">
      <c r="A10" s="14" t="s">
        <v>15</v>
      </c>
      <c r="B10" s="15">
        <v>3618802000</v>
      </c>
    </row>
    <row r="11" spans="1:2" x14ac:dyDescent="0.25">
      <c r="A11" s="11" t="s">
        <v>5</v>
      </c>
      <c r="B11" s="15">
        <v>1869578000</v>
      </c>
    </row>
    <row r="12" spans="1:2" x14ac:dyDescent="0.25">
      <c r="A12" s="14" t="s">
        <v>16</v>
      </c>
      <c r="B12" s="15">
        <v>1264449000</v>
      </c>
    </row>
    <row r="13" spans="1:2" x14ac:dyDescent="0.25">
      <c r="A13" s="14" t="s">
        <v>17</v>
      </c>
      <c r="B13" s="15">
        <v>605129000</v>
      </c>
    </row>
    <row r="14" spans="1:2" x14ac:dyDescent="0.25">
      <c r="A14" s="11" t="s">
        <v>6</v>
      </c>
      <c r="B14" s="15">
        <v>2680661000</v>
      </c>
    </row>
    <row r="15" spans="1:2" x14ac:dyDescent="0.25">
      <c r="A15" s="14" t="s">
        <v>18</v>
      </c>
      <c r="B15" s="15">
        <v>1482409000</v>
      </c>
    </row>
    <row r="16" spans="1:2" x14ac:dyDescent="0.25">
      <c r="A16" s="14" t="s">
        <v>19</v>
      </c>
      <c r="B16" s="15">
        <v>369225000</v>
      </c>
    </row>
    <row r="17" spans="1:2" x14ac:dyDescent="0.25">
      <c r="A17" s="14" t="s">
        <v>20</v>
      </c>
      <c r="B17" s="15">
        <v>829027000</v>
      </c>
    </row>
    <row r="18" spans="1:2" x14ac:dyDescent="0.25">
      <c r="A18" s="11" t="s">
        <v>7</v>
      </c>
      <c r="B18" s="15">
        <v>628314000</v>
      </c>
    </row>
    <row r="19" spans="1:2" x14ac:dyDescent="0.25">
      <c r="A19" s="14" t="s">
        <v>21</v>
      </c>
      <c r="B19" s="15">
        <v>248741232</v>
      </c>
    </row>
    <row r="20" spans="1:2" x14ac:dyDescent="0.25">
      <c r="A20" s="14" t="s">
        <v>22</v>
      </c>
      <c r="B20" s="15">
        <v>379572768</v>
      </c>
    </row>
    <row r="21" spans="1:2" x14ac:dyDescent="0.25">
      <c r="A21" s="11" t="s">
        <v>8</v>
      </c>
      <c r="B21" s="15">
        <v>241217000</v>
      </c>
    </row>
    <row r="22" spans="1:2" x14ac:dyDescent="0.25">
      <c r="A22" s="14" t="s">
        <v>23</v>
      </c>
      <c r="B22" s="15">
        <v>241217000</v>
      </c>
    </row>
    <row r="23" spans="1:2" x14ac:dyDescent="0.25">
      <c r="A23" s="11" t="s">
        <v>9</v>
      </c>
      <c r="B23" s="15">
        <v>899791000</v>
      </c>
    </row>
    <row r="24" spans="1:2" x14ac:dyDescent="0.25">
      <c r="A24" s="14" t="s">
        <v>24</v>
      </c>
      <c r="B24" s="15">
        <v>899791000</v>
      </c>
    </row>
    <row r="25" spans="1:2" x14ac:dyDescent="0.25">
      <c r="A25" s="11" t="s">
        <v>10</v>
      </c>
      <c r="B25" s="15">
        <v>4184942000.0040002</v>
      </c>
    </row>
    <row r="26" spans="1:2" x14ac:dyDescent="0.25">
      <c r="A26" s="14" t="s">
        <v>25</v>
      </c>
      <c r="B26" s="15">
        <v>450125201</v>
      </c>
    </row>
    <row r="27" spans="1:2" x14ac:dyDescent="0.25">
      <c r="A27" s="14" t="s">
        <v>26</v>
      </c>
      <c r="B27" s="15">
        <v>1006256289.0040001</v>
      </c>
    </row>
    <row r="28" spans="1:2" x14ac:dyDescent="0.25">
      <c r="A28" s="14" t="s">
        <v>27</v>
      </c>
      <c r="B28" s="15">
        <v>1092564000</v>
      </c>
    </row>
    <row r="29" spans="1:2" x14ac:dyDescent="0.25">
      <c r="A29" s="14" t="s">
        <v>28</v>
      </c>
      <c r="B29" s="15">
        <v>404990020</v>
      </c>
    </row>
    <row r="30" spans="1:2" x14ac:dyDescent="0.25">
      <c r="A30" s="14" t="s">
        <v>29</v>
      </c>
      <c r="B30" s="15">
        <v>1231006490</v>
      </c>
    </row>
    <row r="31" spans="1:2" x14ac:dyDescent="0.25">
      <c r="A31" s="11" t="s">
        <v>11</v>
      </c>
      <c r="B31" s="15">
        <v>17162572000.004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56"/>
  <sheetViews>
    <sheetView tabSelected="1" zoomScale="98" zoomScaleNormal="98" workbookViewId="0">
      <pane ySplit="6" topLeftCell="A7" activePane="bottomLeft" state="frozen"/>
      <selection pane="bottomLeft" activeCell="C7" sqref="C7"/>
    </sheetView>
  </sheetViews>
  <sheetFormatPr baseColWidth="10" defaultColWidth="11.5703125" defaultRowHeight="20.100000000000001" customHeight="1" x14ac:dyDescent="0.2"/>
  <cols>
    <col min="1" max="1" width="31.5703125" style="1" customWidth="1"/>
    <col min="2" max="2" width="31.140625" style="1" customWidth="1"/>
    <col min="3" max="3" width="60.42578125" style="1" customWidth="1"/>
    <col min="4" max="4" width="67.7109375" style="1" customWidth="1"/>
    <col min="5" max="5" width="85.140625" style="1" customWidth="1"/>
    <col min="6" max="6" width="36.42578125" style="4" customWidth="1"/>
    <col min="7" max="7" width="64.28515625" style="5" customWidth="1"/>
    <col min="8" max="8" width="39.140625" style="3" customWidth="1"/>
    <col min="9" max="9" width="23.140625" style="4" customWidth="1"/>
    <col min="10" max="10" width="26.5703125" style="3" customWidth="1"/>
    <col min="11" max="11" width="22" style="3" customWidth="1"/>
    <col min="12" max="12" width="26.42578125" style="3" customWidth="1"/>
    <col min="13" max="13" width="26" style="1" customWidth="1"/>
    <col min="14" max="14" width="36.28515625" style="1" customWidth="1"/>
    <col min="15" max="15" width="40.28515625" style="6" customWidth="1"/>
    <col min="16" max="16" width="35.5703125" style="3" customWidth="1"/>
    <col min="17" max="17" width="16.5703125" style="3" customWidth="1"/>
    <col min="18" max="18" width="29.85546875" style="3" customWidth="1"/>
    <col min="19" max="19" width="22.42578125" style="1" hidden="1" customWidth="1"/>
    <col min="20" max="21" width="11.5703125" style="1"/>
    <col min="22" max="22" width="16.5703125" style="1" bestFit="1" customWidth="1"/>
    <col min="23" max="16384" width="11.5703125" style="1"/>
  </cols>
  <sheetData>
    <row r="1" spans="1:20" ht="19.5" customHeight="1" x14ac:dyDescent="0.2">
      <c r="A1" s="61"/>
      <c r="B1" s="61"/>
      <c r="C1" s="61"/>
      <c r="D1" s="62" t="s">
        <v>30</v>
      </c>
      <c r="E1" s="62"/>
      <c r="F1" s="62"/>
      <c r="G1" s="62"/>
      <c r="H1" s="62"/>
      <c r="I1" s="62"/>
      <c r="J1" s="62"/>
      <c r="K1" s="62"/>
      <c r="L1" s="62"/>
      <c r="M1" s="62"/>
      <c r="N1" s="62"/>
      <c r="O1" s="62"/>
      <c r="P1" s="62"/>
      <c r="Q1" s="62"/>
      <c r="R1" s="63" t="s">
        <v>31</v>
      </c>
    </row>
    <row r="2" spans="1:20" ht="72.75" customHeight="1" x14ac:dyDescent="0.2">
      <c r="A2" s="61"/>
      <c r="B2" s="61"/>
      <c r="C2" s="61"/>
      <c r="D2" s="62" t="s">
        <v>32</v>
      </c>
      <c r="E2" s="62"/>
      <c r="F2" s="62"/>
      <c r="G2" s="62"/>
      <c r="H2" s="62"/>
      <c r="I2" s="62"/>
      <c r="J2" s="62"/>
      <c r="K2" s="62"/>
      <c r="L2" s="62"/>
      <c r="M2" s="62"/>
      <c r="N2" s="62"/>
      <c r="O2" s="62"/>
      <c r="P2" s="62"/>
      <c r="Q2" s="62"/>
      <c r="R2" s="64"/>
    </row>
    <row r="3" spans="1:20" ht="12.75" customHeight="1" x14ac:dyDescent="0.2">
      <c r="A3" s="61"/>
      <c r="B3" s="61"/>
      <c r="C3" s="61"/>
      <c r="D3" s="61"/>
      <c r="E3" s="61"/>
      <c r="F3" s="61"/>
      <c r="G3" s="61"/>
      <c r="H3" s="61"/>
      <c r="I3" s="61"/>
      <c r="J3" s="61"/>
      <c r="K3" s="61"/>
      <c r="L3" s="61"/>
      <c r="M3" s="61"/>
      <c r="N3" s="61"/>
      <c r="O3" s="61"/>
      <c r="P3" s="61"/>
      <c r="Q3" s="61"/>
      <c r="R3" s="61"/>
    </row>
    <row r="4" spans="1:20" ht="21" customHeight="1" x14ac:dyDescent="0.2">
      <c r="A4" s="65"/>
      <c r="B4" s="66"/>
      <c r="C4" s="73">
        <v>2023</v>
      </c>
      <c r="D4" s="74"/>
      <c r="E4" s="9" t="s">
        <v>33</v>
      </c>
      <c r="F4" s="67"/>
      <c r="G4" s="68"/>
      <c r="H4" s="68"/>
      <c r="I4" s="68"/>
      <c r="J4" s="68"/>
      <c r="K4" s="68"/>
      <c r="L4" s="69"/>
      <c r="M4" s="70" t="s">
        <v>551</v>
      </c>
      <c r="N4" s="65"/>
      <c r="O4" s="66"/>
      <c r="P4" s="71">
        <v>44929</v>
      </c>
      <c r="Q4" s="72"/>
      <c r="R4" s="72"/>
      <c r="T4" s="60"/>
    </row>
    <row r="5" spans="1:20" ht="20.100000000000001" customHeight="1" x14ac:dyDescent="0.2">
      <c r="A5" s="61"/>
      <c r="B5" s="61"/>
      <c r="C5" s="61"/>
      <c r="D5" s="61"/>
      <c r="E5" s="61"/>
      <c r="F5" s="61"/>
      <c r="G5" s="61"/>
      <c r="H5" s="61"/>
      <c r="I5" s="61"/>
      <c r="J5" s="61"/>
      <c r="K5" s="61"/>
      <c r="L5" s="61"/>
      <c r="M5" s="61"/>
      <c r="N5" s="61"/>
      <c r="O5" s="61"/>
      <c r="P5" s="61"/>
      <c r="Q5" s="61"/>
      <c r="R5" s="61"/>
    </row>
    <row r="6" spans="1:20" ht="82.5" customHeight="1" x14ac:dyDescent="0.2">
      <c r="A6" s="2" t="s">
        <v>34</v>
      </c>
      <c r="B6" s="2" t="s">
        <v>35</v>
      </c>
      <c r="C6" s="2" t="s">
        <v>36</v>
      </c>
      <c r="D6" s="2" t="s">
        <v>37</v>
      </c>
      <c r="E6" s="2" t="s">
        <v>38</v>
      </c>
      <c r="F6" s="2" t="s">
        <v>39</v>
      </c>
      <c r="G6" s="2" t="s">
        <v>40</v>
      </c>
      <c r="H6" s="2" t="s">
        <v>41</v>
      </c>
      <c r="I6" s="2" t="s">
        <v>42</v>
      </c>
      <c r="J6" s="2" t="s">
        <v>43</v>
      </c>
      <c r="K6" s="2" t="s">
        <v>44</v>
      </c>
      <c r="L6" s="2" t="s">
        <v>45</v>
      </c>
      <c r="M6" s="2" t="s">
        <v>46</v>
      </c>
      <c r="N6" s="2" t="s">
        <v>47</v>
      </c>
      <c r="O6" s="2" t="s">
        <v>48</v>
      </c>
      <c r="P6" s="2" t="s">
        <v>49</v>
      </c>
      <c r="Q6" s="2" t="s">
        <v>50</v>
      </c>
      <c r="R6" s="2" t="s">
        <v>51</v>
      </c>
    </row>
    <row r="7" spans="1:20" ht="75" x14ac:dyDescent="0.2">
      <c r="A7" s="16" t="s">
        <v>52</v>
      </c>
      <c r="B7" s="16" t="s">
        <v>53</v>
      </c>
      <c r="C7" s="17" t="s">
        <v>2</v>
      </c>
      <c r="D7" s="17" t="s">
        <v>54</v>
      </c>
      <c r="E7" s="17" t="s">
        <v>552</v>
      </c>
      <c r="F7" s="16">
        <v>80111600</v>
      </c>
      <c r="G7" s="16" t="s">
        <v>55</v>
      </c>
      <c r="H7" s="16" t="s">
        <v>56</v>
      </c>
      <c r="I7" s="16" t="s">
        <v>57</v>
      </c>
      <c r="J7" s="16" t="s">
        <v>58</v>
      </c>
      <c r="K7" s="16" t="s">
        <v>59</v>
      </c>
      <c r="L7" s="16">
        <v>4</v>
      </c>
      <c r="M7" s="18">
        <v>3090000</v>
      </c>
      <c r="N7" s="19">
        <f t="shared" ref="N7:N17" si="0">M7*L7</f>
        <v>12360000</v>
      </c>
      <c r="O7" s="20" t="s">
        <v>60</v>
      </c>
      <c r="P7" s="17" t="s">
        <v>61</v>
      </c>
      <c r="Q7" s="21" t="s">
        <v>62</v>
      </c>
      <c r="R7" s="21" t="s">
        <v>63</v>
      </c>
    </row>
    <row r="8" spans="1:20" ht="75" x14ac:dyDescent="0.2">
      <c r="A8" s="16" t="s">
        <v>52</v>
      </c>
      <c r="B8" s="16" t="s">
        <v>53</v>
      </c>
      <c r="C8" s="17" t="s">
        <v>2</v>
      </c>
      <c r="D8" s="17" t="s">
        <v>54</v>
      </c>
      <c r="E8" s="17" t="s">
        <v>552</v>
      </c>
      <c r="F8" s="16">
        <v>80111600</v>
      </c>
      <c r="G8" s="16" t="s">
        <v>55</v>
      </c>
      <c r="H8" s="16" t="s">
        <v>56</v>
      </c>
      <c r="I8" s="16" t="s">
        <v>57</v>
      </c>
      <c r="J8" s="16" t="s">
        <v>64</v>
      </c>
      <c r="K8" s="16" t="s">
        <v>65</v>
      </c>
      <c r="L8" s="16">
        <v>4</v>
      </c>
      <c r="M8" s="18">
        <v>3090000</v>
      </c>
      <c r="N8" s="19">
        <f t="shared" si="0"/>
        <v>12360000</v>
      </c>
      <c r="O8" s="20" t="s">
        <v>60</v>
      </c>
      <c r="P8" s="17" t="s">
        <v>61</v>
      </c>
      <c r="Q8" s="21" t="s">
        <v>62</v>
      </c>
      <c r="R8" s="21" t="s">
        <v>63</v>
      </c>
    </row>
    <row r="9" spans="1:20" ht="75" x14ac:dyDescent="0.2">
      <c r="A9" s="16" t="s">
        <v>52</v>
      </c>
      <c r="B9" s="16" t="s">
        <v>53</v>
      </c>
      <c r="C9" s="17" t="s">
        <v>2</v>
      </c>
      <c r="D9" s="17" t="s">
        <v>54</v>
      </c>
      <c r="E9" s="17" t="s">
        <v>552</v>
      </c>
      <c r="F9" s="16">
        <v>80111600</v>
      </c>
      <c r="G9" s="16" t="s">
        <v>66</v>
      </c>
      <c r="H9" s="16" t="s">
        <v>56</v>
      </c>
      <c r="I9" s="16" t="s">
        <v>57</v>
      </c>
      <c r="J9" s="16" t="s">
        <v>58</v>
      </c>
      <c r="K9" s="16" t="s">
        <v>59</v>
      </c>
      <c r="L9" s="22">
        <v>4</v>
      </c>
      <c r="M9" s="23">
        <v>3300000</v>
      </c>
      <c r="N9" s="19">
        <f t="shared" si="0"/>
        <v>13200000</v>
      </c>
      <c r="O9" s="20" t="s">
        <v>60</v>
      </c>
      <c r="P9" s="19" t="s">
        <v>61</v>
      </c>
      <c r="Q9" s="19" t="s">
        <v>62</v>
      </c>
      <c r="R9" s="19" t="s">
        <v>63</v>
      </c>
    </row>
    <row r="10" spans="1:20" ht="75" x14ac:dyDescent="0.2">
      <c r="A10" s="16" t="s">
        <v>52</v>
      </c>
      <c r="B10" s="16" t="s">
        <v>53</v>
      </c>
      <c r="C10" s="17" t="s">
        <v>2</v>
      </c>
      <c r="D10" s="17" t="s">
        <v>54</v>
      </c>
      <c r="E10" s="17" t="s">
        <v>552</v>
      </c>
      <c r="F10" s="16">
        <v>80111600</v>
      </c>
      <c r="G10" s="16" t="s">
        <v>66</v>
      </c>
      <c r="H10" s="16" t="s">
        <v>56</v>
      </c>
      <c r="I10" s="16" t="s">
        <v>57</v>
      </c>
      <c r="J10" s="16" t="s">
        <v>64</v>
      </c>
      <c r="K10" s="16" t="s">
        <v>65</v>
      </c>
      <c r="L10" s="22">
        <v>4</v>
      </c>
      <c r="M10" s="23">
        <v>3300000</v>
      </c>
      <c r="N10" s="19">
        <f t="shared" si="0"/>
        <v>13200000</v>
      </c>
      <c r="O10" s="20" t="s">
        <v>60</v>
      </c>
      <c r="P10" s="19" t="s">
        <v>61</v>
      </c>
      <c r="Q10" s="19" t="s">
        <v>62</v>
      </c>
      <c r="R10" s="19" t="s">
        <v>63</v>
      </c>
    </row>
    <row r="11" spans="1:20" ht="75" x14ac:dyDescent="0.2">
      <c r="A11" s="16" t="s">
        <v>52</v>
      </c>
      <c r="B11" s="16" t="s">
        <v>53</v>
      </c>
      <c r="C11" s="17" t="s">
        <v>2</v>
      </c>
      <c r="D11" s="17" t="s">
        <v>54</v>
      </c>
      <c r="E11" s="17" t="s">
        <v>552</v>
      </c>
      <c r="F11" s="16">
        <v>80111600</v>
      </c>
      <c r="G11" s="16" t="s">
        <v>67</v>
      </c>
      <c r="H11" s="16" t="s">
        <v>68</v>
      </c>
      <c r="I11" s="16" t="s">
        <v>57</v>
      </c>
      <c r="J11" s="16" t="s">
        <v>58</v>
      </c>
      <c r="K11" s="16" t="s">
        <v>59</v>
      </c>
      <c r="L11" s="22">
        <v>5</v>
      </c>
      <c r="M11" s="23">
        <v>4800000</v>
      </c>
      <c r="N11" s="19">
        <f t="shared" si="0"/>
        <v>24000000</v>
      </c>
      <c r="O11" s="20" t="s">
        <v>60</v>
      </c>
      <c r="P11" s="19" t="s">
        <v>61</v>
      </c>
      <c r="Q11" s="19" t="s">
        <v>62</v>
      </c>
      <c r="R11" s="19" t="s">
        <v>63</v>
      </c>
    </row>
    <row r="12" spans="1:20" ht="75" x14ac:dyDescent="0.2">
      <c r="A12" s="16" t="s">
        <v>52</v>
      </c>
      <c r="B12" s="16" t="s">
        <v>53</v>
      </c>
      <c r="C12" s="17" t="s">
        <v>2</v>
      </c>
      <c r="D12" s="17" t="s">
        <v>54</v>
      </c>
      <c r="E12" s="17" t="s">
        <v>552</v>
      </c>
      <c r="F12" s="16">
        <v>80111600</v>
      </c>
      <c r="G12" s="16" t="s">
        <v>67</v>
      </c>
      <c r="H12" s="16" t="s">
        <v>68</v>
      </c>
      <c r="I12" s="16" t="s">
        <v>57</v>
      </c>
      <c r="J12" s="16" t="s">
        <v>64</v>
      </c>
      <c r="K12" s="16" t="s">
        <v>65</v>
      </c>
      <c r="L12" s="22">
        <v>4</v>
      </c>
      <c r="M12" s="23">
        <v>4800000</v>
      </c>
      <c r="N12" s="19">
        <f t="shared" si="0"/>
        <v>19200000</v>
      </c>
      <c r="O12" s="20" t="s">
        <v>60</v>
      </c>
      <c r="P12" s="19" t="s">
        <v>61</v>
      </c>
      <c r="Q12" s="19" t="s">
        <v>62</v>
      </c>
      <c r="R12" s="21" t="s">
        <v>63</v>
      </c>
    </row>
    <row r="13" spans="1:20" ht="75" x14ac:dyDescent="0.2">
      <c r="A13" s="16" t="s">
        <v>52</v>
      </c>
      <c r="B13" s="16" t="s">
        <v>53</v>
      </c>
      <c r="C13" s="17" t="s">
        <v>2</v>
      </c>
      <c r="D13" s="17" t="s">
        <v>54</v>
      </c>
      <c r="E13" s="17" t="s">
        <v>552</v>
      </c>
      <c r="F13" s="16">
        <v>80111600</v>
      </c>
      <c r="G13" s="16" t="s">
        <v>69</v>
      </c>
      <c r="H13" s="16" t="s">
        <v>68</v>
      </c>
      <c r="I13" s="16" t="s">
        <v>57</v>
      </c>
      <c r="J13" s="16" t="s">
        <v>58</v>
      </c>
      <c r="K13" s="16" t="s">
        <v>59</v>
      </c>
      <c r="L13" s="22">
        <v>5</v>
      </c>
      <c r="M13" s="23">
        <v>4000000</v>
      </c>
      <c r="N13" s="19">
        <f t="shared" si="0"/>
        <v>20000000</v>
      </c>
      <c r="O13" s="20" t="s">
        <v>60</v>
      </c>
      <c r="P13" s="19" t="s">
        <v>61</v>
      </c>
      <c r="Q13" s="19" t="s">
        <v>62</v>
      </c>
      <c r="R13" s="21" t="s">
        <v>63</v>
      </c>
    </row>
    <row r="14" spans="1:20" ht="75" x14ac:dyDescent="0.2">
      <c r="A14" s="16" t="s">
        <v>52</v>
      </c>
      <c r="B14" s="16" t="s">
        <v>53</v>
      </c>
      <c r="C14" s="17" t="s">
        <v>2</v>
      </c>
      <c r="D14" s="17" t="s">
        <v>54</v>
      </c>
      <c r="E14" s="17" t="s">
        <v>552</v>
      </c>
      <c r="F14" s="16">
        <v>80111600</v>
      </c>
      <c r="G14" s="16" t="s">
        <v>69</v>
      </c>
      <c r="H14" s="16" t="s">
        <v>68</v>
      </c>
      <c r="I14" s="16" t="s">
        <v>57</v>
      </c>
      <c r="J14" s="16" t="s">
        <v>64</v>
      </c>
      <c r="K14" s="16" t="s">
        <v>65</v>
      </c>
      <c r="L14" s="22">
        <v>4</v>
      </c>
      <c r="M14" s="23">
        <v>4000000</v>
      </c>
      <c r="N14" s="19">
        <f t="shared" si="0"/>
        <v>16000000</v>
      </c>
      <c r="O14" s="20" t="s">
        <v>60</v>
      </c>
      <c r="P14" s="19" t="s">
        <v>61</v>
      </c>
      <c r="Q14" s="19" t="s">
        <v>62</v>
      </c>
      <c r="R14" s="21" t="s">
        <v>63</v>
      </c>
    </row>
    <row r="15" spans="1:20" ht="75" x14ac:dyDescent="0.2">
      <c r="A15" s="16" t="s">
        <v>52</v>
      </c>
      <c r="B15" s="16" t="s">
        <v>53</v>
      </c>
      <c r="C15" s="17" t="s">
        <v>2</v>
      </c>
      <c r="D15" s="17" t="s">
        <v>54</v>
      </c>
      <c r="E15" s="17" t="s">
        <v>552</v>
      </c>
      <c r="F15" s="16">
        <v>80111600</v>
      </c>
      <c r="G15" s="16" t="s">
        <v>70</v>
      </c>
      <c r="H15" s="16" t="s">
        <v>56</v>
      </c>
      <c r="I15" s="16" t="s">
        <v>57</v>
      </c>
      <c r="J15" s="16" t="s">
        <v>59</v>
      </c>
      <c r="K15" s="16" t="s">
        <v>71</v>
      </c>
      <c r="L15" s="22">
        <v>4</v>
      </c>
      <c r="M15" s="23">
        <v>3300000</v>
      </c>
      <c r="N15" s="19">
        <f t="shared" si="0"/>
        <v>13200000</v>
      </c>
      <c r="O15" s="20" t="s">
        <v>60</v>
      </c>
      <c r="P15" s="19" t="s">
        <v>61</v>
      </c>
      <c r="Q15" s="19" t="s">
        <v>62</v>
      </c>
      <c r="R15" s="21" t="s">
        <v>63</v>
      </c>
    </row>
    <row r="16" spans="1:20" ht="75" x14ac:dyDescent="0.2">
      <c r="A16" s="16" t="s">
        <v>52</v>
      </c>
      <c r="B16" s="16" t="s">
        <v>53</v>
      </c>
      <c r="C16" s="17" t="s">
        <v>2</v>
      </c>
      <c r="D16" s="17" t="s">
        <v>54</v>
      </c>
      <c r="E16" s="17" t="s">
        <v>552</v>
      </c>
      <c r="F16" s="16">
        <v>80111600</v>
      </c>
      <c r="G16" s="16" t="s">
        <v>70</v>
      </c>
      <c r="H16" s="16" t="s">
        <v>56</v>
      </c>
      <c r="I16" s="16" t="s">
        <v>57</v>
      </c>
      <c r="J16" s="16" t="s">
        <v>64</v>
      </c>
      <c r="K16" s="16" t="s">
        <v>65</v>
      </c>
      <c r="L16" s="22">
        <v>4</v>
      </c>
      <c r="M16" s="23">
        <v>3300000</v>
      </c>
      <c r="N16" s="19">
        <f t="shared" si="0"/>
        <v>13200000</v>
      </c>
      <c r="O16" s="20" t="s">
        <v>60</v>
      </c>
      <c r="P16" s="19" t="s">
        <v>61</v>
      </c>
      <c r="Q16" s="19" t="s">
        <v>62</v>
      </c>
      <c r="R16" s="21" t="s">
        <v>63</v>
      </c>
    </row>
    <row r="17" spans="1:19" ht="75" x14ac:dyDescent="0.2">
      <c r="A17" s="16" t="s">
        <v>52</v>
      </c>
      <c r="B17" s="16" t="s">
        <v>53</v>
      </c>
      <c r="C17" s="17" t="s">
        <v>2</v>
      </c>
      <c r="D17" s="17" t="s">
        <v>54</v>
      </c>
      <c r="E17" s="17" t="s">
        <v>552</v>
      </c>
      <c r="F17" s="16">
        <v>80111600</v>
      </c>
      <c r="G17" s="16" t="s">
        <v>66</v>
      </c>
      <c r="H17" s="16" t="s">
        <v>56</v>
      </c>
      <c r="I17" s="16" t="s">
        <v>57</v>
      </c>
      <c r="J17" s="16" t="s">
        <v>58</v>
      </c>
      <c r="K17" s="16" t="s">
        <v>59</v>
      </c>
      <c r="L17" s="22">
        <v>4</v>
      </c>
      <c r="M17" s="23">
        <v>2200000</v>
      </c>
      <c r="N17" s="19">
        <f t="shared" si="0"/>
        <v>8800000</v>
      </c>
      <c r="O17" s="20" t="s">
        <v>60</v>
      </c>
      <c r="P17" s="19" t="s">
        <v>61</v>
      </c>
      <c r="Q17" s="19" t="s">
        <v>62</v>
      </c>
      <c r="R17" s="21" t="s">
        <v>63</v>
      </c>
    </row>
    <row r="18" spans="1:19" ht="75" x14ac:dyDescent="0.2">
      <c r="A18" s="16" t="s">
        <v>52</v>
      </c>
      <c r="B18" s="16" t="s">
        <v>53</v>
      </c>
      <c r="C18" s="17" t="s">
        <v>2</v>
      </c>
      <c r="D18" s="17" t="s">
        <v>54</v>
      </c>
      <c r="E18" s="17" t="s">
        <v>552</v>
      </c>
      <c r="F18" s="16">
        <v>80111600</v>
      </c>
      <c r="G18" s="16" t="s">
        <v>66</v>
      </c>
      <c r="H18" s="16" t="s">
        <v>56</v>
      </c>
      <c r="I18" s="16" t="s">
        <v>57</v>
      </c>
      <c r="J18" s="16" t="s">
        <v>64</v>
      </c>
      <c r="K18" s="16" t="s">
        <v>65</v>
      </c>
      <c r="L18" s="22" t="s">
        <v>553</v>
      </c>
      <c r="M18" s="23">
        <v>2200000</v>
      </c>
      <c r="N18" s="19">
        <f>9533333-53333</f>
        <v>9480000</v>
      </c>
      <c r="O18" s="20" t="s">
        <v>60</v>
      </c>
      <c r="P18" s="19" t="s">
        <v>61</v>
      </c>
      <c r="Q18" s="19" t="s">
        <v>62</v>
      </c>
      <c r="R18" s="21" t="s">
        <v>63</v>
      </c>
    </row>
    <row r="19" spans="1:19" ht="60" x14ac:dyDescent="0.2">
      <c r="A19" s="16" t="s">
        <v>72</v>
      </c>
      <c r="B19" s="16" t="s">
        <v>73</v>
      </c>
      <c r="C19" s="16" t="s">
        <v>3</v>
      </c>
      <c r="D19" s="16" t="s">
        <v>74</v>
      </c>
      <c r="E19" s="16" t="s">
        <v>13</v>
      </c>
      <c r="F19" s="16">
        <v>80111600</v>
      </c>
      <c r="G19" s="16" t="s">
        <v>75</v>
      </c>
      <c r="H19" s="16" t="s">
        <v>68</v>
      </c>
      <c r="I19" s="16" t="s">
        <v>57</v>
      </c>
      <c r="J19" s="21" t="s">
        <v>76</v>
      </c>
      <c r="K19" s="21" t="s">
        <v>76</v>
      </c>
      <c r="L19" s="16">
        <v>10.5</v>
      </c>
      <c r="M19" s="18">
        <v>3500000</v>
      </c>
      <c r="N19" s="19">
        <f t="shared" ref="N19:N26" si="1">+L19*M19</f>
        <v>36750000</v>
      </c>
      <c r="O19" s="19" t="s">
        <v>77</v>
      </c>
      <c r="P19" s="19" t="s">
        <v>61</v>
      </c>
      <c r="Q19" s="19" t="s">
        <v>62</v>
      </c>
      <c r="R19" s="19" t="s">
        <v>63</v>
      </c>
      <c r="S19" s="24" t="s">
        <v>78</v>
      </c>
    </row>
    <row r="20" spans="1:19" ht="60" x14ac:dyDescent="0.2">
      <c r="A20" s="16" t="s">
        <v>72</v>
      </c>
      <c r="B20" s="16" t="s">
        <v>73</v>
      </c>
      <c r="C20" s="16" t="s">
        <v>3</v>
      </c>
      <c r="D20" s="16" t="s">
        <v>74</v>
      </c>
      <c r="E20" s="16" t="s">
        <v>13</v>
      </c>
      <c r="F20" s="16">
        <v>80111600</v>
      </c>
      <c r="G20" s="16" t="s">
        <v>79</v>
      </c>
      <c r="H20" s="16" t="s">
        <v>56</v>
      </c>
      <c r="I20" s="16" t="s">
        <v>57</v>
      </c>
      <c r="J20" s="21" t="s">
        <v>76</v>
      </c>
      <c r="K20" s="21" t="s">
        <v>76</v>
      </c>
      <c r="L20" s="16">
        <v>10.5</v>
      </c>
      <c r="M20" s="18">
        <v>4000000</v>
      </c>
      <c r="N20" s="19">
        <f t="shared" si="1"/>
        <v>42000000</v>
      </c>
      <c r="O20" s="19" t="s">
        <v>77</v>
      </c>
      <c r="P20" s="19" t="s">
        <v>61</v>
      </c>
      <c r="Q20" s="19" t="s">
        <v>62</v>
      </c>
      <c r="R20" s="19" t="s">
        <v>63</v>
      </c>
      <c r="S20" s="24" t="s">
        <v>80</v>
      </c>
    </row>
    <row r="21" spans="1:19" ht="60" x14ac:dyDescent="0.2">
      <c r="A21" s="16" t="s">
        <v>72</v>
      </c>
      <c r="B21" s="16" t="s">
        <v>73</v>
      </c>
      <c r="C21" s="16" t="s">
        <v>3</v>
      </c>
      <c r="D21" s="16" t="s">
        <v>74</v>
      </c>
      <c r="E21" s="16" t="s">
        <v>13</v>
      </c>
      <c r="F21" s="16">
        <v>80111600</v>
      </c>
      <c r="G21" s="16" t="s">
        <v>81</v>
      </c>
      <c r="H21" s="16" t="s">
        <v>56</v>
      </c>
      <c r="I21" s="16" t="s">
        <v>57</v>
      </c>
      <c r="J21" s="21" t="s">
        <v>76</v>
      </c>
      <c r="K21" s="21" t="s">
        <v>76</v>
      </c>
      <c r="L21" s="16">
        <v>10.5</v>
      </c>
      <c r="M21" s="18">
        <v>3421000</v>
      </c>
      <c r="N21" s="19">
        <f t="shared" si="1"/>
        <v>35920500</v>
      </c>
      <c r="O21" s="19" t="s">
        <v>77</v>
      </c>
      <c r="P21" s="19" t="s">
        <v>61</v>
      </c>
      <c r="Q21" s="19" t="s">
        <v>62</v>
      </c>
      <c r="R21" s="19" t="s">
        <v>63</v>
      </c>
      <c r="S21" s="24" t="s">
        <v>82</v>
      </c>
    </row>
    <row r="22" spans="1:19" ht="60" x14ac:dyDescent="0.2">
      <c r="A22" s="16" t="s">
        <v>72</v>
      </c>
      <c r="B22" s="16" t="s">
        <v>73</v>
      </c>
      <c r="C22" s="16" t="s">
        <v>3</v>
      </c>
      <c r="D22" s="16" t="s">
        <v>74</v>
      </c>
      <c r="E22" s="16" t="s">
        <v>13</v>
      </c>
      <c r="F22" s="16">
        <v>80111600</v>
      </c>
      <c r="G22" s="16" t="s">
        <v>554</v>
      </c>
      <c r="H22" s="16" t="s">
        <v>68</v>
      </c>
      <c r="I22" s="16" t="s">
        <v>57</v>
      </c>
      <c r="J22" s="21" t="s">
        <v>76</v>
      </c>
      <c r="K22" s="21" t="s">
        <v>76</v>
      </c>
      <c r="L22" s="16">
        <v>10.5</v>
      </c>
      <c r="M22" s="18">
        <v>3250000</v>
      </c>
      <c r="N22" s="19">
        <f t="shared" si="1"/>
        <v>34125000</v>
      </c>
      <c r="O22" s="19" t="s">
        <v>77</v>
      </c>
      <c r="P22" s="19" t="s">
        <v>61</v>
      </c>
      <c r="Q22" s="19" t="s">
        <v>62</v>
      </c>
      <c r="R22" s="19" t="s">
        <v>63</v>
      </c>
      <c r="S22" s="24" t="s">
        <v>83</v>
      </c>
    </row>
    <row r="23" spans="1:19" ht="60" x14ac:dyDescent="0.2">
      <c r="A23" s="16" t="s">
        <v>72</v>
      </c>
      <c r="B23" s="16" t="s">
        <v>73</v>
      </c>
      <c r="C23" s="16" t="s">
        <v>3</v>
      </c>
      <c r="D23" s="16" t="s">
        <v>74</v>
      </c>
      <c r="E23" s="16" t="s">
        <v>13</v>
      </c>
      <c r="F23" s="16">
        <v>80111600</v>
      </c>
      <c r="G23" s="16" t="s">
        <v>79</v>
      </c>
      <c r="H23" s="16" t="s">
        <v>56</v>
      </c>
      <c r="I23" s="16" t="s">
        <v>57</v>
      </c>
      <c r="J23" s="21" t="s">
        <v>76</v>
      </c>
      <c r="K23" s="21" t="s">
        <v>76</v>
      </c>
      <c r="L23" s="16">
        <v>11</v>
      </c>
      <c r="M23" s="18">
        <v>3400000</v>
      </c>
      <c r="N23" s="19">
        <f t="shared" si="1"/>
        <v>37400000</v>
      </c>
      <c r="O23" s="19" t="s">
        <v>77</v>
      </c>
      <c r="P23" s="19" t="s">
        <v>61</v>
      </c>
      <c r="Q23" s="19" t="s">
        <v>62</v>
      </c>
      <c r="R23" s="19" t="s">
        <v>63</v>
      </c>
      <c r="S23" s="24" t="s">
        <v>84</v>
      </c>
    </row>
    <row r="24" spans="1:19" ht="60" x14ac:dyDescent="0.2">
      <c r="A24" s="16" t="s">
        <v>72</v>
      </c>
      <c r="B24" s="16" t="s">
        <v>73</v>
      </c>
      <c r="C24" s="16" t="s">
        <v>3</v>
      </c>
      <c r="D24" s="16" t="s">
        <v>74</v>
      </c>
      <c r="E24" s="16" t="s">
        <v>13</v>
      </c>
      <c r="F24" s="16">
        <v>80111600</v>
      </c>
      <c r="G24" s="16" t="s">
        <v>79</v>
      </c>
      <c r="H24" s="16" t="s">
        <v>56</v>
      </c>
      <c r="I24" s="16" t="s">
        <v>57</v>
      </c>
      <c r="J24" s="21" t="s">
        <v>76</v>
      </c>
      <c r="K24" s="21" t="s">
        <v>76</v>
      </c>
      <c r="L24" s="16">
        <v>10.5</v>
      </c>
      <c r="M24" s="18">
        <v>3849000</v>
      </c>
      <c r="N24" s="19">
        <f t="shared" si="1"/>
        <v>40414500</v>
      </c>
      <c r="O24" s="19" t="s">
        <v>77</v>
      </c>
      <c r="P24" s="19" t="s">
        <v>61</v>
      </c>
      <c r="Q24" s="19" t="s">
        <v>62</v>
      </c>
      <c r="R24" s="19" t="s">
        <v>63</v>
      </c>
      <c r="S24" s="24" t="s">
        <v>85</v>
      </c>
    </row>
    <row r="25" spans="1:19" ht="60" x14ac:dyDescent="0.2">
      <c r="A25" s="16" t="s">
        <v>72</v>
      </c>
      <c r="B25" s="16" t="s">
        <v>73</v>
      </c>
      <c r="C25" s="16" t="s">
        <v>3</v>
      </c>
      <c r="D25" s="16" t="s">
        <v>74</v>
      </c>
      <c r="E25" s="16" t="s">
        <v>13</v>
      </c>
      <c r="F25" s="16">
        <v>80111600</v>
      </c>
      <c r="G25" s="16" t="s">
        <v>79</v>
      </c>
      <c r="H25" s="16" t="s">
        <v>56</v>
      </c>
      <c r="I25" s="16" t="s">
        <v>57</v>
      </c>
      <c r="J25" s="21" t="s">
        <v>76</v>
      </c>
      <c r="K25" s="21" t="s">
        <v>76</v>
      </c>
      <c r="L25" s="16">
        <v>10.5</v>
      </c>
      <c r="M25" s="18">
        <v>3600000</v>
      </c>
      <c r="N25" s="19">
        <f t="shared" si="1"/>
        <v>37800000</v>
      </c>
      <c r="O25" s="19" t="s">
        <v>77</v>
      </c>
      <c r="P25" s="19" t="s">
        <v>61</v>
      </c>
      <c r="Q25" s="19" t="s">
        <v>62</v>
      </c>
      <c r="R25" s="19" t="s">
        <v>63</v>
      </c>
      <c r="S25" s="24"/>
    </row>
    <row r="26" spans="1:19" ht="60" x14ac:dyDescent="0.2">
      <c r="A26" s="16" t="s">
        <v>72</v>
      </c>
      <c r="B26" s="16" t="s">
        <v>73</v>
      </c>
      <c r="C26" s="16" t="s">
        <v>3</v>
      </c>
      <c r="D26" s="16" t="s">
        <v>74</v>
      </c>
      <c r="E26" s="16" t="s">
        <v>13</v>
      </c>
      <c r="F26" s="16">
        <v>80111600</v>
      </c>
      <c r="G26" s="16" t="s">
        <v>81</v>
      </c>
      <c r="H26" s="16" t="s">
        <v>56</v>
      </c>
      <c r="I26" s="16" t="s">
        <v>57</v>
      </c>
      <c r="J26" s="21" t="s">
        <v>76</v>
      </c>
      <c r="K26" s="21" t="s">
        <v>76</v>
      </c>
      <c r="L26" s="16">
        <v>10</v>
      </c>
      <c r="M26" s="18">
        <v>3400000</v>
      </c>
      <c r="N26" s="19">
        <f t="shared" si="1"/>
        <v>34000000</v>
      </c>
      <c r="O26" s="19" t="s">
        <v>77</v>
      </c>
      <c r="P26" s="19" t="s">
        <v>61</v>
      </c>
      <c r="Q26" s="19" t="s">
        <v>62</v>
      </c>
      <c r="R26" s="19" t="s">
        <v>63</v>
      </c>
      <c r="S26" s="24" t="s">
        <v>86</v>
      </c>
    </row>
    <row r="27" spans="1:19" ht="60" x14ac:dyDescent="0.2">
      <c r="A27" s="16" t="s">
        <v>72</v>
      </c>
      <c r="B27" s="16" t="s">
        <v>73</v>
      </c>
      <c r="C27" s="16" t="s">
        <v>3</v>
      </c>
      <c r="D27" s="16" t="s">
        <v>74</v>
      </c>
      <c r="E27" s="16" t="s">
        <v>13</v>
      </c>
      <c r="F27" s="16">
        <v>80111600</v>
      </c>
      <c r="G27" s="16" t="s">
        <v>79</v>
      </c>
      <c r="H27" s="16" t="s">
        <v>56</v>
      </c>
      <c r="I27" s="16" t="s">
        <v>57</v>
      </c>
      <c r="J27" s="21" t="s">
        <v>76</v>
      </c>
      <c r="K27" s="21" t="s">
        <v>76</v>
      </c>
      <c r="L27" s="16">
        <v>10.5</v>
      </c>
      <c r="M27" s="18">
        <v>3600000</v>
      </c>
      <c r="N27" s="19">
        <f t="shared" ref="N27:N32" si="2">+L27*M27</f>
        <v>37800000</v>
      </c>
      <c r="O27" s="19" t="s">
        <v>77</v>
      </c>
      <c r="P27" s="19" t="s">
        <v>61</v>
      </c>
      <c r="Q27" s="19" t="s">
        <v>62</v>
      </c>
      <c r="R27" s="19" t="s">
        <v>63</v>
      </c>
      <c r="S27" s="24" t="s">
        <v>87</v>
      </c>
    </row>
    <row r="28" spans="1:19" ht="60" x14ac:dyDescent="0.2">
      <c r="A28" s="16" t="s">
        <v>72</v>
      </c>
      <c r="B28" s="16" t="s">
        <v>73</v>
      </c>
      <c r="C28" s="16" t="s">
        <v>3</v>
      </c>
      <c r="D28" s="16" t="s">
        <v>74</v>
      </c>
      <c r="E28" s="16" t="s">
        <v>13</v>
      </c>
      <c r="F28" s="16">
        <v>80111600</v>
      </c>
      <c r="G28" s="16" t="s">
        <v>79</v>
      </c>
      <c r="H28" s="16" t="s">
        <v>56</v>
      </c>
      <c r="I28" s="16" t="s">
        <v>57</v>
      </c>
      <c r="J28" s="21" t="s">
        <v>76</v>
      </c>
      <c r="K28" s="21" t="s">
        <v>76</v>
      </c>
      <c r="L28" s="16">
        <v>10</v>
      </c>
      <c r="M28" s="18">
        <v>3421000</v>
      </c>
      <c r="N28" s="19">
        <f t="shared" si="2"/>
        <v>34210000</v>
      </c>
      <c r="O28" s="19" t="s">
        <v>77</v>
      </c>
      <c r="P28" s="19" t="s">
        <v>61</v>
      </c>
      <c r="Q28" s="19" t="s">
        <v>62</v>
      </c>
      <c r="R28" s="19" t="s">
        <v>63</v>
      </c>
      <c r="S28" s="24" t="s">
        <v>88</v>
      </c>
    </row>
    <row r="29" spans="1:19" ht="60" x14ac:dyDescent="0.2">
      <c r="A29" s="16" t="s">
        <v>72</v>
      </c>
      <c r="B29" s="16" t="s">
        <v>73</v>
      </c>
      <c r="C29" s="16" t="s">
        <v>3</v>
      </c>
      <c r="D29" s="16" t="s">
        <v>74</v>
      </c>
      <c r="E29" s="16" t="s">
        <v>13</v>
      </c>
      <c r="F29" s="16">
        <v>80111600</v>
      </c>
      <c r="G29" s="16" t="s">
        <v>79</v>
      </c>
      <c r="H29" s="16" t="s">
        <v>56</v>
      </c>
      <c r="I29" s="16" t="s">
        <v>57</v>
      </c>
      <c r="J29" s="21" t="s">
        <v>76</v>
      </c>
      <c r="K29" s="21" t="s">
        <v>76</v>
      </c>
      <c r="L29" s="16">
        <v>10.5</v>
      </c>
      <c r="M29" s="18">
        <v>4000000</v>
      </c>
      <c r="N29" s="19">
        <f t="shared" si="2"/>
        <v>42000000</v>
      </c>
      <c r="O29" s="19" t="s">
        <v>77</v>
      </c>
      <c r="P29" s="19" t="s">
        <v>61</v>
      </c>
      <c r="Q29" s="19" t="s">
        <v>62</v>
      </c>
      <c r="R29" s="19" t="s">
        <v>63</v>
      </c>
      <c r="S29" s="24" t="s">
        <v>89</v>
      </c>
    </row>
    <row r="30" spans="1:19" ht="60" x14ac:dyDescent="0.2">
      <c r="A30" s="16" t="s">
        <v>72</v>
      </c>
      <c r="B30" s="16" t="s">
        <v>73</v>
      </c>
      <c r="C30" s="16" t="s">
        <v>3</v>
      </c>
      <c r="D30" s="16" t="s">
        <v>74</v>
      </c>
      <c r="E30" s="16" t="s">
        <v>13</v>
      </c>
      <c r="F30" s="16">
        <v>80111600</v>
      </c>
      <c r="G30" s="16" t="s">
        <v>90</v>
      </c>
      <c r="H30" s="16" t="s">
        <v>56</v>
      </c>
      <c r="I30" s="16" t="s">
        <v>57</v>
      </c>
      <c r="J30" s="21" t="s">
        <v>76</v>
      </c>
      <c r="K30" s="21" t="s">
        <v>76</v>
      </c>
      <c r="L30" s="16">
        <v>10.5</v>
      </c>
      <c r="M30" s="18">
        <v>4300000</v>
      </c>
      <c r="N30" s="19">
        <f t="shared" si="2"/>
        <v>45150000</v>
      </c>
      <c r="O30" s="19" t="s">
        <v>77</v>
      </c>
      <c r="P30" s="19" t="s">
        <v>61</v>
      </c>
      <c r="Q30" s="19" t="s">
        <v>62</v>
      </c>
      <c r="R30" s="19" t="s">
        <v>63</v>
      </c>
      <c r="S30" s="24" t="s">
        <v>91</v>
      </c>
    </row>
    <row r="31" spans="1:19" ht="60" x14ac:dyDescent="0.2">
      <c r="A31" s="16" t="s">
        <v>72</v>
      </c>
      <c r="B31" s="16" t="s">
        <v>73</v>
      </c>
      <c r="C31" s="16" t="s">
        <v>3</v>
      </c>
      <c r="D31" s="16" t="s">
        <v>74</v>
      </c>
      <c r="E31" s="16" t="s">
        <v>13</v>
      </c>
      <c r="F31" s="16">
        <v>80111600</v>
      </c>
      <c r="G31" s="16" t="s">
        <v>554</v>
      </c>
      <c r="H31" s="16" t="s">
        <v>56</v>
      </c>
      <c r="I31" s="16" t="s">
        <v>57</v>
      </c>
      <c r="J31" s="21" t="s">
        <v>76</v>
      </c>
      <c r="K31" s="21" t="s">
        <v>76</v>
      </c>
      <c r="L31" s="16">
        <v>10.5</v>
      </c>
      <c r="M31" s="18">
        <v>3421000</v>
      </c>
      <c r="N31" s="19">
        <f t="shared" si="2"/>
        <v>35920500</v>
      </c>
      <c r="O31" s="19" t="s">
        <v>77</v>
      </c>
      <c r="P31" s="19" t="s">
        <v>61</v>
      </c>
      <c r="Q31" s="19" t="s">
        <v>62</v>
      </c>
      <c r="R31" s="19" t="s">
        <v>63</v>
      </c>
      <c r="S31" s="24" t="s">
        <v>92</v>
      </c>
    </row>
    <row r="32" spans="1:19" ht="60" x14ac:dyDescent="0.2">
      <c r="A32" s="16" t="s">
        <v>72</v>
      </c>
      <c r="B32" s="16" t="s">
        <v>73</v>
      </c>
      <c r="C32" s="16" t="s">
        <v>3</v>
      </c>
      <c r="D32" s="16" t="s">
        <v>74</v>
      </c>
      <c r="E32" s="16" t="s">
        <v>13</v>
      </c>
      <c r="F32" s="16">
        <v>80111600</v>
      </c>
      <c r="G32" s="16" t="s">
        <v>79</v>
      </c>
      <c r="H32" s="16" t="s">
        <v>56</v>
      </c>
      <c r="I32" s="16" t="s">
        <v>57</v>
      </c>
      <c r="J32" s="21" t="s">
        <v>76</v>
      </c>
      <c r="K32" s="21" t="s">
        <v>76</v>
      </c>
      <c r="L32" s="16">
        <v>10.5</v>
      </c>
      <c r="M32" s="18">
        <v>4000000</v>
      </c>
      <c r="N32" s="19">
        <f t="shared" si="2"/>
        <v>42000000</v>
      </c>
      <c r="O32" s="19" t="s">
        <v>77</v>
      </c>
      <c r="P32" s="19" t="s">
        <v>61</v>
      </c>
      <c r="Q32" s="19" t="s">
        <v>62</v>
      </c>
      <c r="R32" s="19" t="s">
        <v>63</v>
      </c>
      <c r="S32" s="24" t="s">
        <v>93</v>
      </c>
    </row>
    <row r="33" spans="1:19" ht="60" x14ac:dyDescent="0.2">
      <c r="A33" s="16" t="s">
        <v>72</v>
      </c>
      <c r="B33" s="16" t="s">
        <v>73</v>
      </c>
      <c r="C33" s="16" t="s">
        <v>3</v>
      </c>
      <c r="D33" s="16" t="s">
        <v>74</v>
      </c>
      <c r="E33" s="16" t="s">
        <v>13</v>
      </c>
      <c r="F33" s="16">
        <v>80111600</v>
      </c>
      <c r="G33" s="16" t="s">
        <v>94</v>
      </c>
      <c r="H33" s="16" t="s">
        <v>56</v>
      </c>
      <c r="I33" s="16" t="s">
        <v>57</v>
      </c>
      <c r="J33" s="21" t="s">
        <v>76</v>
      </c>
      <c r="K33" s="21" t="s">
        <v>76</v>
      </c>
      <c r="L33" s="16">
        <v>3</v>
      </c>
      <c r="M33" s="18">
        <v>5300000</v>
      </c>
      <c r="N33" s="19">
        <f t="shared" ref="N33:N61" si="3">+L33*M33</f>
        <v>15900000</v>
      </c>
      <c r="O33" s="19" t="s">
        <v>77</v>
      </c>
      <c r="P33" s="19" t="s">
        <v>61</v>
      </c>
      <c r="Q33" s="19" t="s">
        <v>62</v>
      </c>
      <c r="R33" s="19" t="s">
        <v>63</v>
      </c>
      <c r="S33" s="24" t="s">
        <v>95</v>
      </c>
    </row>
    <row r="34" spans="1:19" ht="60" x14ac:dyDescent="0.2">
      <c r="A34" s="16" t="s">
        <v>72</v>
      </c>
      <c r="B34" s="16" t="s">
        <v>73</v>
      </c>
      <c r="C34" s="16" t="s">
        <v>3</v>
      </c>
      <c r="D34" s="16" t="s">
        <v>74</v>
      </c>
      <c r="E34" s="16" t="s">
        <v>13</v>
      </c>
      <c r="F34" s="16">
        <v>80111600</v>
      </c>
      <c r="G34" s="16" t="s">
        <v>554</v>
      </c>
      <c r="H34" s="16" t="s">
        <v>68</v>
      </c>
      <c r="I34" s="16" t="s">
        <v>57</v>
      </c>
      <c r="J34" s="21" t="s">
        <v>76</v>
      </c>
      <c r="K34" s="21" t="s">
        <v>76</v>
      </c>
      <c r="L34" s="16">
        <v>11.5</v>
      </c>
      <c r="M34" s="18">
        <v>3421000</v>
      </c>
      <c r="N34" s="19">
        <f t="shared" si="3"/>
        <v>39341500</v>
      </c>
      <c r="O34" s="19" t="s">
        <v>77</v>
      </c>
      <c r="P34" s="19" t="s">
        <v>61</v>
      </c>
      <c r="Q34" s="19" t="s">
        <v>62</v>
      </c>
      <c r="R34" s="19" t="s">
        <v>63</v>
      </c>
      <c r="S34" s="24" t="s">
        <v>96</v>
      </c>
    </row>
    <row r="35" spans="1:19" ht="60" x14ac:dyDescent="0.2">
      <c r="A35" s="16" t="s">
        <v>72</v>
      </c>
      <c r="B35" s="16" t="s">
        <v>73</v>
      </c>
      <c r="C35" s="16" t="s">
        <v>3</v>
      </c>
      <c r="D35" s="16" t="s">
        <v>74</v>
      </c>
      <c r="E35" s="16" t="s">
        <v>13</v>
      </c>
      <c r="F35" s="16">
        <v>80111600</v>
      </c>
      <c r="G35" s="16" t="s">
        <v>79</v>
      </c>
      <c r="H35" s="16" t="s">
        <v>56</v>
      </c>
      <c r="I35" s="16" t="s">
        <v>57</v>
      </c>
      <c r="J35" s="21" t="s">
        <v>76</v>
      </c>
      <c r="K35" s="21" t="s">
        <v>76</v>
      </c>
      <c r="L35" s="16">
        <v>10</v>
      </c>
      <c r="M35" s="18">
        <v>4000000</v>
      </c>
      <c r="N35" s="19">
        <f t="shared" si="3"/>
        <v>40000000</v>
      </c>
      <c r="O35" s="19" t="s">
        <v>77</v>
      </c>
      <c r="P35" s="19" t="s">
        <v>61</v>
      </c>
      <c r="Q35" s="19" t="s">
        <v>62</v>
      </c>
      <c r="R35" s="19" t="s">
        <v>63</v>
      </c>
      <c r="S35" s="24" t="s">
        <v>97</v>
      </c>
    </row>
    <row r="36" spans="1:19" ht="60" x14ac:dyDescent="0.2">
      <c r="A36" s="16" t="s">
        <v>72</v>
      </c>
      <c r="B36" s="16" t="s">
        <v>73</v>
      </c>
      <c r="C36" s="16" t="s">
        <v>3</v>
      </c>
      <c r="D36" s="16" t="s">
        <v>74</v>
      </c>
      <c r="E36" s="16" t="s">
        <v>13</v>
      </c>
      <c r="F36" s="16">
        <v>80111600</v>
      </c>
      <c r="G36" s="16" t="s">
        <v>79</v>
      </c>
      <c r="H36" s="16" t="s">
        <v>56</v>
      </c>
      <c r="I36" s="16" t="s">
        <v>57</v>
      </c>
      <c r="J36" s="21" t="s">
        <v>76</v>
      </c>
      <c r="K36" s="21" t="s">
        <v>76</v>
      </c>
      <c r="L36" s="16">
        <v>10.5</v>
      </c>
      <c r="M36" s="18">
        <v>4200000</v>
      </c>
      <c r="N36" s="19">
        <f t="shared" si="3"/>
        <v>44100000</v>
      </c>
      <c r="O36" s="19" t="s">
        <v>77</v>
      </c>
      <c r="P36" s="19" t="s">
        <v>61</v>
      </c>
      <c r="Q36" s="19" t="s">
        <v>62</v>
      </c>
      <c r="R36" s="19" t="s">
        <v>63</v>
      </c>
      <c r="S36" s="24" t="s">
        <v>98</v>
      </c>
    </row>
    <row r="37" spans="1:19" ht="60" x14ac:dyDescent="0.2">
      <c r="A37" s="16" t="s">
        <v>72</v>
      </c>
      <c r="B37" s="16" t="s">
        <v>73</v>
      </c>
      <c r="C37" s="16" t="s">
        <v>3</v>
      </c>
      <c r="D37" s="16" t="s">
        <v>74</v>
      </c>
      <c r="E37" s="16" t="s">
        <v>13</v>
      </c>
      <c r="F37" s="16">
        <v>80111600</v>
      </c>
      <c r="G37" s="16" t="s">
        <v>79</v>
      </c>
      <c r="H37" s="16" t="s">
        <v>56</v>
      </c>
      <c r="I37" s="16" t="s">
        <v>57</v>
      </c>
      <c r="J37" s="21" t="s">
        <v>76</v>
      </c>
      <c r="K37" s="21" t="s">
        <v>76</v>
      </c>
      <c r="L37" s="16">
        <v>10</v>
      </c>
      <c r="M37" s="18">
        <v>3500000</v>
      </c>
      <c r="N37" s="19">
        <f t="shared" si="3"/>
        <v>35000000</v>
      </c>
      <c r="O37" s="19" t="s">
        <v>77</v>
      </c>
      <c r="P37" s="19" t="s">
        <v>61</v>
      </c>
      <c r="Q37" s="19" t="s">
        <v>62</v>
      </c>
      <c r="R37" s="19" t="s">
        <v>63</v>
      </c>
      <c r="S37" s="24" t="s">
        <v>99</v>
      </c>
    </row>
    <row r="38" spans="1:19" ht="60" x14ac:dyDescent="0.2">
      <c r="A38" s="16" t="s">
        <v>72</v>
      </c>
      <c r="B38" s="16" t="s">
        <v>73</v>
      </c>
      <c r="C38" s="16" t="s">
        <v>3</v>
      </c>
      <c r="D38" s="16" t="s">
        <v>74</v>
      </c>
      <c r="E38" s="16" t="s">
        <v>13</v>
      </c>
      <c r="F38" s="16">
        <v>80111600</v>
      </c>
      <c r="G38" s="16" t="s">
        <v>79</v>
      </c>
      <c r="H38" s="16" t="s">
        <v>56</v>
      </c>
      <c r="I38" s="16" t="s">
        <v>57</v>
      </c>
      <c r="J38" s="21" t="s">
        <v>76</v>
      </c>
      <c r="K38" s="21" t="s">
        <v>76</v>
      </c>
      <c r="L38" s="16">
        <v>10.5</v>
      </c>
      <c r="M38" s="18">
        <v>4000000</v>
      </c>
      <c r="N38" s="19">
        <f t="shared" si="3"/>
        <v>42000000</v>
      </c>
      <c r="O38" s="19" t="s">
        <v>77</v>
      </c>
      <c r="P38" s="19" t="s">
        <v>61</v>
      </c>
      <c r="Q38" s="19" t="s">
        <v>62</v>
      </c>
      <c r="R38" s="19" t="s">
        <v>63</v>
      </c>
      <c r="S38" s="24" t="s">
        <v>100</v>
      </c>
    </row>
    <row r="39" spans="1:19" ht="60" x14ac:dyDescent="0.2">
      <c r="A39" s="16" t="s">
        <v>72</v>
      </c>
      <c r="B39" s="16" t="s">
        <v>73</v>
      </c>
      <c r="C39" s="16" t="s">
        <v>3</v>
      </c>
      <c r="D39" s="16" t="s">
        <v>74</v>
      </c>
      <c r="E39" s="16" t="s">
        <v>13</v>
      </c>
      <c r="F39" s="16">
        <v>80111600</v>
      </c>
      <c r="G39" s="16" t="s">
        <v>101</v>
      </c>
      <c r="H39" s="16" t="s">
        <v>68</v>
      </c>
      <c r="I39" s="16" t="s">
        <v>57</v>
      </c>
      <c r="J39" s="21" t="s">
        <v>76</v>
      </c>
      <c r="K39" s="21" t="s">
        <v>76</v>
      </c>
      <c r="L39" s="16">
        <v>10</v>
      </c>
      <c r="M39" s="18">
        <v>4000000</v>
      </c>
      <c r="N39" s="19">
        <f t="shared" si="3"/>
        <v>40000000</v>
      </c>
      <c r="O39" s="19" t="s">
        <v>77</v>
      </c>
      <c r="P39" s="19" t="s">
        <v>61</v>
      </c>
      <c r="Q39" s="19" t="s">
        <v>62</v>
      </c>
      <c r="R39" s="19" t="s">
        <v>63</v>
      </c>
      <c r="S39" s="24" t="s">
        <v>102</v>
      </c>
    </row>
    <row r="40" spans="1:19" ht="60" x14ac:dyDescent="0.2">
      <c r="A40" s="16" t="s">
        <v>72</v>
      </c>
      <c r="B40" s="16" t="s">
        <v>73</v>
      </c>
      <c r="C40" s="16" t="s">
        <v>3</v>
      </c>
      <c r="D40" s="16" t="s">
        <v>74</v>
      </c>
      <c r="E40" s="16" t="s">
        <v>13</v>
      </c>
      <c r="F40" s="16">
        <v>80111600</v>
      </c>
      <c r="G40" s="16" t="s">
        <v>101</v>
      </c>
      <c r="H40" s="16" t="s">
        <v>68</v>
      </c>
      <c r="I40" s="16" t="s">
        <v>57</v>
      </c>
      <c r="J40" s="21" t="s">
        <v>76</v>
      </c>
      <c r="K40" s="21" t="s">
        <v>76</v>
      </c>
      <c r="L40" s="16">
        <v>8</v>
      </c>
      <c r="M40" s="18">
        <v>5000000</v>
      </c>
      <c r="N40" s="19">
        <f t="shared" si="3"/>
        <v>40000000</v>
      </c>
      <c r="O40" s="19" t="s">
        <v>77</v>
      </c>
      <c r="P40" s="19" t="s">
        <v>61</v>
      </c>
      <c r="Q40" s="19" t="s">
        <v>62</v>
      </c>
      <c r="R40" s="19" t="s">
        <v>63</v>
      </c>
      <c r="S40" s="24" t="s">
        <v>103</v>
      </c>
    </row>
    <row r="41" spans="1:19" ht="60" x14ac:dyDescent="0.2">
      <c r="A41" s="16" t="s">
        <v>72</v>
      </c>
      <c r="B41" s="16" t="s">
        <v>73</v>
      </c>
      <c r="C41" s="16" t="s">
        <v>3</v>
      </c>
      <c r="D41" s="16" t="s">
        <v>74</v>
      </c>
      <c r="E41" s="16" t="s">
        <v>13</v>
      </c>
      <c r="F41" s="16">
        <v>80111600</v>
      </c>
      <c r="G41" s="16" t="s">
        <v>101</v>
      </c>
      <c r="H41" s="16" t="s">
        <v>68</v>
      </c>
      <c r="I41" s="16" t="s">
        <v>57</v>
      </c>
      <c r="J41" s="21" t="s">
        <v>76</v>
      </c>
      <c r="K41" s="21" t="s">
        <v>76</v>
      </c>
      <c r="L41" s="16">
        <v>11</v>
      </c>
      <c r="M41" s="18">
        <v>4500000</v>
      </c>
      <c r="N41" s="19">
        <f t="shared" si="3"/>
        <v>49500000</v>
      </c>
      <c r="O41" s="19" t="s">
        <v>77</v>
      </c>
      <c r="P41" s="19" t="s">
        <v>61</v>
      </c>
      <c r="Q41" s="19" t="s">
        <v>62</v>
      </c>
      <c r="R41" s="19" t="s">
        <v>63</v>
      </c>
      <c r="S41" s="24" t="s">
        <v>104</v>
      </c>
    </row>
    <row r="42" spans="1:19" ht="60" x14ac:dyDescent="0.2">
      <c r="A42" s="16" t="s">
        <v>72</v>
      </c>
      <c r="B42" s="16" t="s">
        <v>73</v>
      </c>
      <c r="C42" s="16" t="s">
        <v>3</v>
      </c>
      <c r="D42" s="16" t="s">
        <v>74</v>
      </c>
      <c r="E42" s="16" t="s">
        <v>13</v>
      </c>
      <c r="F42" s="16">
        <v>80111600</v>
      </c>
      <c r="G42" s="16" t="s">
        <v>79</v>
      </c>
      <c r="H42" s="16" t="s">
        <v>56</v>
      </c>
      <c r="I42" s="16" t="s">
        <v>57</v>
      </c>
      <c r="J42" s="21" t="s">
        <v>76</v>
      </c>
      <c r="K42" s="21" t="s">
        <v>76</v>
      </c>
      <c r="L42" s="16">
        <v>10.5</v>
      </c>
      <c r="M42" s="18">
        <v>4000000</v>
      </c>
      <c r="N42" s="19">
        <f t="shared" si="3"/>
        <v>42000000</v>
      </c>
      <c r="O42" s="19" t="s">
        <v>77</v>
      </c>
      <c r="P42" s="19" t="s">
        <v>61</v>
      </c>
      <c r="Q42" s="19" t="s">
        <v>62</v>
      </c>
      <c r="R42" s="19" t="s">
        <v>63</v>
      </c>
      <c r="S42" s="24" t="s">
        <v>105</v>
      </c>
    </row>
    <row r="43" spans="1:19" ht="60" x14ac:dyDescent="0.2">
      <c r="A43" s="16" t="s">
        <v>72</v>
      </c>
      <c r="B43" s="16" t="s">
        <v>73</v>
      </c>
      <c r="C43" s="16" t="s">
        <v>3</v>
      </c>
      <c r="D43" s="16" t="s">
        <v>74</v>
      </c>
      <c r="E43" s="16" t="s">
        <v>13</v>
      </c>
      <c r="F43" s="16">
        <v>80111600</v>
      </c>
      <c r="G43" s="16" t="s">
        <v>555</v>
      </c>
      <c r="H43" s="16" t="s">
        <v>68</v>
      </c>
      <c r="I43" s="16" t="s">
        <v>57</v>
      </c>
      <c r="J43" s="21" t="s">
        <v>76</v>
      </c>
      <c r="K43" s="21" t="s">
        <v>76</v>
      </c>
      <c r="L43" s="16">
        <v>10.5</v>
      </c>
      <c r="M43" s="18">
        <v>4500000</v>
      </c>
      <c r="N43" s="19">
        <f t="shared" si="3"/>
        <v>47250000</v>
      </c>
      <c r="O43" s="19" t="s">
        <v>77</v>
      </c>
      <c r="P43" s="19" t="s">
        <v>61</v>
      </c>
      <c r="Q43" s="19" t="s">
        <v>62</v>
      </c>
      <c r="R43" s="19" t="s">
        <v>63</v>
      </c>
      <c r="S43" s="24" t="s">
        <v>106</v>
      </c>
    </row>
    <row r="44" spans="1:19" ht="60" x14ac:dyDescent="0.2">
      <c r="A44" s="16" t="s">
        <v>72</v>
      </c>
      <c r="B44" s="16" t="s">
        <v>73</v>
      </c>
      <c r="C44" s="16" t="s">
        <v>3</v>
      </c>
      <c r="D44" s="16" t="s">
        <v>74</v>
      </c>
      <c r="E44" s="16" t="s">
        <v>13</v>
      </c>
      <c r="F44" s="16">
        <v>80111600</v>
      </c>
      <c r="G44" s="16" t="s">
        <v>555</v>
      </c>
      <c r="H44" s="16" t="s">
        <v>68</v>
      </c>
      <c r="I44" s="16" t="s">
        <v>57</v>
      </c>
      <c r="J44" s="21" t="s">
        <v>76</v>
      </c>
      <c r="K44" s="21" t="s">
        <v>76</v>
      </c>
      <c r="L44" s="16">
        <v>10</v>
      </c>
      <c r="M44" s="18">
        <v>5200000</v>
      </c>
      <c r="N44" s="19">
        <f t="shared" si="3"/>
        <v>52000000</v>
      </c>
      <c r="O44" s="19" t="s">
        <v>77</v>
      </c>
      <c r="P44" s="19" t="s">
        <v>61</v>
      </c>
      <c r="Q44" s="19" t="s">
        <v>62</v>
      </c>
      <c r="R44" s="19" t="s">
        <v>63</v>
      </c>
      <c r="S44" s="24" t="s">
        <v>107</v>
      </c>
    </row>
    <row r="45" spans="1:19" ht="60" x14ac:dyDescent="0.2">
      <c r="A45" s="16" t="s">
        <v>72</v>
      </c>
      <c r="B45" s="16" t="s">
        <v>73</v>
      </c>
      <c r="C45" s="16" t="s">
        <v>3</v>
      </c>
      <c r="D45" s="16" t="s">
        <v>74</v>
      </c>
      <c r="E45" s="16" t="s">
        <v>13</v>
      </c>
      <c r="F45" s="16">
        <v>80111600</v>
      </c>
      <c r="G45" s="16" t="s">
        <v>79</v>
      </c>
      <c r="H45" s="16" t="s">
        <v>68</v>
      </c>
      <c r="I45" s="16" t="s">
        <v>57</v>
      </c>
      <c r="J45" s="21" t="s">
        <v>76</v>
      </c>
      <c r="K45" s="21" t="s">
        <v>76</v>
      </c>
      <c r="L45" s="16">
        <v>10.5</v>
      </c>
      <c r="M45" s="18">
        <v>4700000</v>
      </c>
      <c r="N45" s="19">
        <f t="shared" si="3"/>
        <v>49350000</v>
      </c>
      <c r="O45" s="19" t="s">
        <v>77</v>
      </c>
      <c r="P45" s="19" t="s">
        <v>61</v>
      </c>
      <c r="Q45" s="19" t="s">
        <v>62</v>
      </c>
      <c r="R45" s="19" t="s">
        <v>63</v>
      </c>
      <c r="S45" s="24" t="s">
        <v>108</v>
      </c>
    </row>
    <row r="46" spans="1:19" ht="60" x14ac:dyDescent="0.2">
      <c r="A46" s="16" t="s">
        <v>72</v>
      </c>
      <c r="B46" s="16" t="s">
        <v>73</v>
      </c>
      <c r="C46" s="16" t="s">
        <v>3</v>
      </c>
      <c r="D46" s="16" t="s">
        <v>74</v>
      </c>
      <c r="E46" s="16" t="s">
        <v>13</v>
      </c>
      <c r="F46" s="16">
        <v>80111600</v>
      </c>
      <c r="G46" s="16" t="s">
        <v>555</v>
      </c>
      <c r="H46" s="16" t="s">
        <v>68</v>
      </c>
      <c r="I46" s="16" t="s">
        <v>57</v>
      </c>
      <c r="J46" s="21" t="s">
        <v>76</v>
      </c>
      <c r="K46" s="21" t="s">
        <v>76</v>
      </c>
      <c r="L46" s="16">
        <v>11</v>
      </c>
      <c r="M46" s="18">
        <v>5000000</v>
      </c>
      <c r="N46" s="19">
        <f t="shared" si="3"/>
        <v>55000000</v>
      </c>
      <c r="O46" s="19" t="s">
        <v>77</v>
      </c>
      <c r="P46" s="19" t="s">
        <v>61</v>
      </c>
      <c r="Q46" s="19" t="s">
        <v>62</v>
      </c>
      <c r="R46" s="19" t="s">
        <v>63</v>
      </c>
      <c r="S46" s="24" t="s">
        <v>109</v>
      </c>
    </row>
    <row r="47" spans="1:19" ht="60" x14ac:dyDescent="0.2">
      <c r="A47" s="16" t="s">
        <v>72</v>
      </c>
      <c r="B47" s="16" t="s">
        <v>73</v>
      </c>
      <c r="C47" s="16" t="s">
        <v>3</v>
      </c>
      <c r="D47" s="16" t="s">
        <v>74</v>
      </c>
      <c r="E47" s="16" t="s">
        <v>13</v>
      </c>
      <c r="F47" s="16">
        <v>80111600</v>
      </c>
      <c r="G47" s="16" t="s">
        <v>79</v>
      </c>
      <c r="H47" s="16" t="s">
        <v>56</v>
      </c>
      <c r="I47" s="16" t="s">
        <v>57</v>
      </c>
      <c r="J47" s="21" t="s">
        <v>76</v>
      </c>
      <c r="K47" s="21" t="s">
        <v>76</v>
      </c>
      <c r="L47" s="16">
        <v>11</v>
      </c>
      <c r="M47" s="18">
        <v>4800000</v>
      </c>
      <c r="N47" s="19">
        <f t="shared" si="3"/>
        <v>52800000</v>
      </c>
      <c r="O47" s="19" t="s">
        <v>77</v>
      </c>
      <c r="P47" s="19" t="s">
        <v>61</v>
      </c>
      <c r="Q47" s="19" t="s">
        <v>62</v>
      </c>
      <c r="R47" s="19" t="s">
        <v>63</v>
      </c>
      <c r="S47" s="24" t="s">
        <v>110</v>
      </c>
    </row>
    <row r="48" spans="1:19" ht="60" x14ac:dyDescent="0.2">
      <c r="A48" s="16" t="s">
        <v>72</v>
      </c>
      <c r="B48" s="16" t="s">
        <v>73</v>
      </c>
      <c r="C48" s="16" t="s">
        <v>3</v>
      </c>
      <c r="D48" s="16" t="s">
        <v>74</v>
      </c>
      <c r="E48" s="16" t="s">
        <v>13</v>
      </c>
      <c r="F48" s="16">
        <v>80111600</v>
      </c>
      <c r="G48" s="16" t="s">
        <v>79</v>
      </c>
      <c r="H48" s="16" t="s">
        <v>56</v>
      </c>
      <c r="I48" s="16" t="s">
        <v>57</v>
      </c>
      <c r="J48" s="21" t="s">
        <v>76</v>
      </c>
      <c r="K48" s="21" t="s">
        <v>76</v>
      </c>
      <c r="L48" s="16">
        <v>10</v>
      </c>
      <c r="M48" s="18">
        <v>5150000</v>
      </c>
      <c r="N48" s="19">
        <f t="shared" si="3"/>
        <v>51500000</v>
      </c>
      <c r="O48" s="19" t="s">
        <v>77</v>
      </c>
      <c r="P48" s="19" t="s">
        <v>61</v>
      </c>
      <c r="Q48" s="19" t="s">
        <v>62</v>
      </c>
      <c r="R48" s="19" t="s">
        <v>63</v>
      </c>
      <c r="S48" s="24" t="s">
        <v>111</v>
      </c>
    </row>
    <row r="49" spans="1:19" ht="60" x14ac:dyDescent="0.2">
      <c r="A49" s="16" t="s">
        <v>72</v>
      </c>
      <c r="B49" s="16" t="s">
        <v>73</v>
      </c>
      <c r="C49" s="16" t="s">
        <v>3</v>
      </c>
      <c r="D49" s="16" t="s">
        <v>74</v>
      </c>
      <c r="E49" s="16" t="s">
        <v>13</v>
      </c>
      <c r="F49" s="16">
        <v>80111600</v>
      </c>
      <c r="G49" s="16" t="s">
        <v>79</v>
      </c>
      <c r="H49" s="16" t="s">
        <v>56</v>
      </c>
      <c r="I49" s="16" t="s">
        <v>57</v>
      </c>
      <c r="J49" s="21" t="s">
        <v>76</v>
      </c>
      <c r="K49" s="21" t="s">
        <v>76</v>
      </c>
      <c r="L49" s="16">
        <v>9</v>
      </c>
      <c r="M49" s="18">
        <v>5500000</v>
      </c>
      <c r="N49" s="19">
        <f t="shared" si="3"/>
        <v>49500000</v>
      </c>
      <c r="O49" s="19" t="s">
        <v>77</v>
      </c>
      <c r="P49" s="19" t="s">
        <v>61</v>
      </c>
      <c r="Q49" s="19" t="s">
        <v>62</v>
      </c>
      <c r="R49" s="19" t="s">
        <v>63</v>
      </c>
      <c r="S49" s="24" t="s">
        <v>112</v>
      </c>
    </row>
    <row r="50" spans="1:19" ht="60" x14ac:dyDescent="0.2">
      <c r="A50" s="16" t="s">
        <v>72</v>
      </c>
      <c r="B50" s="16" t="s">
        <v>73</v>
      </c>
      <c r="C50" s="16" t="s">
        <v>3</v>
      </c>
      <c r="D50" s="16" t="s">
        <v>74</v>
      </c>
      <c r="E50" s="16" t="s">
        <v>13</v>
      </c>
      <c r="F50" s="16">
        <v>80111600</v>
      </c>
      <c r="G50" s="16" t="s">
        <v>555</v>
      </c>
      <c r="H50" s="16" t="s">
        <v>56</v>
      </c>
      <c r="I50" s="16" t="s">
        <v>57</v>
      </c>
      <c r="J50" s="21" t="s">
        <v>76</v>
      </c>
      <c r="K50" s="21" t="s">
        <v>76</v>
      </c>
      <c r="L50" s="16">
        <v>10</v>
      </c>
      <c r="M50" s="18">
        <v>5150000</v>
      </c>
      <c r="N50" s="19">
        <f t="shared" si="3"/>
        <v>51500000</v>
      </c>
      <c r="O50" s="19" t="s">
        <v>77</v>
      </c>
      <c r="P50" s="19" t="s">
        <v>61</v>
      </c>
      <c r="Q50" s="19" t="s">
        <v>62</v>
      </c>
      <c r="R50" s="19" t="s">
        <v>63</v>
      </c>
      <c r="S50" s="24" t="s">
        <v>113</v>
      </c>
    </row>
    <row r="51" spans="1:19" ht="60" x14ac:dyDescent="0.2">
      <c r="A51" s="16" t="s">
        <v>72</v>
      </c>
      <c r="B51" s="16" t="s">
        <v>73</v>
      </c>
      <c r="C51" s="16" t="s">
        <v>3</v>
      </c>
      <c r="D51" s="16" t="s">
        <v>74</v>
      </c>
      <c r="E51" s="16" t="s">
        <v>13</v>
      </c>
      <c r="F51" s="16">
        <v>80111600</v>
      </c>
      <c r="G51" s="16" t="s">
        <v>90</v>
      </c>
      <c r="H51" s="16" t="s">
        <v>56</v>
      </c>
      <c r="I51" s="16" t="s">
        <v>57</v>
      </c>
      <c r="J51" s="21" t="s">
        <v>76</v>
      </c>
      <c r="K51" s="21" t="s">
        <v>76</v>
      </c>
      <c r="L51" s="16">
        <v>10.5</v>
      </c>
      <c r="M51" s="18">
        <v>4500000</v>
      </c>
      <c r="N51" s="19">
        <f t="shared" si="3"/>
        <v>47250000</v>
      </c>
      <c r="O51" s="19" t="s">
        <v>77</v>
      </c>
      <c r="P51" s="19" t="s">
        <v>61</v>
      </c>
      <c r="Q51" s="19" t="s">
        <v>62</v>
      </c>
      <c r="R51" s="19" t="s">
        <v>63</v>
      </c>
      <c r="S51" s="24" t="s">
        <v>114</v>
      </c>
    </row>
    <row r="52" spans="1:19" ht="60" x14ac:dyDescent="0.2">
      <c r="A52" s="16" t="s">
        <v>72</v>
      </c>
      <c r="B52" s="16" t="s">
        <v>73</v>
      </c>
      <c r="C52" s="16" t="s">
        <v>3</v>
      </c>
      <c r="D52" s="16" t="s">
        <v>74</v>
      </c>
      <c r="E52" s="16" t="s">
        <v>13</v>
      </c>
      <c r="F52" s="16">
        <v>80111600</v>
      </c>
      <c r="G52" s="16" t="s">
        <v>90</v>
      </c>
      <c r="H52" s="16" t="s">
        <v>56</v>
      </c>
      <c r="I52" s="16" t="s">
        <v>57</v>
      </c>
      <c r="J52" s="21" t="s">
        <v>76</v>
      </c>
      <c r="K52" s="21" t="s">
        <v>76</v>
      </c>
      <c r="L52" s="16">
        <v>10</v>
      </c>
      <c r="M52" s="18">
        <v>3849000</v>
      </c>
      <c r="N52" s="19">
        <f t="shared" si="3"/>
        <v>38490000</v>
      </c>
      <c r="O52" s="19" t="s">
        <v>77</v>
      </c>
      <c r="P52" s="19" t="s">
        <v>61</v>
      </c>
      <c r="Q52" s="19" t="s">
        <v>62</v>
      </c>
      <c r="R52" s="19" t="s">
        <v>63</v>
      </c>
      <c r="S52" s="24" t="s">
        <v>115</v>
      </c>
    </row>
    <row r="53" spans="1:19" ht="60" x14ac:dyDescent="0.2">
      <c r="A53" s="16" t="s">
        <v>72</v>
      </c>
      <c r="B53" s="16" t="s">
        <v>73</v>
      </c>
      <c r="C53" s="16" t="s">
        <v>3</v>
      </c>
      <c r="D53" s="16" t="s">
        <v>74</v>
      </c>
      <c r="E53" s="16" t="s">
        <v>13</v>
      </c>
      <c r="F53" s="16">
        <v>80111600</v>
      </c>
      <c r="G53" s="16" t="s">
        <v>79</v>
      </c>
      <c r="H53" s="16" t="s">
        <v>68</v>
      </c>
      <c r="I53" s="16" t="s">
        <v>57</v>
      </c>
      <c r="J53" s="21" t="s">
        <v>76</v>
      </c>
      <c r="K53" s="21" t="s">
        <v>76</v>
      </c>
      <c r="L53" s="16">
        <v>10</v>
      </c>
      <c r="M53" s="18">
        <v>5000000</v>
      </c>
      <c r="N53" s="19">
        <f t="shared" si="3"/>
        <v>50000000</v>
      </c>
      <c r="O53" s="19" t="s">
        <v>77</v>
      </c>
      <c r="P53" s="19" t="s">
        <v>61</v>
      </c>
      <c r="Q53" s="19" t="s">
        <v>62</v>
      </c>
      <c r="R53" s="19" t="s">
        <v>63</v>
      </c>
      <c r="S53" s="24" t="s">
        <v>116</v>
      </c>
    </row>
    <row r="54" spans="1:19" ht="60" x14ac:dyDescent="0.2">
      <c r="A54" s="16" t="s">
        <v>72</v>
      </c>
      <c r="B54" s="16" t="s">
        <v>73</v>
      </c>
      <c r="C54" s="16" t="s">
        <v>3</v>
      </c>
      <c r="D54" s="16" t="s">
        <v>74</v>
      </c>
      <c r="E54" s="16" t="s">
        <v>13</v>
      </c>
      <c r="F54" s="16">
        <v>80111600</v>
      </c>
      <c r="G54" s="16" t="s">
        <v>79</v>
      </c>
      <c r="H54" s="16" t="s">
        <v>56</v>
      </c>
      <c r="I54" s="16" t="s">
        <v>57</v>
      </c>
      <c r="J54" s="21" t="s">
        <v>76</v>
      </c>
      <c r="K54" s="21" t="s">
        <v>76</v>
      </c>
      <c r="L54" s="16">
        <v>11</v>
      </c>
      <c r="M54" s="18">
        <v>5500000</v>
      </c>
      <c r="N54" s="19">
        <f t="shared" si="3"/>
        <v>60500000</v>
      </c>
      <c r="O54" s="19" t="s">
        <v>77</v>
      </c>
      <c r="P54" s="19" t="s">
        <v>61</v>
      </c>
      <c r="Q54" s="19" t="s">
        <v>62</v>
      </c>
      <c r="R54" s="19" t="s">
        <v>63</v>
      </c>
      <c r="S54" s="24" t="s">
        <v>117</v>
      </c>
    </row>
    <row r="55" spans="1:19" ht="60" x14ac:dyDescent="0.2">
      <c r="A55" s="16" t="s">
        <v>72</v>
      </c>
      <c r="B55" s="16" t="s">
        <v>73</v>
      </c>
      <c r="C55" s="16" t="s">
        <v>3</v>
      </c>
      <c r="D55" s="16" t="s">
        <v>74</v>
      </c>
      <c r="E55" s="16" t="s">
        <v>13</v>
      </c>
      <c r="F55" s="16">
        <v>80111600</v>
      </c>
      <c r="G55" s="16" t="s">
        <v>101</v>
      </c>
      <c r="H55" s="16" t="s">
        <v>68</v>
      </c>
      <c r="I55" s="16" t="s">
        <v>57</v>
      </c>
      <c r="J55" s="21" t="s">
        <v>76</v>
      </c>
      <c r="K55" s="21" t="s">
        <v>76</v>
      </c>
      <c r="L55" s="16">
        <v>10</v>
      </c>
      <c r="M55" s="18">
        <v>4000000</v>
      </c>
      <c r="N55" s="19">
        <f t="shared" si="3"/>
        <v>40000000</v>
      </c>
      <c r="O55" s="19" t="s">
        <v>77</v>
      </c>
      <c r="P55" s="19" t="s">
        <v>61</v>
      </c>
      <c r="Q55" s="19" t="s">
        <v>62</v>
      </c>
      <c r="R55" s="19" t="s">
        <v>63</v>
      </c>
      <c r="S55" s="24" t="s">
        <v>118</v>
      </c>
    </row>
    <row r="56" spans="1:19" ht="60" x14ac:dyDescent="0.2">
      <c r="A56" s="16" t="s">
        <v>72</v>
      </c>
      <c r="B56" s="16" t="s">
        <v>73</v>
      </c>
      <c r="C56" s="16" t="s">
        <v>3</v>
      </c>
      <c r="D56" s="16" t="s">
        <v>74</v>
      </c>
      <c r="E56" s="16" t="s">
        <v>13</v>
      </c>
      <c r="F56" s="16">
        <v>80111600</v>
      </c>
      <c r="G56" s="16" t="s">
        <v>101</v>
      </c>
      <c r="H56" s="16" t="s">
        <v>68</v>
      </c>
      <c r="I56" s="16" t="s">
        <v>57</v>
      </c>
      <c r="J56" s="21" t="s">
        <v>76</v>
      </c>
      <c r="K56" s="21" t="s">
        <v>76</v>
      </c>
      <c r="L56" s="16">
        <v>11</v>
      </c>
      <c r="M56" s="18">
        <v>5000000</v>
      </c>
      <c r="N56" s="19">
        <f t="shared" si="3"/>
        <v>55000000</v>
      </c>
      <c r="O56" s="19" t="s">
        <v>77</v>
      </c>
      <c r="P56" s="19" t="s">
        <v>61</v>
      </c>
      <c r="Q56" s="19" t="s">
        <v>62</v>
      </c>
      <c r="R56" s="19" t="s">
        <v>63</v>
      </c>
      <c r="S56" s="24" t="s">
        <v>119</v>
      </c>
    </row>
    <row r="57" spans="1:19" ht="60" x14ac:dyDescent="0.2">
      <c r="A57" s="16" t="s">
        <v>72</v>
      </c>
      <c r="B57" s="16" t="s">
        <v>73</v>
      </c>
      <c r="C57" s="16" t="s">
        <v>3</v>
      </c>
      <c r="D57" s="16" t="s">
        <v>74</v>
      </c>
      <c r="E57" s="16" t="s">
        <v>13</v>
      </c>
      <c r="F57" s="16">
        <v>80111600</v>
      </c>
      <c r="G57" s="16" t="s">
        <v>79</v>
      </c>
      <c r="H57" s="16" t="s">
        <v>56</v>
      </c>
      <c r="I57" s="16" t="s">
        <v>57</v>
      </c>
      <c r="J57" s="21" t="s">
        <v>76</v>
      </c>
      <c r="K57" s="21" t="s">
        <v>76</v>
      </c>
      <c r="L57" s="16">
        <v>10.5</v>
      </c>
      <c r="M57" s="18">
        <v>4000000</v>
      </c>
      <c r="N57" s="19">
        <f t="shared" si="3"/>
        <v>42000000</v>
      </c>
      <c r="O57" s="19" t="s">
        <v>77</v>
      </c>
      <c r="P57" s="19" t="s">
        <v>61</v>
      </c>
      <c r="Q57" s="19" t="s">
        <v>62</v>
      </c>
      <c r="R57" s="19" t="s">
        <v>63</v>
      </c>
      <c r="S57" s="24" t="s">
        <v>120</v>
      </c>
    </row>
    <row r="58" spans="1:19" ht="60" x14ac:dyDescent="0.2">
      <c r="A58" s="16" t="s">
        <v>72</v>
      </c>
      <c r="B58" s="16" t="s">
        <v>73</v>
      </c>
      <c r="C58" s="16" t="s">
        <v>3</v>
      </c>
      <c r="D58" s="16" t="s">
        <v>74</v>
      </c>
      <c r="E58" s="16" t="s">
        <v>13</v>
      </c>
      <c r="F58" s="16">
        <v>80111600</v>
      </c>
      <c r="G58" s="16" t="s">
        <v>81</v>
      </c>
      <c r="H58" s="16" t="s">
        <v>56</v>
      </c>
      <c r="I58" s="16" t="s">
        <v>57</v>
      </c>
      <c r="J58" s="21" t="s">
        <v>76</v>
      </c>
      <c r="K58" s="21" t="s">
        <v>76</v>
      </c>
      <c r="L58" s="16">
        <v>11</v>
      </c>
      <c r="M58" s="18">
        <v>3421000</v>
      </c>
      <c r="N58" s="19">
        <f t="shared" si="3"/>
        <v>37631000</v>
      </c>
      <c r="O58" s="19" t="s">
        <v>77</v>
      </c>
      <c r="P58" s="19" t="s">
        <v>61</v>
      </c>
      <c r="Q58" s="19" t="s">
        <v>62</v>
      </c>
      <c r="R58" s="19" t="s">
        <v>63</v>
      </c>
      <c r="S58" s="24" t="s">
        <v>121</v>
      </c>
    </row>
    <row r="59" spans="1:19" ht="60" x14ac:dyDescent="0.2">
      <c r="A59" s="16" t="s">
        <v>72</v>
      </c>
      <c r="B59" s="16" t="s">
        <v>73</v>
      </c>
      <c r="C59" s="16" t="s">
        <v>3</v>
      </c>
      <c r="D59" s="16" t="s">
        <v>74</v>
      </c>
      <c r="E59" s="16" t="s">
        <v>13</v>
      </c>
      <c r="F59" s="16">
        <v>80111600</v>
      </c>
      <c r="G59" s="16" t="s">
        <v>79</v>
      </c>
      <c r="H59" s="16" t="s">
        <v>56</v>
      </c>
      <c r="I59" s="16" t="s">
        <v>57</v>
      </c>
      <c r="J59" s="21" t="s">
        <v>76</v>
      </c>
      <c r="K59" s="21" t="s">
        <v>76</v>
      </c>
      <c r="L59" s="16">
        <v>10</v>
      </c>
      <c r="M59" s="18">
        <v>4000000</v>
      </c>
      <c r="N59" s="19">
        <f t="shared" si="3"/>
        <v>40000000</v>
      </c>
      <c r="O59" s="19" t="s">
        <v>77</v>
      </c>
      <c r="P59" s="19" t="s">
        <v>61</v>
      </c>
      <c r="Q59" s="19" t="s">
        <v>62</v>
      </c>
      <c r="R59" s="19" t="s">
        <v>63</v>
      </c>
      <c r="S59" s="24" t="s">
        <v>122</v>
      </c>
    </row>
    <row r="60" spans="1:19" ht="60" x14ac:dyDescent="0.2">
      <c r="A60" s="16" t="s">
        <v>72</v>
      </c>
      <c r="B60" s="16" t="s">
        <v>73</v>
      </c>
      <c r="C60" s="16" t="s">
        <v>3</v>
      </c>
      <c r="D60" s="16" t="s">
        <v>74</v>
      </c>
      <c r="E60" s="16" t="s">
        <v>13</v>
      </c>
      <c r="F60" s="16">
        <v>80111600</v>
      </c>
      <c r="G60" s="16" t="s">
        <v>101</v>
      </c>
      <c r="H60" s="16" t="s">
        <v>68</v>
      </c>
      <c r="I60" s="16" t="s">
        <v>57</v>
      </c>
      <c r="J60" s="21" t="s">
        <v>76</v>
      </c>
      <c r="K60" s="21" t="s">
        <v>76</v>
      </c>
      <c r="L60" s="16">
        <v>11.5</v>
      </c>
      <c r="M60" s="18">
        <v>6000000</v>
      </c>
      <c r="N60" s="19">
        <f t="shared" si="3"/>
        <v>69000000</v>
      </c>
      <c r="O60" s="19" t="s">
        <v>77</v>
      </c>
      <c r="P60" s="19" t="s">
        <v>61</v>
      </c>
      <c r="Q60" s="19" t="s">
        <v>62</v>
      </c>
      <c r="R60" s="19" t="s">
        <v>63</v>
      </c>
      <c r="S60" s="24" t="s">
        <v>123</v>
      </c>
    </row>
    <row r="61" spans="1:19" ht="60" x14ac:dyDescent="0.2">
      <c r="A61" s="16" t="s">
        <v>72</v>
      </c>
      <c r="B61" s="16" t="s">
        <v>73</v>
      </c>
      <c r="C61" s="16" t="s">
        <v>3</v>
      </c>
      <c r="D61" s="16" t="s">
        <v>74</v>
      </c>
      <c r="E61" s="16" t="s">
        <v>13</v>
      </c>
      <c r="F61" s="16">
        <v>80111600</v>
      </c>
      <c r="G61" s="16" t="s">
        <v>101</v>
      </c>
      <c r="H61" s="16" t="s">
        <v>68</v>
      </c>
      <c r="I61" s="16" t="s">
        <v>57</v>
      </c>
      <c r="J61" s="21" t="s">
        <v>76</v>
      </c>
      <c r="K61" s="21" t="s">
        <v>76</v>
      </c>
      <c r="L61" s="16">
        <v>11</v>
      </c>
      <c r="M61" s="18">
        <v>5000000</v>
      </c>
      <c r="N61" s="19">
        <f t="shared" si="3"/>
        <v>55000000</v>
      </c>
      <c r="O61" s="19" t="s">
        <v>77</v>
      </c>
      <c r="P61" s="19" t="s">
        <v>61</v>
      </c>
      <c r="Q61" s="19" t="s">
        <v>62</v>
      </c>
      <c r="R61" s="19" t="s">
        <v>63</v>
      </c>
      <c r="S61" s="24" t="s">
        <v>124</v>
      </c>
    </row>
    <row r="62" spans="1:19" ht="60" x14ac:dyDescent="0.2">
      <c r="A62" s="16" t="s">
        <v>72</v>
      </c>
      <c r="B62" s="16" t="s">
        <v>73</v>
      </c>
      <c r="C62" s="16" t="s">
        <v>3</v>
      </c>
      <c r="D62" s="16" t="s">
        <v>74</v>
      </c>
      <c r="E62" s="16" t="s">
        <v>13</v>
      </c>
      <c r="F62" s="16">
        <v>80111600</v>
      </c>
      <c r="G62" s="16" t="s">
        <v>125</v>
      </c>
      <c r="H62" s="16" t="s">
        <v>56</v>
      </c>
      <c r="I62" s="16" t="s">
        <v>556</v>
      </c>
      <c r="J62" s="21" t="s">
        <v>76</v>
      </c>
      <c r="K62" s="21" t="s">
        <v>76</v>
      </c>
      <c r="L62" s="16">
        <v>1</v>
      </c>
      <c r="M62" s="8">
        <v>0</v>
      </c>
      <c r="N62" s="19">
        <f>112423140+188000000+360</f>
        <v>300423500</v>
      </c>
      <c r="O62" s="19" t="s">
        <v>77</v>
      </c>
      <c r="P62" s="19" t="s">
        <v>61</v>
      </c>
      <c r="Q62" s="19" t="s">
        <v>62</v>
      </c>
      <c r="R62" s="19" t="s">
        <v>63</v>
      </c>
      <c r="S62" s="24" t="s">
        <v>126</v>
      </c>
    </row>
    <row r="63" spans="1:19" ht="60" x14ac:dyDescent="0.2">
      <c r="A63" s="16" t="s">
        <v>72</v>
      </c>
      <c r="B63" s="16" t="s">
        <v>73</v>
      </c>
      <c r="C63" s="16" t="s">
        <v>3</v>
      </c>
      <c r="D63" s="16" t="s">
        <v>74</v>
      </c>
      <c r="E63" s="16" t="s">
        <v>13</v>
      </c>
      <c r="F63" s="16" t="s">
        <v>127</v>
      </c>
      <c r="G63" s="16" t="s">
        <v>128</v>
      </c>
      <c r="H63" s="16" t="s">
        <v>56</v>
      </c>
      <c r="I63" s="16" t="s">
        <v>129</v>
      </c>
      <c r="J63" s="16" t="s">
        <v>58</v>
      </c>
      <c r="K63" s="16" t="s">
        <v>130</v>
      </c>
      <c r="L63" s="16">
        <v>1</v>
      </c>
      <c r="M63" s="8">
        <v>0</v>
      </c>
      <c r="N63" s="19">
        <v>30000000</v>
      </c>
      <c r="O63" s="19" t="s">
        <v>77</v>
      </c>
      <c r="P63" s="19" t="s">
        <v>61</v>
      </c>
      <c r="Q63" s="19" t="s">
        <v>62</v>
      </c>
      <c r="R63" s="19" t="s">
        <v>63</v>
      </c>
      <c r="S63" s="24" t="s">
        <v>131</v>
      </c>
    </row>
    <row r="64" spans="1:19" ht="60" x14ac:dyDescent="0.2">
      <c r="A64" s="16" t="s">
        <v>72</v>
      </c>
      <c r="B64" s="16" t="s">
        <v>73</v>
      </c>
      <c r="C64" s="16" t="s">
        <v>3</v>
      </c>
      <c r="D64" s="16" t="s">
        <v>74</v>
      </c>
      <c r="E64" s="16" t="s">
        <v>13</v>
      </c>
      <c r="F64" s="16" t="s">
        <v>127</v>
      </c>
      <c r="G64" s="16" t="s">
        <v>132</v>
      </c>
      <c r="H64" s="16" t="s">
        <v>56</v>
      </c>
      <c r="I64" s="16" t="s">
        <v>129</v>
      </c>
      <c r="J64" s="16" t="s">
        <v>58</v>
      </c>
      <c r="K64" s="16" t="s">
        <v>130</v>
      </c>
      <c r="L64" s="16">
        <v>1</v>
      </c>
      <c r="M64" s="8">
        <v>0</v>
      </c>
      <c r="N64" s="19">
        <v>100000000</v>
      </c>
      <c r="O64" s="19" t="s">
        <v>77</v>
      </c>
      <c r="P64" s="19" t="s">
        <v>61</v>
      </c>
      <c r="Q64" s="19" t="s">
        <v>62</v>
      </c>
      <c r="R64" s="19" t="s">
        <v>63</v>
      </c>
      <c r="S64" s="24" t="s">
        <v>133</v>
      </c>
    </row>
    <row r="65" spans="1:19" ht="60" x14ac:dyDescent="0.2">
      <c r="A65" s="17" t="s">
        <v>72</v>
      </c>
      <c r="B65" s="17" t="s">
        <v>73</v>
      </c>
      <c r="C65" s="17" t="s">
        <v>3</v>
      </c>
      <c r="D65" s="17" t="s">
        <v>74</v>
      </c>
      <c r="E65" s="17" t="s">
        <v>13</v>
      </c>
      <c r="F65" s="17" t="s">
        <v>134</v>
      </c>
      <c r="G65" s="16" t="s">
        <v>557</v>
      </c>
      <c r="H65" s="16" t="s">
        <v>56</v>
      </c>
      <c r="I65" s="16" t="s">
        <v>135</v>
      </c>
      <c r="J65" s="21" t="s">
        <v>76</v>
      </c>
      <c r="K65" s="21" t="s">
        <v>76</v>
      </c>
      <c r="L65" s="25">
        <v>1</v>
      </c>
      <c r="M65" s="26" t="s">
        <v>63</v>
      </c>
      <c r="N65" s="19">
        <v>23360000</v>
      </c>
      <c r="O65" s="19" t="s">
        <v>77</v>
      </c>
      <c r="P65" s="19" t="s">
        <v>61</v>
      </c>
      <c r="Q65" s="19" t="s">
        <v>62</v>
      </c>
      <c r="R65" s="19" t="s">
        <v>63</v>
      </c>
      <c r="S65" s="24" t="s">
        <v>136</v>
      </c>
    </row>
    <row r="66" spans="1:19" ht="75" x14ac:dyDescent="0.2">
      <c r="A66" s="17" t="s">
        <v>72</v>
      </c>
      <c r="B66" s="17" t="s">
        <v>73</v>
      </c>
      <c r="C66" s="17" t="s">
        <v>3</v>
      </c>
      <c r="D66" s="17" t="s">
        <v>74</v>
      </c>
      <c r="E66" s="17" t="s">
        <v>13</v>
      </c>
      <c r="F66" s="17" t="s">
        <v>137</v>
      </c>
      <c r="G66" s="16" t="s">
        <v>138</v>
      </c>
      <c r="H66" s="16" t="s">
        <v>56</v>
      </c>
      <c r="I66" s="16" t="s">
        <v>556</v>
      </c>
      <c r="J66" s="21" t="s">
        <v>76</v>
      </c>
      <c r="K66" s="21" t="s">
        <v>76</v>
      </c>
      <c r="L66" s="25">
        <v>1</v>
      </c>
      <c r="M66" s="26" t="s">
        <v>63</v>
      </c>
      <c r="N66" s="19">
        <v>25000000</v>
      </c>
      <c r="O66" s="19" t="s">
        <v>77</v>
      </c>
      <c r="P66" s="19" t="s">
        <v>61</v>
      </c>
      <c r="Q66" s="19" t="s">
        <v>62</v>
      </c>
      <c r="R66" s="19" t="s">
        <v>63</v>
      </c>
      <c r="S66" s="24" t="s">
        <v>139</v>
      </c>
    </row>
    <row r="67" spans="1:19" ht="60" x14ac:dyDescent="0.2">
      <c r="A67" s="16" t="s">
        <v>72</v>
      </c>
      <c r="B67" s="16" t="s">
        <v>73</v>
      </c>
      <c r="C67" s="16" t="s">
        <v>3</v>
      </c>
      <c r="D67" s="16" t="s">
        <v>74</v>
      </c>
      <c r="E67" s="16" t="s">
        <v>13</v>
      </c>
      <c r="F67" s="16">
        <v>80111600</v>
      </c>
      <c r="G67" s="16" t="s">
        <v>90</v>
      </c>
      <c r="H67" s="16" t="s">
        <v>56</v>
      </c>
      <c r="I67" s="16" t="s">
        <v>57</v>
      </c>
      <c r="J67" s="21" t="s">
        <v>76</v>
      </c>
      <c r="K67" s="21" t="s">
        <v>76</v>
      </c>
      <c r="L67" s="16">
        <v>10.5</v>
      </c>
      <c r="M67" s="18">
        <v>4500000</v>
      </c>
      <c r="N67" s="19">
        <f t="shared" ref="N67:N72" si="4">+L67*M67</f>
        <v>47250000</v>
      </c>
      <c r="O67" s="19" t="s">
        <v>77</v>
      </c>
      <c r="P67" s="19" t="s">
        <v>61</v>
      </c>
      <c r="Q67" s="19" t="s">
        <v>62</v>
      </c>
      <c r="R67" s="19" t="s">
        <v>63</v>
      </c>
      <c r="S67" s="24" t="s">
        <v>140</v>
      </c>
    </row>
    <row r="68" spans="1:19" ht="60" x14ac:dyDescent="0.2">
      <c r="A68" s="16" t="s">
        <v>72</v>
      </c>
      <c r="B68" s="16" t="s">
        <v>73</v>
      </c>
      <c r="C68" s="16" t="s">
        <v>3</v>
      </c>
      <c r="D68" s="16" t="s">
        <v>74</v>
      </c>
      <c r="E68" s="16" t="s">
        <v>13</v>
      </c>
      <c r="F68" s="16">
        <v>80111600</v>
      </c>
      <c r="G68" s="16" t="s">
        <v>141</v>
      </c>
      <c r="H68" s="16" t="s">
        <v>68</v>
      </c>
      <c r="I68" s="16" t="s">
        <v>57</v>
      </c>
      <c r="J68" s="21" t="s">
        <v>76</v>
      </c>
      <c r="K68" s="21" t="s">
        <v>76</v>
      </c>
      <c r="L68" s="16">
        <v>10</v>
      </c>
      <c r="M68" s="18">
        <v>3300000</v>
      </c>
      <c r="N68" s="19">
        <f t="shared" si="4"/>
        <v>33000000</v>
      </c>
      <c r="O68" s="19" t="s">
        <v>77</v>
      </c>
      <c r="P68" s="19" t="s">
        <v>61</v>
      </c>
      <c r="Q68" s="19" t="s">
        <v>62</v>
      </c>
      <c r="R68" s="19" t="s">
        <v>63</v>
      </c>
      <c r="S68" s="24" t="s">
        <v>142</v>
      </c>
    </row>
    <row r="69" spans="1:19" ht="60" x14ac:dyDescent="0.2">
      <c r="A69" s="16" t="s">
        <v>72</v>
      </c>
      <c r="B69" s="16" t="s">
        <v>73</v>
      </c>
      <c r="C69" s="16" t="s">
        <v>3</v>
      </c>
      <c r="D69" s="16" t="s">
        <v>74</v>
      </c>
      <c r="E69" s="16" t="s">
        <v>13</v>
      </c>
      <c r="F69" s="16">
        <v>80111600</v>
      </c>
      <c r="G69" s="16" t="s">
        <v>79</v>
      </c>
      <c r="H69" s="16" t="s">
        <v>68</v>
      </c>
      <c r="I69" s="16" t="s">
        <v>57</v>
      </c>
      <c r="J69" s="21" t="s">
        <v>76</v>
      </c>
      <c r="K69" s="21" t="s">
        <v>76</v>
      </c>
      <c r="L69" s="16">
        <v>10</v>
      </c>
      <c r="M69" s="18">
        <v>3500000</v>
      </c>
      <c r="N69" s="19">
        <f t="shared" si="4"/>
        <v>35000000</v>
      </c>
      <c r="O69" s="19" t="s">
        <v>77</v>
      </c>
      <c r="P69" s="19" t="s">
        <v>61</v>
      </c>
      <c r="Q69" s="19" t="s">
        <v>62</v>
      </c>
      <c r="R69" s="19" t="s">
        <v>63</v>
      </c>
      <c r="S69" s="24" t="s">
        <v>143</v>
      </c>
    </row>
    <row r="70" spans="1:19" ht="60" x14ac:dyDescent="0.2">
      <c r="A70" s="16" t="s">
        <v>72</v>
      </c>
      <c r="B70" s="16" t="s">
        <v>73</v>
      </c>
      <c r="C70" s="16" t="s">
        <v>3</v>
      </c>
      <c r="D70" s="16" t="s">
        <v>74</v>
      </c>
      <c r="E70" s="16" t="s">
        <v>13</v>
      </c>
      <c r="F70" s="16">
        <v>80111600</v>
      </c>
      <c r="G70" s="16" t="s">
        <v>81</v>
      </c>
      <c r="H70" s="16" t="s">
        <v>68</v>
      </c>
      <c r="I70" s="16" t="s">
        <v>57</v>
      </c>
      <c r="J70" s="21" t="s">
        <v>76</v>
      </c>
      <c r="K70" s="21" t="s">
        <v>76</v>
      </c>
      <c r="L70" s="16">
        <v>10</v>
      </c>
      <c r="M70" s="18">
        <v>3421000</v>
      </c>
      <c r="N70" s="19">
        <f t="shared" si="4"/>
        <v>34210000</v>
      </c>
      <c r="O70" s="19" t="s">
        <v>77</v>
      </c>
      <c r="P70" s="19" t="s">
        <v>61</v>
      </c>
      <c r="Q70" s="19" t="s">
        <v>62</v>
      </c>
      <c r="R70" s="19" t="s">
        <v>63</v>
      </c>
      <c r="S70" s="24" t="s">
        <v>144</v>
      </c>
    </row>
    <row r="71" spans="1:19" ht="60" x14ac:dyDescent="0.2">
      <c r="A71" s="16" t="s">
        <v>72</v>
      </c>
      <c r="B71" s="16" t="s">
        <v>73</v>
      </c>
      <c r="C71" s="16" t="s">
        <v>3</v>
      </c>
      <c r="D71" s="16" t="s">
        <v>74</v>
      </c>
      <c r="E71" s="16" t="s">
        <v>13</v>
      </c>
      <c r="F71" s="16">
        <v>80111600</v>
      </c>
      <c r="G71" s="16" t="s">
        <v>81</v>
      </c>
      <c r="H71" s="16" t="s">
        <v>56</v>
      </c>
      <c r="I71" s="16" t="s">
        <v>57</v>
      </c>
      <c r="J71" s="21" t="s">
        <v>76</v>
      </c>
      <c r="K71" s="21" t="s">
        <v>76</v>
      </c>
      <c r="L71" s="16">
        <v>10</v>
      </c>
      <c r="M71" s="18">
        <v>3200000</v>
      </c>
      <c r="N71" s="19">
        <f t="shared" si="4"/>
        <v>32000000</v>
      </c>
      <c r="O71" s="19" t="s">
        <v>77</v>
      </c>
      <c r="P71" s="19" t="s">
        <v>61</v>
      </c>
      <c r="Q71" s="19" t="s">
        <v>62</v>
      </c>
      <c r="R71" s="19" t="s">
        <v>63</v>
      </c>
      <c r="S71" s="24" t="s">
        <v>145</v>
      </c>
    </row>
    <row r="72" spans="1:19" ht="60" x14ac:dyDescent="0.2">
      <c r="A72" s="16" t="s">
        <v>72</v>
      </c>
      <c r="B72" s="16" t="s">
        <v>73</v>
      </c>
      <c r="C72" s="16" t="s">
        <v>3</v>
      </c>
      <c r="D72" s="16" t="s">
        <v>74</v>
      </c>
      <c r="E72" s="16" t="s">
        <v>13</v>
      </c>
      <c r="F72" s="16">
        <v>80111600</v>
      </c>
      <c r="G72" s="16" t="s">
        <v>81</v>
      </c>
      <c r="H72" s="16" t="s">
        <v>56</v>
      </c>
      <c r="I72" s="16" t="s">
        <v>57</v>
      </c>
      <c r="J72" s="21" t="s">
        <v>76</v>
      </c>
      <c r="K72" s="21" t="s">
        <v>76</v>
      </c>
      <c r="L72" s="16">
        <v>10.5</v>
      </c>
      <c r="M72" s="18">
        <v>3421000</v>
      </c>
      <c r="N72" s="19">
        <f t="shared" si="4"/>
        <v>35920500</v>
      </c>
      <c r="O72" s="19" t="s">
        <v>77</v>
      </c>
      <c r="P72" s="19" t="s">
        <v>61</v>
      </c>
      <c r="Q72" s="19" t="s">
        <v>62</v>
      </c>
      <c r="R72" s="19" t="s">
        <v>63</v>
      </c>
      <c r="S72" s="24" t="s">
        <v>146</v>
      </c>
    </row>
    <row r="73" spans="1:19" ht="60" x14ac:dyDescent="0.2">
      <c r="A73" s="16" t="s">
        <v>72</v>
      </c>
      <c r="B73" s="16" t="s">
        <v>73</v>
      </c>
      <c r="C73" s="16" t="s">
        <v>4</v>
      </c>
      <c r="D73" s="16" t="s">
        <v>147</v>
      </c>
      <c r="E73" s="16" t="s">
        <v>14</v>
      </c>
      <c r="F73" s="16">
        <v>80111600</v>
      </c>
      <c r="G73" s="16" t="s">
        <v>148</v>
      </c>
      <c r="H73" s="16" t="s">
        <v>68</v>
      </c>
      <c r="I73" s="16" t="s">
        <v>57</v>
      </c>
      <c r="J73" s="27" t="s">
        <v>76</v>
      </c>
      <c r="K73" s="27" t="s">
        <v>58</v>
      </c>
      <c r="L73" s="22">
        <v>5</v>
      </c>
      <c r="M73" s="28">
        <v>5000000</v>
      </c>
      <c r="N73" s="29">
        <f>+M73*L73</f>
        <v>25000000</v>
      </c>
      <c r="O73" s="29" t="s">
        <v>149</v>
      </c>
      <c r="P73" s="29" t="s">
        <v>61</v>
      </c>
      <c r="Q73" s="29" t="s">
        <v>62</v>
      </c>
      <c r="R73" s="29" t="s">
        <v>63</v>
      </c>
    </row>
    <row r="74" spans="1:19" ht="60" x14ac:dyDescent="0.2">
      <c r="A74" s="16" t="s">
        <v>72</v>
      </c>
      <c r="B74" s="16" t="s">
        <v>73</v>
      </c>
      <c r="C74" s="16" t="s">
        <v>4</v>
      </c>
      <c r="D74" s="16" t="s">
        <v>147</v>
      </c>
      <c r="E74" s="16" t="s">
        <v>14</v>
      </c>
      <c r="F74" s="16">
        <v>80111600</v>
      </c>
      <c r="G74" s="16" t="s">
        <v>148</v>
      </c>
      <c r="H74" s="16" t="s">
        <v>68</v>
      </c>
      <c r="I74" s="16" t="s">
        <v>57</v>
      </c>
      <c r="J74" s="27" t="s">
        <v>150</v>
      </c>
      <c r="K74" s="27" t="s">
        <v>64</v>
      </c>
      <c r="L74" s="22">
        <v>3</v>
      </c>
      <c r="M74" s="28">
        <v>5000000</v>
      </c>
      <c r="N74" s="29">
        <f>+M74*L74</f>
        <v>15000000</v>
      </c>
      <c r="O74" s="29" t="s">
        <v>149</v>
      </c>
      <c r="P74" s="29" t="s">
        <v>61</v>
      </c>
      <c r="Q74" s="29" t="s">
        <v>62</v>
      </c>
      <c r="R74" s="29" t="s">
        <v>63</v>
      </c>
    </row>
    <row r="75" spans="1:19" ht="60" x14ac:dyDescent="0.2">
      <c r="A75" s="16" t="s">
        <v>72</v>
      </c>
      <c r="B75" s="16" t="s">
        <v>73</v>
      </c>
      <c r="C75" s="16" t="s">
        <v>4</v>
      </c>
      <c r="D75" s="16" t="s">
        <v>147</v>
      </c>
      <c r="E75" s="16" t="s">
        <v>14</v>
      </c>
      <c r="F75" s="16">
        <v>80111600</v>
      </c>
      <c r="G75" s="16" t="s">
        <v>151</v>
      </c>
      <c r="H75" s="16" t="s">
        <v>68</v>
      </c>
      <c r="I75" s="16" t="s">
        <v>57</v>
      </c>
      <c r="J75" s="27" t="s">
        <v>76</v>
      </c>
      <c r="K75" s="27" t="s">
        <v>58</v>
      </c>
      <c r="L75" s="22">
        <v>5</v>
      </c>
      <c r="M75" s="28">
        <v>7000000</v>
      </c>
      <c r="N75" s="29">
        <f t="shared" ref="N75:N89" si="5">+L75*M75</f>
        <v>35000000</v>
      </c>
      <c r="O75" s="29" t="s">
        <v>149</v>
      </c>
      <c r="P75" s="29" t="s">
        <v>61</v>
      </c>
      <c r="Q75" s="29" t="s">
        <v>62</v>
      </c>
      <c r="R75" s="29" t="s">
        <v>63</v>
      </c>
    </row>
    <row r="76" spans="1:19" ht="60" x14ac:dyDescent="0.2">
      <c r="A76" s="16" t="s">
        <v>72</v>
      </c>
      <c r="B76" s="16" t="s">
        <v>73</v>
      </c>
      <c r="C76" s="16" t="s">
        <v>4</v>
      </c>
      <c r="D76" s="16" t="s">
        <v>147</v>
      </c>
      <c r="E76" s="16" t="s">
        <v>14</v>
      </c>
      <c r="F76" s="16">
        <v>80111600</v>
      </c>
      <c r="G76" s="16" t="s">
        <v>151</v>
      </c>
      <c r="H76" s="16" t="s">
        <v>68</v>
      </c>
      <c r="I76" s="16" t="s">
        <v>57</v>
      </c>
      <c r="J76" s="27" t="s">
        <v>150</v>
      </c>
      <c r="K76" s="27" t="s">
        <v>64</v>
      </c>
      <c r="L76" s="22">
        <v>3</v>
      </c>
      <c r="M76" s="28">
        <v>7000000</v>
      </c>
      <c r="N76" s="29">
        <f t="shared" si="5"/>
        <v>21000000</v>
      </c>
      <c r="O76" s="29" t="s">
        <v>149</v>
      </c>
      <c r="P76" s="29" t="s">
        <v>61</v>
      </c>
      <c r="Q76" s="29" t="s">
        <v>62</v>
      </c>
      <c r="R76" s="29" t="s">
        <v>63</v>
      </c>
    </row>
    <row r="77" spans="1:19" ht="60" x14ac:dyDescent="0.2">
      <c r="A77" s="16" t="s">
        <v>72</v>
      </c>
      <c r="B77" s="16" t="s">
        <v>73</v>
      </c>
      <c r="C77" s="16" t="s">
        <v>4</v>
      </c>
      <c r="D77" s="16" t="s">
        <v>147</v>
      </c>
      <c r="E77" s="16" t="s">
        <v>14</v>
      </c>
      <c r="F77" s="16">
        <v>80111600</v>
      </c>
      <c r="G77" s="16" t="s">
        <v>151</v>
      </c>
      <c r="H77" s="16" t="s">
        <v>68</v>
      </c>
      <c r="I77" s="16" t="s">
        <v>57</v>
      </c>
      <c r="J77" s="27" t="s">
        <v>76</v>
      </c>
      <c r="K77" s="27" t="s">
        <v>58</v>
      </c>
      <c r="L77" s="22">
        <v>5</v>
      </c>
      <c r="M77" s="28">
        <v>6000000</v>
      </c>
      <c r="N77" s="29">
        <f t="shared" si="5"/>
        <v>30000000</v>
      </c>
      <c r="O77" s="29" t="s">
        <v>149</v>
      </c>
      <c r="P77" s="29" t="s">
        <v>61</v>
      </c>
      <c r="Q77" s="29" t="s">
        <v>62</v>
      </c>
      <c r="R77" s="29" t="s">
        <v>63</v>
      </c>
    </row>
    <row r="78" spans="1:19" ht="60" x14ac:dyDescent="0.2">
      <c r="A78" s="16" t="s">
        <v>72</v>
      </c>
      <c r="B78" s="16" t="s">
        <v>73</v>
      </c>
      <c r="C78" s="16" t="s">
        <v>4</v>
      </c>
      <c r="D78" s="16" t="s">
        <v>147</v>
      </c>
      <c r="E78" s="16" t="s">
        <v>14</v>
      </c>
      <c r="F78" s="16">
        <v>80111600</v>
      </c>
      <c r="G78" s="16" t="s">
        <v>151</v>
      </c>
      <c r="H78" s="16" t="s">
        <v>68</v>
      </c>
      <c r="I78" s="16" t="s">
        <v>57</v>
      </c>
      <c r="J78" s="27" t="s">
        <v>150</v>
      </c>
      <c r="K78" s="27" t="s">
        <v>64</v>
      </c>
      <c r="L78" s="22">
        <v>3</v>
      </c>
      <c r="M78" s="28">
        <v>6000000</v>
      </c>
      <c r="N78" s="29">
        <f t="shared" si="5"/>
        <v>18000000</v>
      </c>
      <c r="O78" s="29" t="s">
        <v>149</v>
      </c>
      <c r="P78" s="29" t="s">
        <v>61</v>
      </c>
      <c r="Q78" s="29" t="s">
        <v>62</v>
      </c>
      <c r="R78" s="29" t="s">
        <v>63</v>
      </c>
    </row>
    <row r="79" spans="1:19" ht="60" x14ac:dyDescent="0.2">
      <c r="A79" s="16" t="s">
        <v>72</v>
      </c>
      <c r="B79" s="16" t="s">
        <v>73</v>
      </c>
      <c r="C79" s="16" t="s">
        <v>4</v>
      </c>
      <c r="D79" s="16" t="s">
        <v>147</v>
      </c>
      <c r="E79" s="16" t="s">
        <v>15</v>
      </c>
      <c r="F79" s="16">
        <v>80111600</v>
      </c>
      <c r="G79" s="16" t="s">
        <v>152</v>
      </c>
      <c r="H79" s="16" t="s">
        <v>56</v>
      </c>
      <c r="I79" s="16" t="s">
        <v>57</v>
      </c>
      <c r="J79" s="27" t="s">
        <v>76</v>
      </c>
      <c r="K79" s="27" t="s">
        <v>58</v>
      </c>
      <c r="L79" s="22">
        <v>8</v>
      </c>
      <c r="M79" s="28">
        <v>5000000</v>
      </c>
      <c r="N79" s="29">
        <f t="shared" si="5"/>
        <v>40000000</v>
      </c>
      <c r="O79" s="29" t="s">
        <v>149</v>
      </c>
      <c r="P79" s="29" t="s">
        <v>61</v>
      </c>
      <c r="Q79" s="29" t="s">
        <v>62</v>
      </c>
      <c r="R79" s="29" t="s">
        <v>63</v>
      </c>
    </row>
    <row r="80" spans="1:19" ht="60" x14ac:dyDescent="0.2">
      <c r="A80" s="16" t="s">
        <v>72</v>
      </c>
      <c r="B80" s="16" t="s">
        <v>73</v>
      </c>
      <c r="C80" s="16" t="s">
        <v>4</v>
      </c>
      <c r="D80" s="16" t="s">
        <v>147</v>
      </c>
      <c r="E80" s="16" t="s">
        <v>15</v>
      </c>
      <c r="F80" s="16">
        <v>80111600</v>
      </c>
      <c r="G80" s="16" t="s">
        <v>152</v>
      </c>
      <c r="H80" s="16" t="s">
        <v>56</v>
      </c>
      <c r="I80" s="16" t="s">
        <v>57</v>
      </c>
      <c r="J80" s="27" t="s">
        <v>76</v>
      </c>
      <c r="K80" s="27" t="s">
        <v>58</v>
      </c>
      <c r="L80" s="22">
        <v>8</v>
      </c>
      <c r="M80" s="28">
        <v>5000000</v>
      </c>
      <c r="N80" s="29">
        <f t="shared" si="5"/>
        <v>40000000</v>
      </c>
      <c r="O80" s="29" t="s">
        <v>149</v>
      </c>
      <c r="P80" s="29" t="s">
        <v>61</v>
      </c>
      <c r="Q80" s="29" t="s">
        <v>62</v>
      </c>
      <c r="R80" s="29" t="s">
        <v>63</v>
      </c>
    </row>
    <row r="81" spans="1:18" ht="60" x14ac:dyDescent="0.2">
      <c r="A81" s="16" t="s">
        <v>72</v>
      </c>
      <c r="B81" s="16" t="s">
        <v>73</v>
      </c>
      <c r="C81" s="16" t="s">
        <v>4</v>
      </c>
      <c r="D81" s="16" t="s">
        <v>147</v>
      </c>
      <c r="E81" s="16" t="s">
        <v>15</v>
      </c>
      <c r="F81" s="16">
        <v>80111600</v>
      </c>
      <c r="G81" s="16" t="s">
        <v>152</v>
      </c>
      <c r="H81" s="16" t="s">
        <v>56</v>
      </c>
      <c r="I81" s="16" t="s">
        <v>57</v>
      </c>
      <c r="J81" s="27" t="s">
        <v>76</v>
      </c>
      <c r="K81" s="27" t="s">
        <v>58</v>
      </c>
      <c r="L81" s="22">
        <v>10</v>
      </c>
      <c r="M81" s="28">
        <v>5000000</v>
      </c>
      <c r="N81" s="29">
        <f t="shared" si="5"/>
        <v>50000000</v>
      </c>
      <c r="O81" s="29" t="s">
        <v>149</v>
      </c>
      <c r="P81" s="29" t="s">
        <v>61</v>
      </c>
      <c r="Q81" s="29" t="s">
        <v>62</v>
      </c>
      <c r="R81" s="29" t="s">
        <v>63</v>
      </c>
    </row>
    <row r="82" spans="1:18" ht="60" x14ac:dyDescent="0.2">
      <c r="A82" s="16" t="s">
        <v>72</v>
      </c>
      <c r="B82" s="16" t="s">
        <v>73</v>
      </c>
      <c r="C82" s="16" t="s">
        <v>4</v>
      </c>
      <c r="D82" s="16" t="s">
        <v>147</v>
      </c>
      <c r="E82" s="16" t="s">
        <v>14</v>
      </c>
      <c r="F82" s="16">
        <v>80111600</v>
      </c>
      <c r="G82" s="16" t="s">
        <v>153</v>
      </c>
      <c r="H82" s="16" t="s">
        <v>68</v>
      </c>
      <c r="I82" s="16" t="s">
        <v>57</v>
      </c>
      <c r="J82" s="27" t="s">
        <v>76</v>
      </c>
      <c r="K82" s="27" t="s">
        <v>58</v>
      </c>
      <c r="L82" s="22">
        <v>5</v>
      </c>
      <c r="M82" s="28">
        <v>5000000</v>
      </c>
      <c r="N82" s="29">
        <f t="shared" si="5"/>
        <v>25000000</v>
      </c>
      <c r="O82" s="29" t="s">
        <v>149</v>
      </c>
      <c r="P82" s="29" t="s">
        <v>61</v>
      </c>
      <c r="Q82" s="29" t="s">
        <v>62</v>
      </c>
      <c r="R82" s="29" t="s">
        <v>63</v>
      </c>
    </row>
    <row r="83" spans="1:18" ht="60" x14ac:dyDescent="0.2">
      <c r="A83" s="16" t="s">
        <v>72</v>
      </c>
      <c r="B83" s="16" t="s">
        <v>73</v>
      </c>
      <c r="C83" s="16" t="s">
        <v>4</v>
      </c>
      <c r="D83" s="16" t="s">
        <v>147</v>
      </c>
      <c r="E83" s="16" t="s">
        <v>14</v>
      </c>
      <c r="F83" s="16">
        <v>80111600</v>
      </c>
      <c r="G83" s="16" t="s">
        <v>153</v>
      </c>
      <c r="H83" s="16" t="s">
        <v>68</v>
      </c>
      <c r="I83" s="16" t="s">
        <v>57</v>
      </c>
      <c r="J83" s="27" t="s">
        <v>150</v>
      </c>
      <c r="K83" s="27" t="s">
        <v>64</v>
      </c>
      <c r="L83" s="22">
        <v>3</v>
      </c>
      <c r="M83" s="28">
        <v>5000000</v>
      </c>
      <c r="N83" s="29">
        <f t="shared" si="5"/>
        <v>15000000</v>
      </c>
      <c r="O83" s="29" t="s">
        <v>149</v>
      </c>
      <c r="P83" s="29" t="s">
        <v>61</v>
      </c>
      <c r="Q83" s="29" t="s">
        <v>62</v>
      </c>
      <c r="R83" s="29" t="s">
        <v>63</v>
      </c>
    </row>
    <row r="84" spans="1:18" ht="60" x14ac:dyDescent="0.2">
      <c r="A84" s="16" t="s">
        <v>72</v>
      </c>
      <c r="B84" s="16" t="s">
        <v>73</v>
      </c>
      <c r="C84" s="16" t="s">
        <v>4</v>
      </c>
      <c r="D84" s="16" t="s">
        <v>147</v>
      </c>
      <c r="E84" s="16" t="s">
        <v>14</v>
      </c>
      <c r="F84" s="16">
        <v>80111600</v>
      </c>
      <c r="G84" s="16" t="s">
        <v>153</v>
      </c>
      <c r="H84" s="16" t="s">
        <v>68</v>
      </c>
      <c r="I84" s="16" t="s">
        <v>57</v>
      </c>
      <c r="J84" s="27" t="s">
        <v>76</v>
      </c>
      <c r="K84" s="27" t="s">
        <v>58</v>
      </c>
      <c r="L84" s="22">
        <v>5</v>
      </c>
      <c r="M84" s="28">
        <v>5000000</v>
      </c>
      <c r="N84" s="29">
        <f t="shared" si="5"/>
        <v>25000000</v>
      </c>
      <c r="O84" s="29" t="s">
        <v>149</v>
      </c>
      <c r="P84" s="29" t="s">
        <v>61</v>
      </c>
      <c r="Q84" s="29" t="s">
        <v>62</v>
      </c>
      <c r="R84" s="29" t="s">
        <v>63</v>
      </c>
    </row>
    <row r="85" spans="1:18" ht="60" x14ac:dyDescent="0.2">
      <c r="A85" s="16" t="s">
        <v>72</v>
      </c>
      <c r="B85" s="16" t="s">
        <v>73</v>
      </c>
      <c r="C85" s="16" t="s">
        <v>4</v>
      </c>
      <c r="D85" s="16" t="s">
        <v>147</v>
      </c>
      <c r="E85" s="16" t="s">
        <v>14</v>
      </c>
      <c r="F85" s="16">
        <v>80111600</v>
      </c>
      <c r="G85" s="16" t="s">
        <v>153</v>
      </c>
      <c r="H85" s="16" t="s">
        <v>68</v>
      </c>
      <c r="I85" s="16" t="s">
        <v>57</v>
      </c>
      <c r="J85" s="27" t="s">
        <v>150</v>
      </c>
      <c r="K85" s="27" t="s">
        <v>64</v>
      </c>
      <c r="L85" s="22">
        <v>3</v>
      </c>
      <c r="M85" s="28">
        <v>5000000</v>
      </c>
      <c r="N85" s="29">
        <f t="shared" si="5"/>
        <v>15000000</v>
      </c>
      <c r="O85" s="29" t="s">
        <v>149</v>
      </c>
      <c r="P85" s="29" t="s">
        <v>61</v>
      </c>
      <c r="Q85" s="29" t="s">
        <v>62</v>
      </c>
      <c r="R85" s="29" t="s">
        <v>63</v>
      </c>
    </row>
    <row r="86" spans="1:18" ht="60" x14ac:dyDescent="0.2">
      <c r="A86" s="16" t="s">
        <v>72</v>
      </c>
      <c r="B86" s="16" t="s">
        <v>73</v>
      </c>
      <c r="C86" s="16" t="s">
        <v>4</v>
      </c>
      <c r="D86" s="30" t="s">
        <v>154</v>
      </c>
      <c r="E86" s="16" t="s">
        <v>15</v>
      </c>
      <c r="F86" s="16">
        <v>80111600</v>
      </c>
      <c r="G86" s="16" t="s">
        <v>155</v>
      </c>
      <c r="H86" s="16" t="s">
        <v>68</v>
      </c>
      <c r="I86" s="16" t="s">
        <v>57</v>
      </c>
      <c r="J86" s="27" t="s">
        <v>76</v>
      </c>
      <c r="K86" s="27" t="s">
        <v>58</v>
      </c>
      <c r="L86" s="22">
        <v>5</v>
      </c>
      <c r="M86" s="28">
        <v>3500000</v>
      </c>
      <c r="N86" s="29">
        <f t="shared" si="5"/>
        <v>17500000</v>
      </c>
      <c r="O86" s="29" t="s">
        <v>149</v>
      </c>
      <c r="P86" s="29" t="s">
        <v>61</v>
      </c>
      <c r="Q86" s="29" t="s">
        <v>62</v>
      </c>
      <c r="R86" s="29" t="s">
        <v>63</v>
      </c>
    </row>
    <row r="87" spans="1:18" ht="60" x14ac:dyDescent="0.2">
      <c r="A87" s="16" t="s">
        <v>72</v>
      </c>
      <c r="B87" s="16" t="s">
        <v>73</v>
      </c>
      <c r="C87" s="16" t="s">
        <v>4</v>
      </c>
      <c r="D87" s="30" t="s">
        <v>154</v>
      </c>
      <c r="E87" s="16" t="s">
        <v>15</v>
      </c>
      <c r="F87" s="16">
        <v>80111600</v>
      </c>
      <c r="G87" s="16" t="s">
        <v>155</v>
      </c>
      <c r="H87" s="16" t="s">
        <v>68</v>
      </c>
      <c r="I87" s="16" t="s">
        <v>57</v>
      </c>
      <c r="J87" s="27" t="s">
        <v>150</v>
      </c>
      <c r="K87" s="27" t="s">
        <v>64</v>
      </c>
      <c r="L87" s="22">
        <v>3</v>
      </c>
      <c r="M87" s="28">
        <v>3500000</v>
      </c>
      <c r="N87" s="29">
        <f t="shared" si="5"/>
        <v>10500000</v>
      </c>
      <c r="O87" s="29" t="s">
        <v>149</v>
      </c>
      <c r="P87" s="29" t="s">
        <v>61</v>
      </c>
      <c r="Q87" s="29" t="s">
        <v>62</v>
      </c>
      <c r="R87" s="29" t="s">
        <v>63</v>
      </c>
    </row>
    <row r="88" spans="1:18" ht="60" x14ac:dyDescent="0.2">
      <c r="A88" s="16" t="s">
        <v>72</v>
      </c>
      <c r="B88" s="16" t="s">
        <v>73</v>
      </c>
      <c r="C88" s="16" t="s">
        <v>4</v>
      </c>
      <c r="D88" s="16" t="s">
        <v>147</v>
      </c>
      <c r="E88" s="16" t="s">
        <v>14</v>
      </c>
      <c r="F88" s="16">
        <v>80111600</v>
      </c>
      <c r="G88" s="16" t="s">
        <v>156</v>
      </c>
      <c r="H88" s="16" t="s">
        <v>68</v>
      </c>
      <c r="I88" s="16" t="s">
        <v>57</v>
      </c>
      <c r="J88" s="27" t="s">
        <v>76</v>
      </c>
      <c r="K88" s="27" t="s">
        <v>58</v>
      </c>
      <c r="L88" s="22">
        <v>11</v>
      </c>
      <c r="M88" s="28">
        <v>7000000</v>
      </c>
      <c r="N88" s="29">
        <f t="shared" si="5"/>
        <v>77000000</v>
      </c>
      <c r="O88" s="29" t="s">
        <v>149</v>
      </c>
      <c r="P88" s="29" t="s">
        <v>61</v>
      </c>
      <c r="Q88" s="29" t="s">
        <v>62</v>
      </c>
      <c r="R88" s="29" t="s">
        <v>63</v>
      </c>
    </row>
    <row r="89" spans="1:18" ht="60" x14ac:dyDescent="0.2">
      <c r="A89" s="16" t="s">
        <v>72</v>
      </c>
      <c r="B89" s="16" t="s">
        <v>73</v>
      </c>
      <c r="C89" s="31" t="s">
        <v>4</v>
      </c>
      <c r="D89" s="30" t="s">
        <v>154</v>
      </c>
      <c r="E89" s="16" t="s">
        <v>15</v>
      </c>
      <c r="F89" s="30">
        <v>80111600</v>
      </c>
      <c r="G89" s="22" t="s">
        <v>157</v>
      </c>
      <c r="H89" s="16" t="s">
        <v>68</v>
      </c>
      <c r="I89" s="16" t="s">
        <v>57</v>
      </c>
      <c r="J89" s="27" t="s">
        <v>76</v>
      </c>
      <c r="K89" s="27" t="s">
        <v>58</v>
      </c>
      <c r="L89" s="22">
        <v>10</v>
      </c>
      <c r="M89" s="23">
        <v>6800000</v>
      </c>
      <c r="N89" s="29">
        <f t="shared" si="5"/>
        <v>68000000</v>
      </c>
      <c r="O89" s="29" t="s">
        <v>149</v>
      </c>
      <c r="P89" s="29" t="s">
        <v>61</v>
      </c>
      <c r="Q89" s="29" t="s">
        <v>62</v>
      </c>
      <c r="R89" s="29" t="s">
        <v>63</v>
      </c>
    </row>
    <row r="90" spans="1:18" ht="60" x14ac:dyDescent="0.2">
      <c r="A90" s="16" t="s">
        <v>72</v>
      </c>
      <c r="B90" s="16" t="s">
        <v>73</v>
      </c>
      <c r="C90" s="31" t="s">
        <v>4</v>
      </c>
      <c r="D90" s="30" t="s">
        <v>154</v>
      </c>
      <c r="E90" s="16" t="s">
        <v>15</v>
      </c>
      <c r="F90" s="30">
        <v>80111600</v>
      </c>
      <c r="G90" s="22" t="s">
        <v>158</v>
      </c>
      <c r="H90" s="16" t="s">
        <v>56</v>
      </c>
      <c r="I90" s="16" t="s">
        <v>57</v>
      </c>
      <c r="J90" s="27" t="s">
        <v>76</v>
      </c>
      <c r="K90" s="27" t="s">
        <v>58</v>
      </c>
      <c r="L90" s="22">
        <v>5</v>
      </c>
      <c r="M90" s="23">
        <v>3708000</v>
      </c>
      <c r="N90" s="29">
        <f t="shared" ref="N90" si="6">+M90*L90</f>
        <v>18540000</v>
      </c>
      <c r="O90" s="29" t="s">
        <v>149</v>
      </c>
      <c r="P90" s="29" t="s">
        <v>61</v>
      </c>
      <c r="Q90" s="29" t="s">
        <v>62</v>
      </c>
      <c r="R90" s="29" t="s">
        <v>63</v>
      </c>
    </row>
    <row r="91" spans="1:18" ht="60" x14ac:dyDescent="0.2">
      <c r="A91" s="16" t="s">
        <v>72</v>
      </c>
      <c r="B91" s="16" t="s">
        <v>73</v>
      </c>
      <c r="C91" s="31" t="s">
        <v>4</v>
      </c>
      <c r="D91" s="30" t="s">
        <v>154</v>
      </c>
      <c r="E91" s="16" t="s">
        <v>15</v>
      </c>
      <c r="F91" s="30">
        <v>80111600</v>
      </c>
      <c r="G91" s="22" t="s">
        <v>158</v>
      </c>
      <c r="H91" s="16" t="s">
        <v>56</v>
      </c>
      <c r="I91" s="16" t="s">
        <v>57</v>
      </c>
      <c r="J91" s="27" t="s">
        <v>150</v>
      </c>
      <c r="K91" s="27" t="s">
        <v>64</v>
      </c>
      <c r="L91" s="22">
        <v>3</v>
      </c>
      <c r="M91" s="23">
        <v>3708000</v>
      </c>
      <c r="N91" s="29">
        <f t="shared" ref="N91:N104" si="7">+M91*L91</f>
        <v>11124000</v>
      </c>
      <c r="O91" s="29" t="s">
        <v>149</v>
      </c>
      <c r="P91" s="29" t="s">
        <v>61</v>
      </c>
      <c r="Q91" s="29" t="s">
        <v>62</v>
      </c>
      <c r="R91" s="29" t="s">
        <v>63</v>
      </c>
    </row>
    <row r="92" spans="1:18" ht="60" x14ac:dyDescent="0.2">
      <c r="A92" s="16" t="s">
        <v>72</v>
      </c>
      <c r="B92" s="16" t="s">
        <v>73</v>
      </c>
      <c r="C92" s="31" t="s">
        <v>4</v>
      </c>
      <c r="D92" s="30" t="s">
        <v>154</v>
      </c>
      <c r="E92" s="16" t="s">
        <v>15</v>
      </c>
      <c r="F92" s="30">
        <v>80111600</v>
      </c>
      <c r="G92" s="22" t="s">
        <v>159</v>
      </c>
      <c r="H92" s="16" t="s">
        <v>56</v>
      </c>
      <c r="I92" s="16" t="s">
        <v>57</v>
      </c>
      <c r="J92" s="27" t="s">
        <v>76</v>
      </c>
      <c r="K92" s="27" t="s">
        <v>58</v>
      </c>
      <c r="L92" s="22">
        <v>5</v>
      </c>
      <c r="M92" s="23">
        <v>3090000</v>
      </c>
      <c r="N92" s="29">
        <f t="shared" si="7"/>
        <v>15450000</v>
      </c>
      <c r="O92" s="29" t="s">
        <v>149</v>
      </c>
      <c r="P92" s="29" t="s">
        <v>61</v>
      </c>
      <c r="Q92" s="29" t="s">
        <v>62</v>
      </c>
      <c r="R92" s="29" t="s">
        <v>63</v>
      </c>
    </row>
    <row r="93" spans="1:18" ht="60" x14ac:dyDescent="0.2">
      <c r="A93" s="16" t="s">
        <v>72</v>
      </c>
      <c r="B93" s="16" t="s">
        <v>73</v>
      </c>
      <c r="C93" s="31" t="s">
        <v>4</v>
      </c>
      <c r="D93" s="30" t="s">
        <v>154</v>
      </c>
      <c r="E93" s="16" t="s">
        <v>15</v>
      </c>
      <c r="F93" s="30">
        <v>80111600</v>
      </c>
      <c r="G93" s="22" t="s">
        <v>159</v>
      </c>
      <c r="H93" s="16" t="s">
        <v>56</v>
      </c>
      <c r="I93" s="16" t="s">
        <v>57</v>
      </c>
      <c r="J93" s="27" t="s">
        <v>150</v>
      </c>
      <c r="K93" s="27" t="s">
        <v>64</v>
      </c>
      <c r="L93" s="22">
        <v>3</v>
      </c>
      <c r="M93" s="23">
        <v>3090000</v>
      </c>
      <c r="N93" s="29">
        <f t="shared" si="7"/>
        <v>9270000</v>
      </c>
      <c r="O93" s="29" t="s">
        <v>149</v>
      </c>
      <c r="P93" s="29" t="s">
        <v>61</v>
      </c>
      <c r="Q93" s="29" t="s">
        <v>62</v>
      </c>
      <c r="R93" s="29" t="s">
        <v>63</v>
      </c>
    </row>
    <row r="94" spans="1:18" ht="60" x14ac:dyDescent="0.2">
      <c r="A94" s="16" t="s">
        <v>72</v>
      </c>
      <c r="B94" s="16" t="s">
        <v>73</v>
      </c>
      <c r="C94" s="31" t="s">
        <v>4</v>
      </c>
      <c r="D94" s="30" t="s">
        <v>154</v>
      </c>
      <c r="E94" s="16" t="s">
        <v>15</v>
      </c>
      <c r="F94" s="30">
        <v>80111600</v>
      </c>
      <c r="G94" s="22" t="s">
        <v>160</v>
      </c>
      <c r="H94" s="16" t="s">
        <v>56</v>
      </c>
      <c r="I94" s="16" t="s">
        <v>57</v>
      </c>
      <c r="J94" s="27" t="s">
        <v>76</v>
      </c>
      <c r="K94" s="27" t="s">
        <v>58</v>
      </c>
      <c r="L94" s="22">
        <v>5</v>
      </c>
      <c r="M94" s="23">
        <v>3090000</v>
      </c>
      <c r="N94" s="29">
        <f t="shared" si="7"/>
        <v>15450000</v>
      </c>
      <c r="O94" s="29" t="s">
        <v>149</v>
      </c>
      <c r="P94" s="29" t="s">
        <v>61</v>
      </c>
      <c r="Q94" s="29" t="s">
        <v>62</v>
      </c>
      <c r="R94" s="29" t="s">
        <v>63</v>
      </c>
    </row>
    <row r="95" spans="1:18" ht="60" x14ac:dyDescent="0.2">
      <c r="A95" s="16" t="s">
        <v>72</v>
      </c>
      <c r="B95" s="16" t="s">
        <v>73</v>
      </c>
      <c r="C95" s="31" t="s">
        <v>4</v>
      </c>
      <c r="D95" s="30" t="s">
        <v>154</v>
      </c>
      <c r="E95" s="16" t="s">
        <v>15</v>
      </c>
      <c r="F95" s="30">
        <v>80111600</v>
      </c>
      <c r="G95" s="22" t="s">
        <v>160</v>
      </c>
      <c r="H95" s="16" t="s">
        <v>56</v>
      </c>
      <c r="I95" s="16" t="s">
        <v>57</v>
      </c>
      <c r="J95" s="27" t="s">
        <v>150</v>
      </c>
      <c r="K95" s="27" t="s">
        <v>64</v>
      </c>
      <c r="L95" s="22">
        <v>3</v>
      </c>
      <c r="M95" s="23">
        <v>3090000</v>
      </c>
      <c r="N95" s="29">
        <f t="shared" si="7"/>
        <v>9270000</v>
      </c>
      <c r="O95" s="29" t="s">
        <v>149</v>
      </c>
      <c r="P95" s="29" t="s">
        <v>61</v>
      </c>
      <c r="Q95" s="29" t="s">
        <v>62</v>
      </c>
      <c r="R95" s="29" t="s">
        <v>63</v>
      </c>
    </row>
    <row r="96" spans="1:18" ht="60" x14ac:dyDescent="0.2">
      <c r="A96" s="16" t="s">
        <v>72</v>
      </c>
      <c r="B96" s="16" t="s">
        <v>73</v>
      </c>
      <c r="C96" s="31" t="s">
        <v>4</v>
      </c>
      <c r="D96" s="30" t="s">
        <v>154</v>
      </c>
      <c r="E96" s="16" t="s">
        <v>15</v>
      </c>
      <c r="F96" s="30">
        <v>80111600</v>
      </c>
      <c r="G96" s="22" t="s">
        <v>161</v>
      </c>
      <c r="H96" s="16" t="s">
        <v>56</v>
      </c>
      <c r="I96" s="16" t="s">
        <v>57</v>
      </c>
      <c r="J96" s="27" t="s">
        <v>76</v>
      </c>
      <c r="K96" s="27" t="s">
        <v>58</v>
      </c>
      <c r="L96" s="22">
        <v>5</v>
      </c>
      <c r="M96" s="23">
        <v>3090000</v>
      </c>
      <c r="N96" s="29">
        <f t="shared" si="7"/>
        <v>15450000</v>
      </c>
      <c r="O96" s="29" t="s">
        <v>149</v>
      </c>
      <c r="P96" s="29" t="s">
        <v>61</v>
      </c>
      <c r="Q96" s="29" t="s">
        <v>62</v>
      </c>
      <c r="R96" s="29" t="s">
        <v>63</v>
      </c>
    </row>
    <row r="97" spans="1:18" ht="60" x14ac:dyDescent="0.2">
      <c r="A97" s="16" t="s">
        <v>72</v>
      </c>
      <c r="B97" s="16" t="s">
        <v>73</v>
      </c>
      <c r="C97" s="31" t="s">
        <v>4</v>
      </c>
      <c r="D97" s="30" t="s">
        <v>154</v>
      </c>
      <c r="E97" s="16" t="s">
        <v>15</v>
      </c>
      <c r="F97" s="30">
        <v>80111600</v>
      </c>
      <c r="G97" s="22" t="s">
        <v>161</v>
      </c>
      <c r="H97" s="16" t="s">
        <v>56</v>
      </c>
      <c r="I97" s="16" t="s">
        <v>57</v>
      </c>
      <c r="J97" s="27" t="s">
        <v>150</v>
      </c>
      <c r="K97" s="27" t="s">
        <v>64</v>
      </c>
      <c r="L97" s="22">
        <v>3</v>
      </c>
      <c r="M97" s="23">
        <v>3090000</v>
      </c>
      <c r="N97" s="29">
        <f t="shared" si="7"/>
        <v>9270000</v>
      </c>
      <c r="O97" s="29" t="s">
        <v>149</v>
      </c>
      <c r="P97" s="29" t="s">
        <v>61</v>
      </c>
      <c r="Q97" s="29" t="s">
        <v>62</v>
      </c>
      <c r="R97" s="29" t="s">
        <v>63</v>
      </c>
    </row>
    <row r="98" spans="1:18" ht="60" x14ac:dyDescent="0.2">
      <c r="A98" s="16" t="s">
        <v>72</v>
      </c>
      <c r="B98" s="16" t="s">
        <v>73</v>
      </c>
      <c r="C98" s="31" t="s">
        <v>4</v>
      </c>
      <c r="D98" s="30" t="s">
        <v>154</v>
      </c>
      <c r="E98" s="16" t="s">
        <v>15</v>
      </c>
      <c r="F98" s="30">
        <v>80111600</v>
      </c>
      <c r="G98" s="22" t="s">
        <v>558</v>
      </c>
      <c r="H98" s="16" t="s">
        <v>68</v>
      </c>
      <c r="I98" s="16" t="s">
        <v>57</v>
      </c>
      <c r="J98" s="27" t="s">
        <v>76</v>
      </c>
      <c r="K98" s="27" t="s">
        <v>58</v>
      </c>
      <c r="L98" s="22">
        <v>11</v>
      </c>
      <c r="M98" s="23">
        <v>7200000</v>
      </c>
      <c r="N98" s="29">
        <f t="shared" si="7"/>
        <v>79200000</v>
      </c>
      <c r="O98" s="29" t="s">
        <v>149</v>
      </c>
      <c r="P98" s="29" t="s">
        <v>61</v>
      </c>
      <c r="Q98" s="29" t="s">
        <v>62</v>
      </c>
      <c r="R98" s="29" t="s">
        <v>63</v>
      </c>
    </row>
    <row r="99" spans="1:18" ht="60" x14ac:dyDescent="0.2">
      <c r="A99" s="16" t="s">
        <v>72</v>
      </c>
      <c r="B99" s="16" t="s">
        <v>73</v>
      </c>
      <c r="C99" s="31" t="s">
        <v>4</v>
      </c>
      <c r="D99" s="30" t="s">
        <v>154</v>
      </c>
      <c r="E99" s="16" t="s">
        <v>15</v>
      </c>
      <c r="F99" s="30">
        <v>80111600</v>
      </c>
      <c r="G99" s="22" t="s">
        <v>162</v>
      </c>
      <c r="H99" s="16" t="s">
        <v>68</v>
      </c>
      <c r="I99" s="16" t="s">
        <v>57</v>
      </c>
      <c r="J99" s="27" t="s">
        <v>76</v>
      </c>
      <c r="K99" s="27" t="s">
        <v>58</v>
      </c>
      <c r="L99" s="22">
        <v>11</v>
      </c>
      <c r="M99" s="23">
        <v>5560000</v>
      </c>
      <c r="N99" s="29">
        <f t="shared" si="7"/>
        <v>61160000</v>
      </c>
      <c r="O99" s="29" t="s">
        <v>149</v>
      </c>
      <c r="P99" s="29" t="s">
        <v>61</v>
      </c>
      <c r="Q99" s="29" t="s">
        <v>62</v>
      </c>
      <c r="R99" s="29" t="s">
        <v>63</v>
      </c>
    </row>
    <row r="100" spans="1:18" ht="60" x14ac:dyDescent="0.2">
      <c r="A100" s="16" t="s">
        <v>72</v>
      </c>
      <c r="B100" s="16" t="s">
        <v>73</v>
      </c>
      <c r="C100" s="31" t="s">
        <v>4</v>
      </c>
      <c r="D100" s="30" t="s">
        <v>154</v>
      </c>
      <c r="E100" s="16" t="s">
        <v>15</v>
      </c>
      <c r="F100" s="30">
        <v>80111600</v>
      </c>
      <c r="G100" s="22" t="s">
        <v>163</v>
      </c>
      <c r="H100" s="16" t="s">
        <v>68</v>
      </c>
      <c r="I100" s="16" t="s">
        <v>57</v>
      </c>
      <c r="J100" s="27" t="s">
        <v>76</v>
      </c>
      <c r="K100" s="27" t="s">
        <v>58</v>
      </c>
      <c r="L100" s="22">
        <v>11</v>
      </c>
      <c r="M100" s="23">
        <v>5922500</v>
      </c>
      <c r="N100" s="29">
        <f t="shared" si="7"/>
        <v>65147500</v>
      </c>
      <c r="O100" s="29" t="s">
        <v>149</v>
      </c>
      <c r="P100" s="29" t="s">
        <v>61</v>
      </c>
      <c r="Q100" s="29" t="s">
        <v>62</v>
      </c>
      <c r="R100" s="29" t="s">
        <v>63</v>
      </c>
    </row>
    <row r="101" spans="1:18" ht="60" x14ac:dyDescent="0.2">
      <c r="A101" s="16" t="s">
        <v>72</v>
      </c>
      <c r="B101" s="16" t="s">
        <v>73</v>
      </c>
      <c r="C101" s="31" t="s">
        <v>4</v>
      </c>
      <c r="D101" s="30" t="s">
        <v>154</v>
      </c>
      <c r="E101" s="16" t="s">
        <v>15</v>
      </c>
      <c r="F101" s="30">
        <v>80111600</v>
      </c>
      <c r="G101" s="22" t="s">
        <v>164</v>
      </c>
      <c r="H101" s="16" t="s">
        <v>68</v>
      </c>
      <c r="I101" s="16" t="s">
        <v>57</v>
      </c>
      <c r="J101" s="27" t="s">
        <v>76</v>
      </c>
      <c r="K101" s="27" t="s">
        <v>58</v>
      </c>
      <c r="L101" s="22">
        <v>11</v>
      </c>
      <c r="M101" s="23">
        <v>5560000</v>
      </c>
      <c r="N101" s="29">
        <f t="shared" si="7"/>
        <v>61160000</v>
      </c>
      <c r="O101" s="29" t="s">
        <v>149</v>
      </c>
      <c r="P101" s="29" t="s">
        <v>61</v>
      </c>
      <c r="Q101" s="29" t="s">
        <v>62</v>
      </c>
      <c r="R101" s="29" t="s">
        <v>63</v>
      </c>
    </row>
    <row r="102" spans="1:18" ht="60" x14ac:dyDescent="0.2">
      <c r="A102" s="16" t="s">
        <v>72</v>
      </c>
      <c r="B102" s="16" t="s">
        <v>73</v>
      </c>
      <c r="C102" s="31" t="s">
        <v>4</v>
      </c>
      <c r="D102" s="30" t="s">
        <v>154</v>
      </c>
      <c r="E102" s="16" t="s">
        <v>15</v>
      </c>
      <c r="F102" s="30">
        <v>80111600</v>
      </c>
      <c r="G102" s="22" t="s">
        <v>559</v>
      </c>
      <c r="H102" s="16" t="s">
        <v>68</v>
      </c>
      <c r="I102" s="16" t="s">
        <v>57</v>
      </c>
      <c r="J102" s="27" t="s">
        <v>76</v>
      </c>
      <c r="K102" s="27" t="s">
        <v>58</v>
      </c>
      <c r="L102" s="22">
        <v>11</v>
      </c>
      <c r="M102" s="23">
        <v>4490000</v>
      </c>
      <c r="N102" s="29">
        <f t="shared" si="7"/>
        <v>49390000</v>
      </c>
      <c r="O102" s="29" t="s">
        <v>149</v>
      </c>
      <c r="P102" s="29" t="s">
        <v>61</v>
      </c>
      <c r="Q102" s="29" t="s">
        <v>62</v>
      </c>
      <c r="R102" s="29" t="s">
        <v>63</v>
      </c>
    </row>
    <row r="103" spans="1:18" ht="60" x14ac:dyDescent="0.2">
      <c r="A103" s="16" t="s">
        <v>72</v>
      </c>
      <c r="B103" s="16" t="s">
        <v>73</v>
      </c>
      <c r="C103" s="31" t="s">
        <v>4</v>
      </c>
      <c r="D103" s="30" t="s">
        <v>154</v>
      </c>
      <c r="E103" s="16" t="s">
        <v>15</v>
      </c>
      <c r="F103" s="30">
        <v>80111600</v>
      </c>
      <c r="G103" s="22" t="s">
        <v>560</v>
      </c>
      <c r="H103" s="16" t="s">
        <v>68</v>
      </c>
      <c r="I103" s="16" t="s">
        <v>57</v>
      </c>
      <c r="J103" s="27" t="s">
        <v>76</v>
      </c>
      <c r="K103" s="27" t="s">
        <v>58</v>
      </c>
      <c r="L103" s="22">
        <v>11</v>
      </c>
      <c r="M103" s="23">
        <v>4490000</v>
      </c>
      <c r="N103" s="29">
        <f t="shared" si="7"/>
        <v>49390000</v>
      </c>
      <c r="O103" s="29" t="s">
        <v>149</v>
      </c>
      <c r="P103" s="29" t="s">
        <v>61</v>
      </c>
      <c r="Q103" s="29" t="s">
        <v>62</v>
      </c>
      <c r="R103" s="29" t="s">
        <v>63</v>
      </c>
    </row>
    <row r="104" spans="1:18" ht="60" x14ac:dyDescent="0.2">
      <c r="A104" s="16" t="s">
        <v>72</v>
      </c>
      <c r="B104" s="16" t="s">
        <v>73</v>
      </c>
      <c r="C104" s="32" t="s">
        <v>4</v>
      </c>
      <c r="D104" s="30" t="s">
        <v>154</v>
      </c>
      <c r="E104" s="16" t="s">
        <v>15</v>
      </c>
      <c r="F104" s="30">
        <v>80111600</v>
      </c>
      <c r="G104" s="22" t="s">
        <v>165</v>
      </c>
      <c r="H104" s="16" t="s">
        <v>56</v>
      </c>
      <c r="I104" s="16" t="s">
        <v>57</v>
      </c>
      <c r="J104" s="27" t="s">
        <v>76</v>
      </c>
      <c r="K104" s="27" t="s">
        <v>58</v>
      </c>
      <c r="L104" s="22">
        <v>9</v>
      </c>
      <c r="M104" s="33">
        <v>4000000</v>
      </c>
      <c r="N104" s="29">
        <f t="shared" si="7"/>
        <v>36000000</v>
      </c>
      <c r="O104" s="29" t="s">
        <v>149</v>
      </c>
      <c r="P104" s="29" t="s">
        <v>61</v>
      </c>
      <c r="Q104" s="29" t="s">
        <v>62</v>
      </c>
      <c r="R104" s="29" t="s">
        <v>63</v>
      </c>
    </row>
    <row r="105" spans="1:18" ht="60" x14ac:dyDescent="0.2">
      <c r="A105" s="16" t="s">
        <v>72</v>
      </c>
      <c r="B105" s="16" t="s">
        <v>73</v>
      </c>
      <c r="C105" s="32" t="s">
        <v>4</v>
      </c>
      <c r="D105" s="30" t="s">
        <v>154</v>
      </c>
      <c r="E105" s="16" t="s">
        <v>15</v>
      </c>
      <c r="F105" s="30">
        <v>80111600</v>
      </c>
      <c r="G105" s="22" t="s">
        <v>561</v>
      </c>
      <c r="H105" s="16" t="s">
        <v>56</v>
      </c>
      <c r="I105" s="16" t="s">
        <v>57</v>
      </c>
      <c r="J105" s="27" t="s">
        <v>76</v>
      </c>
      <c r="K105" s="27" t="s">
        <v>58</v>
      </c>
      <c r="L105" s="22">
        <v>9</v>
      </c>
      <c r="M105" s="33">
        <v>4000000</v>
      </c>
      <c r="N105" s="29">
        <f t="shared" ref="N105:N111" si="8">+L105*M105</f>
        <v>36000000</v>
      </c>
      <c r="O105" s="29" t="s">
        <v>149</v>
      </c>
      <c r="P105" s="29" t="s">
        <v>61</v>
      </c>
      <c r="Q105" s="29" t="s">
        <v>62</v>
      </c>
      <c r="R105" s="29" t="s">
        <v>63</v>
      </c>
    </row>
    <row r="106" spans="1:18" ht="60" x14ac:dyDescent="0.2">
      <c r="A106" s="16" t="s">
        <v>72</v>
      </c>
      <c r="B106" s="16" t="s">
        <v>73</v>
      </c>
      <c r="C106" s="32" t="s">
        <v>4</v>
      </c>
      <c r="D106" s="30" t="s">
        <v>154</v>
      </c>
      <c r="E106" s="16" t="s">
        <v>15</v>
      </c>
      <c r="F106" s="30">
        <v>80111600</v>
      </c>
      <c r="G106" s="22" t="s">
        <v>561</v>
      </c>
      <c r="H106" s="16" t="s">
        <v>56</v>
      </c>
      <c r="I106" s="16" t="s">
        <v>57</v>
      </c>
      <c r="J106" s="27" t="s">
        <v>76</v>
      </c>
      <c r="K106" s="27" t="s">
        <v>58</v>
      </c>
      <c r="L106" s="22">
        <v>5</v>
      </c>
      <c r="M106" s="33">
        <v>5000000</v>
      </c>
      <c r="N106" s="29">
        <f t="shared" si="8"/>
        <v>25000000</v>
      </c>
      <c r="O106" s="29" t="s">
        <v>149</v>
      </c>
      <c r="P106" s="29" t="s">
        <v>61</v>
      </c>
      <c r="Q106" s="29" t="s">
        <v>62</v>
      </c>
      <c r="R106" s="29" t="s">
        <v>63</v>
      </c>
    </row>
    <row r="107" spans="1:18" ht="60" x14ac:dyDescent="0.2">
      <c r="A107" s="16" t="s">
        <v>72</v>
      </c>
      <c r="B107" s="16" t="s">
        <v>73</v>
      </c>
      <c r="C107" s="32" t="s">
        <v>4</v>
      </c>
      <c r="D107" s="30" t="s">
        <v>154</v>
      </c>
      <c r="E107" s="16" t="s">
        <v>15</v>
      </c>
      <c r="F107" s="30">
        <v>80111600</v>
      </c>
      <c r="G107" s="22" t="s">
        <v>561</v>
      </c>
      <c r="H107" s="16" t="s">
        <v>56</v>
      </c>
      <c r="I107" s="16" t="s">
        <v>57</v>
      </c>
      <c r="J107" s="27" t="s">
        <v>150</v>
      </c>
      <c r="K107" s="27" t="s">
        <v>64</v>
      </c>
      <c r="L107" s="22">
        <v>3</v>
      </c>
      <c r="M107" s="33">
        <v>5000000</v>
      </c>
      <c r="N107" s="29">
        <f t="shared" si="8"/>
        <v>15000000</v>
      </c>
      <c r="O107" s="29" t="s">
        <v>149</v>
      </c>
      <c r="P107" s="29" t="s">
        <v>61</v>
      </c>
      <c r="Q107" s="29" t="s">
        <v>62</v>
      </c>
      <c r="R107" s="29" t="s">
        <v>63</v>
      </c>
    </row>
    <row r="108" spans="1:18" ht="60" x14ac:dyDescent="0.2">
      <c r="A108" s="16" t="s">
        <v>72</v>
      </c>
      <c r="B108" s="16" t="s">
        <v>73</v>
      </c>
      <c r="C108" s="32" t="s">
        <v>4</v>
      </c>
      <c r="D108" s="30" t="s">
        <v>154</v>
      </c>
      <c r="E108" s="16" t="s">
        <v>15</v>
      </c>
      <c r="F108" s="30">
        <v>80111600</v>
      </c>
      <c r="G108" s="22" t="s">
        <v>561</v>
      </c>
      <c r="H108" s="16" t="s">
        <v>56</v>
      </c>
      <c r="I108" s="16" t="s">
        <v>57</v>
      </c>
      <c r="J108" s="27" t="s">
        <v>76</v>
      </c>
      <c r="K108" s="27" t="s">
        <v>58</v>
      </c>
      <c r="L108" s="22">
        <v>5</v>
      </c>
      <c r="M108" s="33">
        <v>4000000</v>
      </c>
      <c r="N108" s="29">
        <f t="shared" si="8"/>
        <v>20000000</v>
      </c>
      <c r="O108" s="29" t="s">
        <v>149</v>
      </c>
      <c r="P108" s="29" t="s">
        <v>61</v>
      </c>
      <c r="Q108" s="29" t="s">
        <v>62</v>
      </c>
      <c r="R108" s="29" t="s">
        <v>63</v>
      </c>
    </row>
    <row r="109" spans="1:18" ht="60" x14ac:dyDescent="0.2">
      <c r="A109" s="16" t="s">
        <v>72</v>
      </c>
      <c r="B109" s="16" t="s">
        <v>73</v>
      </c>
      <c r="C109" s="32" t="s">
        <v>4</v>
      </c>
      <c r="D109" s="30" t="s">
        <v>154</v>
      </c>
      <c r="E109" s="16" t="s">
        <v>15</v>
      </c>
      <c r="F109" s="30">
        <v>80111600</v>
      </c>
      <c r="G109" s="22" t="s">
        <v>561</v>
      </c>
      <c r="H109" s="16" t="s">
        <v>56</v>
      </c>
      <c r="I109" s="16" t="s">
        <v>57</v>
      </c>
      <c r="J109" s="27" t="s">
        <v>150</v>
      </c>
      <c r="K109" s="27" t="s">
        <v>64</v>
      </c>
      <c r="L109" s="22">
        <v>3</v>
      </c>
      <c r="M109" s="33">
        <v>4000000</v>
      </c>
      <c r="N109" s="29">
        <f t="shared" si="8"/>
        <v>12000000</v>
      </c>
      <c r="O109" s="29" t="s">
        <v>149</v>
      </c>
      <c r="P109" s="29" t="s">
        <v>61</v>
      </c>
      <c r="Q109" s="29" t="s">
        <v>62</v>
      </c>
      <c r="R109" s="29" t="s">
        <v>63</v>
      </c>
    </row>
    <row r="110" spans="1:18" ht="60" x14ac:dyDescent="0.2">
      <c r="A110" s="16" t="s">
        <v>72</v>
      </c>
      <c r="B110" s="16" t="s">
        <v>73</v>
      </c>
      <c r="C110" s="16" t="s">
        <v>4</v>
      </c>
      <c r="D110" s="16" t="s">
        <v>154</v>
      </c>
      <c r="E110" s="16" t="s">
        <v>15</v>
      </c>
      <c r="F110" s="16">
        <v>80111600</v>
      </c>
      <c r="G110" s="22" t="s">
        <v>166</v>
      </c>
      <c r="H110" s="16" t="s">
        <v>56</v>
      </c>
      <c r="I110" s="16" t="s">
        <v>57</v>
      </c>
      <c r="J110" s="27" t="s">
        <v>76</v>
      </c>
      <c r="K110" s="27" t="s">
        <v>58</v>
      </c>
      <c r="L110" s="22">
        <v>8</v>
      </c>
      <c r="M110" s="33">
        <v>5000000</v>
      </c>
      <c r="N110" s="29">
        <f t="shared" si="8"/>
        <v>40000000</v>
      </c>
      <c r="O110" s="29" t="s">
        <v>149</v>
      </c>
      <c r="P110" s="29" t="s">
        <v>61</v>
      </c>
      <c r="Q110" s="29" t="s">
        <v>62</v>
      </c>
      <c r="R110" s="29" t="s">
        <v>63</v>
      </c>
    </row>
    <row r="111" spans="1:18" ht="60" x14ac:dyDescent="0.2">
      <c r="A111" s="16" t="s">
        <v>72</v>
      </c>
      <c r="B111" s="16" t="s">
        <v>73</v>
      </c>
      <c r="C111" s="16" t="s">
        <v>4</v>
      </c>
      <c r="D111" s="16" t="s">
        <v>154</v>
      </c>
      <c r="E111" s="16" t="s">
        <v>15</v>
      </c>
      <c r="F111" s="16">
        <v>80111600</v>
      </c>
      <c r="G111" s="22" t="s">
        <v>166</v>
      </c>
      <c r="H111" s="16" t="s">
        <v>56</v>
      </c>
      <c r="I111" s="16" t="s">
        <v>57</v>
      </c>
      <c r="J111" s="27" t="s">
        <v>76</v>
      </c>
      <c r="K111" s="27" t="s">
        <v>58</v>
      </c>
      <c r="L111" s="22">
        <v>8</v>
      </c>
      <c r="M111" s="33">
        <v>5000000</v>
      </c>
      <c r="N111" s="29">
        <f t="shared" si="8"/>
        <v>40000000</v>
      </c>
      <c r="O111" s="29" t="s">
        <v>149</v>
      </c>
      <c r="P111" s="29" t="s">
        <v>61</v>
      </c>
      <c r="Q111" s="29" t="s">
        <v>62</v>
      </c>
      <c r="R111" s="29" t="s">
        <v>63</v>
      </c>
    </row>
    <row r="112" spans="1:18" ht="60" x14ac:dyDescent="0.2">
      <c r="A112" s="16" t="s">
        <v>72</v>
      </c>
      <c r="B112" s="16" t="s">
        <v>73</v>
      </c>
      <c r="C112" s="32" t="s">
        <v>4</v>
      </c>
      <c r="D112" s="31" t="s">
        <v>154</v>
      </c>
      <c r="E112" s="16" t="s">
        <v>15</v>
      </c>
      <c r="F112" s="30">
        <v>80111600</v>
      </c>
      <c r="G112" s="22" t="s">
        <v>167</v>
      </c>
      <c r="H112" s="16" t="s">
        <v>56</v>
      </c>
      <c r="I112" s="16" t="s">
        <v>57</v>
      </c>
      <c r="J112" s="27" t="s">
        <v>76</v>
      </c>
      <c r="K112" s="27" t="s">
        <v>58</v>
      </c>
      <c r="L112" s="22">
        <v>5</v>
      </c>
      <c r="M112" s="33">
        <v>4500000</v>
      </c>
      <c r="N112" s="29">
        <f t="shared" ref="N112:N127" si="9">+M112*L112</f>
        <v>22500000</v>
      </c>
      <c r="O112" s="29" t="s">
        <v>149</v>
      </c>
      <c r="P112" s="29" t="s">
        <v>61</v>
      </c>
      <c r="Q112" s="29" t="s">
        <v>62</v>
      </c>
      <c r="R112" s="29" t="s">
        <v>63</v>
      </c>
    </row>
    <row r="113" spans="1:18" ht="60" x14ac:dyDescent="0.2">
      <c r="A113" s="16" t="s">
        <v>72</v>
      </c>
      <c r="B113" s="16" t="s">
        <v>73</v>
      </c>
      <c r="C113" s="32" t="s">
        <v>4</v>
      </c>
      <c r="D113" s="31" t="s">
        <v>154</v>
      </c>
      <c r="E113" s="16" t="s">
        <v>15</v>
      </c>
      <c r="F113" s="30">
        <v>80111600</v>
      </c>
      <c r="G113" s="22" t="s">
        <v>167</v>
      </c>
      <c r="H113" s="16" t="s">
        <v>56</v>
      </c>
      <c r="I113" s="16" t="s">
        <v>57</v>
      </c>
      <c r="J113" s="27" t="s">
        <v>150</v>
      </c>
      <c r="K113" s="27" t="s">
        <v>64</v>
      </c>
      <c r="L113" s="22">
        <v>3</v>
      </c>
      <c r="M113" s="33">
        <v>4500000</v>
      </c>
      <c r="N113" s="29">
        <f t="shared" si="9"/>
        <v>13500000</v>
      </c>
      <c r="O113" s="29" t="s">
        <v>149</v>
      </c>
      <c r="P113" s="29" t="s">
        <v>61</v>
      </c>
      <c r="Q113" s="29" t="s">
        <v>62</v>
      </c>
      <c r="R113" s="29" t="s">
        <v>63</v>
      </c>
    </row>
    <row r="114" spans="1:18" ht="60" x14ac:dyDescent="0.2">
      <c r="A114" s="16" t="s">
        <v>72</v>
      </c>
      <c r="B114" s="16" t="s">
        <v>73</v>
      </c>
      <c r="C114" s="32" t="s">
        <v>4</v>
      </c>
      <c r="D114" s="31" t="s">
        <v>154</v>
      </c>
      <c r="E114" s="16" t="s">
        <v>15</v>
      </c>
      <c r="F114" s="30">
        <v>80111600</v>
      </c>
      <c r="G114" s="22" t="s">
        <v>168</v>
      </c>
      <c r="H114" s="16" t="s">
        <v>56</v>
      </c>
      <c r="I114" s="16" t="s">
        <v>57</v>
      </c>
      <c r="J114" s="27" t="s">
        <v>76</v>
      </c>
      <c r="K114" s="27" t="s">
        <v>58</v>
      </c>
      <c r="L114" s="22">
        <v>5</v>
      </c>
      <c r="M114" s="33">
        <v>3421001</v>
      </c>
      <c r="N114" s="29">
        <f t="shared" si="9"/>
        <v>17105005</v>
      </c>
      <c r="O114" s="29" t="s">
        <v>149</v>
      </c>
      <c r="P114" s="29" t="s">
        <v>61</v>
      </c>
      <c r="Q114" s="29" t="s">
        <v>62</v>
      </c>
      <c r="R114" s="29" t="s">
        <v>63</v>
      </c>
    </row>
    <row r="115" spans="1:18" ht="60" x14ac:dyDescent="0.2">
      <c r="A115" s="16" t="s">
        <v>72</v>
      </c>
      <c r="B115" s="16" t="s">
        <v>73</v>
      </c>
      <c r="C115" s="32" t="s">
        <v>4</v>
      </c>
      <c r="D115" s="31" t="s">
        <v>154</v>
      </c>
      <c r="E115" s="16" t="s">
        <v>15</v>
      </c>
      <c r="F115" s="30">
        <v>80111600</v>
      </c>
      <c r="G115" s="22" t="s">
        <v>168</v>
      </c>
      <c r="H115" s="16" t="s">
        <v>56</v>
      </c>
      <c r="I115" s="16" t="s">
        <v>57</v>
      </c>
      <c r="J115" s="27" t="s">
        <v>150</v>
      </c>
      <c r="K115" s="27" t="s">
        <v>64</v>
      </c>
      <c r="L115" s="22">
        <v>3</v>
      </c>
      <c r="M115" s="33">
        <v>3421001</v>
      </c>
      <c r="N115" s="29">
        <f t="shared" si="9"/>
        <v>10263003</v>
      </c>
      <c r="O115" s="29" t="s">
        <v>149</v>
      </c>
      <c r="P115" s="29" t="s">
        <v>61</v>
      </c>
      <c r="Q115" s="29" t="s">
        <v>62</v>
      </c>
      <c r="R115" s="29" t="s">
        <v>63</v>
      </c>
    </row>
    <row r="116" spans="1:18" ht="60" x14ac:dyDescent="0.2">
      <c r="A116" s="16" t="s">
        <v>72</v>
      </c>
      <c r="B116" s="16" t="s">
        <v>73</v>
      </c>
      <c r="C116" s="32" t="s">
        <v>4</v>
      </c>
      <c r="D116" s="31" t="s">
        <v>154</v>
      </c>
      <c r="E116" s="16" t="s">
        <v>15</v>
      </c>
      <c r="F116" s="30">
        <v>80111600</v>
      </c>
      <c r="G116" s="22" t="s">
        <v>169</v>
      </c>
      <c r="H116" s="16" t="s">
        <v>56</v>
      </c>
      <c r="I116" s="16" t="s">
        <v>57</v>
      </c>
      <c r="J116" s="27" t="s">
        <v>76</v>
      </c>
      <c r="K116" s="27" t="s">
        <v>58</v>
      </c>
      <c r="L116" s="22">
        <v>5</v>
      </c>
      <c r="M116" s="33">
        <v>4000000</v>
      </c>
      <c r="N116" s="29">
        <f t="shared" si="9"/>
        <v>20000000</v>
      </c>
      <c r="O116" s="29" t="s">
        <v>149</v>
      </c>
      <c r="P116" s="29" t="s">
        <v>61</v>
      </c>
      <c r="Q116" s="29" t="s">
        <v>62</v>
      </c>
      <c r="R116" s="29" t="s">
        <v>63</v>
      </c>
    </row>
    <row r="117" spans="1:18" ht="60" x14ac:dyDescent="0.2">
      <c r="A117" s="16" t="s">
        <v>72</v>
      </c>
      <c r="B117" s="16" t="s">
        <v>73</v>
      </c>
      <c r="C117" s="32" t="s">
        <v>4</v>
      </c>
      <c r="D117" s="31" t="s">
        <v>154</v>
      </c>
      <c r="E117" s="16" t="s">
        <v>15</v>
      </c>
      <c r="F117" s="30">
        <v>80111600</v>
      </c>
      <c r="G117" s="22" t="s">
        <v>169</v>
      </c>
      <c r="H117" s="16" t="s">
        <v>56</v>
      </c>
      <c r="I117" s="16" t="s">
        <v>57</v>
      </c>
      <c r="J117" s="27" t="s">
        <v>150</v>
      </c>
      <c r="K117" s="27" t="s">
        <v>64</v>
      </c>
      <c r="L117" s="22">
        <v>3</v>
      </c>
      <c r="M117" s="33">
        <v>4000000</v>
      </c>
      <c r="N117" s="29">
        <f t="shared" si="9"/>
        <v>12000000</v>
      </c>
      <c r="O117" s="29" t="s">
        <v>149</v>
      </c>
      <c r="P117" s="29" t="s">
        <v>61</v>
      </c>
      <c r="Q117" s="29" t="s">
        <v>62</v>
      </c>
      <c r="R117" s="29" t="s">
        <v>63</v>
      </c>
    </row>
    <row r="118" spans="1:18" ht="60" x14ac:dyDescent="0.2">
      <c r="A118" s="16" t="s">
        <v>72</v>
      </c>
      <c r="B118" s="16" t="s">
        <v>73</v>
      </c>
      <c r="C118" s="32" t="s">
        <v>4</v>
      </c>
      <c r="D118" s="31" t="s">
        <v>154</v>
      </c>
      <c r="E118" s="16" t="s">
        <v>15</v>
      </c>
      <c r="F118" s="30">
        <v>80111600</v>
      </c>
      <c r="G118" s="22" t="s">
        <v>170</v>
      </c>
      <c r="H118" s="16" t="s">
        <v>56</v>
      </c>
      <c r="I118" s="16" t="s">
        <v>57</v>
      </c>
      <c r="J118" s="27" t="s">
        <v>76</v>
      </c>
      <c r="K118" s="27" t="s">
        <v>58</v>
      </c>
      <c r="L118" s="22">
        <v>5</v>
      </c>
      <c r="M118" s="33">
        <v>3500000</v>
      </c>
      <c r="N118" s="29">
        <f t="shared" si="9"/>
        <v>17500000</v>
      </c>
      <c r="O118" s="29" t="s">
        <v>149</v>
      </c>
      <c r="P118" s="29" t="s">
        <v>61</v>
      </c>
      <c r="Q118" s="29" t="s">
        <v>62</v>
      </c>
      <c r="R118" s="29" t="s">
        <v>63</v>
      </c>
    </row>
    <row r="119" spans="1:18" ht="60" x14ac:dyDescent="0.2">
      <c r="A119" s="16" t="s">
        <v>72</v>
      </c>
      <c r="B119" s="16" t="s">
        <v>73</v>
      </c>
      <c r="C119" s="32" t="s">
        <v>4</v>
      </c>
      <c r="D119" s="31" t="s">
        <v>154</v>
      </c>
      <c r="E119" s="16" t="s">
        <v>15</v>
      </c>
      <c r="F119" s="30">
        <v>80111600</v>
      </c>
      <c r="G119" s="22" t="s">
        <v>170</v>
      </c>
      <c r="H119" s="16" t="s">
        <v>56</v>
      </c>
      <c r="I119" s="16" t="s">
        <v>57</v>
      </c>
      <c r="J119" s="27" t="s">
        <v>150</v>
      </c>
      <c r="K119" s="27" t="s">
        <v>64</v>
      </c>
      <c r="L119" s="22">
        <v>3</v>
      </c>
      <c r="M119" s="33">
        <v>3500000</v>
      </c>
      <c r="N119" s="29">
        <f t="shared" si="9"/>
        <v>10500000</v>
      </c>
      <c r="O119" s="29" t="s">
        <v>149</v>
      </c>
      <c r="P119" s="29" t="s">
        <v>61</v>
      </c>
      <c r="Q119" s="29" t="s">
        <v>62</v>
      </c>
      <c r="R119" s="29" t="s">
        <v>63</v>
      </c>
    </row>
    <row r="120" spans="1:18" ht="60" x14ac:dyDescent="0.2">
      <c r="A120" s="16" t="s">
        <v>72</v>
      </c>
      <c r="B120" s="16" t="s">
        <v>73</v>
      </c>
      <c r="C120" s="32" t="s">
        <v>4</v>
      </c>
      <c r="D120" s="31" t="s">
        <v>154</v>
      </c>
      <c r="E120" s="16" t="s">
        <v>15</v>
      </c>
      <c r="F120" s="30">
        <v>80111600</v>
      </c>
      <c r="G120" s="22" t="s">
        <v>171</v>
      </c>
      <c r="H120" s="16" t="s">
        <v>56</v>
      </c>
      <c r="I120" s="16" t="s">
        <v>57</v>
      </c>
      <c r="J120" s="27" t="s">
        <v>76</v>
      </c>
      <c r="K120" s="27" t="s">
        <v>58</v>
      </c>
      <c r="L120" s="22">
        <v>5</v>
      </c>
      <c r="M120" s="33">
        <v>4000000</v>
      </c>
      <c r="N120" s="29">
        <f t="shared" si="9"/>
        <v>20000000</v>
      </c>
      <c r="O120" s="29" t="s">
        <v>149</v>
      </c>
      <c r="P120" s="29" t="s">
        <v>61</v>
      </c>
      <c r="Q120" s="29" t="s">
        <v>62</v>
      </c>
      <c r="R120" s="29" t="s">
        <v>63</v>
      </c>
    </row>
    <row r="121" spans="1:18" ht="60" x14ac:dyDescent="0.2">
      <c r="A121" s="16" t="s">
        <v>72</v>
      </c>
      <c r="B121" s="16" t="s">
        <v>73</v>
      </c>
      <c r="C121" s="32" t="s">
        <v>4</v>
      </c>
      <c r="D121" s="31" t="s">
        <v>154</v>
      </c>
      <c r="E121" s="16" t="s">
        <v>15</v>
      </c>
      <c r="F121" s="30">
        <v>80111600</v>
      </c>
      <c r="G121" s="22" t="s">
        <v>171</v>
      </c>
      <c r="H121" s="16" t="s">
        <v>56</v>
      </c>
      <c r="I121" s="16" t="s">
        <v>57</v>
      </c>
      <c r="J121" s="27" t="s">
        <v>150</v>
      </c>
      <c r="K121" s="27" t="s">
        <v>64</v>
      </c>
      <c r="L121" s="22">
        <v>3</v>
      </c>
      <c r="M121" s="33">
        <v>4000000</v>
      </c>
      <c r="N121" s="29">
        <f t="shared" si="9"/>
        <v>12000000</v>
      </c>
      <c r="O121" s="29" t="s">
        <v>149</v>
      </c>
      <c r="P121" s="29" t="s">
        <v>61</v>
      </c>
      <c r="Q121" s="29" t="s">
        <v>62</v>
      </c>
      <c r="R121" s="29" t="s">
        <v>63</v>
      </c>
    </row>
    <row r="122" spans="1:18" ht="60" x14ac:dyDescent="0.2">
      <c r="A122" s="16" t="s">
        <v>72</v>
      </c>
      <c r="B122" s="16" t="s">
        <v>73</v>
      </c>
      <c r="C122" s="32" t="s">
        <v>4</v>
      </c>
      <c r="D122" s="31" t="s">
        <v>154</v>
      </c>
      <c r="E122" s="16" t="s">
        <v>15</v>
      </c>
      <c r="F122" s="16">
        <v>80111600</v>
      </c>
      <c r="G122" s="30" t="s">
        <v>172</v>
      </c>
      <c r="H122" s="16" t="s">
        <v>56</v>
      </c>
      <c r="I122" s="16" t="s">
        <v>57</v>
      </c>
      <c r="J122" s="27" t="s">
        <v>76</v>
      </c>
      <c r="K122" s="27" t="s">
        <v>58</v>
      </c>
      <c r="L122" s="22">
        <v>5</v>
      </c>
      <c r="M122" s="33">
        <v>4000000</v>
      </c>
      <c r="N122" s="29">
        <f t="shared" si="9"/>
        <v>20000000</v>
      </c>
      <c r="O122" s="29" t="s">
        <v>149</v>
      </c>
      <c r="P122" s="29" t="s">
        <v>61</v>
      </c>
      <c r="Q122" s="29" t="s">
        <v>62</v>
      </c>
      <c r="R122" s="29" t="s">
        <v>63</v>
      </c>
    </row>
    <row r="123" spans="1:18" ht="60" x14ac:dyDescent="0.2">
      <c r="A123" s="16" t="s">
        <v>72</v>
      </c>
      <c r="B123" s="16" t="s">
        <v>73</v>
      </c>
      <c r="C123" s="32" t="s">
        <v>4</v>
      </c>
      <c r="D123" s="31" t="s">
        <v>154</v>
      </c>
      <c r="E123" s="16" t="s">
        <v>15</v>
      </c>
      <c r="F123" s="16">
        <v>80111600</v>
      </c>
      <c r="G123" s="30" t="s">
        <v>172</v>
      </c>
      <c r="H123" s="16" t="s">
        <v>56</v>
      </c>
      <c r="I123" s="16" t="s">
        <v>57</v>
      </c>
      <c r="J123" s="27" t="s">
        <v>150</v>
      </c>
      <c r="K123" s="27" t="s">
        <v>64</v>
      </c>
      <c r="L123" s="22">
        <v>3</v>
      </c>
      <c r="M123" s="33">
        <v>4000000</v>
      </c>
      <c r="N123" s="29">
        <f t="shared" si="9"/>
        <v>12000000</v>
      </c>
      <c r="O123" s="29" t="s">
        <v>149</v>
      </c>
      <c r="P123" s="29" t="s">
        <v>61</v>
      </c>
      <c r="Q123" s="29" t="s">
        <v>62</v>
      </c>
      <c r="R123" s="29" t="s">
        <v>63</v>
      </c>
    </row>
    <row r="124" spans="1:18" ht="60" x14ac:dyDescent="0.2">
      <c r="A124" s="16" t="s">
        <v>72</v>
      </c>
      <c r="B124" s="16" t="s">
        <v>73</v>
      </c>
      <c r="C124" s="32" t="s">
        <v>4</v>
      </c>
      <c r="D124" s="31" t="s">
        <v>154</v>
      </c>
      <c r="E124" s="16" t="s">
        <v>15</v>
      </c>
      <c r="F124" s="30">
        <v>80111600</v>
      </c>
      <c r="G124" s="22" t="s">
        <v>173</v>
      </c>
      <c r="H124" s="16" t="s">
        <v>56</v>
      </c>
      <c r="I124" s="16" t="s">
        <v>57</v>
      </c>
      <c r="J124" s="27" t="s">
        <v>76</v>
      </c>
      <c r="K124" s="27" t="s">
        <v>58</v>
      </c>
      <c r="L124" s="22">
        <v>5</v>
      </c>
      <c r="M124" s="33">
        <v>3421000</v>
      </c>
      <c r="N124" s="29">
        <f t="shared" si="9"/>
        <v>17105000</v>
      </c>
      <c r="O124" s="29" t="s">
        <v>149</v>
      </c>
      <c r="P124" s="29" t="s">
        <v>61</v>
      </c>
      <c r="Q124" s="29" t="s">
        <v>62</v>
      </c>
      <c r="R124" s="29" t="s">
        <v>63</v>
      </c>
    </row>
    <row r="125" spans="1:18" ht="60" x14ac:dyDescent="0.2">
      <c r="A125" s="16" t="s">
        <v>72</v>
      </c>
      <c r="B125" s="16" t="s">
        <v>73</v>
      </c>
      <c r="C125" s="32" t="s">
        <v>4</v>
      </c>
      <c r="D125" s="31" t="s">
        <v>154</v>
      </c>
      <c r="E125" s="16" t="s">
        <v>15</v>
      </c>
      <c r="F125" s="30">
        <v>80111600</v>
      </c>
      <c r="G125" s="22" t="s">
        <v>173</v>
      </c>
      <c r="H125" s="16" t="s">
        <v>56</v>
      </c>
      <c r="I125" s="16" t="s">
        <v>57</v>
      </c>
      <c r="J125" s="27" t="s">
        <v>150</v>
      </c>
      <c r="K125" s="27" t="s">
        <v>64</v>
      </c>
      <c r="L125" s="22">
        <v>3</v>
      </c>
      <c r="M125" s="33">
        <v>3421000</v>
      </c>
      <c r="N125" s="29">
        <f t="shared" si="9"/>
        <v>10263000</v>
      </c>
      <c r="O125" s="29" t="s">
        <v>149</v>
      </c>
      <c r="P125" s="29" t="s">
        <v>61</v>
      </c>
      <c r="Q125" s="29" t="s">
        <v>62</v>
      </c>
      <c r="R125" s="29" t="s">
        <v>63</v>
      </c>
    </row>
    <row r="126" spans="1:18" ht="60" x14ac:dyDescent="0.2">
      <c r="A126" s="16" t="s">
        <v>72</v>
      </c>
      <c r="B126" s="16" t="s">
        <v>73</v>
      </c>
      <c r="C126" s="30" t="s">
        <v>4</v>
      </c>
      <c r="D126" s="30" t="s">
        <v>154</v>
      </c>
      <c r="E126" s="16" t="s">
        <v>15</v>
      </c>
      <c r="F126" s="30">
        <v>80111600</v>
      </c>
      <c r="G126" s="30" t="s">
        <v>174</v>
      </c>
      <c r="H126" s="16" t="s">
        <v>56</v>
      </c>
      <c r="I126" s="16" t="s">
        <v>57</v>
      </c>
      <c r="J126" s="30" t="s">
        <v>76</v>
      </c>
      <c r="K126" s="27" t="s">
        <v>58</v>
      </c>
      <c r="L126" s="22">
        <v>5</v>
      </c>
      <c r="M126" s="33">
        <v>3500000</v>
      </c>
      <c r="N126" s="29">
        <f t="shared" si="9"/>
        <v>17500000</v>
      </c>
      <c r="O126" s="29" t="s">
        <v>149</v>
      </c>
      <c r="P126" s="29" t="s">
        <v>61</v>
      </c>
      <c r="Q126" s="29" t="s">
        <v>62</v>
      </c>
      <c r="R126" s="29" t="s">
        <v>63</v>
      </c>
    </row>
    <row r="127" spans="1:18" ht="60" x14ac:dyDescent="0.2">
      <c r="A127" s="16" t="s">
        <v>72</v>
      </c>
      <c r="B127" s="16" t="s">
        <v>73</v>
      </c>
      <c r="C127" s="30" t="s">
        <v>4</v>
      </c>
      <c r="D127" s="30" t="s">
        <v>154</v>
      </c>
      <c r="E127" s="16" t="s">
        <v>15</v>
      </c>
      <c r="F127" s="30">
        <v>80111600</v>
      </c>
      <c r="G127" s="30" t="s">
        <v>174</v>
      </c>
      <c r="H127" s="16" t="s">
        <v>56</v>
      </c>
      <c r="I127" s="16" t="s">
        <v>57</v>
      </c>
      <c r="J127" s="27" t="s">
        <v>150</v>
      </c>
      <c r="K127" s="27" t="s">
        <v>64</v>
      </c>
      <c r="L127" s="22">
        <v>3</v>
      </c>
      <c r="M127" s="33">
        <v>3500000</v>
      </c>
      <c r="N127" s="29">
        <f t="shared" si="9"/>
        <v>10500000</v>
      </c>
      <c r="O127" s="29" t="s">
        <v>149</v>
      </c>
      <c r="P127" s="29" t="s">
        <v>61</v>
      </c>
      <c r="Q127" s="29" t="s">
        <v>62</v>
      </c>
      <c r="R127" s="29" t="s">
        <v>63</v>
      </c>
    </row>
    <row r="128" spans="1:18" ht="60" x14ac:dyDescent="0.2">
      <c r="A128" s="16" t="s">
        <v>72</v>
      </c>
      <c r="B128" s="16" t="s">
        <v>73</v>
      </c>
      <c r="C128" s="16" t="s">
        <v>4</v>
      </c>
      <c r="D128" s="16" t="s">
        <v>154</v>
      </c>
      <c r="E128" s="16" t="s">
        <v>15</v>
      </c>
      <c r="F128" s="16">
        <v>80111600</v>
      </c>
      <c r="G128" s="16" t="s">
        <v>175</v>
      </c>
      <c r="H128" s="16" t="s">
        <v>56</v>
      </c>
      <c r="I128" s="16" t="s">
        <v>135</v>
      </c>
      <c r="J128" s="16" t="s">
        <v>130</v>
      </c>
      <c r="K128" s="16" t="s">
        <v>176</v>
      </c>
      <c r="L128" s="22">
        <v>10</v>
      </c>
      <c r="M128" s="28" t="s">
        <v>63</v>
      </c>
      <c r="N128" s="29">
        <v>10000000</v>
      </c>
      <c r="O128" s="29" t="s">
        <v>149</v>
      </c>
      <c r="P128" s="29" t="s">
        <v>61</v>
      </c>
      <c r="Q128" s="29" t="s">
        <v>62</v>
      </c>
      <c r="R128" s="29" t="s">
        <v>63</v>
      </c>
    </row>
    <row r="129" spans="1:18" ht="90" x14ac:dyDescent="0.2">
      <c r="A129" s="16" t="s">
        <v>72</v>
      </c>
      <c r="B129" s="16" t="s">
        <v>73</v>
      </c>
      <c r="C129" s="16" t="s">
        <v>4</v>
      </c>
      <c r="D129" s="16" t="s">
        <v>154</v>
      </c>
      <c r="E129" s="16" t="s">
        <v>15</v>
      </c>
      <c r="F129" s="16">
        <v>80111600</v>
      </c>
      <c r="G129" s="16" t="s">
        <v>177</v>
      </c>
      <c r="H129" s="16" t="s">
        <v>56</v>
      </c>
      <c r="I129" s="16" t="s">
        <v>57</v>
      </c>
      <c r="J129" s="16" t="s">
        <v>178</v>
      </c>
      <c r="K129" s="16" t="s">
        <v>178</v>
      </c>
      <c r="L129" s="16">
        <v>4</v>
      </c>
      <c r="M129" s="28" t="s">
        <v>63</v>
      </c>
      <c r="N129" s="29">
        <v>20000000</v>
      </c>
      <c r="O129" s="29" t="s">
        <v>149</v>
      </c>
      <c r="P129" s="29" t="s">
        <v>61</v>
      </c>
      <c r="Q129" s="29" t="s">
        <v>62</v>
      </c>
      <c r="R129" s="29" t="s">
        <v>63</v>
      </c>
    </row>
    <row r="130" spans="1:18" ht="60" x14ac:dyDescent="0.2">
      <c r="A130" s="16" t="s">
        <v>72</v>
      </c>
      <c r="B130" s="16" t="s">
        <v>73</v>
      </c>
      <c r="C130" s="16" t="s">
        <v>4</v>
      </c>
      <c r="D130" s="16" t="s">
        <v>154</v>
      </c>
      <c r="E130" s="16" t="s">
        <v>15</v>
      </c>
      <c r="F130" s="16" t="s">
        <v>127</v>
      </c>
      <c r="G130" s="34" t="s">
        <v>179</v>
      </c>
      <c r="H130" s="16" t="s">
        <v>56</v>
      </c>
      <c r="I130" s="16" t="s">
        <v>129</v>
      </c>
      <c r="J130" s="16" t="s">
        <v>58</v>
      </c>
      <c r="K130" s="16" t="s">
        <v>176</v>
      </c>
      <c r="L130" s="16">
        <v>1</v>
      </c>
      <c r="M130" s="28" t="s">
        <v>63</v>
      </c>
      <c r="N130" s="29">
        <v>120000000</v>
      </c>
      <c r="O130" s="29" t="s">
        <v>149</v>
      </c>
      <c r="P130" s="29" t="s">
        <v>61</v>
      </c>
      <c r="Q130" s="29" t="s">
        <v>62</v>
      </c>
      <c r="R130" s="29" t="s">
        <v>63</v>
      </c>
    </row>
    <row r="131" spans="1:18" ht="60" x14ac:dyDescent="0.2">
      <c r="A131" s="16" t="s">
        <v>72</v>
      </c>
      <c r="B131" s="16" t="s">
        <v>73</v>
      </c>
      <c r="C131" s="16" t="s">
        <v>4</v>
      </c>
      <c r="D131" s="16" t="s">
        <v>154</v>
      </c>
      <c r="E131" s="16" t="s">
        <v>15</v>
      </c>
      <c r="F131" s="16" t="s">
        <v>127</v>
      </c>
      <c r="G131" s="34" t="s">
        <v>180</v>
      </c>
      <c r="H131" s="16" t="s">
        <v>56</v>
      </c>
      <c r="I131" s="16" t="s">
        <v>129</v>
      </c>
      <c r="J131" s="16" t="s">
        <v>58</v>
      </c>
      <c r="K131" s="16" t="s">
        <v>176</v>
      </c>
      <c r="L131" s="16">
        <v>1</v>
      </c>
      <c r="M131" s="28" t="s">
        <v>63</v>
      </c>
      <c r="N131" s="29">
        <v>50000000</v>
      </c>
      <c r="O131" s="29" t="s">
        <v>149</v>
      </c>
      <c r="P131" s="29" t="s">
        <v>61</v>
      </c>
      <c r="Q131" s="29" t="s">
        <v>62</v>
      </c>
      <c r="R131" s="29" t="s">
        <v>63</v>
      </c>
    </row>
    <row r="132" spans="1:18" ht="60" x14ac:dyDescent="0.2">
      <c r="A132" s="16" t="s">
        <v>72</v>
      </c>
      <c r="B132" s="16" t="s">
        <v>73</v>
      </c>
      <c r="C132" s="16" t="s">
        <v>4</v>
      </c>
      <c r="D132" s="16" t="s">
        <v>154</v>
      </c>
      <c r="E132" s="16" t="s">
        <v>15</v>
      </c>
      <c r="F132" s="16">
        <v>80111600</v>
      </c>
      <c r="G132" s="16" t="s">
        <v>181</v>
      </c>
      <c r="H132" s="16" t="s">
        <v>56</v>
      </c>
      <c r="I132" s="16" t="s">
        <v>135</v>
      </c>
      <c r="J132" s="16" t="s">
        <v>58</v>
      </c>
      <c r="K132" s="16" t="s">
        <v>130</v>
      </c>
      <c r="L132" s="16">
        <v>8</v>
      </c>
      <c r="M132" s="28" t="s">
        <v>63</v>
      </c>
      <c r="N132" s="29">
        <v>10000000</v>
      </c>
      <c r="O132" s="29" t="s">
        <v>149</v>
      </c>
      <c r="P132" s="29" t="s">
        <v>61</v>
      </c>
      <c r="Q132" s="29" t="s">
        <v>62</v>
      </c>
      <c r="R132" s="29" t="s">
        <v>63</v>
      </c>
    </row>
    <row r="133" spans="1:18" ht="60" x14ac:dyDescent="0.2">
      <c r="A133" s="16" t="s">
        <v>72</v>
      </c>
      <c r="B133" s="16" t="s">
        <v>73</v>
      </c>
      <c r="C133" s="16" t="s">
        <v>4</v>
      </c>
      <c r="D133" s="16" t="s">
        <v>154</v>
      </c>
      <c r="E133" s="16" t="s">
        <v>15</v>
      </c>
      <c r="F133" s="16">
        <v>80111600</v>
      </c>
      <c r="G133" s="16" t="s">
        <v>182</v>
      </c>
      <c r="H133" s="16" t="s">
        <v>56</v>
      </c>
      <c r="I133" s="16" t="s">
        <v>57</v>
      </c>
      <c r="J133" s="16" t="s">
        <v>183</v>
      </c>
      <c r="K133" s="16" t="s">
        <v>183</v>
      </c>
      <c r="L133" s="22">
        <v>10</v>
      </c>
      <c r="M133" s="28" t="s">
        <v>63</v>
      </c>
      <c r="N133" s="29">
        <v>65000000</v>
      </c>
      <c r="O133" s="29" t="s">
        <v>149</v>
      </c>
      <c r="P133" s="29" t="s">
        <v>61</v>
      </c>
      <c r="Q133" s="29" t="s">
        <v>62</v>
      </c>
      <c r="R133" s="29" t="s">
        <v>63</v>
      </c>
    </row>
    <row r="134" spans="1:18" ht="60" x14ac:dyDescent="0.2">
      <c r="A134" s="16" t="s">
        <v>72</v>
      </c>
      <c r="B134" s="16" t="s">
        <v>73</v>
      </c>
      <c r="C134" s="16" t="s">
        <v>4</v>
      </c>
      <c r="D134" s="16" t="s">
        <v>154</v>
      </c>
      <c r="E134" s="16" t="s">
        <v>15</v>
      </c>
      <c r="F134" s="16" t="s">
        <v>184</v>
      </c>
      <c r="G134" s="16" t="s">
        <v>185</v>
      </c>
      <c r="H134" s="16" t="s">
        <v>56</v>
      </c>
      <c r="I134" s="16" t="s">
        <v>129</v>
      </c>
      <c r="J134" s="16" t="s">
        <v>58</v>
      </c>
      <c r="K134" s="16" t="s">
        <v>130</v>
      </c>
      <c r="L134" s="16">
        <v>9</v>
      </c>
      <c r="M134" s="28" t="s">
        <v>63</v>
      </c>
      <c r="N134" s="29">
        <f>+(44+80+64)*5000000</f>
        <v>940000000</v>
      </c>
      <c r="O134" s="29" t="s">
        <v>149</v>
      </c>
      <c r="P134" s="29" t="s">
        <v>61</v>
      </c>
      <c r="Q134" s="29" t="s">
        <v>62</v>
      </c>
      <c r="R134" s="29" t="s">
        <v>63</v>
      </c>
    </row>
    <row r="135" spans="1:18" ht="60" x14ac:dyDescent="0.2">
      <c r="A135" s="16" t="s">
        <v>72</v>
      </c>
      <c r="B135" s="16" t="s">
        <v>73</v>
      </c>
      <c r="C135" s="16" t="s">
        <v>4</v>
      </c>
      <c r="D135" s="16" t="s">
        <v>154</v>
      </c>
      <c r="E135" s="16" t="s">
        <v>15</v>
      </c>
      <c r="F135" s="16" t="s">
        <v>127</v>
      </c>
      <c r="G135" s="34" t="s">
        <v>132</v>
      </c>
      <c r="H135" s="16" t="s">
        <v>56</v>
      </c>
      <c r="I135" s="16" t="s">
        <v>129</v>
      </c>
      <c r="J135" s="16" t="s">
        <v>58</v>
      </c>
      <c r="K135" s="16" t="s">
        <v>130</v>
      </c>
      <c r="L135" s="16">
        <v>9</v>
      </c>
      <c r="M135" s="28" t="s">
        <v>63</v>
      </c>
      <c r="N135" s="29">
        <f>123363151+16</f>
        <v>123363167</v>
      </c>
      <c r="O135" s="29" t="s">
        <v>149</v>
      </c>
      <c r="P135" s="29" t="s">
        <v>61</v>
      </c>
      <c r="Q135" s="29" t="s">
        <v>62</v>
      </c>
      <c r="R135" s="29" t="s">
        <v>63</v>
      </c>
    </row>
    <row r="136" spans="1:18" ht="60" x14ac:dyDescent="0.2">
      <c r="A136" s="16" t="s">
        <v>72</v>
      </c>
      <c r="B136" s="16" t="s">
        <v>73</v>
      </c>
      <c r="C136" s="16" t="s">
        <v>4</v>
      </c>
      <c r="D136" s="16" t="s">
        <v>154</v>
      </c>
      <c r="E136" s="16" t="s">
        <v>15</v>
      </c>
      <c r="F136" s="16" t="s">
        <v>186</v>
      </c>
      <c r="G136" s="16" t="s">
        <v>187</v>
      </c>
      <c r="H136" s="16" t="s">
        <v>56</v>
      </c>
      <c r="I136" s="16" t="s">
        <v>129</v>
      </c>
      <c r="J136" s="16" t="s">
        <v>58</v>
      </c>
      <c r="K136" s="16" t="s">
        <v>130</v>
      </c>
      <c r="L136" s="16">
        <v>6</v>
      </c>
      <c r="M136" s="35" t="s">
        <v>188</v>
      </c>
      <c r="N136" s="29">
        <v>10000000</v>
      </c>
      <c r="O136" s="29" t="s">
        <v>149</v>
      </c>
      <c r="P136" s="29" t="s">
        <v>61</v>
      </c>
      <c r="Q136" s="29" t="s">
        <v>62</v>
      </c>
      <c r="R136" s="29" t="s">
        <v>63</v>
      </c>
    </row>
    <row r="137" spans="1:18" ht="75" x14ac:dyDescent="0.2">
      <c r="A137" s="16" t="s">
        <v>72</v>
      </c>
      <c r="B137" s="16" t="s">
        <v>73</v>
      </c>
      <c r="C137" s="16" t="s">
        <v>4</v>
      </c>
      <c r="D137" s="16" t="s">
        <v>154</v>
      </c>
      <c r="E137" s="16" t="s">
        <v>15</v>
      </c>
      <c r="F137" s="16">
        <v>78111800</v>
      </c>
      <c r="G137" s="16" t="s">
        <v>189</v>
      </c>
      <c r="H137" s="16" t="s">
        <v>190</v>
      </c>
      <c r="I137" s="16" t="s">
        <v>556</v>
      </c>
      <c r="J137" s="16" t="s">
        <v>130</v>
      </c>
      <c r="K137" s="16" t="s">
        <v>183</v>
      </c>
      <c r="L137" s="16">
        <v>8</v>
      </c>
      <c r="M137" s="35" t="s">
        <v>188</v>
      </c>
      <c r="N137" s="29">
        <v>10000000</v>
      </c>
      <c r="O137" s="29" t="s">
        <v>149</v>
      </c>
      <c r="P137" s="29" t="s">
        <v>61</v>
      </c>
      <c r="Q137" s="29" t="s">
        <v>62</v>
      </c>
      <c r="R137" s="29" t="s">
        <v>63</v>
      </c>
    </row>
    <row r="138" spans="1:18" ht="60" x14ac:dyDescent="0.2">
      <c r="A138" s="16" t="s">
        <v>72</v>
      </c>
      <c r="B138" s="16" t="s">
        <v>73</v>
      </c>
      <c r="C138" s="16" t="s">
        <v>4</v>
      </c>
      <c r="D138" s="16" t="s">
        <v>154</v>
      </c>
      <c r="E138" s="16" t="s">
        <v>15</v>
      </c>
      <c r="F138" s="16" t="s">
        <v>191</v>
      </c>
      <c r="G138" s="16" t="s">
        <v>192</v>
      </c>
      <c r="H138" s="16" t="s">
        <v>56</v>
      </c>
      <c r="I138" s="16" t="s">
        <v>129</v>
      </c>
      <c r="J138" s="16" t="s">
        <v>150</v>
      </c>
      <c r="K138" s="16" t="s">
        <v>150</v>
      </c>
      <c r="L138" s="16">
        <v>1</v>
      </c>
      <c r="M138" s="28" t="s">
        <v>188</v>
      </c>
      <c r="N138" s="29">
        <v>17000000</v>
      </c>
      <c r="O138" s="29" t="s">
        <v>149</v>
      </c>
      <c r="P138" s="29" t="s">
        <v>61</v>
      </c>
      <c r="Q138" s="29" t="s">
        <v>62</v>
      </c>
      <c r="R138" s="29" t="s">
        <v>63</v>
      </c>
    </row>
    <row r="139" spans="1:18" ht="60" x14ac:dyDescent="0.2">
      <c r="A139" s="16" t="s">
        <v>72</v>
      </c>
      <c r="B139" s="16" t="s">
        <v>73</v>
      </c>
      <c r="C139" s="16" t="s">
        <v>4</v>
      </c>
      <c r="D139" s="16" t="s">
        <v>154</v>
      </c>
      <c r="E139" s="16" t="s">
        <v>15</v>
      </c>
      <c r="F139" s="16">
        <v>80111600</v>
      </c>
      <c r="G139" s="16" t="s">
        <v>193</v>
      </c>
      <c r="H139" s="16" t="s">
        <v>68</v>
      </c>
      <c r="I139" s="16" t="s">
        <v>57</v>
      </c>
      <c r="J139" s="16" t="s">
        <v>76</v>
      </c>
      <c r="K139" s="27" t="s">
        <v>58</v>
      </c>
      <c r="L139" s="22">
        <v>10</v>
      </c>
      <c r="M139" s="28">
        <v>4500000</v>
      </c>
      <c r="N139" s="29">
        <f t="shared" ref="N139:N170" si="10">+M139*L139</f>
        <v>45000000</v>
      </c>
      <c r="O139" s="29" t="s">
        <v>194</v>
      </c>
      <c r="P139" s="29" t="s">
        <v>61</v>
      </c>
      <c r="Q139" s="29" t="s">
        <v>62</v>
      </c>
      <c r="R139" s="29" t="s">
        <v>63</v>
      </c>
    </row>
    <row r="140" spans="1:18" ht="60" x14ac:dyDescent="0.2">
      <c r="A140" s="16" t="s">
        <v>72</v>
      </c>
      <c r="B140" s="16" t="s">
        <v>73</v>
      </c>
      <c r="C140" s="16" t="s">
        <v>4</v>
      </c>
      <c r="D140" s="16" t="s">
        <v>154</v>
      </c>
      <c r="E140" s="16" t="s">
        <v>15</v>
      </c>
      <c r="F140" s="16">
        <v>80111600</v>
      </c>
      <c r="G140" s="16" t="s">
        <v>562</v>
      </c>
      <c r="H140" s="16" t="s">
        <v>68</v>
      </c>
      <c r="I140" s="16" t="s">
        <v>57</v>
      </c>
      <c r="J140" s="16" t="s">
        <v>76</v>
      </c>
      <c r="K140" s="27" t="s">
        <v>58</v>
      </c>
      <c r="L140" s="22">
        <v>5</v>
      </c>
      <c r="M140" s="28">
        <v>4638333</v>
      </c>
      <c r="N140" s="29">
        <f t="shared" si="10"/>
        <v>23191665</v>
      </c>
      <c r="O140" s="29" t="s">
        <v>194</v>
      </c>
      <c r="P140" s="29" t="s">
        <v>61</v>
      </c>
      <c r="Q140" s="29" t="s">
        <v>62</v>
      </c>
      <c r="R140" s="29" t="s">
        <v>63</v>
      </c>
    </row>
    <row r="141" spans="1:18" ht="60" x14ac:dyDescent="0.2">
      <c r="A141" s="16" t="s">
        <v>72</v>
      </c>
      <c r="B141" s="16" t="s">
        <v>73</v>
      </c>
      <c r="C141" s="16" t="s">
        <v>4</v>
      </c>
      <c r="D141" s="16" t="s">
        <v>154</v>
      </c>
      <c r="E141" s="16" t="s">
        <v>15</v>
      </c>
      <c r="F141" s="16">
        <v>80111600</v>
      </c>
      <c r="G141" s="16" t="s">
        <v>562</v>
      </c>
      <c r="H141" s="16" t="s">
        <v>68</v>
      </c>
      <c r="I141" s="16" t="s">
        <v>57</v>
      </c>
      <c r="J141" s="27" t="s">
        <v>150</v>
      </c>
      <c r="K141" s="27" t="s">
        <v>64</v>
      </c>
      <c r="L141" s="22">
        <v>5</v>
      </c>
      <c r="M141" s="28">
        <v>4638333</v>
      </c>
      <c r="N141" s="29">
        <f t="shared" si="10"/>
        <v>23191665</v>
      </c>
      <c r="O141" s="29" t="s">
        <v>194</v>
      </c>
      <c r="P141" s="29" t="s">
        <v>61</v>
      </c>
      <c r="Q141" s="29" t="s">
        <v>62</v>
      </c>
      <c r="R141" s="29" t="s">
        <v>63</v>
      </c>
    </row>
    <row r="142" spans="1:18" ht="60" x14ac:dyDescent="0.2">
      <c r="A142" s="16" t="s">
        <v>72</v>
      </c>
      <c r="B142" s="16" t="s">
        <v>73</v>
      </c>
      <c r="C142" s="16" t="s">
        <v>4</v>
      </c>
      <c r="D142" s="16" t="s">
        <v>154</v>
      </c>
      <c r="E142" s="16" t="s">
        <v>15</v>
      </c>
      <c r="F142" s="16">
        <v>80111600</v>
      </c>
      <c r="G142" s="16" t="s">
        <v>195</v>
      </c>
      <c r="H142" s="16" t="s">
        <v>56</v>
      </c>
      <c r="I142" s="16" t="s">
        <v>57</v>
      </c>
      <c r="J142" s="16" t="s">
        <v>76</v>
      </c>
      <c r="K142" s="27" t="s">
        <v>58</v>
      </c>
      <c r="L142" s="22">
        <v>5</v>
      </c>
      <c r="M142" s="28">
        <v>4120000</v>
      </c>
      <c r="N142" s="29">
        <f t="shared" si="10"/>
        <v>20600000</v>
      </c>
      <c r="O142" s="29" t="s">
        <v>194</v>
      </c>
      <c r="P142" s="29" t="s">
        <v>61</v>
      </c>
      <c r="Q142" s="29" t="s">
        <v>62</v>
      </c>
      <c r="R142" s="29" t="s">
        <v>63</v>
      </c>
    </row>
    <row r="143" spans="1:18" ht="60" x14ac:dyDescent="0.2">
      <c r="A143" s="16" t="s">
        <v>72</v>
      </c>
      <c r="B143" s="16" t="s">
        <v>73</v>
      </c>
      <c r="C143" s="16" t="s">
        <v>4</v>
      </c>
      <c r="D143" s="16" t="s">
        <v>154</v>
      </c>
      <c r="E143" s="16" t="s">
        <v>15</v>
      </c>
      <c r="F143" s="16">
        <v>80111600</v>
      </c>
      <c r="G143" s="16" t="s">
        <v>195</v>
      </c>
      <c r="H143" s="16" t="s">
        <v>56</v>
      </c>
      <c r="I143" s="16" t="s">
        <v>57</v>
      </c>
      <c r="J143" s="27" t="s">
        <v>150</v>
      </c>
      <c r="K143" s="27" t="s">
        <v>64</v>
      </c>
      <c r="L143" s="22">
        <v>4</v>
      </c>
      <c r="M143" s="28">
        <v>4120000</v>
      </c>
      <c r="N143" s="29">
        <f t="shared" si="10"/>
        <v>16480000</v>
      </c>
      <c r="O143" s="29" t="s">
        <v>194</v>
      </c>
      <c r="P143" s="29" t="s">
        <v>61</v>
      </c>
      <c r="Q143" s="29" t="s">
        <v>62</v>
      </c>
      <c r="R143" s="29" t="s">
        <v>63</v>
      </c>
    </row>
    <row r="144" spans="1:18" ht="60" x14ac:dyDescent="0.2">
      <c r="A144" s="16" t="s">
        <v>72</v>
      </c>
      <c r="B144" s="16" t="s">
        <v>73</v>
      </c>
      <c r="C144" s="16" t="s">
        <v>4</v>
      </c>
      <c r="D144" s="16" t="s">
        <v>154</v>
      </c>
      <c r="E144" s="16" t="s">
        <v>15</v>
      </c>
      <c r="F144" s="16">
        <v>80111600</v>
      </c>
      <c r="G144" s="16" t="s">
        <v>196</v>
      </c>
      <c r="H144" s="16" t="s">
        <v>56</v>
      </c>
      <c r="I144" s="16" t="s">
        <v>57</v>
      </c>
      <c r="J144" s="16" t="s">
        <v>76</v>
      </c>
      <c r="K144" s="27" t="s">
        <v>58</v>
      </c>
      <c r="L144" s="22">
        <v>5</v>
      </c>
      <c r="M144" s="28">
        <v>2884000</v>
      </c>
      <c r="N144" s="29">
        <f t="shared" si="10"/>
        <v>14420000</v>
      </c>
      <c r="O144" s="29" t="s">
        <v>194</v>
      </c>
      <c r="P144" s="29" t="s">
        <v>61</v>
      </c>
      <c r="Q144" s="29" t="s">
        <v>62</v>
      </c>
      <c r="R144" s="29" t="s">
        <v>63</v>
      </c>
    </row>
    <row r="145" spans="1:18" ht="60" x14ac:dyDescent="0.2">
      <c r="A145" s="16" t="s">
        <v>72</v>
      </c>
      <c r="B145" s="16" t="s">
        <v>73</v>
      </c>
      <c r="C145" s="16" t="s">
        <v>4</v>
      </c>
      <c r="D145" s="16" t="s">
        <v>154</v>
      </c>
      <c r="E145" s="16" t="s">
        <v>15</v>
      </c>
      <c r="F145" s="16">
        <v>80111600</v>
      </c>
      <c r="G145" s="16" t="s">
        <v>196</v>
      </c>
      <c r="H145" s="16" t="s">
        <v>56</v>
      </c>
      <c r="I145" s="16" t="s">
        <v>57</v>
      </c>
      <c r="J145" s="27" t="s">
        <v>150</v>
      </c>
      <c r="K145" s="27" t="s">
        <v>64</v>
      </c>
      <c r="L145" s="22">
        <v>4</v>
      </c>
      <c r="M145" s="28">
        <v>2884000</v>
      </c>
      <c r="N145" s="29">
        <f t="shared" si="10"/>
        <v>11536000</v>
      </c>
      <c r="O145" s="29" t="s">
        <v>194</v>
      </c>
      <c r="P145" s="29" t="s">
        <v>61</v>
      </c>
      <c r="Q145" s="29" t="s">
        <v>62</v>
      </c>
      <c r="R145" s="29" t="s">
        <v>63</v>
      </c>
    </row>
    <row r="146" spans="1:18" ht="60" x14ac:dyDescent="0.2">
      <c r="A146" s="16" t="s">
        <v>72</v>
      </c>
      <c r="B146" s="16" t="s">
        <v>73</v>
      </c>
      <c r="C146" s="16" t="s">
        <v>4</v>
      </c>
      <c r="D146" s="16" t="s">
        <v>154</v>
      </c>
      <c r="E146" s="16" t="s">
        <v>15</v>
      </c>
      <c r="F146" s="16">
        <v>80111600</v>
      </c>
      <c r="G146" s="16" t="s">
        <v>197</v>
      </c>
      <c r="H146" s="16" t="s">
        <v>56</v>
      </c>
      <c r="I146" s="16" t="s">
        <v>57</v>
      </c>
      <c r="J146" s="16" t="s">
        <v>76</v>
      </c>
      <c r="K146" s="27" t="s">
        <v>58</v>
      </c>
      <c r="L146" s="22">
        <v>5</v>
      </c>
      <c r="M146" s="28">
        <v>4120000</v>
      </c>
      <c r="N146" s="29">
        <f t="shared" si="10"/>
        <v>20600000</v>
      </c>
      <c r="O146" s="29" t="s">
        <v>194</v>
      </c>
      <c r="P146" s="29" t="s">
        <v>61</v>
      </c>
      <c r="Q146" s="29" t="s">
        <v>62</v>
      </c>
      <c r="R146" s="29" t="s">
        <v>63</v>
      </c>
    </row>
    <row r="147" spans="1:18" ht="60" x14ac:dyDescent="0.2">
      <c r="A147" s="16" t="s">
        <v>72</v>
      </c>
      <c r="B147" s="16" t="s">
        <v>73</v>
      </c>
      <c r="C147" s="16" t="s">
        <v>4</v>
      </c>
      <c r="D147" s="16" t="s">
        <v>154</v>
      </c>
      <c r="E147" s="16" t="s">
        <v>15</v>
      </c>
      <c r="F147" s="16">
        <v>80111600</v>
      </c>
      <c r="G147" s="16" t="s">
        <v>197</v>
      </c>
      <c r="H147" s="16" t="s">
        <v>56</v>
      </c>
      <c r="I147" s="16" t="s">
        <v>57</v>
      </c>
      <c r="J147" s="27" t="s">
        <v>150</v>
      </c>
      <c r="K147" s="27" t="s">
        <v>64</v>
      </c>
      <c r="L147" s="22">
        <v>4</v>
      </c>
      <c r="M147" s="28">
        <v>4120000</v>
      </c>
      <c r="N147" s="29">
        <f t="shared" si="10"/>
        <v>16480000</v>
      </c>
      <c r="O147" s="29" t="s">
        <v>194</v>
      </c>
      <c r="P147" s="29" t="s">
        <v>61</v>
      </c>
      <c r="Q147" s="29" t="s">
        <v>62</v>
      </c>
      <c r="R147" s="29" t="s">
        <v>63</v>
      </c>
    </row>
    <row r="148" spans="1:18" ht="75" x14ac:dyDescent="0.2">
      <c r="A148" s="16" t="s">
        <v>72</v>
      </c>
      <c r="B148" s="16" t="s">
        <v>73</v>
      </c>
      <c r="C148" s="16" t="s">
        <v>4</v>
      </c>
      <c r="D148" s="16" t="s">
        <v>154</v>
      </c>
      <c r="E148" s="16" t="s">
        <v>15</v>
      </c>
      <c r="F148" s="16">
        <v>80111600</v>
      </c>
      <c r="G148" s="16" t="s">
        <v>198</v>
      </c>
      <c r="H148" s="16" t="s">
        <v>56</v>
      </c>
      <c r="I148" s="16" t="s">
        <v>57</v>
      </c>
      <c r="J148" s="16" t="s">
        <v>76</v>
      </c>
      <c r="K148" s="27" t="s">
        <v>58</v>
      </c>
      <c r="L148" s="22">
        <v>5</v>
      </c>
      <c r="M148" s="28">
        <v>2884000</v>
      </c>
      <c r="N148" s="29">
        <f t="shared" si="10"/>
        <v>14420000</v>
      </c>
      <c r="O148" s="29" t="s">
        <v>194</v>
      </c>
      <c r="P148" s="29" t="s">
        <v>61</v>
      </c>
      <c r="Q148" s="29" t="s">
        <v>62</v>
      </c>
      <c r="R148" s="29" t="s">
        <v>63</v>
      </c>
    </row>
    <row r="149" spans="1:18" ht="75" x14ac:dyDescent="0.2">
      <c r="A149" s="16" t="s">
        <v>72</v>
      </c>
      <c r="B149" s="16" t="s">
        <v>73</v>
      </c>
      <c r="C149" s="16" t="s">
        <v>4</v>
      </c>
      <c r="D149" s="16" t="s">
        <v>154</v>
      </c>
      <c r="E149" s="16" t="s">
        <v>15</v>
      </c>
      <c r="F149" s="16">
        <v>80111600</v>
      </c>
      <c r="G149" s="16" t="s">
        <v>198</v>
      </c>
      <c r="H149" s="16" t="s">
        <v>56</v>
      </c>
      <c r="I149" s="16" t="s">
        <v>57</v>
      </c>
      <c r="J149" s="27" t="s">
        <v>150</v>
      </c>
      <c r="K149" s="27" t="s">
        <v>64</v>
      </c>
      <c r="L149" s="22">
        <v>4</v>
      </c>
      <c r="M149" s="28">
        <v>2884000</v>
      </c>
      <c r="N149" s="29">
        <f t="shared" si="10"/>
        <v>11536000</v>
      </c>
      <c r="O149" s="29" t="s">
        <v>194</v>
      </c>
      <c r="P149" s="29" t="s">
        <v>61</v>
      </c>
      <c r="Q149" s="29" t="s">
        <v>62</v>
      </c>
      <c r="R149" s="29" t="s">
        <v>63</v>
      </c>
    </row>
    <row r="150" spans="1:18" ht="60" x14ac:dyDescent="0.2">
      <c r="A150" s="16" t="s">
        <v>72</v>
      </c>
      <c r="B150" s="16" t="s">
        <v>73</v>
      </c>
      <c r="C150" s="16" t="s">
        <v>4</v>
      </c>
      <c r="D150" s="16" t="s">
        <v>154</v>
      </c>
      <c r="E150" s="16" t="s">
        <v>15</v>
      </c>
      <c r="F150" s="16">
        <v>80111600</v>
      </c>
      <c r="G150" s="16" t="s">
        <v>199</v>
      </c>
      <c r="H150" s="16" t="s">
        <v>56</v>
      </c>
      <c r="I150" s="16" t="s">
        <v>57</v>
      </c>
      <c r="J150" s="16" t="s">
        <v>76</v>
      </c>
      <c r="K150" s="27" t="s">
        <v>58</v>
      </c>
      <c r="L150" s="22">
        <v>5</v>
      </c>
      <c r="M150" s="28">
        <v>2884000</v>
      </c>
      <c r="N150" s="29">
        <f t="shared" si="10"/>
        <v>14420000</v>
      </c>
      <c r="O150" s="29" t="s">
        <v>194</v>
      </c>
      <c r="P150" s="29" t="s">
        <v>61</v>
      </c>
      <c r="Q150" s="29" t="s">
        <v>62</v>
      </c>
      <c r="R150" s="29" t="s">
        <v>63</v>
      </c>
    </row>
    <row r="151" spans="1:18" ht="60" x14ac:dyDescent="0.2">
      <c r="A151" s="16" t="s">
        <v>72</v>
      </c>
      <c r="B151" s="16" t="s">
        <v>73</v>
      </c>
      <c r="C151" s="16" t="s">
        <v>4</v>
      </c>
      <c r="D151" s="16" t="s">
        <v>154</v>
      </c>
      <c r="E151" s="16" t="s">
        <v>15</v>
      </c>
      <c r="F151" s="16">
        <v>80111600</v>
      </c>
      <c r="G151" s="16" t="s">
        <v>199</v>
      </c>
      <c r="H151" s="16" t="s">
        <v>56</v>
      </c>
      <c r="I151" s="16" t="s">
        <v>57</v>
      </c>
      <c r="J151" s="27" t="s">
        <v>150</v>
      </c>
      <c r="K151" s="27" t="s">
        <v>64</v>
      </c>
      <c r="L151" s="22">
        <v>3</v>
      </c>
      <c r="M151" s="28">
        <v>2884000</v>
      </c>
      <c r="N151" s="29">
        <f t="shared" si="10"/>
        <v>8652000</v>
      </c>
      <c r="O151" s="29" t="s">
        <v>194</v>
      </c>
      <c r="P151" s="29" t="s">
        <v>61</v>
      </c>
      <c r="Q151" s="29" t="s">
        <v>62</v>
      </c>
      <c r="R151" s="29" t="s">
        <v>63</v>
      </c>
    </row>
    <row r="152" spans="1:18" ht="75" x14ac:dyDescent="0.2">
      <c r="A152" s="16" t="s">
        <v>72</v>
      </c>
      <c r="B152" s="16" t="s">
        <v>73</v>
      </c>
      <c r="C152" s="16" t="s">
        <v>4</v>
      </c>
      <c r="D152" s="16" t="s">
        <v>154</v>
      </c>
      <c r="E152" s="16" t="s">
        <v>15</v>
      </c>
      <c r="F152" s="16">
        <v>80111600</v>
      </c>
      <c r="G152" s="16" t="s">
        <v>200</v>
      </c>
      <c r="H152" s="16" t="s">
        <v>56</v>
      </c>
      <c r="I152" s="16" t="s">
        <v>57</v>
      </c>
      <c r="J152" s="16" t="s">
        <v>76</v>
      </c>
      <c r="K152" s="27" t="s">
        <v>58</v>
      </c>
      <c r="L152" s="22">
        <v>5</v>
      </c>
      <c r="M152" s="28">
        <v>2500000</v>
      </c>
      <c r="N152" s="29">
        <f t="shared" si="10"/>
        <v>12500000</v>
      </c>
      <c r="O152" s="29" t="s">
        <v>194</v>
      </c>
      <c r="P152" s="29" t="s">
        <v>61</v>
      </c>
      <c r="Q152" s="29" t="s">
        <v>62</v>
      </c>
      <c r="R152" s="29" t="s">
        <v>63</v>
      </c>
    </row>
    <row r="153" spans="1:18" ht="75" x14ac:dyDescent="0.2">
      <c r="A153" s="16" t="s">
        <v>72</v>
      </c>
      <c r="B153" s="16" t="s">
        <v>73</v>
      </c>
      <c r="C153" s="16" t="s">
        <v>4</v>
      </c>
      <c r="D153" s="16" t="s">
        <v>154</v>
      </c>
      <c r="E153" s="16" t="s">
        <v>15</v>
      </c>
      <c r="F153" s="16">
        <v>80111600</v>
      </c>
      <c r="G153" s="16" t="s">
        <v>200</v>
      </c>
      <c r="H153" s="16" t="s">
        <v>56</v>
      </c>
      <c r="I153" s="16" t="s">
        <v>57</v>
      </c>
      <c r="J153" s="27" t="s">
        <v>150</v>
      </c>
      <c r="K153" s="27" t="s">
        <v>64</v>
      </c>
      <c r="L153" s="22">
        <v>3</v>
      </c>
      <c r="M153" s="28">
        <v>2500000</v>
      </c>
      <c r="N153" s="29">
        <f t="shared" si="10"/>
        <v>7500000</v>
      </c>
      <c r="O153" s="29" t="s">
        <v>194</v>
      </c>
      <c r="P153" s="29" t="s">
        <v>61</v>
      </c>
      <c r="Q153" s="29" t="s">
        <v>62</v>
      </c>
      <c r="R153" s="29" t="s">
        <v>63</v>
      </c>
    </row>
    <row r="154" spans="1:18" ht="60" x14ac:dyDescent="0.2">
      <c r="A154" s="16" t="s">
        <v>72</v>
      </c>
      <c r="B154" s="16" t="s">
        <v>73</v>
      </c>
      <c r="C154" s="16" t="s">
        <v>4</v>
      </c>
      <c r="D154" s="16" t="s">
        <v>154</v>
      </c>
      <c r="E154" s="16" t="s">
        <v>15</v>
      </c>
      <c r="F154" s="16">
        <v>80111600</v>
      </c>
      <c r="G154" s="16" t="s">
        <v>201</v>
      </c>
      <c r="H154" s="16" t="s">
        <v>56</v>
      </c>
      <c r="I154" s="16" t="s">
        <v>57</v>
      </c>
      <c r="J154" s="16" t="s">
        <v>76</v>
      </c>
      <c r="K154" s="27" t="s">
        <v>58</v>
      </c>
      <c r="L154" s="22">
        <v>5</v>
      </c>
      <c r="M154" s="28">
        <v>2884000</v>
      </c>
      <c r="N154" s="29">
        <f t="shared" si="10"/>
        <v>14420000</v>
      </c>
      <c r="O154" s="29" t="s">
        <v>194</v>
      </c>
      <c r="P154" s="29" t="s">
        <v>61</v>
      </c>
      <c r="Q154" s="29" t="s">
        <v>62</v>
      </c>
      <c r="R154" s="29" t="s">
        <v>63</v>
      </c>
    </row>
    <row r="155" spans="1:18" ht="60" x14ac:dyDescent="0.2">
      <c r="A155" s="16" t="s">
        <v>72</v>
      </c>
      <c r="B155" s="16" t="s">
        <v>73</v>
      </c>
      <c r="C155" s="16" t="s">
        <v>4</v>
      </c>
      <c r="D155" s="16" t="s">
        <v>154</v>
      </c>
      <c r="E155" s="16" t="s">
        <v>15</v>
      </c>
      <c r="F155" s="16">
        <v>80111600</v>
      </c>
      <c r="G155" s="16" t="s">
        <v>201</v>
      </c>
      <c r="H155" s="16" t="s">
        <v>56</v>
      </c>
      <c r="I155" s="16" t="s">
        <v>57</v>
      </c>
      <c r="J155" s="27" t="s">
        <v>150</v>
      </c>
      <c r="K155" s="27" t="s">
        <v>64</v>
      </c>
      <c r="L155" s="22">
        <v>4</v>
      </c>
      <c r="M155" s="28">
        <v>2884000</v>
      </c>
      <c r="N155" s="29">
        <f t="shared" si="10"/>
        <v>11536000</v>
      </c>
      <c r="O155" s="29" t="s">
        <v>194</v>
      </c>
      <c r="P155" s="29" t="s">
        <v>61</v>
      </c>
      <c r="Q155" s="29" t="s">
        <v>62</v>
      </c>
      <c r="R155" s="29" t="s">
        <v>63</v>
      </c>
    </row>
    <row r="156" spans="1:18" ht="75" x14ac:dyDescent="0.2">
      <c r="A156" s="16" t="s">
        <v>72</v>
      </c>
      <c r="B156" s="16" t="s">
        <v>73</v>
      </c>
      <c r="C156" s="16" t="s">
        <v>4</v>
      </c>
      <c r="D156" s="16" t="s">
        <v>154</v>
      </c>
      <c r="E156" s="16" t="s">
        <v>15</v>
      </c>
      <c r="F156" s="16">
        <v>80111600</v>
      </c>
      <c r="G156" s="16" t="s">
        <v>202</v>
      </c>
      <c r="H156" s="16" t="s">
        <v>56</v>
      </c>
      <c r="I156" s="16" t="s">
        <v>57</v>
      </c>
      <c r="J156" s="16" t="s">
        <v>76</v>
      </c>
      <c r="K156" s="27" t="s">
        <v>58</v>
      </c>
      <c r="L156" s="22">
        <v>5</v>
      </c>
      <c r="M156" s="28">
        <v>2500000</v>
      </c>
      <c r="N156" s="29">
        <f t="shared" si="10"/>
        <v>12500000</v>
      </c>
      <c r="O156" s="29" t="s">
        <v>194</v>
      </c>
      <c r="P156" s="29" t="s">
        <v>61</v>
      </c>
      <c r="Q156" s="29" t="s">
        <v>62</v>
      </c>
      <c r="R156" s="29" t="s">
        <v>63</v>
      </c>
    </row>
    <row r="157" spans="1:18" ht="75" x14ac:dyDescent="0.2">
      <c r="A157" s="16" t="s">
        <v>72</v>
      </c>
      <c r="B157" s="16" t="s">
        <v>73</v>
      </c>
      <c r="C157" s="16" t="s">
        <v>4</v>
      </c>
      <c r="D157" s="16" t="s">
        <v>154</v>
      </c>
      <c r="E157" s="16" t="s">
        <v>15</v>
      </c>
      <c r="F157" s="16">
        <v>80111600</v>
      </c>
      <c r="G157" s="16" t="s">
        <v>202</v>
      </c>
      <c r="H157" s="16" t="s">
        <v>56</v>
      </c>
      <c r="I157" s="16" t="s">
        <v>57</v>
      </c>
      <c r="J157" s="27" t="s">
        <v>150</v>
      </c>
      <c r="K157" s="27" t="s">
        <v>64</v>
      </c>
      <c r="L157" s="22">
        <v>4</v>
      </c>
      <c r="M157" s="28">
        <v>2500000</v>
      </c>
      <c r="N157" s="29">
        <f t="shared" si="10"/>
        <v>10000000</v>
      </c>
      <c r="O157" s="29" t="s">
        <v>194</v>
      </c>
      <c r="P157" s="29" t="s">
        <v>61</v>
      </c>
      <c r="Q157" s="29" t="s">
        <v>62</v>
      </c>
      <c r="R157" s="29" t="s">
        <v>63</v>
      </c>
    </row>
    <row r="158" spans="1:18" ht="60" x14ac:dyDescent="0.2">
      <c r="A158" s="16" t="s">
        <v>72</v>
      </c>
      <c r="B158" s="16" t="s">
        <v>73</v>
      </c>
      <c r="C158" s="16" t="s">
        <v>4</v>
      </c>
      <c r="D158" s="16" t="s">
        <v>154</v>
      </c>
      <c r="E158" s="16" t="s">
        <v>15</v>
      </c>
      <c r="F158" s="16">
        <v>80111600</v>
      </c>
      <c r="G158" s="16" t="s">
        <v>203</v>
      </c>
      <c r="H158" s="16" t="s">
        <v>56</v>
      </c>
      <c r="I158" s="16" t="s">
        <v>57</v>
      </c>
      <c r="J158" s="16" t="s">
        <v>76</v>
      </c>
      <c r="K158" s="27" t="s">
        <v>58</v>
      </c>
      <c r="L158" s="22">
        <v>5</v>
      </c>
      <c r="M158" s="28">
        <v>2500000</v>
      </c>
      <c r="N158" s="29">
        <f t="shared" si="10"/>
        <v>12500000</v>
      </c>
      <c r="O158" s="29" t="s">
        <v>194</v>
      </c>
      <c r="P158" s="29" t="s">
        <v>61</v>
      </c>
      <c r="Q158" s="29" t="s">
        <v>62</v>
      </c>
      <c r="R158" s="29" t="s">
        <v>63</v>
      </c>
    </row>
    <row r="159" spans="1:18" ht="60" x14ac:dyDescent="0.2">
      <c r="A159" s="16" t="s">
        <v>72</v>
      </c>
      <c r="B159" s="16" t="s">
        <v>73</v>
      </c>
      <c r="C159" s="16" t="s">
        <v>4</v>
      </c>
      <c r="D159" s="16" t="s">
        <v>154</v>
      </c>
      <c r="E159" s="16" t="s">
        <v>15</v>
      </c>
      <c r="F159" s="16">
        <v>80111600</v>
      </c>
      <c r="G159" s="16" t="s">
        <v>203</v>
      </c>
      <c r="H159" s="16" t="s">
        <v>56</v>
      </c>
      <c r="I159" s="16" t="s">
        <v>57</v>
      </c>
      <c r="J159" s="27" t="s">
        <v>150</v>
      </c>
      <c r="K159" s="27" t="s">
        <v>64</v>
      </c>
      <c r="L159" s="22">
        <v>3</v>
      </c>
      <c r="M159" s="28">
        <v>2500000</v>
      </c>
      <c r="N159" s="29">
        <f t="shared" si="10"/>
        <v>7500000</v>
      </c>
      <c r="O159" s="29" t="s">
        <v>194</v>
      </c>
      <c r="P159" s="29" t="s">
        <v>61</v>
      </c>
      <c r="Q159" s="29" t="s">
        <v>62</v>
      </c>
      <c r="R159" s="29" t="s">
        <v>63</v>
      </c>
    </row>
    <row r="160" spans="1:18" ht="60" x14ac:dyDescent="0.2">
      <c r="A160" s="16" t="s">
        <v>72</v>
      </c>
      <c r="B160" s="16" t="s">
        <v>73</v>
      </c>
      <c r="C160" s="16" t="s">
        <v>4</v>
      </c>
      <c r="D160" s="16" t="s">
        <v>154</v>
      </c>
      <c r="E160" s="16" t="s">
        <v>15</v>
      </c>
      <c r="F160" s="16">
        <v>80111600</v>
      </c>
      <c r="G160" s="16" t="s">
        <v>204</v>
      </c>
      <c r="H160" s="16" t="s">
        <v>56</v>
      </c>
      <c r="I160" s="16" t="s">
        <v>57</v>
      </c>
      <c r="J160" s="36" t="s">
        <v>76</v>
      </c>
      <c r="K160" s="27" t="s">
        <v>58</v>
      </c>
      <c r="L160" s="22">
        <v>5</v>
      </c>
      <c r="M160" s="28">
        <v>3800000</v>
      </c>
      <c r="N160" s="29">
        <f t="shared" si="10"/>
        <v>19000000</v>
      </c>
      <c r="O160" s="29" t="s">
        <v>194</v>
      </c>
      <c r="P160" s="29" t="s">
        <v>61</v>
      </c>
      <c r="Q160" s="29" t="s">
        <v>62</v>
      </c>
      <c r="R160" s="29" t="s">
        <v>63</v>
      </c>
    </row>
    <row r="161" spans="1:18" ht="60" x14ac:dyDescent="0.2">
      <c r="A161" s="16" t="s">
        <v>72</v>
      </c>
      <c r="B161" s="16" t="s">
        <v>73</v>
      </c>
      <c r="C161" s="16" t="s">
        <v>4</v>
      </c>
      <c r="D161" s="16" t="s">
        <v>154</v>
      </c>
      <c r="E161" s="16" t="s">
        <v>15</v>
      </c>
      <c r="F161" s="16">
        <v>80111600</v>
      </c>
      <c r="G161" s="16" t="s">
        <v>204</v>
      </c>
      <c r="H161" s="16" t="s">
        <v>56</v>
      </c>
      <c r="I161" s="16" t="s">
        <v>57</v>
      </c>
      <c r="J161" s="27" t="s">
        <v>150</v>
      </c>
      <c r="K161" s="27" t="s">
        <v>64</v>
      </c>
      <c r="L161" s="22">
        <v>4</v>
      </c>
      <c r="M161" s="28">
        <v>3800000</v>
      </c>
      <c r="N161" s="29">
        <f t="shared" si="10"/>
        <v>15200000</v>
      </c>
      <c r="O161" s="29" t="s">
        <v>194</v>
      </c>
      <c r="P161" s="29" t="s">
        <v>61</v>
      </c>
      <c r="Q161" s="29" t="s">
        <v>62</v>
      </c>
      <c r="R161" s="29" t="s">
        <v>63</v>
      </c>
    </row>
    <row r="162" spans="1:18" ht="75" x14ac:dyDescent="0.2">
      <c r="A162" s="16" t="s">
        <v>72</v>
      </c>
      <c r="B162" s="16" t="s">
        <v>73</v>
      </c>
      <c r="C162" s="16" t="s">
        <v>4</v>
      </c>
      <c r="D162" s="16" t="s">
        <v>154</v>
      </c>
      <c r="E162" s="16" t="s">
        <v>15</v>
      </c>
      <c r="F162" s="16">
        <v>80111600</v>
      </c>
      <c r="G162" s="16" t="s">
        <v>563</v>
      </c>
      <c r="H162" s="16" t="s">
        <v>56</v>
      </c>
      <c r="I162" s="16" t="s">
        <v>57</v>
      </c>
      <c r="J162" s="16" t="s">
        <v>205</v>
      </c>
      <c r="K162" s="16" t="s">
        <v>206</v>
      </c>
      <c r="L162" s="22">
        <v>5</v>
      </c>
      <c r="M162" s="28">
        <v>2480710</v>
      </c>
      <c r="N162" s="29">
        <f t="shared" si="10"/>
        <v>12403550</v>
      </c>
      <c r="O162" s="29" t="s">
        <v>207</v>
      </c>
      <c r="P162" s="29" t="s">
        <v>61</v>
      </c>
      <c r="Q162" s="29" t="s">
        <v>62</v>
      </c>
      <c r="R162" s="29" t="s">
        <v>63</v>
      </c>
    </row>
    <row r="163" spans="1:18" ht="75" x14ac:dyDescent="0.2">
      <c r="A163" s="16" t="s">
        <v>72</v>
      </c>
      <c r="B163" s="16" t="s">
        <v>73</v>
      </c>
      <c r="C163" s="16" t="s">
        <v>4</v>
      </c>
      <c r="D163" s="16" t="s">
        <v>154</v>
      </c>
      <c r="E163" s="16" t="s">
        <v>15</v>
      </c>
      <c r="F163" s="16">
        <v>80111600</v>
      </c>
      <c r="G163" s="16" t="s">
        <v>563</v>
      </c>
      <c r="H163" s="16" t="s">
        <v>56</v>
      </c>
      <c r="I163" s="16" t="s">
        <v>57</v>
      </c>
      <c r="J163" s="27" t="s">
        <v>150</v>
      </c>
      <c r="K163" s="27" t="s">
        <v>64</v>
      </c>
      <c r="L163" s="22">
        <v>4</v>
      </c>
      <c r="M163" s="28">
        <v>2480710</v>
      </c>
      <c r="N163" s="29">
        <f t="shared" si="10"/>
        <v>9922840</v>
      </c>
      <c r="O163" s="29" t="s">
        <v>207</v>
      </c>
      <c r="P163" s="29" t="s">
        <v>61</v>
      </c>
      <c r="Q163" s="29" t="s">
        <v>62</v>
      </c>
      <c r="R163" s="29" t="s">
        <v>63</v>
      </c>
    </row>
    <row r="164" spans="1:18" ht="75" x14ac:dyDescent="0.2">
      <c r="A164" s="16" t="s">
        <v>72</v>
      </c>
      <c r="B164" s="16" t="s">
        <v>73</v>
      </c>
      <c r="C164" s="16" t="s">
        <v>4</v>
      </c>
      <c r="D164" s="16" t="s">
        <v>154</v>
      </c>
      <c r="E164" s="16" t="s">
        <v>15</v>
      </c>
      <c r="F164" s="16">
        <v>80111600</v>
      </c>
      <c r="G164" s="16" t="s">
        <v>564</v>
      </c>
      <c r="H164" s="16" t="s">
        <v>56</v>
      </c>
      <c r="I164" s="16" t="s">
        <v>57</v>
      </c>
      <c r="J164" s="16" t="s">
        <v>205</v>
      </c>
      <c r="K164" s="16" t="s">
        <v>206</v>
      </c>
      <c r="L164" s="22">
        <v>5</v>
      </c>
      <c r="M164" s="28">
        <v>2480710</v>
      </c>
      <c r="N164" s="29">
        <f t="shared" si="10"/>
        <v>12403550</v>
      </c>
      <c r="O164" s="29" t="s">
        <v>207</v>
      </c>
      <c r="P164" s="29" t="s">
        <v>61</v>
      </c>
      <c r="Q164" s="29" t="s">
        <v>62</v>
      </c>
      <c r="R164" s="29" t="s">
        <v>63</v>
      </c>
    </row>
    <row r="165" spans="1:18" ht="75" x14ac:dyDescent="0.2">
      <c r="A165" s="16" t="s">
        <v>72</v>
      </c>
      <c r="B165" s="16" t="s">
        <v>73</v>
      </c>
      <c r="C165" s="16" t="s">
        <v>4</v>
      </c>
      <c r="D165" s="16" t="s">
        <v>154</v>
      </c>
      <c r="E165" s="16" t="s">
        <v>15</v>
      </c>
      <c r="F165" s="16">
        <v>80111600</v>
      </c>
      <c r="G165" s="16" t="s">
        <v>564</v>
      </c>
      <c r="H165" s="16" t="s">
        <v>56</v>
      </c>
      <c r="I165" s="16" t="s">
        <v>57</v>
      </c>
      <c r="J165" s="27" t="s">
        <v>150</v>
      </c>
      <c r="K165" s="27" t="s">
        <v>64</v>
      </c>
      <c r="L165" s="22">
        <v>4</v>
      </c>
      <c r="M165" s="28">
        <v>2480710</v>
      </c>
      <c r="N165" s="29">
        <f t="shared" si="10"/>
        <v>9922840</v>
      </c>
      <c r="O165" s="29" t="s">
        <v>207</v>
      </c>
      <c r="P165" s="29" t="s">
        <v>61</v>
      </c>
      <c r="Q165" s="29" t="s">
        <v>62</v>
      </c>
      <c r="R165" s="29" t="s">
        <v>63</v>
      </c>
    </row>
    <row r="166" spans="1:18" ht="75" x14ac:dyDescent="0.2">
      <c r="A166" s="16" t="s">
        <v>72</v>
      </c>
      <c r="B166" s="16" t="s">
        <v>73</v>
      </c>
      <c r="C166" s="16" t="s">
        <v>4</v>
      </c>
      <c r="D166" s="16" t="s">
        <v>154</v>
      </c>
      <c r="E166" s="16" t="s">
        <v>15</v>
      </c>
      <c r="F166" s="16">
        <v>80111600</v>
      </c>
      <c r="G166" s="16" t="s">
        <v>565</v>
      </c>
      <c r="H166" s="16" t="s">
        <v>56</v>
      </c>
      <c r="I166" s="16" t="s">
        <v>57</v>
      </c>
      <c r="J166" s="16" t="s">
        <v>205</v>
      </c>
      <c r="K166" s="16" t="s">
        <v>206</v>
      </c>
      <c r="L166" s="22">
        <v>5</v>
      </c>
      <c r="M166" s="28">
        <v>2480710</v>
      </c>
      <c r="N166" s="29">
        <f t="shared" si="10"/>
        <v>12403550</v>
      </c>
      <c r="O166" s="29" t="s">
        <v>207</v>
      </c>
      <c r="P166" s="29" t="s">
        <v>61</v>
      </c>
      <c r="Q166" s="29" t="s">
        <v>62</v>
      </c>
      <c r="R166" s="29" t="s">
        <v>63</v>
      </c>
    </row>
    <row r="167" spans="1:18" ht="75" x14ac:dyDescent="0.2">
      <c r="A167" s="16" t="s">
        <v>72</v>
      </c>
      <c r="B167" s="16" t="s">
        <v>73</v>
      </c>
      <c r="C167" s="16" t="s">
        <v>4</v>
      </c>
      <c r="D167" s="16" t="s">
        <v>154</v>
      </c>
      <c r="E167" s="16" t="s">
        <v>15</v>
      </c>
      <c r="F167" s="16">
        <v>80111600</v>
      </c>
      <c r="G167" s="16" t="s">
        <v>565</v>
      </c>
      <c r="H167" s="16" t="s">
        <v>56</v>
      </c>
      <c r="I167" s="16" t="s">
        <v>57</v>
      </c>
      <c r="J167" s="27" t="s">
        <v>150</v>
      </c>
      <c r="K167" s="27" t="s">
        <v>64</v>
      </c>
      <c r="L167" s="22">
        <v>4</v>
      </c>
      <c r="M167" s="28">
        <v>2480710</v>
      </c>
      <c r="N167" s="29">
        <f t="shared" si="10"/>
        <v>9922840</v>
      </c>
      <c r="O167" s="29" t="s">
        <v>207</v>
      </c>
      <c r="P167" s="29" t="s">
        <v>61</v>
      </c>
      <c r="Q167" s="29" t="s">
        <v>62</v>
      </c>
      <c r="R167" s="29" t="s">
        <v>63</v>
      </c>
    </row>
    <row r="168" spans="1:18" ht="75" x14ac:dyDescent="0.2">
      <c r="A168" s="16" t="s">
        <v>72</v>
      </c>
      <c r="B168" s="16" t="s">
        <v>73</v>
      </c>
      <c r="C168" s="16" t="s">
        <v>4</v>
      </c>
      <c r="D168" s="16" t="s">
        <v>154</v>
      </c>
      <c r="E168" s="16" t="s">
        <v>15</v>
      </c>
      <c r="F168" s="16">
        <v>80111600</v>
      </c>
      <c r="G168" s="16" t="s">
        <v>566</v>
      </c>
      <c r="H168" s="16" t="s">
        <v>56</v>
      </c>
      <c r="I168" s="16" t="s">
        <v>57</v>
      </c>
      <c r="J168" s="16" t="s">
        <v>205</v>
      </c>
      <c r="K168" s="16" t="s">
        <v>206</v>
      </c>
      <c r="L168" s="22">
        <v>4</v>
      </c>
      <c r="M168" s="28">
        <v>2480710</v>
      </c>
      <c r="N168" s="29">
        <f t="shared" si="10"/>
        <v>9922840</v>
      </c>
      <c r="O168" s="29" t="s">
        <v>207</v>
      </c>
      <c r="P168" s="29" t="s">
        <v>61</v>
      </c>
      <c r="Q168" s="29" t="s">
        <v>62</v>
      </c>
      <c r="R168" s="29" t="s">
        <v>63</v>
      </c>
    </row>
    <row r="169" spans="1:18" ht="75" x14ac:dyDescent="0.2">
      <c r="A169" s="16" t="s">
        <v>72</v>
      </c>
      <c r="B169" s="16" t="s">
        <v>73</v>
      </c>
      <c r="C169" s="16" t="s">
        <v>4</v>
      </c>
      <c r="D169" s="16" t="s">
        <v>154</v>
      </c>
      <c r="E169" s="16" t="s">
        <v>15</v>
      </c>
      <c r="F169" s="16">
        <v>80111600</v>
      </c>
      <c r="G169" s="16" t="s">
        <v>566</v>
      </c>
      <c r="H169" s="16" t="s">
        <v>56</v>
      </c>
      <c r="I169" s="16" t="s">
        <v>57</v>
      </c>
      <c r="J169" s="27" t="s">
        <v>150</v>
      </c>
      <c r="K169" s="27" t="s">
        <v>64</v>
      </c>
      <c r="L169" s="22">
        <v>5</v>
      </c>
      <c r="M169" s="28">
        <v>2480710</v>
      </c>
      <c r="N169" s="29">
        <f t="shared" si="10"/>
        <v>12403550</v>
      </c>
      <c r="O169" s="29" t="s">
        <v>207</v>
      </c>
      <c r="P169" s="29" t="s">
        <v>61</v>
      </c>
      <c r="Q169" s="29" t="s">
        <v>62</v>
      </c>
      <c r="R169" s="29" t="s">
        <v>63</v>
      </c>
    </row>
    <row r="170" spans="1:18" ht="75" x14ac:dyDescent="0.2">
      <c r="A170" s="16" t="s">
        <v>72</v>
      </c>
      <c r="B170" s="16" t="s">
        <v>73</v>
      </c>
      <c r="C170" s="16" t="s">
        <v>4</v>
      </c>
      <c r="D170" s="16" t="s">
        <v>154</v>
      </c>
      <c r="E170" s="16" t="s">
        <v>15</v>
      </c>
      <c r="F170" s="16">
        <v>80111600</v>
      </c>
      <c r="G170" s="16" t="s">
        <v>567</v>
      </c>
      <c r="H170" s="16" t="s">
        <v>56</v>
      </c>
      <c r="I170" s="16" t="s">
        <v>57</v>
      </c>
      <c r="J170" s="16" t="s">
        <v>205</v>
      </c>
      <c r="K170" s="16" t="s">
        <v>206</v>
      </c>
      <c r="L170" s="22">
        <v>4</v>
      </c>
      <c r="M170" s="28">
        <v>2480710</v>
      </c>
      <c r="N170" s="29">
        <f t="shared" si="10"/>
        <v>9922840</v>
      </c>
      <c r="O170" s="29" t="s">
        <v>207</v>
      </c>
      <c r="P170" s="29" t="s">
        <v>61</v>
      </c>
      <c r="Q170" s="29" t="s">
        <v>62</v>
      </c>
      <c r="R170" s="29" t="s">
        <v>63</v>
      </c>
    </row>
    <row r="171" spans="1:18" ht="75" x14ac:dyDescent="0.2">
      <c r="A171" s="16" t="s">
        <v>72</v>
      </c>
      <c r="B171" s="16" t="s">
        <v>73</v>
      </c>
      <c r="C171" s="16" t="s">
        <v>4</v>
      </c>
      <c r="D171" s="16" t="s">
        <v>154</v>
      </c>
      <c r="E171" s="16" t="s">
        <v>15</v>
      </c>
      <c r="F171" s="16">
        <v>80111600</v>
      </c>
      <c r="G171" s="16" t="s">
        <v>567</v>
      </c>
      <c r="H171" s="16" t="s">
        <v>56</v>
      </c>
      <c r="I171" s="16" t="s">
        <v>57</v>
      </c>
      <c r="J171" s="27" t="s">
        <v>150</v>
      </c>
      <c r="K171" s="27" t="s">
        <v>64</v>
      </c>
      <c r="L171" s="22">
        <v>5</v>
      </c>
      <c r="M171" s="28">
        <v>2480710</v>
      </c>
      <c r="N171" s="29">
        <f t="shared" ref="N171:N202" si="11">+M171*L171</f>
        <v>12403550</v>
      </c>
      <c r="O171" s="29" t="s">
        <v>207</v>
      </c>
      <c r="P171" s="29" t="s">
        <v>61</v>
      </c>
      <c r="Q171" s="29" t="s">
        <v>62</v>
      </c>
      <c r="R171" s="29" t="s">
        <v>63</v>
      </c>
    </row>
    <row r="172" spans="1:18" ht="75" x14ac:dyDescent="0.2">
      <c r="A172" s="16" t="s">
        <v>72</v>
      </c>
      <c r="B172" s="16" t="s">
        <v>73</v>
      </c>
      <c r="C172" s="16" t="s">
        <v>4</v>
      </c>
      <c r="D172" s="16" t="s">
        <v>154</v>
      </c>
      <c r="E172" s="16" t="s">
        <v>15</v>
      </c>
      <c r="F172" s="16">
        <v>80111600</v>
      </c>
      <c r="G172" s="16" t="s">
        <v>568</v>
      </c>
      <c r="H172" s="16" t="s">
        <v>56</v>
      </c>
      <c r="I172" s="16" t="s">
        <v>57</v>
      </c>
      <c r="J172" s="16" t="s">
        <v>205</v>
      </c>
      <c r="K172" s="16" t="s">
        <v>206</v>
      </c>
      <c r="L172" s="22">
        <v>4</v>
      </c>
      <c r="M172" s="28">
        <v>2480710</v>
      </c>
      <c r="N172" s="29">
        <f t="shared" si="11"/>
        <v>9922840</v>
      </c>
      <c r="O172" s="29" t="s">
        <v>207</v>
      </c>
      <c r="P172" s="29" t="s">
        <v>61</v>
      </c>
      <c r="Q172" s="29" t="s">
        <v>62</v>
      </c>
      <c r="R172" s="29" t="s">
        <v>63</v>
      </c>
    </row>
    <row r="173" spans="1:18" ht="75" x14ac:dyDescent="0.2">
      <c r="A173" s="16" t="s">
        <v>72</v>
      </c>
      <c r="B173" s="16" t="s">
        <v>73</v>
      </c>
      <c r="C173" s="16" t="s">
        <v>4</v>
      </c>
      <c r="D173" s="16" t="s">
        <v>154</v>
      </c>
      <c r="E173" s="16" t="s">
        <v>15</v>
      </c>
      <c r="F173" s="16">
        <v>80111600</v>
      </c>
      <c r="G173" s="16" t="s">
        <v>568</v>
      </c>
      <c r="H173" s="16" t="s">
        <v>56</v>
      </c>
      <c r="I173" s="16" t="s">
        <v>57</v>
      </c>
      <c r="J173" s="27" t="s">
        <v>150</v>
      </c>
      <c r="K173" s="27" t="s">
        <v>64</v>
      </c>
      <c r="L173" s="22">
        <v>5</v>
      </c>
      <c r="M173" s="28">
        <v>2480710</v>
      </c>
      <c r="N173" s="29">
        <f t="shared" si="11"/>
        <v>12403550</v>
      </c>
      <c r="O173" s="29" t="s">
        <v>207</v>
      </c>
      <c r="P173" s="29" t="s">
        <v>61</v>
      </c>
      <c r="Q173" s="29" t="s">
        <v>62</v>
      </c>
      <c r="R173" s="29" t="s">
        <v>63</v>
      </c>
    </row>
    <row r="174" spans="1:18" ht="60" x14ac:dyDescent="0.2">
      <c r="A174" s="16" t="s">
        <v>72</v>
      </c>
      <c r="B174" s="16" t="s">
        <v>73</v>
      </c>
      <c r="C174" s="16" t="s">
        <v>4</v>
      </c>
      <c r="D174" s="16" t="s">
        <v>154</v>
      </c>
      <c r="E174" s="16" t="s">
        <v>15</v>
      </c>
      <c r="F174" s="16">
        <v>80111600</v>
      </c>
      <c r="G174" s="16" t="s">
        <v>569</v>
      </c>
      <c r="H174" s="16" t="s">
        <v>56</v>
      </c>
      <c r="I174" s="16" t="s">
        <v>57</v>
      </c>
      <c r="J174" s="16" t="s">
        <v>205</v>
      </c>
      <c r="K174" s="16" t="s">
        <v>206</v>
      </c>
      <c r="L174" s="22">
        <v>4</v>
      </c>
      <c r="M174" s="28">
        <v>3500000</v>
      </c>
      <c r="N174" s="29">
        <f t="shared" si="11"/>
        <v>14000000</v>
      </c>
      <c r="O174" s="16" t="s">
        <v>207</v>
      </c>
      <c r="P174" s="37" t="s">
        <v>61</v>
      </c>
      <c r="Q174" s="38" t="s">
        <v>62</v>
      </c>
      <c r="R174" s="38" t="s">
        <v>63</v>
      </c>
    </row>
    <row r="175" spans="1:18" ht="60" x14ac:dyDescent="0.2">
      <c r="A175" s="16" t="s">
        <v>72</v>
      </c>
      <c r="B175" s="16" t="s">
        <v>73</v>
      </c>
      <c r="C175" s="16" t="s">
        <v>4</v>
      </c>
      <c r="D175" s="16" t="s">
        <v>154</v>
      </c>
      <c r="E175" s="16" t="s">
        <v>15</v>
      </c>
      <c r="F175" s="16">
        <v>80111600</v>
      </c>
      <c r="G175" s="16" t="s">
        <v>569</v>
      </c>
      <c r="H175" s="16" t="s">
        <v>56</v>
      </c>
      <c r="I175" s="16" t="s">
        <v>57</v>
      </c>
      <c r="J175" s="27" t="s">
        <v>150</v>
      </c>
      <c r="K175" s="27" t="s">
        <v>64</v>
      </c>
      <c r="L175" s="22">
        <v>5</v>
      </c>
      <c r="M175" s="28">
        <v>3500000</v>
      </c>
      <c r="N175" s="29">
        <f t="shared" si="11"/>
        <v>17500000</v>
      </c>
      <c r="O175" s="16" t="s">
        <v>207</v>
      </c>
      <c r="P175" s="37" t="s">
        <v>61</v>
      </c>
      <c r="Q175" s="38" t="s">
        <v>62</v>
      </c>
      <c r="R175" s="38" t="s">
        <v>63</v>
      </c>
    </row>
    <row r="176" spans="1:18" ht="60" x14ac:dyDescent="0.2">
      <c r="A176" s="16" t="s">
        <v>72</v>
      </c>
      <c r="B176" s="16" t="s">
        <v>73</v>
      </c>
      <c r="C176" s="16" t="s">
        <v>4</v>
      </c>
      <c r="D176" s="16" t="s">
        <v>154</v>
      </c>
      <c r="E176" s="16" t="s">
        <v>15</v>
      </c>
      <c r="F176" s="16">
        <v>80111600</v>
      </c>
      <c r="G176" s="16" t="s">
        <v>570</v>
      </c>
      <c r="H176" s="16" t="s">
        <v>56</v>
      </c>
      <c r="I176" s="16" t="s">
        <v>57</v>
      </c>
      <c r="J176" s="16" t="s">
        <v>205</v>
      </c>
      <c r="K176" s="16" t="s">
        <v>206</v>
      </c>
      <c r="L176" s="22">
        <v>5</v>
      </c>
      <c r="M176" s="28">
        <v>3708000</v>
      </c>
      <c r="N176" s="29">
        <f t="shared" si="11"/>
        <v>18540000</v>
      </c>
      <c r="O176" s="16" t="s">
        <v>207</v>
      </c>
      <c r="P176" s="37" t="s">
        <v>61</v>
      </c>
      <c r="Q176" s="38" t="s">
        <v>62</v>
      </c>
      <c r="R176" s="38" t="s">
        <v>63</v>
      </c>
    </row>
    <row r="177" spans="1:18" ht="60" x14ac:dyDescent="0.2">
      <c r="A177" s="16" t="s">
        <v>72</v>
      </c>
      <c r="B177" s="16" t="s">
        <v>73</v>
      </c>
      <c r="C177" s="16" t="s">
        <v>4</v>
      </c>
      <c r="D177" s="16" t="s">
        <v>154</v>
      </c>
      <c r="E177" s="16" t="s">
        <v>15</v>
      </c>
      <c r="F177" s="16">
        <v>80111600</v>
      </c>
      <c r="G177" s="16" t="s">
        <v>570</v>
      </c>
      <c r="H177" s="16" t="s">
        <v>56</v>
      </c>
      <c r="I177" s="16" t="s">
        <v>57</v>
      </c>
      <c r="J177" s="27" t="s">
        <v>150</v>
      </c>
      <c r="K177" s="27" t="s">
        <v>64</v>
      </c>
      <c r="L177" s="22">
        <v>4</v>
      </c>
      <c r="M177" s="28">
        <v>3708000</v>
      </c>
      <c r="N177" s="29">
        <f t="shared" si="11"/>
        <v>14832000</v>
      </c>
      <c r="O177" s="16" t="s">
        <v>207</v>
      </c>
      <c r="P177" s="37" t="s">
        <v>61</v>
      </c>
      <c r="Q177" s="38" t="s">
        <v>62</v>
      </c>
      <c r="R177" s="38" t="s">
        <v>63</v>
      </c>
    </row>
    <row r="178" spans="1:18" ht="60" x14ac:dyDescent="0.2">
      <c r="A178" s="16" t="s">
        <v>72</v>
      </c>
      <c r="B178" s="16" t="s">
        <v>73</v>
      </c>
      <c r="C178" s="16" t="s">
        <v>4</v>
      </c>
      <c r="D178" s="16" t="s">
        <v>154</v>
      </c>
      <c r="E178" s="16" t="s">
        <v>15</v>
      </c>
      <c r="F178" s="16">
        <v>80111600</v>
      </c>
      <c r="G178" s="16" t="s">
        <v>571</v>
      </c>
      <c r="H178" s="16" t="s">
        <v>68</v>
      </c>
      <c r="I178" s="16" t="s">
        <v>57</v>
      </c>
      <c r="J178" s="16" t="s">
        <v>205</v>
      </c>
      <c r="K178" s="16" t="s">
        <v>206</v>
      </c>
      <c r="L178" s="22">
        <v>5</v>
      </c>
      <c r="M178" s="28">
        <v>3456295</v>
      </c>
      <c r="N178" s="29">
        <f t="shared" si="11"/>
        <v>17281475</v>
      </c>
      <c r="O178" s="16" t="s">
        <v>207</v>
      </c>
      <c r="P178" s="37" t="s">
        <v>61</v>
      </c>
      <c r="Q178" s="38" t="s">
        <v>62</v>
      </c>
      <c r="R178" s="38" t="s">
        <v>63</v>
      </c>
    </row>
    <row r="179" spans="1:18" ht="60" x14ac:dyDescent="0.2">
      <c r="A179" s="16" t="s">
        <v>72</v>
      </c>
      <c r="B179" s="16" t="s">
        <v>73</v>
      </c>
      <c r="C179" s="16" t="s">
        <v>4</v>
      </c>
      <c r="D179" s="16" t="s">
        <v>154</v>
      </c>
      <c r="E179" s="16" t="s">
        <v>15</v>
      </c>
      <c r="F179" s="16">
        <v>80111600</v>
      </c>
      <c r="G179" s="16" t="s">
        <v>571</v>
      </c>
      <c r="H179" s="16" t="s">
        <v>68</v>
      </c>
      <c r="I179" s="16" t="s">
        <v>57</v>
      </c>
      <c r="J179" s="27" t="s">
        <v>150</v>
      </c>
      <c r="K179" s="27" t="s">
        <v>64</v>
      </c>
      <c r="L179" s="22">
        <v>4</v>
      </c>
      <c r="M179" s="28">
        <v>3456295</v>
      </c>
      <c r="N179" s="29">
        <f t="shared" si="11"/>
        <v>13825180</v>
      </c>
      <c r="O179" s="16" t="s">
        <v>207</v>
      </c>
      <c r="P179" s="37" t="s">
        <v>61</v>
      </c>
      <c r="Q179" s="38" t="s">
        <v>62</v>
      </c>
      <c r="R179" s="38" t="s">
        <v>63</v>
      </c>
    </row>
    <row r="180" spans="1:18" ht="60" x14ac:dyDescent="0.2">
      <c r="A180" s="16" t="s">
        <v>72</v>
      </c>
      <c r="B180" s="16" t="s">
        <v>73</v>
      </c>
      <c r="C180" s="16" t="s">
        <v>4</v>
      </c>
      <c r="D180" s="16" t="s">
        <v>154</v>
      </c>
      <c r="E180" s="16" t="s">
        <v>15</v>
      </c>
      <c r="F180" s="16">
        <v>80111600</v>
      </c>
      <c r="G180" s="16" t="s">
        <v>208</v>
      </c>
      <c r="H180" s="16" t="s">
        <v>56</v>
      </c>
      <c r="I180" s="16" t="s">
        <v>57</v>
      </c>
      <c r="J180" s="16" t="s">
        <v>205</v>
      </c>
      <c r="K180" s="16" t="s">
        <v>206</v>
      </c>
      <c r="L180" s="22">
        <v>5</v>
      </c>
      <c r="M180" s="28">
        <v>4162000</v>
      </c>
      <c r="N180" s="29">
        <f t="shared" si="11"/>
        <v>20810000</v>
      </c>
      <c r="O180" s="16" t="s">
        <v>207</v>
      </c>
      <c r="P180" s="37" t="s">
        <v>61</v>
      </c>
      <c r="Q180" s="38" t="s">
        <v>62</v>
      </c>
      <c r="R180" s="38" t="s">
        <v>63</v>
      </c>
    </row>
    <row r="181" spans="1:18" ht="60" x14ac:dyDescent="0.2">
      <c r="A181" s="16" t="s">
        <v>72</v>
      </c>
      <c r="B181" s="16" t="s">
        <v>73</v>
      </c>
      <c r="C181" s="16" t="s">
        <v>4</v>
      </c>
      <c r="D181" s="16" t="s">
        <v>154</v>
      </c>
      <c r="E181" s="16" t="s">
        <v>15</v>
      </c>
      <c r="F181" s="16">
        <v>80111600</v>
      </c>
      <c r="G181" s="16" t="s">
        <v>208</v>
      </c>
      <c r="H181" s="16" t="s">
        <v>56</v>
      </c>
      <c r="I181" s="16" t="s">
        <v>57</v>
      </c>
      <c r="J181" s="27" t="s">
        <v>150</v>
      </c>
      <c r="K181" s="27" t="s">
        <v>64</v>
      </c>
      <c r="L181" s="22">
        <v>4</v>
      </c>
      <c r="M181" s="28">
        <v>4162000</v>
      </c>
      <c r="N181" s="29">
        <f t="shared" si="11"/>
        <v>16648000</v>
      </c>
      <c r="O181" s="16" t="s">
        <v>207</v>
      </c>
      <c r="P181" s="37" t="s">
        <v>61</v>
      </c>
      <c r="Q181" s="38" t="s">
        <v>62</v>
      </c>
      <c r="R181" s="38" t="s">
        <v>63</v>
      </c>
    </row>
    <row r="182" spans="1:18" ht="60" x14ac:dyDescent="0.2">
      <c r="A182" s="16" t="s">
        <v>72</v>
      </c>
      <c r="B182" s="16" t="s">
        <v>73</v>
      </c>
      <c r="C182" s="16" t="s">
        <v>4</v>
      </c>
      <c r="D182" s="16" t="s">
        <v>154</v>
      </c>
      <c r="E182" s="16" t="s">
        <v>15</v>
      </c>
      <c r="F182" s="16">
        <v>80111600</v>
      </c>
      <c r="G182" s="16" t="s">
        <v>209</v>
      </c>
      <c r="H182" s="16" t="s">
        <v>56</v>
      </c>
      <c r="I182" s="16" t="s">
        <v>57</v>
      </c>
      <c r="J182" s="16" t="s">
        <v>205</v>
      </c>
      <c r="K182" s="16" t="s">
        <v>206</v>
      </c>
      <c r="L182" s="22">
        <v>4</v>
      </c>
      <c r="M182" s="28">
        <v>4535000</v>
      </c>
      <c r="N182" s="29">
        <f t="shared" si="11"/>
        <v>18140000</v>
      </c>
      <c r="O182" s="16" t="s">
        <v>207</v>
      </c>
      <c r="P182" s="37" t="s">
        <v>61</v>
      </c>
      <c r="Q182" s="38" t="s">
        <v>62</v>
      </c>
      <c r="R182" s="38" t="s">
        <v>63</v>
      </c>
    </row>
    <row r="183" spans="1:18" ht="60" x14ac:dyDescent="0.2">
      <c r="A183" s="16" t="s">
        <v>72</v>
      </c>
      <c r="B183" s="16" t="s">
        <v>73</v>
      </c>
      <c r="C183" s="16" t="s">
        <v>4</v>
      </c>
      <c r="D183" s="16" t="s">
        <v>154</v>
      </c>
      <c r="E183" s="16" t="s">
        <v>15</v>
      </c>
      <c r="F183" s="16">
        <v>80111600</v>
      </c>
      <c r="G183" s="16" t="s">
        <v>209</v>
      </c>
      <c r="H183" s="16" t="s">
        <v>56</v>
      </c>
      <c r="I183" s="16" t="s">
        <v>57</v>
      </c>
      <c r="J183" s="27" t="s">
        <v>150</v>
      </c>
      <c r="K183" s="27" t="s">
        <v>64</v>
      </c>
      <c r="L183" s="22">
        <v>5</v>
      </c>
      <c r="M183" s="28">
        <v>4535000</v>
      </c>
      <c r="N183" s="29">
        <f t="shared" si="11"/>
        <v>22675000</v>
      </c>
      <c r="O183" s="16" t="s">
        <v>207</v>
      </c>
      <c r="P183" s="37" t="s">
        <v>61</v>
      </c>
      <c r="Q183" s="38" t="s">
        <v>62</v>
      </c>
      <c r="R183" s="38" t="s">
        <v>63</v>
      </c>
    </row>
    <row r="184" spans="1:18" ht="60" x14ac:dyDescent="0.2">
      <c r="A184" s="16" t="s">
        <v>72</v>
      </c>
      <c r="B184" s="16" t="s">
        <v>73</v>
      </c>
      <c r="C184" s="16" t="s">
        <v>4</v>
      </c>
      <c r="D184" s="16" t="s">
        <v>154</v>
      </c>
      <c r="E184" s="16" t="s">
        <v>15</v>
      </c>
      <c r="F184" s="16">
        <v>80111600</v>
      </c>
      <c r="G184" s="16" t="s">
        <v>210</v>
      </c>
      <c r="H184" s="16" t="s">
        <v>68</v>
      </c>
      <c r="I184" s="16" t="s">
        <v>57</v>
      </c>
      <c r="J184" s="16" t="s">
        <v>205</v>
      </c>
      <c r="K184" s="16" t="s">
        <v>206</v>
      </c>
      <c r="L184" s="22">
        <v>10</v>
      </c>
      <c r="M184" s="28">
        <v>5800000</v>
      </c>
      <c r="N184" s="29">
        <f t="shared" si="11"/>
        <v>58000000</v>
      </c>
      <c r="O184" s="16" t="s">
        <v>207</v>
      </c>
      <c r="P184" s="37" t="s">
        <v>61</v>
      </c>
      <c r="Q184" s="38" t="s">
        <v>62</v>
      </c>
      <c r="R184" s="38" t="s">
        <v>63</v>
      </c>
    </row>
    <row r="185" spans="1:18" ht="60" x14ac:dyDescent="0.2">
      <c r="A185" s="16" t="s">
        <v>72</v>
      </c>
      <c r="B185" s="16" t="s">
        <v>73</v>
      </c>
      <c r="C185" s="16" t="s">
        <v>4</v>
      </c>
      <c r="D185" s="16" t="s">
        <v>154</v>
      </c>
      <c r="E185" s="16" t="s">
        <v>15</v>
      </c>
      <c r="F185" s="16">
        <v>80111600</v>
      </c>
      <c r="G185" s="16" t="s">
        <v>211</v>
      </c>
      <c r="H185" s="16" t="s">
        <v>56</v>
      </c>
      <c r="I185" s="16" t="s">
        <v>57</v>
      </c>
      <c r="J185" s="16" t="s">
        <v>205</v>
      </c>
      <c r="K185" s="16" t="s">
        <v>206</v>
      </c>
      <c r="L185" s="22">
        <v>5.5</v>
      </c>
      <c r="M185" s="28">
        <v>3500000</v>
      </c>
      <c r="N185" s="29">
        <f t="shared" si="11"/>
        <v>19250000</v>
      </c>
      <c r="O185" s="16" t="s">
        <v>207</v>
      </c>
      <c r="P185" s="37" t="s">
        <v>61</v>
      </c>
      <c r="Q185" s="38" t="s">
        <v>62</v>
      </c>
      <c r="R185" s="38" t="s">
        <v>63</v>
      </c>
    </row>
    <row r="186" spans="1:18" ht="60" x14ac:dyDescent="0.2">
      <c r="A186" s="16" t="s">
        <v>72</v>
      </c>
      <c r="B186" s="16" t="s">
        <v>73</v>
      </c>
      <c r="C186" s="16" t="s">
        <v>4</v>
      </c>
      <c r="D186" s="16" t="s">
        <v>154</v>
      </c>
      <c r="E186" s="16" t="s">
        <v>15</v>
      </c>
      <c r="F186" s="16">
        <v>80111600</v>
      </c>
      <c r="G186" s="16" t="s">
        <v>211</v>
      </c>
      <c r="H186" s="16" t="s">
        <v>56</v>
      </c>
      <c r="I186" s="16" t="s">
        <v>57</v>
      </c>
      <c r="J186" s="16" t="s">
        <v>150</v>
      </c>
      <c r="K186" s="16" t="s">
        <v>64</v>
      </c>
      <c r="L186" s="22">
        <v>5</v>
      </c>
      <c r="M186" s="28">
        <v>3500000</v>
      </c>
      <c r="N186" s="29">
        <f t="shared" si="11"/>
        <v>17500000</v>
      </c>
      <c r="O186" s="16" t="s">
        <v>207</v>
      </c>
      <c r="P186" s="37" t="s">
        <v>61</v>
      </c>
      <c r="Q186" s="38" t="s">
        <v>62</v>
      </c>
      <c r="R186" s="38" t="s">
        <v>63</v>
      </c>
    </row>
    <row r="187" spans="1:18" ht="60" x14ac:dyDescent="0.2">
      <c r="A187" s="16" t="s">
        <v>72</v>
      </c>
      <c r="B187" s="16" t="s">
        <v>73</v>
      </c>
      <c r="C187" s="16" t="s">
        <v>4</v>
      </c>
      <c r="D187" s="16" t="s">
        <v>154</v>
      </c>
      <c r="E187" s="16" t="s">
        <v>15</v>
      </c>
      <c r="F187" s="16">
        <v>80111600</v>
      </c>
      <c r="G187" s="16" t="s">
        <v>212</v>
      </c>
      <c r="H187" s="16" t="s">
        <v>68</v>
      </c>
      <c r="I187" s="16" t="s">
        <v>57</v>
      </c>
      <c r="J187" s="16" t="s">
        <v>205</v>
      </c>
      <c r="K187" s="16" t="s">
        <v>206</v>
      </c>
      <c r="L187" s="22">
        <v>10</v>
      </c>
      <c r="M187" s="28">
        <v>4480000</v>
      </c>
      <c r="N187" s="29">
        <f t="shared" si="11"/>
        <v>44800000</v>
      </c>
      <c r="O187" s="16" t="s">
        <v>207</v>
      </c>
      <c r="P187" s="37" t="s">
        <v>61</v>
      </c>
      <c r="Q187" s="38" t="s">
        <v>62</v>
      </c>
      <c r="R187" s="38" t="s">
        <v>63</v>
      </c>
    </row>
    <row r="188" spans="1:18" ht="75" x14ac:dyDescent="0.2">
      <c r="A188" s="16" t="s">
        <v>72</v>
      </c>
      <c r="B188" s="16" t="s">
        <v>73</v>
      </c>
      <c r="C188" s="16" t="s">
        <v>4</v>
      </c>
      <c r="D188" s="16" t="s">
        <v>154</v>
      </c>
      <c r="E188" s="16" t="s">
        <v>15</v>
      </c>
      <c r="F188" s="16">
        <v>80111600</v>
      </c>
      <c r="G188" s="16" t="s">
        <v>213</v>
      </c>
      <c r="H188" s="16" t="s">
        <v>56</v>
      </c>
      <c r="I188" s="16" t="s">
        <v>57</v>
      </c>
      <c r="J188" s="16" t="s">
        <v>205</v>
      </c>
      <c r="K188" s="16" t="s">
        <v>206</v>
      </c>
      <c r="L188" s="22">
        <v>5</v>
      </c>
      <c r="M188" s="28">
        <v>2240000</v>
      </c>
      <c r="N188" s="29">
        <f t="shared" si="11"/>
        <v>11200000</v>
      </c>
      <c r="O188" s="20" t="s">
        <v>60</v>
      </c>
      <c r="P188" s="37" t="s">
        <v>61</v>
      </c>
      <c r="Q188" s="38" t="s">
        <v>62</v>
      </c>
      <c r="R188" s="38" t="s">
        <v>63</v>
      </c>
    </row>
    <row r="189" spans="1:18" ht="75" x14ac:dyDescent="0.2">
      <c r="A189" s="16" t="s">
        <v>72</v>
      </c>
      <c r="B189" s="16" t="s">
        <v>73</v>
      </c>
      <c r="C189" s="16" t="s">
        <v>4</v>
      </c>
      <c r="D189" s="16" t="s">
        <v>154</v>
      </c>
      <c r="E189" s="16" t="s">
        <v>15</v>
      </c>
      <c r="F189" s="16">
        <v>80111600</v>
      </c>
      <c r="G189" s="16" t="s">
        <v>213</v>
      </c>
      <c r="H189" s="16" t="s">
        <v>56</v>
      </c>
      <c r="I189" s="16" t="s">
        <v>57</v>
      </c>
      <c r="J189" s="16" t="s">
        <v>150</v>
      </c>
      <c r="K189" s="16" t="s">
        <v>64</v>
      </c>
      <c r="L189" s="22">
        <v>4</v>
      </c>
      <c r="M189" s="28">
        <v>2240000</v>
      </c>
      <c r="N189" s="29">
        <f t="shared" si="11"/>
        <v>8960000</v>
      </c>
      <c r="O189" s="20" t="s">
        <v>60</v>
      </c>
      <c r="P189" s="37" t="s">
        <v>61</v>
      </c>
      <c r="Q189" s="38" t="s">
        <v>62</v>
      </c>
      <c r="R189" s="38" t="s">
        <v>63</v>
      </c>
    </row>
    <row r="190" spans="1:18" ht="60" x14ac:dyDescent="0.2">
      <c r="A190" s="16" t="s">
        <v>72</v>
      </c>
      <c r="B190" s="16" t="s">
        <v>73</v>
      </c>
      <c r="C190" s="16" t="s">
        <v>4</v>
      </c>
      <c r="D190" s="16" t="s">
        <v>154</v>
      </c>
      <c r="E190" s="16" t="s">
        <v>15</v>
      </c>
      <c r="F190" s="16">
        <v>80111600</v>
      </c>
      <c r="G190" s="16" t="s">
        <v>214</v>
      </c>
      <c r="H190" s="16" t="s">
        <v>56</v>
      </c>
      <c r="I190" s="16" t="s">
        <v>57</v>
      </c>
      <c r="J190" s="16" t="s">
        <v>205</v>
      </c>
      <c r="K190" s="16" t="s">
        <v>206</v>
      </c>
      <c r="L190" s="22">
        <v>5</v>
      </c>
      <c r="M190" s="28">
        <v>2650000</v>
      </c>
      <c r="N190" s="29">
        <f t="shared" si="11"/>
        <v>13250000</v>
      </c>
      <c r="O190" s="20" t="s">
        <v>60</v>
      </c>
      <c r="P190" s="37" t="s">
        <v>61</v>
      </c>
      <c r="Q190" s="38" t="s">
        <v>62</v>
      </c>
      <c r="R190" s="38" t="s">
        <v>63</v>
      </c>
    </row>
    <row r="191" spans="1:18" ht="60" x14ac:dyDescent="0.2">
      <c r="A191" s="16" t="s">
        <v>72</v>
      </c>
      <c r="B191" s="16" t="s">
        <v>73</v>
      </c>
      <c r="C191" s="16" t="s">
        <v>4</v>
      </c>
      <c r="D191" s="16" t="s">
        <v>154</v>
      </c>
      <c r="E191" s="16" t="s">
        <v>15</v>
      </c>
      <c r="F191" s="16">
        <v>80111600</v>
      </c>
      <c r="G191" s="16" t="s">
        <v>214</v>
      </c>
      <c r="H191" s="16" t="s">
        <v>56</v>
      </c>
      <c r="I191" s="16" t="s">
        <v>57</v>
      </c>
      <c r="J191" s="16" t="s">
        <v>150</v>
      </c>
      <c r="K191" s="16" t="s">
        <v>64</v>
      </c>
      <c r="L191" s="22">
        <v>4</v>
      </c>
      <c r="M191" s="28">
        <v>2650000</v>
      </c>
      <c r="N191" s="29">
        <f t="shared" si="11"/>
        <v>10600000</v>
      </c>
      <c r="O191" s="20" t="s">
        <v>60</v>
      </c>
      <c r="P191" s="37" t="s">
        <v>61</v>
      </c>
      <c r="Q191" s="38" t="s">
        <v>62</v>
      </c>
      <c r="R191" s="38" t="s">
        <v>63</v>
      </c>
    </row>
    <row r="192" spans="1:18" ht="60" x14ac:dyDescent="0.2">
      <c r="A192" s="16" t="s">
        <v>72</v>
      </c>
      <c r="B192" s="16" t="s">
        <v>73</v>
      </c>
      <c r="C192" s="16" t="s">
        <v>4</v>
      </c>
      <c r="D192" s="16" t="s">
        <v>154</v>
      </c>
      <c r="E192" s="16" t="s">
        <v>15</v>
      </c>
      <c r="F192" s="16">
        <v>80111600</v>
      </c>
      <c r="G192" s="16" t="s">
        <v>215</v>
      </c>
      <c r="H192" s="16" t="s">
        <v>56</v>
      </c>
      <c r="I192" s="16" t="s">
        <v>57</v>
      </c>
      <c r="J192" s="16" t="s">
        <v>205</v>
      </c>
      <c r="K192" s="16" t="s">
        <v>206</v>
      </c>
      <c r="L192" s="22">
        <v>5</v>
      </c>
      <c r="M192" s="28">
        <v>2240000</v>
      </c>
      <c r="N192" s="29">
        <f t="shared" si="11"/>
        <v>11200000</v>
      </c>
      <c r="O192" s="20" t="s">
        <v>60</v>
      </c>
      <c r="P192" s="37" t="s">
        <v>61</v>
      </c>
      <c r="Q192" s="38" t="s">
        <v>62</v>
      </c>
      <c r="R192" s="38" t="s">
        <v>63</v>
      </c>
    </row>
    <row r="193" spans="1:18" ht="60" x14ac:dyDescent="0.2">
      <c r="A193" s="16" t="s">
        <v>72</v>
      </c>
      <c r="B193" s="16" t="s">
        <v>73</v>
      </c>
      <c r="C193" s="16" t="s">
        <v>4</v>
      </c>
      <c r="D193" s="16" t="s">
        <v>154</v>
      </c>
      <c r="E193" s="16" t="s">
        <v>15</v>
      </c>
      <c r="F193" s="16">
        <v>80111600</v>
      </c>
      <c r="G193" s="16" t="s">
        <v>215</v>
      </c>
      <c r="H193" s="16" t="s">
        <v>56</v>
      </c>
      <c r="I193" s="16" t="s">
        <v>57</v>
      </c>
      <c r="J193" s="16" t="s">
        <v>150</v>
      </c>
      <c r="K193" s="16" t="s">
        <v>64</v>
      </c>
      <c r="L193" s="22">
        <v>5</v>
      </c>
      <c r="M193" s="28">
        <v>2240000</v>
      </c>
      <c r="N193" s="29">
        <f t="shared" si="11"/>
        <v>11200000</v>
      </c>
      <c r="O193" s="20" t="s">
        <v>60</v>
      </c>
      <c r="P193" s="37" t="s">
        <v>61</v>
      </c>
      <c r="Q193" s="38" t="s">
        <v>62</v>
      </c>
      <c r="R193" s="38" t="s">
        <v>63</v>
      </c>
    </row>
    <row r="194" spans="1:18" ht="60" x14ac:dyDescent="0.2">
      <c r="A194" s="16" t="s">
        <v>72</v>
      </c>
      <c r="B194" s="16" t="s">
        <v>73</v>
      </c>
      <c r="C194" s="16" t="s">
        <v>4</v>
      </c>
      <c r="D194" s="16" t="s">
        <v>154</v>
      </c>
      <c r="E194" s="16" t="s">
        <v>15</v>
      </c>
      <c r="F194" s="16">
        <v>80111600</v>
      </c>
      <c r="G194" s="16" t="s">
        <v>216</v>
      </c>
      <c r="H194" s="16" t="s">
        <v>56</v>
      </c>
      <c r="I194" s="16" t="s">
        <v>57</v>
      </c>
      <c r="J194" s="16" t="s">
        <v>205</v>
      </c>
      <c r="K194" s="16" t="s">
        <v>206</v>
      </c>
      <c r="L194" s="22">
        <v>5</v>
      </c>
      <c r="M194" s="28">
        <v>3090000</v>
      </c>
      <c r="N194" s="29">
        <f t="shared" si="11"/>
        <v>15450000</v>
      </c>
      <c r="O194" s="20" t="s">
        <v>60</v>
      </c>
      <c r="P194" s="37" t="s">
        <v>61</v>
      </c>
      <c r="Q194" s="38" t="s">
        <v>62</v>
      </c>
      <c r="R194" s="38" t="s">
        <v>63</v>
      </c>
    </row>
    <row r="195" spans="1:18" ht="60" x14ac:dyDescent="0.2">
      <c r="A195" s="16" t="s">
        <v>72</v>
      </c>
      <c r="B195" s="16" t="s">
        <v>73</v>
      </c>
      <c r="C195" s="16" t="s">
        <v>4</v>
      </c>
      <c r="D195" s="16" t="s">
        <v>154</v>
      </c>
      <c r="E195" s="16" t="s">
        <v>15</v>
      </c>
      <c r="F195" s="16">
        <v>80111600</v>
      </c>
      <c r="G195" s="16" t="s">
        <v>216</v>
      </c>
      <c r="H195" s="16" t="s">
        <v>56</v>
      </c>
      <c r="I195" s="16" t="s">
        <v>57</v>
      </c>
      <c r="J195" s="16" t="s">
        <v>150</v>
      </c>
      <c r="K195" s="16" t="s">
        <v>64</v>
      </c>
      <c r="L195" s="22">
        <v>4</v>
      </c>
      <c r="M195" s="28">
        <v>3090000</v>
      </c>
      <c r="N195" s="29">
        <f t="shared" si="11"/>
        <v>12360000</v>
      </c>
      <c r="O195" s="20" t="s">
        <v>60</v>
      </c>
      <c r="P195" s="37" t="s">
        <v>61</v>
      </c>
      <c r="Q195" s="38" t="s">
        <v>62</v>
      </c>
      <c r="R195" s="38" t="s">
        <v>63</v>
      </c>
    </row>
    <row r="196" spans="1:18" ht="60" x14ac:dyDescent="0.2">
      <c r="A196" s="16" t="s">
        <v>72</v>
      </c>
      <c r="B196" s="16" t="s">
        <v>73</v>
      </c>
      <c r="C196" s="16" t="s">
        <v>4</v>
      </c>
      <c r="D196" s="16" t="s">
        <v>154</v>
      </c>
      <c r="E196" s="16" t="s">
        <v>15</v>
      </c>
      <c r="F196" s="16">
        <v>80111600</v>
      </c>
      <c r="G196" s="16" t="s">
        <v>572</v>
      </c>
      <c r="H196" s="16" t="s">
        <v>56</v>
      </c>
      <c r="I196" s="16" t="s">
        <v>57</v>
      </c>
      <c r="J196" s="16" t="s">
        <v>205</v>
      </c>
      <c r="K196" s="16" t="s">
        <v>206</v>
      </c>
      <c r="L196" s="22">
        <v>5</v>
      </c>
      <c r="M196" s="28">
        <v>3090000</v>
      </c>
      <c r="N196" s="29">
        <f t="shared" si="11"/>
        <v>15450000</v>
      </c>
      <c r="O196" s="20" t="s">
        <v>60</v>
      </c>
      <c r="P196" s="37" t="s">
        <v>61</v>
      </c>
      <c r="Q196" s="38" t="s">
        <v>62</v>
      </c>
      <c r="R196" s="38" t="s">
        <v>63</v>
      </c>
    </row>
    <row r="197" spans="1:18" ht="60" x14ac:dyDescent="0.2">
      <c r="A197" s="16" t="s">
        <v>72</v>
      </c>
      <c r="B197" s="16" t="s">
        <v>73</v>
      </c>
      <c r="C197" s="16" t="s">
        <v>4</v>
      </c>
      <c r="D197" s="16" t="s">
        <v>154</v>
      </c>
      <c r="E197" s="16" t="s">
        <v>15</v>
      </c>
      <c r="F197" s="16">
        <v>80111600</v>
      </c>
      <c r="G197" s="16" t="s">
        <v>572</v>
      </c>
      <c r="H197" s="16" t="s">
        <v>56</v>
      </c>
      <c r="I197" s="16" t="s">
        <v>57</v>
      </c>
      <c r="J197" s="16" t="s">
        <v>150</v>
      </c>
      <c r="K197" s="16" t="s">
        <v>64</v>
      </c>
      <c r="L197" s="22">
        <v>4</v>
      </c>
      <c r="M197" s="28">
        <v>3090000</v>
      </c>
      <c r="N197" s="29">
        <f t="shared" si="11"/>
        <v>12360000</v>
      </c>
      <c r="O197" s="20" t="s">
        <v>60</v>
      </c>
      <c r="P197" s="37" t="s">
        <v>61</v>
      </c>
      <c r="Q197" s="38" t="s">
        <v>62</v>
      </c>
      <c r="R197" s="38" t="s">
        <v>63</v>
      </c>
    </row>
    <row r="198" spans="1:18" ht="60" x14ac:dyDescent="0.2">
      <c r="A198" s="16" t="s">
        <v>72</v>
      </c>
      <c r="B198" s="16" t="s">
        <v>73</v>
      </c>
      <c r="C198" s="16" t="s">
        <v>4</v>
      </c>
      <c r="D198" s="16" t="s">
        <v>154</v>
      </c>
      <c r="E198" s="16" t="s">
        <v>15</v>
      </c>
      <c r="F198" s="16">
        <v>80111600</v>
      </c>
      <c r="G198" s="16" t="s">
        <v>217</v>
      </c>
      <c r="H198" s="16" t="s">
        <v>56</v>
      </c>
      <c r="I198" s="16" t="s">
        <v>57</v>
      </c>
      <c r="J198" s="16" t="s">
        <v>205</v>
      </c>
      <c r="K198" s="16" t="s">
        <v>206</v>
      </c>
      <c r="L198" s="22">
        <v>5</v>
      </c>
      <c r="M198" s="28">
        <v>3090000</v>
      </c>
      <c r="N198" s="29">
        <f t="shared" si="11"/>
        <v>15450000</v>
      </c>
      <c r="O198" s="20" t="s">
        <v>60</v>
      </c>
      <c r="P198" s="37" t="s">
        <v>61</v>
      </c>
      <c r="Q198" s="38" t="s">
        <v>62</v>
      </c>
      <c r="R198" s="38" t="s">
        <v>63</v>
      </c>
    </row>
    <row r="199" spans="1:18" ht="60" x14ac:dyDescent="0.2">
      <c r="A199" s="16" t="s">
        <v>72</v>
      </c>
      <c r="B199" s="16" t="s">
        <v>73</v>
      </c>
      <c r="C199" s="16" t="s">
        <v>4</v>
      </c>
      <c r="D199" s="16" t="s">
        <v>154</v>
      </c>
      <c r="E199" s="16" t="s">
        <v>15</v>
      </c>
      <c r="F199" s="16">
        <v>80111600</v>
      </c>
      <c r="G199" s="16" t="s">
        <v>217</v>
      </c>
      <c r="H199" s="16" t="s">
        <v>56</v>
      </c>
      <c r="I199" s="16" t="s">
        <v>57</v>
      </c>
      <c r="J199" s="16" t="s">
        <v>150</v>
      </c>
      <c r="K199" s="16" t="s">
        <v>64</v>
      </c>
      <c r="L199" s="22">
        <v>4</v>
      </c>
      <c r="M199" s="28">
        <v>3090000</v>
      </c>
      <c r="N199" s="29">
        <f t="shared" si="11"/>
        <v>12360000</v>
      </c>
      <c r="O199" s="20" t="s">
        <v>60</v>
      </c>
      <c r="P199" s="37" t="s">
        <v>61</v>
      </c>
      <c r="Q199" s="38" t="s">
        <v>62</v>
      </c>
      <c r="R199" s="38" t="s">
        <v>63</v>
      </c>
    </row>
    <row r="200" spans="1:18" ht="60" x14ac:dyDescent="0.2">
      <c r="A200" s="16" t="s">
        <v>72</v>
      </c>
      <c r="B200" s="16" t="s">
        <v>73</v>
      </c>
      <c r="C200" s="16" t="s">
        <v>4</v>
      </c>
      <c r="D200" s="16" t="s">
        <v>154</v>
      </c>
      <c r="E200" s="16" t="s">
        <v>15</v>
      </c>
      <c r="F200" s="16">
        <v>80111600</v>
      </c>
      <c r="G200" s="16" t="s">
        <v>573</v>
      </c>
      <c r="H200" s="16" t="s">
        <v>56</v>
      </c>
      <c r="I200" s="16" t="s">
        <v>57</v>
      </c>
      <c r="J200" s="16" t="s">
        <v>205</v>
      </c>
      <c r="K200" s="16" t="s">
        <v>206</v>
      </c>
      <c r="L200" s="22">
        <v>5</v>
      </c>
      <c r="M200" s="28">
        <v>2472000</v>
      </c>
      <c r="N200" s="29">
        <f t="shared" si="11"/>
        <v>12360000</v>
      </c>
      <c r="O200" s="20" t="s">
        <v>60</v>
      </c>
      <c r="P200" s="37" t="s">
        <v>61</v>
      </c>
      <c r="Q200" s="38" t="s">
        <v>62</v>
      </c>
      <c r="R200" s="38" t="s">
        <v>63</v>
      </c>
    </row>
    <row r="201" spans="1:18" ht="60" x14ac:dyDescent="0.2">
      <c r="A201" s="16" t="s">
        <v>72</v>
      </c>
      <c r="B201" s="16" t="s">
        <v>73</v>
      </c>
      <c r="C201" s="16" t="s">
        <v>4</v>
      </c>
      <c r="D201" s="16" t="s">
        <v>154</v>
      </c>
      <c r="E201" s="16" t="s">
        <v>15</v>
      </c>
      <c r="F201" s="16">
        <v>80111600</v>
      </c>
      <c r="G201" s="16" t="s">
        <v>573</v>
      </c>
      <c r="H201" s="16" t="s">
        <v>56</v>
      </c>
      <c r="I201" s="16" t="s">
        <v>57</v>
      </c>
      <c r="J201" s="16" t="s">
        <v>150</v>
      </c>
      <c r="K201" s="16" t="s">
        <v>64</v>
      </c>
      <c r="L201" s="22">
        <v>4</v>
      </c>
      <c r="M201" s="28">
        <v>2472000</v>
      </c>
      <c r="N201" s="29">
        <f t="shared" si="11"/>
        <v>9888000</v>
      </c>
      <c r="O201" s="20" t="s">
        <v>60</v>
      </c>
      <c r="P201" s="37" t="s">
        <v>61</v>
      </c>
      <c r="Q201" s="38" t="s">
        <v>62</v>
      </c>
      <c r="R201" s="38" t="s">
        <v>63</v>
      </c>
    </row>
    <row r="202" spans="1:18" ht="60" x14ac:dyDescent="0.2">
      <c r="A202" s="16" t="s">
        <v>72</v>
      </c>
      <c r="B202" s="16" t="s">
        <v>73</v>
      </c>
      <c r="C202" s="16" t="s">
        <v>4</v>
      </c>
      <c r="D202" s="16" t="s">
        <v>154</v>
      </c>
      <c r="E202" s="16" t="s">
        <v>15</v>
      </c>
      <c r="F202" s="16">
        <v>80111600</v>
      </c>
      <c r="G202" s="16" t="s">
        <v>218</v>
      </c>
      <c r="H202" s="16" t="s">
        <v>56</v>
      </c>
      <c r="I202" s="16" t="s">
        <v>57</v>
      </c>
      <c r="J202" s="16" t="s">
        <v>205</v>
      </c>
      <c r="K202" s="16" t="s">
        <v>206</v>
      </c>
      <c r="L202" s="22">
        <v>5</v>
      </c>
      <c r="M202" s="28">
        <v>3200000</v>
      </c>
      <c r="N202" s="29">
        <f t="shared" si="11"/>
        <v>16000000</v>
      </c>
      <c r="O202" s="20" t="s">
        <v>60</v>
      </c>
      <c r="P202" s="37" t="s">
        <v>61</v>
      </c>
      <c r="Q202" s="38" t="s">
        <v>62</v>
      </c>
      <c r="R202" s="38" t="s">
        <v>63</v>
      </c>
    </row>
    <row r="203" spans="1:18" ht="60" x14ac:dyDescent="0.2">
      <c r="A203" s="16" t="s">
        <v>72</v>
      </c>
      <c r="B203" s="16" t="s">
        <v>73</v>
      </c>
      <c r="C203" s="16" t="s">
        <v>4</v>
      </c>
      <c r="D203" s="16" t="s">
        <v>154</v>
      </c>
      <c r="E203" s="16" t="s">
        <v>15</v>
      </c>
      <c r="F203" s="16">
        <v>80111600</v>
      </c>
      <c r="G203" s="16" t="s">
        <v>218</v>
      </c>
      <c r="H203" s="16" t="s">
        <v>56</v>
      </c>
      <c r="I203" s="16" t="s">
        <v>57</v>
      </c>
      <c r="J203" s="16" t="s">
        <v>150</v>
      </c>
      <c r="K203" s="16" t="s">
        <v>64</v>
      </c>
      <c r="L203" s="22">
        <v>5</v>
      </c>
      <c r="M203" s="28">
        <v>3200000</v>
      </c>
      <c r="N203" s="29">
        <f t="shared" ref="N203" si="12">+M203*L203</f>
        <v>16000000</v>
      </c>
      <c r="O203" s="20" t="s">
        <v>60</v>
      </c>
      <c r="P203" s="37" t="s">
        <v>61</v>
      </c>
      <c r="Q203" s="38" t="s">
        <v>62</v>
      </c>
      <c r="R203" s="38" t="s">
        <v>63</v>
      </c>
    </row>
    <row r="204" spans="1:18" ht="60" x14ac:dyDescent="0.2">
      <c r="A204" s="16" t="s">
        <v>72</v>
      </c>
      <c r="B204" s="16" t="s">
        <v>73</v>
      </c>
      <c r="C204" s="16" t="s">
        <v>4</v>
      </c>
      <c r="D204" s="16" t="s">
        <v>154</v>
      </c>
      <c r="E204" s="16" t="s">
        <v>15</v>
      </c>
      <c r="F204" s="16">
        <v>80111600</v>
      </c>
      <c r="G204" s="16" t="s">
        <v>219</v>
      </c>
      <c r="H204" s="16" t="s">
        <v>56</v>
      </c>
      <c r="I204" s="16" t="s">
        <v>57</v>
      </c>
      <c r="J204" s="16" t="s">
        <v>176</v>
      </c>
      <c r="K204" s="16" t="s">
        <v>64</v>
      </c>
      <c r="L204" s="22">
        <v>1</v>
      </c>
      <c r="M204" s="28" t="s">
        <v>63</v>
      </c>
      <c r="N204" s="29">
        <v>10000000</v>
      </c>
      <c r="O204" s="20" t="s">
        <v>60</v>
      </c>
      <c r="P204" s="37" t="s">
        <v>61</v>
      </c>
      <c r="Q204" s="38" t="s">
        <v>62</v>
      </c>
      <c r="R204" s="38" t="s">
        <v>63</v>
      </c>
    </row>
    <row r="205" spans="1:18" ht="60" x14ac:dyDescent="0.2">
      <c r="A205" s="16" t="s">
        <v>72</v>
      </c>
      <c r="B205" s="16" t="s">
        <v>73</v>
      </c>
      <c r="C205" s="16" t="s">
        <v>4</v>
      </c>
      <c r="D205" s="16" t="s">
        <v>154</v>
      </c>
      <c r="E205" s="16" t="s">
        <v>15</v>
      </c>
      <c r="F205" s="16">
        <v>80111600</v>
      </c>
      <c r="G205" s="16" t="s">
        <v>220</v>
      </c>
      <c r="H205" s="16" t="s">
        <v>56</v>
      </c>
      <c r="I205" s="16" t="s">
        <v>57</v>
      </c>
      <c r="J205" s="16" t="s">
        <v>176</v>
      </c>
      <c r="K205" s="16" t="s">
        <v>64</v>
      </c>
      <c r="L205" s="22">
        <v>1</v>
      </c>
      <c r="M205" s="28" t="s">
        <v>63</v>
      </c>
      <c r="N205" s="29">
        <v>30200000</v>
      </c>
      <c r="O205" s="20" t="s">
        <v>60</v>
      </c>
      <c r="P205" s="37" t="s">
        <v>61</v>
      </c>
      <c r="Q205" s="38" t="s">
        <v>62</v>
      </c>
      <c r="R205" s="38" t="s">
        <v>63</v>
      </c>
    </row>
    <row r="206" spans="1:18" ht="60" x14ac:dyDescent="0.2">
      <c r="A206" s="16" t="s">
        <v>72</v>
      </c>
      <c r="B206" s="16" t="s">
        <v>73</v>
      </c>
      <c r="C206" s="16" t="s">
        <v>4</v>
      </c>
      <c r="D206" s="16" t="s">
        <v>154</v>
      </c>
      <c r="E206" s="16" t="s">
        <v>15</v>
      </c>
      <c r="F206" s="16">
        <v>80111600</v>
      </c>
      <c r="G206" s="16" t="s">
        <v>221</v>
      </c>
      <c r="H206" s="16" t="s">
        <v>56</v>
      </c>
      <c r="I206" s="16" t="s">
        <v>57</v>
      </c>
      <c r="J206" s="16" t="s">
        <v>176</v>
      </c>
      <c r="K206" s="36" t="s">
        <v>222</v>
      </c>
      <c r="L206" s="36">
        <v>2</v>
      </c>
      <c r="M206" s="28" t="s">
        <v>63</v>
      </c>
      <c r="N206" s="29">
        <v>14200000</v>
      </c>
      <c r="O206" s="20" t="s">
        <v>60</v>
      </c>
      <c r="P206" s="37" t="s">
        <v>61</v>
      </c>
      <c r="Q206" s="38" t="s">
        <v>62</v>
      </c>
      <c r="R206" s="38" t="s">
        <v>63</v>
      </c>
    </row>
    <row r="207" spans="1:18" ht="60" x14ac:dyDescent="0.2">
      <c r="A207" s="16" t="s">
        <v>72</v>
      </c>
      <c r="B207" s="16" t="s">
        <v>73</v>
      </c>
      <c r="C207" s="16" t="s">
        <v>4</v>
      </c>
      <c r="D207" s="16" t="s">
        <v>154</v>
      </c>
      <c r="E207" s="16" t="s">
        <v>15</v>
      </c>
      <c r="F207" s="16">
        <v>80111600</v>
      </c>
      <c r="G207" s="16" t="s">
        <v>223</v>
      </c>
      <c r="H207" s="16" t="s">
        <v>56</v>
      </c>
      <c r="I207" s="16" t="s">
        <v>57</v>
      </c>
      <c r="J207" s="16" t="s">
        <v>176</v>
      </c>
      <c r="K207" s="36" t="s">
        <v>222</v>
      </c>
      <c r="L207" s="36">
        <v>2</v>
      </c>
      <c r="M207" s="28" t="s">
        <v>63</v>
      </c>
      <c r="N207" s="29">
        <v>2000000</v>
      </c>
      <c r="O207" s="20" t="s">
        <v>60</v>
      </c>
      <c r="P207" s="37" t="s">
        <v>61</v>
      </c>
      <c r="Q207" s="38" t="s">
        <v>62</v>
      </c>
      <c r="R207" s="38" t="s">
        <v>63</v>
      </c>
    </row>
    <row r="208" spans="1:18" ht="60" x14ac:dyDescent="0.2">
      <c r="A208" s="16" t="s">
        <v>72</v>
      </c>
      <c r="B208" s="16" t="s">
        <v>73</v>
      </c>
      <c r="C208" s="16" t="s">
        <v>4</v>
      </c>
      <c r="D208" s="16" t="s">
        <v>154</v>
      </c>
      <c r="E208" s="16" t="s">
        <v>15</v>
      </c>
      <c r="F208" s="16">
        <v>80111600</v>
      </c>
      <c r="G208" s="16" t="s">
        <v>224</v>
      </c>
      <c r="H208" s="16" t="s">
        <v>56</v>
      </c>
      <c r="I208" s="16" t="s">
        <v>57</v>
      </c>
      <c r="J208" s="16" t="s">
        <v>176</v>
      </c>
      <c r="K208" s="16" t="s">
        <v>64</v>
      </c>
      <c r="L208" s="22">
        <v>10</v>
      </c>
      <c r="M208" s="28" t="s">
        <v>63</v>
      </c>
      <c r="N208" s="29">
        <v>10000000</v>
      </c>
      <c r="O208" s="20" t="s">
        <v>60</v>
      </c>
      <c r="P208" s="37" t="s">
        <v>61</v>
      </c>
      <c r="Q208" s="38" t="s">
        <v>62</v>
      </c>
      <c r="R208" s="38" t="s">
        <v>63</v>
      </c>
    </row>
    <row r="209" spans="1:18" ht="60" x14ac:dyDescent="0.2">
      <c r="A209" s="16" t="s">
        <v>72</v>
      </c>
      <c r="B209" s="16" t="s">
        <v>73</v>
      </c>
      <c r="C209" s="16" t="s">
        <v>5</v>
      </c>
      <c r="D209" s="16" t="s">
        <v>225</v>
      </c>
      <c r="E209" s="16" t="s">
        <v>16</v>
      </c>
      <c r="F209" s="16">
        <v>80111600</v>
      </c>
      <c r="G209" s="16" t="s">
        <v>226</v>
      </c>
      <c r="H209" s="16" t="s">
        <v>56</v>
      </c>
      <c r="I209" s="16" t="s">
        <v>57</v>
      </c>
      <c r="J209" s="21" t="s">
        <v>76</v>
      </c>
      <c r="K209" s="21" t="s">
        <v>58</v>
      </c>
      <c r="L209" s="21">
        <v>10</v>
      </c>
      <c r="M209" s="18">
        <v>4000000</v>
      </c>
      <c r="N209" s="19">
        <f>M209*L209</f>
        <v>40000000</v>
      </c>
      <c r="O209" s="16" t="s">
        <v>227</v>
      </c>
      <c r="P209" s="17" t="s">
        <v>61</v>
      </c>
      <c r="Q209" s="21" t="s">
        <v>62</v>
      </c>
      <c r="R209" s="21" t="s">
        <v>63</v>
      </c>
    </row>
    <row r="210" spans="1:18" ht="60" x14ac:dyDescent="0.2">
      <c r="A210" s="16" t="s">
        <v>72</v>
      </c>
      <c r="B210" s="16" t="s">
        <v>73</v>
      </c>
      <c r="C210" s="16" t="s">
        <v>5</v>
      </c>
      <c r="D210" s="16" t="s">
        <v>225</v>
      </c>
      <c r="E210" s="16" t="s">
        <v>16</v>
      </c>
      <c r="F210" s="16">
        <v>80111600</v>
      </c>
      <c r="G210" s="16" t="s">
        <v>228</v>
      </c>
      <c r="H210" s="16" t="s">
        <v>68</v>
      </c>
      <c r="I210" s="16" t="s">
        <v>57</v>
      </c>
      <c r="J210" s="21" t="s">
        <v>76</v>
      </c>
      <c r="K210" s="21" t="s">
        <v>58</v>
      </c>
      <c r="L210" s="21">
        <v>10</v>
      </c>
      <c r="M210" s="18">
        <v>4340000</v>
      </c>
      <c r="N210" s="19">
        <f>M210*L210</f>
        <v>43400000</v>
      </c>
      <c r="O210" s="16" t="s">
        <v>227</v>
      </c>
      <c r="P210" s="17" t="s">
        <v>61</v>
      </c>
      <c r="Q210" s="21" t="s">
        <v>62</v>
      </c>
      <c r="R210" s="21" t="s">
        <v>63</v>
      </c>
    </row>
    <row r="211" spans="1:18" ht="60" x14ac:dyDescent="0.2">
      <c r="A211" s="16" t="s">
        <v>72</v>
      </c>
      <c r="B211" s="16" t="s">
        <v>73</v>
      </c>
      <c r="C211" s="16" t="s">
        <v>5</v>
      </c>
      <c r="D211" s="16" t="s">
        <v>225</v>
      </c>
      <c r="E211" s="16" t="s">
        <v>16</v>
      </c>
      <c r="F211" s="16">
        <v>80111600</v>
      </c>
      <c r="G211" s="16" t="s">
        <v>229</v>
      </c>
      <c r="H211" s="16" t="s">
        <v>230</v>
      </c>
      <c r="I211" s="16" t="s">
        <v>57</v>
      </c>
      <c r="J211" s="21" t="s">
        <v>76</v>
      </c>
      <c r="K211" s="21" t="s">
        <v>58</v>
      </c>
      <c r="L211" s="21">
        <v>10</v>
      </c>
      <c r="M211" s="18">
        <v>4150000</v>
      </c>
      <c r="N211" s="19">
        <f>M211*L211</f>
        <v>41500000</v>
      </c>
      <c r="O211" s="16" t="s">
        <v>227</v>
      </c>
      <c r="P211" s="17" t="s">
        <v>61</v>
      </c>
      <c r="Q211" s="21" t="s">
        <v>62</v>
      </c>
      <c r="R211" s="21" t="s">
        <v>63</v>
      </c>
    </row>
    <row r="212" spans="1:18" ht="60" x14ac:dyDescent="0.2">
      <c r="A212" s="16" t="s">
        <v>72</v>
      </c>
      <c r="B212" s="16" t="s">
        <v>73</v>
      </c>
      <c r="C212" s="16" t="s">
        <v>5</v>
      </c>
      <c r="D212" s="16" t="s">
        <v>225</v>
      </c>
      <c r="E212" s="16" t="s">
        <v>16</v>
      </c>
      <c r="F212" s="16">
        <v>80111600</v>
      </c>
      <c r="G212" s="16" t="s">
        <v>574</v>
      </c>
      <c r="H212" s="16" t="s">
        <v>230</v>
      </c>
      <c r="I212" s="16" t="s">
        <v>57</v>
      </c>
      <c r="J212" s="21" t="s">
        <v>76</v>
      </c>
      <c r="K212" s="21" t="s">
        <v>58</v>
      </c>
      <c r="L212" s="21">
        <v>10</v>
      </c>
      <c r="M212" s="18">
        <v>4000000</v>
      </c>
      <c r="N212" s="19">
        <f>+L212*M212</f>
        <v>40000000</v>
      </c>
      <c r="O212" s="16" t="s">
        <v>227</v>
      </c>
      <c r="P212" s="17" t="s">
        <v>61</v>
      </c>
      <c r="Q212" s="21" t="s">
        <v>62</v>
      </c>
      <c r="R212" s="21" t="s">
        <v>63</v>
      </c>
    </row>
    <row r="213" spans="1:18" ht="60" x14ac:dyDescent="0.2">
      <c r="A213" s="16" t="s">
        <v>72</v>
      </c>
      <c r="B213" s="16" t="s">
        <v>73</v>
      </c>
      <c r="C213" s="16" t="s">
        <v>5</v>
      </c>
      <c r="D213" s="16" t="s">
        <v>225</v>
      </c>
      <c r="E213" s="16" t="s">
        <v>16</v>
      </c>
      <c r="F213" s="16">
        <v>80111600</v>
      </c>
      <c r="G213" s="16" t="s">
        <v>574</v>
      </c>
      <c r="H213" s="16" t="s">
        <v>230</v>
      </c>
      <c r="I213" s="16" t="s">
        <v>57</v>
      </c>
      <c r="J213" s="21" t="s">
        <v>76</v>
      </c>
      <c r="K213" s="21" t="s">
        <v>58</v>
      </c>
      <c r="L213" s="21">
        <v>10</v>
      </c>
      <c r="M213" s="18">
        <v>4000000</v>
      </c>
      <c r="N213" s="19">
        <f>+L213*M213</f>
        <v>40000000</v>
      </c>
      <c r="O213" s="16" t="s">
        <v>227</v>
      </c>
      <c r="P213" s="17" t="s">
        <v>61</v>
      </c>
      <c r="Q213" s="21" t="s">
        <v>62</v>
      </c>
      <c r="R213" s="21" t="s">
        <v>63</v>
      </c>
    </row>
    <row r="214" spans="1:18" ht="60" x14ac:dyDescent="0.2">
      <c r="A214" s="16" t="s">
        <v>72</v>
      </c>
      <c r="B214" s="16" t="s">
        <v>73</v>
      </c>
      <c r="C214" s="16" t="s">
        <v>5</v>
      </c>
      <c r="D214" s="16" t="s">
        <v>225</v>
      </c>
      <c r="E214" s="16" t="s">
        <v>16</v>
      </c>
      <c r="F214" s="16">
        <v>80111600</v>
      </c>
      <c r="G214" s="16" t="s">
        <v>575</v>
      </c>
      <c r="H214" s="16" t="s">
        <v>230</v>
      </c>
      <c r="I214" s="16" t="s">
        <v>57</v>
      </c>
      <c r="J214" s="21" t="s">
        <v>76</v>
      </c>
      <c r="K214" s="21" t="s">
        <v>58</v>
      </c>
      <c r="L214" s="21">
        <v>10</v>
      </c>
      <c r="M214" s="18">
        <v>5000000</v>
      </c>
      <c r="N214" s="19">
        <f>M214*L214</f>
        <v>50000000</v>
      </c>
      <c r="O214" s="16" t="s">
        <v>227</v>
      </c>
      <c r="P214" s="17" t="s">
        <v>61</v>
      </c>
      <c r="Q214" s="21" t="s">
        <v>62</v>
      </c>
      <c r="R214" s="21" t="s">
        <v>63</v>
      </c>
    </row>
    <row r="215" spans="1:18" ht="60" x14ac:dyDescent="0.2">
      <c r="A215" s="16" t="s">
        <v>72</v>
      </c>
      <c r="B215" s="16" t="s">
        <v>73</v>
      </c>
      <c r="C215" s="16" t="s">
        <v>5</v>
      </c>
      <c r="D215" s="16" t="s">
        <v>225</v>
      </c>
      <c r="E215" s="16" t="s">
        <v>16</v>
      </c>
      <c r="F215" s="16">
        <v>80111600</v>
      </c>
      <c r="G215" s="16" t="s">
        <v>231</v>
      </c>
      <c r="H215" s="16" t="s">
        <v>68</v>
      </c>
      <c r="I215" s="16" t="s">
        <v>57</v>
      </c>
      <c r="J215" s="21" t="s">
        <v>76</v>
      </c>
      <c r="K215" s="21" t="s">
        <v>58</v>
      </c>
      <c r="L215" s="21">
        <v>6</v>
      </c>
      <c r="M215" s="18">
        <v>5000000</v>
      </c>
      <c r="N215" s="19">
        <f>M215*L215</f>
        <v>30000000</v>
      </c>
      <c r="O215" s="16" t="s">
        <v>227</v>
      </c>
      <c r="P215" s="17" t="s">
        <v>61</v>
      </c>
      <c r="Q215" s="21" t="s">
        <v>62</v>
      </c>
      <c r="R215" s="21" t="s">
        <v>63</v>
      </c>
    </row>
    <row r="216" spans="1:18" ht="60" x14ac:dyDescent="0.2">
      <c r="A216" s="16" t="s">
        <v>72</v>
      </c>
      <c r="B216" s="16" t="s">
        <v>73</v>
      </c>
      <c r="C216" s="16" t="s">
        <v>5</v>
      </c>
      <c r="D216" s="16" t="s">
        <v>225</v>
      </c>
      <c r="E216" s="16" t="s">
        <v>16</v>
      </c>
      <c r="F216" s="16">
        <v>80111600</v>
      </c>
      <c r="G216" s="16" t="s">
        <v>232</v>
      </c>
      <c r="H216" s="16" t="s">
        <v>230</v>
      </c>
      <c r="I216" s="16" t="s">
        <v>57</v>
      </c>
      <c r="J216" s="21" t="s">
        <v>76</v>
      </c>
      <c r="K216" s="21" t="s">
        <v>58</v>
      </c>
      <c r="L216" s="21">
        <v>8</v>
      </c>
      <c r="M216" s="18">
        <v>6000000</v>
      </c>
      <c r="N216" s="19">
        <f>M216*L216</f>
        <v>48000000</v>
      </c>
      <c r="O216" s="16" t="s">
        <v>227</v>
      </c>
      <c r="P216" s="17" t="s">
        <v>61</v>
      </c>
      <c r="Q216" s="21" t="s">
        <v>62</v>
      </c>
      <c r="R216" s="21" t="s">
        <v>63</v>
      </c>
    </row>
    <row r="217" spans="1:18" ht="60" x14ac:dyDescent="0.2">
      <c r="A217" s="16" t="s">
        <v>72</v>
      </c>
      <c r="B217" s="16" t="s">
        <v>73</v>
      </c>
      <c r="C217" s="16" t="s">
        <v>5</v>
      </c>
      <c r="D217" s="16" t="s">
        <v>225</v>
      </c>
      <c r="E217" s="16" t="s">
        <v>16</v>
      </c>
      <c r="F217" s="16">
        <v>80111600</v>
      </c>
      <c r="G217" s="16" t="s">
        <v>233</v>
      </c>
      <c r="H217" s="16" t="s">
        <v>230</v>
      </c>
      <c r="I217" s="16" t="s">
        <v>57</v>
      </c>
      <c r="J217" s="21" t="s">
        <v>76</v>
      </c>
      <c r="K217" s="21" t="s">
        <v>58</v>
      </c>
      <c r="L217" s="21">
        <v>10</v>
      </c>
      <c r="M217" s="18">
        <v>6386000</v>
      </c>
      <c r="N217" s="19">
        <f>M217*L217</f>
        <v>63860000</v>
      </c>
      <c r="O217" s="16" t="s">
        <v>227</v>
      </c>
      <c r="P217" s="17" t="s">
        <v>61</v>
      </c>
      <c r="Q217" s="21" t="s">
        <v>62</v>
      </c>
      <c r="R217" s="21" t="s">
        <v>63</v>
      </c>
    </row>
    <row r="218" spans="1:18" ht="60" x14ac:dyDescent="0.2">
      <c r="A218" s="16" t="s">
        <v>72</v>
      </c>
      <c r="B218" s="16" t="s">
        <v>73</v>
      </c>
      <c r="C218" s="16" t="s">
        <v>5</v>
      </c>
      <c r="D218" s="16" t="s">
        <v>225</v>
      </c>
      <c r="E218" s="16" t="s">
        <v>16</v>
      </c>
      <c r="F218" s="16">
        <v>80111600</v>
      </c>
      <c r="G218" s="16" t="s">
        <v>234</v>
      </c>
      <c r="H218" s="16" t="s">
        <v>230</v>
      </c>
      <c r="I218" s="16" t="s">
        <v>57</v>
      </c>
      <c r="J218" s="21" t="s">
        <v>76</v>
      </c>
      <c r="K218" s="21" t="s">
        <v>58</v>
      </c>
      <c r="L218" s="21">
        <v>10</v>
      </c>
      <c r="M218" s="18">
        <v>6386000</v>
      </c>
      <c r="N218" s="19">
        <f>M218*L218</f>
        <v>63860000</v>
      </c>
      <c r="O218" s="16" t="s">
        <v>227</v>
      </c>
      <c r="P218" s="17" t="s">
        <v>61</v>
      </c>
      <c r="Q218" s="21" t="s">
        <v>62</v>
      </c>
      <c r="R218" s="21" t="s">
        <v>63</v>
      </c>
    </row>
    <row r="219" spans="1:18" ht="60" x14ac:dyDescent="0.2">
      <c r="A219" s="16" t="s">
        <v>72</v>
      </c>
      <c r="B219" s="16" t="s">
        <v>73</v>
      </c>
      <c r="C219" s="16" t="s">
        <v>5</v>
      </c>
      <c r="D219" s="16" t="s">
        <v>225</v>
      </c>
      <c r="E219" s="16" t="s">
        <v>16</v>
      </c>
      <c r="F219" s="16">
        <v>80111600</v>
      </c>
      <c r="G219" s="16" t="s">
        <v>235</v>
      </c>
      <c r="H219" s="16" t="s">
        <v>230</v>
      </c>
      <c r="I219" s="16" t="s">
        <v>57</v>
      </c>
      <c r="J219" s="21" t="s">
        <v>76</v>
      </c>
      <c r="K219" s="21" t="s">
        <v>58</v>
      </c>
      <c r="L219" s="21">
        <v>9</v>
      </c>
      <c r="M219" s="18">
        <v>3700000</v>
      </c>
      <c r="N219" s="19">
        <f>+L219*M219</f>
        <v>33300000</v>
      </c>
      <c r="O219" s="16" t="s">
        <v>227</v>
      </c>
      <c r="P219" s="17" t="s">
        <v>61</v>
      </c>
      <c r="Q219" s="21" t="s">
        <v>62</v>
      </c>
      <c r="R219" s="21" t="s">
        <v>63</v>
      </c>
    </row>
    <row r="220" spans="1:18" ht="60" x14ac:dyDescent="0.2">
      <c r="A220" s="16" t="s">
        <v>72</v>
      </c>
      <c r="B220" s="16" t="s">
        <v>73</v>
      </c>
      <c r="C220" s="16" t="s">
        <v>5</v>
      </c>
      <c r="D220" s="16" t="s">
        <v>225</v>
      </c>
      <c r="E220" s="16" t="s">
        <v>16</v>
      </c>
      <c r="F220" s="16">
        <v>80111600</v>
      </c>
      <c r="G220" s="16" t="s">
        <v>235</v>
      </c>
      <c r="H220" s="16" t="s">
        <v>230</v>
      </c>
      <c r="I220" s="16" t="s">
        <v>57</v>
      </c>
      <c r="J220" s="21" t="s">
        <v>76</v>
      </c>
      <c r="K220" s="21" t="s">
        <v>58</v>
      </c>
      <c r="L220" s="21">
        <v>9</v>
      </c>
      <c r="M220" s="18">
        <v>3700000</v>
      </c>
      <c r="N220" s="19">
        <f>+L220*M220</f>
        <v>33300000</v>
      </c>
      <c r="O220" s="16" t="s">
        <v>227</v>
      </c>
      <c r="P220" s="17" t="s">
        <v>61</v>
      </c>
      <c r="Q220" s="21" t="s">
        <v>62</v>
      </c>
      <c r="R220" s="21" t="s">
        <v>63</v>
      </c>
    </row>
    <row r="221" spans="1:18" ht="60" x14ac:dyDescent="0.2">
      <c r="A221" s="16" t="s">
        <v>72</v>
      </c>
      <c r="B221" s="16" t="s">
        <v>73</v>
      </c>
      <c r="C221" s="16" t="s">
        <v>5</v>
      </c>
      <c r="D221" s="16" t="s">
        <v>225</v>
      </c>
      <c r="E221" s="16" t="s">
        <v>16</v>
      </c>
      <c r="F221" s="16">
        <v>80111600</v>
      </c>
      <c r="G221" s="16" t="s">
        <v>235</v>
      </c>
      <c r="H221" s="16" t="s">
        <v>230</v>
      </c>
      <c r="I221" s="16" t="s">
        <v>57</v>
      </c>
      <c r="J221" s="21" t="s">
        <v>76</v>
      </c>
      <c r="K221" s="21" t="s">
        <v>58</v>
      </c>
      <c r="L221" s="21">
        <v>9</v>
      </c>
      <c r="M221" s="18">
        <v>3800000</v>
      </c>
      <c r="N221" s="19">
        <f>+L221*M221</f>
        <v>34200000</v>
      </c>
      <c r="O221" s="16" t="s">
        <v>227</v>
      </c>
      <c r="P221" s="17" t="s">
        <v>61</v>
      </c>
      <c r="Q221" s="21" t="s">
        <v>62</v>
      </c>
      <c r="R221" s="21" t="s">
        <v>63</v>
      </c>
    </row>
    <row r="222" spans="1:18" ht="60" x14ac:dyDescent="0.2">
      <c r="A222" s="16" t="s">
        <v>72</v>
      </c>
      <c r="B222" s="16" t="s">
        <v>73</v>
      </c>
      <c r="C222" s="16" t="s">
        <v>5</v>
      </c>
      <c r="D222" s="16" t="s">
        <v>225</v>
      </c>
      <c r="E222" s="16" t="s">
        <v>16</v>
      </c>
      <c r="F222" s="16">
        <v>80111600</v>
      </c>
      <c r="G222" s="16" t="s">
        <v>236</v>
      </c>
      <c r="H222" s="16" t="s">
        <v>68</v>
      </c>
      <c r="I222" s="16" t="s">
        <v>57</v>
      </c>
      <c r="J222" s="21" t="s">
        <v>76</v>
      </c>
      <c r="K222" s="21" t="s">
        <v>58</v>
      </c>
      <c r="L222" s="21">
        <v>10</v>
      </c>
      <c r="M222" s="18">
        <v>3421000</v>
      </c>
      <c r="N222" s="19">
        <f t="shared" ref="N222:N232" si="13">M222*L222</f>
        <v>34210000</v>
      </c>
      <c r="O222" s="16" t="s">
        <v>227</v>
      </c>
      <c r="P222" s="17" t="s">
        <v>61</v>
      </c>
      <c r="Q222" s="21" t="s">
        <v>62</v>
      </c>
      <c r="R222" s="21" t="s">
        <v>63</v>
      </c>
    </row>
    <row r="223" spans="1:18" ht="60" x14ac:dyDescent="0.2">
      <c r="A223" s="16" t="s">
        <v>72</v>
      </c>
      <c r="B223" s="16" t="s">
        <v>73</v>
      </c>
      <c r="C223" s="16" t="s">
        <v>5</v>
      </c>
      <c r="D223" s="16" t="s">
        <v>225</v>
      </c>
      <c r="E223" s="16" t="s">
        <v>16</v>
      </c>
      <c r="F223" s="16">
        <v>80111600</v>
      </c>
      <c r="G223" s="16" t="s">
        <v>237</v>
      </c>
      <c r="H223" s="16" t="s">
        <v>230</v>
      </c>
      <c r="I223" s="16" t="s">
        <v>57</v>
      </c>
      <c r="J223" s="21" t="s">
        <v>76</v>
      </c>
      <c r="K223" s="21" t="s">
        <v>58</v>
      </c>
      <c r="L223" s="21">
        <v>8</v>
      </c>
      <c r="M223" s="18">
        <v>4100000</v>
      </c>
      <c r="N223" s="19">
        <f t="shared" si="13"/>
        <v>32800000</v>
      </c>
      <c r="O223" s="16" t="s">
        <v>227</v>
      </c>
      <c r="P223" s="17" t="s">
        <v>61</v>
      </c>
      <c r="Q223" s="21" t="s">
        <v>62</v>
      </c>
      <c r="R223" s="21" t="s">
        <v>63</v>
      </c>
    </row>
    <row r="224" spans="1:18" ht="60" x14ac:dyDescent="0.2">
      <c r="A224" s="16" t="s">
        <v>72</v>
      </c>
      <c r="B224" s="16" t="s">
        <v>73</v>
      </c>
      <c r="C224" s="16" t="s">
        <v>5</v>
      </c>
      <c r="D224" s="16" t="s">
        <v>225</v>
      </c>
      <c r="E224" s="16" t="s">
        <v>16</v>
      </c>
      <c r="F224" s="16">
        <v>80111600</v>
      </c>
      <c r="G224" s="16" t="s">
        <v>238</v>
      </c>
      <c r="H224" s="16" t="s">
        <v>68</v>
      </c>
      <c r="I224" s="16" t="s">
        <v>57</v>
      </c>
      <c r="J224" s="21" t="s">
        <v>76</v>
      </c>
      <c r="K224" s="21" t="s">
        <v>58</v>
      </c>
      <c r="L224" s="21">
        <v>10</v>
      </c>
      <c r="M224" s="18">
        <v>6900000</v>
      </c>
      <c r="N224" s="19">
        <f t="shared" si="13"/>
        <v>69000000</v>
      </c>
      <c r="O224" s="16" t="s">
        <v>227</v>
      </c>
      <c r="P224" s="17" t="s">
        <v>61</v>
      </c>
      <c r="Q224" s="21" t="s">
        <v>62</v>
      </c>
      <c r="R224" s="21" t="s">
        <v>63</v>
      </c>
    </row>
    <row r="225" spans="1:18" ht="60" x14ac:dyDescent="0.2">
      <c r="A225" s="16" t="s">
        <v>72</v>
      </c>
      <c r="B225" s="16" t="s">
        <v>73</v>
      </c>
      <c r="C225" s="16" t="s">
        <v>5</v>
      </c>
      <c r="D225" s="16" t="s">
        <v>225</v>
      </c>
      <c r="E225" s="16" t="s">
        <v>16</v>
      </c>
      <c r="F225" s="16">
        <v>80111600</v>
      </c>
      <c r="G225" s="16" t="s">
        <v>239</v>
      </c>
      <c r="H225" s="16" t="s">
        <v>68</v>
      </c>
      <c r="I225" s="16" t="s">
        <v>57</v>
      </c>
      <c r="J225" s="21" t="s">
        <v>76</v>
      </c>
      <c r="K225" s="21" t="s">
        <v>58</v>
      </c>
      <c r="L225" s="21">
        <v>10</v>
      </c>
      <c r="M225" s="18">
        <v>6500000</v>
      </c>
      <c r="N225" s="19">
        <f t="shared" si="13"/>
        <v>65000000</v>
      </c>
      <c r="O225" s="16" t="s">
        <v>227</v>
      </c>
      <c r="P225" s="17" t="s">
        <v>61</v>
      </c>
      <c r="Q225" s="21" t="s">
        <v>62</v>
      </c>
      <c r="R225" s="21" t="s">
        <v>63</v>
      </c>
    </row>
    <row r="226" spans="1:18" ht="60" x14ac:dyDescent="0.2">
      <c r="A226" s="16" t="s">
        <v>72</v>
      </c>
      <c r="B226" s="16" t="s">
        <v>73</v>
      </c>
      <c r="C226" s="16" t="s">
        <v>5</v>
      </c>
      <c r="D226" s="16" t="s">
        <v>225</v>
      </c>
      <c r="E226" s="16" t="s">
        <v>16</v>
      </c>
      <c r="F226" s="16">
        <v>80111600</v>
      </c>
      <c r="G226" s="16" t="s">
        <v>240</v>
      </c>
      <c r="H226" s="16" t="s">
        <v>230</v>
      </c>
      <c r="I226" s="16" t="s">
        <v>57</v>
      </c>
      <c r="J226" s="21" t="s">
        <v>76</v>
      </c>
      <c r="K226" s="21" t="s">
        <v>58</v>
      </c>
      <c r="L226" s="21">
        <v>10</v>
      </c>
      <c r="M226" s="18">
        <v>5000000</v>
      </c>
      <c r="N226" s="19">
        <f t="shared" si="13"/>
        <v>50000000</v>
      </c>
      <c r="O226" s="16" t="s">
        <v>227</v>
      </c>
      <c r="P226" s="17" t="s">
        <v>61</v>
      </c>
      <c r="Q226" s="21" t="s">
        <v>62</v>
      </c>
      <c r="R226" s="21" t="s">
        <v>63</v>
      </c>
    </row>
    <row r="227" spans="1:18" ht="60" x14ac:dyDescent="0.2">
      <c r="A227" s="16" t="s">
        <v>72</v>
      </c>
      <c r="B227" s="16" t="s">
        <v>73</v>
      </c>
      <c r="C227" s="16" t="s">
        <v>5</v>
      </c>
      <c r="D227" s="16" t="s">
        <v>225</v>
      </c>
      <c r="E227" s="16" t="s">
        <v>16</v>
      </c>
      <c r="F227" s="16">
        <v>80111600</v>
      </c>
      <c r="G227" s="16" t="s">
        <v>241</v>
      </c>
      <c r="H227" s="16" t="s">
        <v>68</v>
      </c>
      <c r="I227" s="16" t="s">
        <v>57</v>
      </c>
      <c r="J227" s="21" t="s">
        <v>76</v>
      </c>
      <c r="K227" s="21" t="s">
        <v>58</v>
      </c>
      <c r="L227" s="21">
        <v>10</v>
      </c>
      <c r="M227" s="18">
        <v>6180000</v>
      </c>
      <c r="N227" s="19">
        <f t="shared" si="13"/>
        <v>61800000</v>
      </c>
      <c r="O227" s="16" t="s">
        <v>227</v>
      </c>
      <c r="P227" s="17" t="s">
        <v>61</v>
      </c>
      <c r="Q227" s="21" t="s">
        <v>62</v>
      </c>
      <c r="R227" s="21" t="s">
        <v>63</v>
      </c>
    </row>
    <row r="228" spans="1:18" ht="60" x14ac:dyDescent="0.2">
      <c r="A228" s="16" t="s">
        <v>72</v>
      </c>
      <c r="B228" s="16" t="s">
        <v>73</v>
      </c>
      <c r="C228" s="16" t="s">
        <v>5</v>
      </c>
      <c r="D228" s="16" t="s">
        <v>225</v>
      </c>
      <c r="E228" s="16" t="s">
        <v>16</v>
      </c>
      <c r="F228" s="16">
        <v>80111600</v>
      </c>
      <c r="G228" s="16" t="s">
        <v>242</v>
      </c>
      <c r="H228" s="16" t="s">
        <v>230</v>
      </c>
      <c r="I228" s="16" t="s">
        <v>57</v>
      </c>
      <c r="J228" s="21" t="s">
        <v>76</v>
      </c>
      <c r="K228" s="21" t="s">
        <v>58</v>
      </c>
      <c r="L228" s="21">
        <v>10</v>
      </c>
      <c r="M228" s="18">
        <v>3605000</v>
      </c>
      <c r="N228" s="19">
        <f t="shared" si="13"/>
        <v>36050000</v>
      </c>
      <c r="O228" s="16" t="s">
        <v>227</v>
      </c>
      <c r="P228" s="17" t="s">
        <v>61</v>
      </c>
      <c r="Q228" s="21" t="s">
        <v>62</v>
      </c>
      <c r="R228" s="21" t="s">
        <v>63</v>
      </c>
    </row>
    <row r="229" spans="1:18" ht="60" x14ac:dyDescent="0.2">
      <c r="A229" s="16" t="s">
        <v>72</v>
      </c>
      <c r="B229" s="16" t="s">
        <v>73</v>
      </c>
      <c r="C229" s="16" t="s">
        <v>5</v>
      </c>
      <c r="D229" s="16" t="s">
        <v>225</v>
      </c>
      <c r="E229" s="16" t="s">
        <v>16</v>
      </c>
      <c r="F229" s="16">
        <v>80111600</v>
      </c>
      <c r="G229" s="16" t="s">
        <v>243</v>
      </c>
      <c r="H229" s="16" t="s">
        <v>68</v>
      </c>
      <c r="I229" s="16" t="s">
        <v>57</v>
      </c>
      <c r="J229" s="21" t="s">
        <v>76</v>
      </c>
      <c r="K229" s="21" t="s">
        <v>58</v>
      </c>
      <c r="L229" s="21">
        <v>10</v>
      </c>
      <c r="M229" s="18">
        <v>4800000</v>
      </c>
      <c r="N229" s="19">
        <f t="shared" si="13"/>
        <v>48000000</v>
      </c>
      <c r="O229" s="16" t="s">
        <v>227</v>
      </c>
      <c r="P229" s="17" t="s">
        <v>61</v>
      </c>
      <c r="Q229" s="21" t="s">
        <v>62</v>
      </c>
      <c r="R229" s="21" t="s">
        <v>63</v>
      </c>
    </row>
    <row r="230" spans="1:18" ht="60" x14ac:dyDescent="0.2">
      <c r="A230" s="16" t="s">
        <v>72</v>
      </c>
      <c r="B230" s="16" t="s">
        <v>73</v>
      </c>
      <c r="C230" s="16" t="s">
        <v>5</v>
      </c>
      <c r="D230" s="16" t="s">
        <v>225</v>
      </c>
      <c r="E230" s="16" t="s">
        <v>16</v>
      </c>
      <c r="F230" s="16">
        <v>80111600</v>
      </c>
      <c r="G230" s="16" t="s">
        <v>244</v>
      </c>
      <c r="H230" s="16" t="s">
        <v>230</v>
      </c>
      <c r="I230" s="16" t="s">
        <v>57</v>
      </c>
      <c r="J230" s="21" t="s">
        <v>76</v>
      </c>
      <c r="K230" s="21" t="s">
        <v>58</v>
      </c>
      <c r="L230" s="21">
        <v>10</v>
      </c>
      <c r="M230" s="18">
        <v>3750000</v>
      </c>
      <c r="N230" s="19">
        <f t="shared" si="13"/>
        <v>37500000</v>
      </c>
      <c r="O230" s="16" t="s">
        <v>227</v>
      </c>
      <c r="P230" s="17" t="s">
        <v>61</v>
      </c>
      <c r="Q230" s="21" t="s">
        <v>62</v>
      </c>
      <c r="R230" s="21" t="s">
        <v>63</v>
      </c>
    </row>
    <row r="231" spans="1:18" ht="60" x14ac:dyDescent="0.2">
      <c r="A231" s="16" t="s">
        <v>72</v>
      </c>
      <c r="B231" s="16" t="s">
        <v>73</v>
      </c>
      <c r="C231" s="16" t="s">
        <v>5</v>
      </c>
      <c r="D231" s="16" t="s">
        <v>225</v>
      </c>
      <c r="E231" s="16" t="s">
        <v>16</v>
      </c>
      <c r="F231" s="16">
        <v>80111600</v>
      </c>
      <c r="G231" s="16" t="s">
        <v>245</v>
      </c>
      <c r="H231" s="16" t="s">
        <v>230</v>
      </c>
      <c r="I231" s="16" t="s">
        <v>57</v>
      </c>
      <c r="J231" s="21" t="s">
        <v>76</v>
      </c>
      <c r="K231" s="21" t="s">
        <v>58</v>
      </c>
      <c r="L231" s="21">
        <v>10</v>
      </c>
      <c r="M231" s="18">
        <v>3000000</v>
      </c>
      <c r="N231" s="19">
        <f t="shared" si="13"/>
        <v>30000000</v>
      </c>
      <c r="O231" s="16" t="s">
        <v>227</v>
      </c>
      <c r="P231" s="17" t="s">
        <v>61</v>
      </c>
      <c r="Q231" s="21" t="s">
        <v>62</v>
      </c>
      <c r="R231" s="21" t="s">
        <v>63</v>
      </c>
    </row>
    <row r="232" spans="1:18" ht="60" x14ac:dyDescent="0.2">
      <c r="A232" s="16" t="s">
        <v>72</v>
      </c>
      <c r="B232" s="16" t="s">
        <v>73</v>
      </c>
      <c r="C232" s="16" t="s">
        <v>5</v>
      </c>
      <c r="D232" s="16" t="s">
        <v>225</v>
      </c>
      <c r="E232" s="16" t="s">
        <v>16</v>
      </c>
      <c r="F232" s="16">
        <v>80111600</v>
      </c>
      <c r="G232" s="16" t="s">
        <v>246</v>
      </c>
      <c r="H232" s="16" t="s">
        <v>230</v>
      </c>
      <c r="I232" s="16" t="s">
        <v>57</v>
      </c>
      <c r="J232" s="21" t="s">
        <v>76</v>
      </c>
      <c r="K232" s="21" t="s">
        <v>58</v>
      </c>
      <c r="L232" s="21">
        <v>3</v>
      </c>
      <c r="M232" s="18">
        <v>4223000</v>
      </c>
      <c r="N232" s="19">
        <f t="shared" si="13"/>
        <v>12669000</v>
      </c>
      <c r="O232" s="16" t="s">
        <v>227</v>
      </c>
      <c r="P232" s="17" t="s">
        <v>61</v>
      </c>
      <c r="Q232" s="21" t="s">
        <v>62</v>
      </c>
      <c r="R232" s="21" t="s">
        <v>63</v>
      </c>
    </row>
    <row r="233" spans="1:18" ht="60" x14ac:dyDescent="0.2">
      <c r="A233" s="16" t="s">
        <v>72</v>
      </c>
      <c r="B233" s="16" t="s">
        <v>73</v>
      </c>
      <c r="C233" s="16" t="s">
        <v>5</v>
      </c>
      <c r="D233" s="16" t="s">
        <v>225</v>
      </c>
      <c r="E233" s="16" t="s">
        <v>16</v>
      </c>
      <c r="F233" s="16">
        <v>80111600</v>
      </c>
      <c r="G233" s="16" t="s">
        <v>244</v>
      </c>
      <c r="H233" s="16" t="s">
        <v>230</v>
      </c>
      <c r="I233" s="16" t="s">
        <v>57</v>
      </c>
      <c r="J233" s="21" t="s">
        <v>76</v>
      </c>
      <c r="K233" s="21" t="s">
        <v>58</v>
      </c>
      <c r="L233" s="21">
        <v>3</v>
      </c>
      <c r="M233" s="18">
        <v>4500000</v>
      </c>
      <c r="N233" s="19">
        <f>+L233*M233</f>
        <v>13500000</v>
      </c>
      <c r="O233" s="16" t="s">
        <v>227</v>
      </c>
      <c r="P233" s="17" t="s">
        <v>61</v>
      </c>
      <c r="Q233" s="21" t="s">
        <v>62</v>
      </c>
      <c r="R233" s="21" t="s">
        <v>63</v>
      </c>
    </row>
    <row r="234" spans="1:18" ht="60" x14ac:dyDescent="0.2">
      <c r="A234" s="16" t="s">
        <v>72</v>
      </c>
      <c r="B234" s="16" t="s">
        <v>73</v>
      </c>
      <c r="C234" s="16" t="s">
        <v>5</v>
      </c>
      <c r="D234" s="16" t="s">
        <v>225</v>
      </c>
      <c r="E234" s="16" t="s">
        <v>16</v>
      </c>
      <c r="F234" s="16">
        <v>80111600</v>
      </c>
      <c r="G234" s="16" t="s">
        <v>247</v>
      </c>
      <c r="H234" s="16" t="s">
        <v>230</v>
      </c>
      <c r="I234" s="16" t="s">
        <v>57</v>
      </c>
      <c r="J234" s="21" t="s">
        <v>76</v>
      </c>
      <c r="K234" s="21" t="s">
        <v>58</v>
      </c>
      <c r="L234" s="21">
        <v>3</v>
      </c>
      <c r="M234" s="18">
        <v>4500000</v>
      </c>
      <c r="N234" s="19">
        <f>+L234*M234</f>
        <v>13500000</v>
      </c>
      <c r="O234" s="16" t="s">
        <v>227</v>
      </c>
      <c r="P234" s="17" t="s">
        <v>61</v>
      </c>
      <c r="Q234" s="21" t="s">
        <v>62</v>
      </c>
      <c r="R234" s="21" t="s">
        <v>63</v>
      </c>
    </row>
    <row r="235" spans="1:18" ht="60" x14ac:dyDescent="0.2">
      <c r="A235" s="16" t="s">
        <v>72</v>
      </c>
      <c r="B235" s="16" t="s">
        <v>73</v>
      </c>
      <c r="C235" s="16" t="s">
        <v>5</v>
      </c>
      <c r="D235" s="16" t="s">
        <v>225</v>
      </c>
      <c r="E235" s="16" t="s">
        <v>16</v>
      </c>
      <c r="F235" s="16" t="s">
        <v>127</v>
      </c>
      <c r="G235" s="16" t="s">
        <v>248</v>
      </c>
      <c r="H235" s="16" t="s">
        <v>56</v>
      </c>
      <c r="I235" s="16" t="s">
        <v>129</v>
      </c>
      <c r="J235" s="21" t="s">
        <v>76</v>
      </c>
      <c r="K235" s="21" t="s">
        <v>58</v>
      </c>
      <c r="L235" s="21">
        <v>10</v>
      </c>
      <c r="M235" s="18">
        <v>0</v>
      </c>
      <c r="N235" s="19">
        <v>79000000</v>
      </c>
      <c r="O235" s="16" t="s">
        <v>227</v>
      </c>
      <c r="P235" s="17" t="s">
        <v>61</v>
      </c>
      <c r="Q235" s="21" t="s">
        <v>62</v>
      </c>
      <c r="R235" s="21" t="s">
        <v>63</v>
      </c>
    </row>
    <row r="236" spans="1:18" ht="60" x14ac:dyDescent="0.2">
      <c r="A236" s="16" t="s">
        <v>72</v>
      </c>
      <c r="B236" s="16" t="s">
        <v>73</v>
      </c>
      <c r="C236" s="16" t="s">
        <v>5</v>
      </c>
      <c r="D236" s="16" t="s">
        <v>225</v>
      </c>
      <c r="E236" s="16" t="s">
        <v>16</v>
      </c>
      <c r="F236" s="16">
        <v>80111600</v>
      </c>
      <c r="G236" s="16" t="s">
        <v>249</v>
      </c>
      <c r="H236" s="16" t="s">
        <v>56</v>
      </c>
      <c r="I236" s="16" t="s">
        <v>57</v>
      </c>
      <c r="J236" s="21" t="s">
        <v>76</v>
      </c>
      <c r="K236" s="21" t="s">
        <v>58</v>
      </c>
      <c r="L236" s="21">
        <v>10</v>
      </c>
      <c r="M236" s="18">
        <v>0</v>
      </c>
      <c r="N236" s="19">
        <v>24000000</v>
      </c>
      <c r="O236" s="16" t="s">
        <v>227</v>
      </c>
      <c r="P236" s="17" t="s">
        <v>61</v>
      </c>
      <c r="Q236" s="21" t="s">
        <v>62</v>
      </c>
      <c r="R236" s="21" t="s">
        <v>63</v>
      </c>
    </row>
    <row r="237" spans="1:18" ht="60" x14ac:dyDescent="0.2">
      <c r="A237" s="16" t="s">
        <v>72</v>
      </c>
      <c r="B237" s="16" t="s">
        <v>73</v>
      </c>
      <c r="C237" s="16" t="s">
        <v>5</v>
      </c>
      <c r="D237" s="16" t="s">
        <v>225</v>
      </c>
      <c r="E237" s="16" t="s">
        <v>16</v>
      </c>
      <c r="F237" s="16">
        <v>80111600</v>
      </c>
      <c r="G237" s="16" t="s">
        <v>250</v>
      </c>
      <c r="H237" s="16" t="s">
        <v>56</v>
      </c>
      <c r="I237" s="16" t="s">
        <v>57</v>
      </c>
      <c r="J237" s="21" t="s">
        <v>76</v>
      </c>
      <c r="K237" s="21" t="s">
        <v>58</v>
      </c>
      <c r="L237" s="21">
        <v>10</v>
      </c>
      <c r="M237" s="18">
        <v>0</v>
      </c>
      <c r="N237" s="19">
        <v>10000000</v>
      </c>
      <c r="O237" s="16" t="s">
        <v>227</v>
      </c>
      <c r="P237" s="17" t="s">
        <v>61</v>
      </c>
      <c r="Q237" s="21" t="s">
        <v>62</v>
      </c>
      <c r="R237" s="21" t="s">
        <v>63</v>
      </c>
    </row>
    <row r="238" spans="1:18" ht="60" x14ac:dyDescent="0.2">
      <c r="A238" s="16" t="s">
        <v>72</v>
      </c>
      <c r="B238" s="16" t="s">
        <v>73</v>
      </c>
      <c r="C238" s="16" t="s">
        <v>5</v>
      </c>
      <c r="D238" s="16" t="s">
        <v>225</v>
      </c>
      <c r="E238" s="16" t="s">
        <v>16</v>
      </c>
      <c r="F238" s="16">
        <v>80111600</v>
      </c>
      <c r="G238" s="16" t="s">
        <v>251</v>
      </c>
      <c r="H238" s="16" t="s">
        <v>56</v>
      </c>
      <c r="I238" s="16" t="s">
        <v>57</v>
      </c>
      <c r="J238" s="21" t="s">
        <v>76</v>
      </c>
      <c r="K238" s="21" t="s">
        <v>58</v>
      </c>
      <c r="L238" s="21">
        <v>10</v>
      </c>
      <c r="M238" s="18">
        <v>0</v>
      </c>
      <c r="N238" s="19">
        <v>6000000</v>
      </c>
      <c r="O238" s="16" t="s">
        <v>227</v>
      </c>
      <c r="P238" s="17" t="s">
        <v>61</v>
      </c>
      <c r="Q238" s="21" t="s">
        <v>62</v>
      </c>
      <c r="R238" s="21" t="s">
        <v>63</v>
      </c>
    </row>
    <row r="239" spans="1:18" ht="75" x14ac:dyDescent="0.2">
      <c r="A239" s="16" t="s">
        <v>72</v>
      </c>
      <c r="B239" s="16" t="s">
        <v>73</v>
      </c>
      <c r="C239" s="16" t="s">
        <v>5</v>
      </c>
      <c r="D239" s="16" t="s">
        <v>225</v>
      </c>
      <c r="E239" s="16" t="s">
        <v>16</v>
      </c>
      <c r="F239" s="16" t="s">
        <v>252</v>
      </c>
      <c r="G239" s="16" t="s">
        <v>253</v>
      </c>
      <c r="H239" s="16" t="s">
        <v>56</v>
      </c>
      <c r="I239" s="16" t="s">
        <v>129</v>
      </c>
      <c r="J239" s="21" t="s">
        <v>76</v>
      </c>
      <c r="K239" s="21" t="s">
        <v>58</v>
      </c>
      <c r="L239" s="21">
        <v>10</v>
      </c>
      <c r="M239" s="18">
        <v>0</v>
      </c>
      <c r="N239" s="19">
        <v>80000000</v>
      </c>
      <c r="O239" s="16" t="s">
        <v>227</v>
      </c>
      <c r="P239" s="17" t="s">
        <v>61</v>
      </c>
      <c r="Q239" s="21" t="s">
        <v>62</v>
      </c>
      <c r="R239" s="21" t="s">
        <v>63</v>
      </c>
    </row>
    <row r="240" spans="1:18" ht="60" x14ac:dyDescent="0.2">
      <c r="A240" s="16" t="s">
        <v>72</v>
      </c>
      <c r="B240" s="16" t="s">
        <v>73</v>
      </c>
      <c r="C240" s="16" t="s">
        <v>5</v>
      </c>
      <c r="D240" s="16" t="s">
        <v>254</v>
      </c>
      <c r="E240" s="16" t="s">
        <v>17</v>
      </c>
      <c r="F240" s="39">
        <v>80111600</v>
      </c>
      <c r="G240" s="39" t="s">
        <v>255</v>
      </c>
      <c r="H240" s="16" t="s">
        <v>68</v>
      </c>
      <c r="I240" s="16" t="s">
        <v>57</v>
      </c>
      <c r="J240" s="40" t="s">
        <v>76</v>
      </c>
      <c r="K240" s="40" t="s">
        <v>76</v>
      </c>
      <c r="L240" s="40">
        <v>11</v>
      </c>
      <c r="M240" s="41">
        <v>9520000</v>
      </c>
      <c r="N240" s="19">
        <f t="shared" ref="N240:N245" si="14">M240*L240</f>
        <v>104720000</v>
      </c>
      <c r="O240" s="39" t="s">
        <v>227</v>
      </c>
      <c r="P240" s="17" t="s">
        <v>61</v>
      </c>
      <c r="Q240" s="21" t="s">
        <v>62</v>
      </c>
      <c r="R240" s="21" t="s">
        <v>63</v>
      </c>
    </row>
    <row r="241" spans="1:19" ht="60" x14ac:dyDescent="0.2">
      <c r="A241" s="16" t="s">
        <v>72</v>
      </c>
      <c r="B241" s="16" t="s">
        <v>73</v>
      </c>
      <c r="C241" s="16" t="s">
        <v>5</v>
      </c>
      <c r="D241" s="16" t="s">
        <v>254</v>
      </c>
      <c r="E241" s="16" t="s">
        <v>17</v>
      </c>
      <c r="F241" s="39">
        <v>80111600</v>
      </c>
      <c r="G241" s="39" t="s">
        <v>256</v>
      </c>
      <c r="H241" s="16" t="s">
        <v>68</v>
      </c>
      <c r="I241" s="16" t="s">
        <v>57</v>
      </c>
      <c r="J241" s="40" t="s">
        <v>76</v>
      </c>
      <c r="K241" s="40" t="s">
        <v>76</v>
      </c>
      <c r="L241" s="40">
        <v>11</v>
      </c>
      <c r="M241" s="41">
        <v>5040000</v>
      </c>
      <c r="N241" s="19">
        <f t="shared" si="14"/>
        <v>55440000</v>
      </c>
      <c r="O241" s="39" t="s">
        <v>227</v>
      </c>
      <c r="P241" s="17" t="s">
        <v>61</v>
      </c>
      <c r="Q241" s="21" t="s">
        <v>62</v>
      </c>
      <c r="R241" s="21" t="s">
        <v>63</v>
      </c>
    </row>
    <row r="242" spans="1:19" ht="60" x14ac:dyDescent="0.2">
      <c r="A242" s="16" t="s">
        <v>72</v>
      </c>
      <c r="B242" s="16" t="s">
        <v>73</v>
      </c>
      <c r="C242" s="16" t="s">
        <v>5</v>
      </c>
      <c r="D242" s="16" t="s">
        <v>254</v>
      </c>
      <c r="E242" s="16" t="s">
        <v>17</v>
      </c>
      <c r="F242" s="39">
        <v>80111600</v>
      </c>
      <c r="G242" s="39" t="s">
        <v>257</v>
      </c>
      <c r="H242" s="16" t="s">
        <v>56</v>
      </c>
      <c r="I242" s="16" t="s">
        <v>57</v>
      </c>
      <c r="J242" s="40" t="s">
        <v>76</v>
      </c>
      <c r="K242" s="40" t="s">
        <v>76</v>
      </c>
      <c r="L242" s="40">
        <v>11</v>
      </c>
      <c r="M242" s="41">
        <v>5040000</v>
      </c>
      <c r="N242" s="19">
        <f t="shared" si="14"/>
        <v>55440000</v>
      </c>
      <c r="O242" s="39" t="s">
        <v>227</v>
      </c>
      <c r="P242" s="17" t="s">
        <v>61</v>
      </c>
      <c r="Q242" s="21" t="s">
        <v>62</v>
      </c>
      <c r="R242" s="21" t="s">
        <v>63</v>
      </c>
    </row>
    <row r="243" spans="1:19" ht="60" x14ac:dyDescent="0.2">
      <c r="A243" s="16" t="s">
        <v>72</v>
      </c>
      <c r="B243" s="16" t="s">
        <v>73</v>
      </c>
      <c r="C243" s="16" t="s">
        <v>5</v>
      </c>
      <c r="D243" s="16" t="s">
        <v>254</v>
      </c>
      <c r="E243" s="16" t="s">
        <v>17</v>
      </c>
      <c r="F243" s="39">
        <v>80111600</v>
      </c>
      <c r="G243" s="39" t="s">
        <v>258</v>
      </c>
      <c r="H243" s="16" t="s">
        <v>56</v>
      </c>
      <c r="I243" s="16" t="s">
        <v>57</v>
      </c>
      <c r="J243" s="40" t="s">
        <v>76</v>
      </c>
      <c r="K243" s="40" t="s">
        <v>76</v>
      </c>
      <c r="L243" s="40">
        <v>11</v>
      </c>
      <c r="M243" s="41">
        <v>5040000</v>
      </c>
      <c r="N243" s="19">
        <f t="shared" si="14"/>
        <v>55440000</v>
      </c>
      <c r="O243" s="39" t="s">
        <v>227</v>
      </c>
      <c r="P243" s="17" t="s">
        <v>61</v>
      </c>
      <c r="Q243" s="21" t="s">
        <v>62</v>
      </c>
      <c r="R243" s="21" t="s">
        <v>63</v>
      </c>
    </row>
    <row r="244" spans="1:19" ht="60" x14ac:dyDescent="0.2">
      <c r="A244" s="16" t="s">
        <v>72</v>
      </c>
      <c r="B244" s="16" t="s">
        <v>73</v>
      </c>
      <c r="C244" s="16" t="s">
        <v>5</v>
      </c>
      <c r="D244" s="16" t="s">
        <v>254</v>
      </c>
      <c r="E244" s="16" t="s">
        <v>17</v>
      </c>
      <c r="F244" s="39">
        <v>80111600</v>
      </c>
      <c r="G244" s="39" t="s">
        <v>259</v>
      </c>
      <c r="H244" s="16" t="s">
        <v>56</v>
      </c>
      <c r="I244" s="16" t="s">
        <v>57</v>
      </c>
      <c r="J244" s="40" t="s">
        <v>76</v>
      </c>
      <c r="K244" s="40" t="s">
        <v>76</v>
      </c>
      <c r="L244" s="40">
        <v>11</v>
      </c>
      <c r="M244" s="41">
        <v>3831500</v>
      </c>
      <c r="N244" s="19">
        <f t="shared" si="14"/>
        <v>42146500</v>
      </c>
      <c r="O244" s="39" t="s">
        <v>227</v>
      </c>
      <c r="P244" s="17" t="s">
        <v>61</v>
      </c>
      <c r="Q244" s="21" t="s">
        <v>62</v>
      </c>
      <c r="R244" s="21" t="s">
        <v>63</v>
      </c>
    </row>
    <row r="245" spans="1:19" ht="60" x14ac:dyDescent="0.2">
      <c r="A245" s="16" t="s">
        <v>72</v>
      </c>
      <c r="B245" s="16" t="s">
        <v>73</v>
      </c>
      <c r="C245" s="16" t="s">
        <v>5</v>
      </c>
      <c r="D245" s="16" t="s">
        <v>254</v>
      </c>
      <c r="E245" s="16" t="s">
        <v>17</v>
      </c>
      <c r="F245" s="39">
        <v>80111600</v>
      </c>
      <c r="G245" s="39" t="s">
        <v>260</v>
      </c>
      <c r="H245" s="16" t="s">
        <v>68</v>
      </c>
      <c r="I245" s="16" t="s">
        <v>57</v>
      </c>
      <c r="J245" s="40" t="s">
        <v>76</v>
      </c>
      <c r="K245" s="40" t="s">
        <v>76</v>
      </c>
      <c r="L245" s="40">
        <v>11</v>
      </c>
      <c r="M245" s="41">
        <v>3831500</v>
      </c>
      <c r="N245" s="19">
        <f t="shared" si="14"/>
        <v>42146500</v>
      </c>
      <c r="O245" s="39" t="s">
        <v>227</v>
      </c>
      <c r="P245" s="17" t="s">
        <v>61</v>
      </c>
      <c r="Q245" s="21" t="s">
        <v>62</v>
      </c>
      <c r="R245" s="21" t="s">
        <v>63</v>
      </c>
    </row>
    <row r="246" spans="1:19" ht="60" x14ac:dyDescent="0.2">
      <c r="A246" s="16" t="s">
        <v>72</v>
      </c>
      <c r="B246" s="16" t="s">
        <v>73</v>
      </c>
      <c r="C246" s="16" t="s">
        <v>5</v>
      </c>
      <c r="D246" s="16" t="s">
        <v>254</v>
      </c>
      <c r="E246" s="16" t="s">
        <v>17</v>
      </c>
      <c r="F246" s="39" t="s">
        <v>127</v>
      </c>
      <c r="G246" s="39" t="s">
        <v>261</v>
      </c>
      <c r="H246" s="16" t="s">
        <v>56</v>
      </c>
      <c r="I246" s="16" t="s">
        <v>135</v>
      </c>
      <c r="J246" s="40" t="s">
        <v>76</v>
      </c>
      <c r="K246" s="40" t="s">
        <v>76</v>
      </c>
      <c r="L246" s="40">
        <v>1</v>
      </c>
      <c r="M246" s="41">
        <v>0</v>
      </c>
      <c r="N246" s="19">
        <v>9000000</v>
      </c>
      <c r="O246" s="39" t="s">
        <v>227</v>
      </c>
      <c r="P246" s="17" t="s">
        <v>61</v>
      </c>
      <c r="Q246" s="21" t="s">
        <v>62</v>
      </c>
      <c r="R246" s="21" t="s">
        <v>63</v>
      </c>
    </row>
    <row r="247" spans="1:19" ht="60" x14ac:dyDescent="0.2">
      <c r="A247" s="16" t="s">
        <v>72</v>
      </c>
      <c r="B247" s="16" t="s">
        <v>73</v>
      </c>
      <c r="C247" s="16" t="s">
        <v>5</v>
      </c>
      <c r="D247" s="16" t="s">
        <v>254</v>
      </c>
      <c r="E247" s="16" t="s">
        <v>17</v>
      </c>
      <c r="F247" s="39" t="s">
        <v>262</v>
      </c>
      <c r="G247" s="39" t="s">
        <v>187</v>
      </c>
      <c r="H247" s="16" t="s">
        <v>56</v>
      </c>
      <c r="I247" s="16" t="s">
        <v>129</v>
      </c>
      <c r="J247" s="40" t="s">
        <v>76</v>
      </c>
      <c r="K247" s="40" t="s">
        <v>76</v>
      </c>
      <c r="L247" s="40">
        <v>1</v>
      </c>
      <c r="M247" s="41">
        <v>0</v>
      </c>
      <c r="N247" s="19">
        <v>3000000</v>
      </c>
      <c r="O247" s="39" t="s">
        <v>227</v>
      </c>
      <c r="P247" s="17" t="s">
        <v>61</v>
      </c>
      <c r="Q247" s="21" t="s">
        <v>62</v>
      </c>
      <c r="R247" s="21" t="s">
        <v>63</v>
      </c>
    </row>
    <row r="248" spans="1:19" ht="60" x14ac:dyDescent="0.2">
      <c r="A248" s="16" t="s">
        <v>72</v>
      </c>
      <c r="B248" s="16" t="s">
        <v>73</v>
      </c>
      <c r="C248" s="16" t="s">
        <v>5</v>
      </c>
      <c r="D248" s="16" t="s">
        <v>254</v>
      </c>
      <c r="E248" s="16" t="s">
        <v>17</v>
      </c>
      <c r="F248" s="39" t="s">
        <v>127</v>
      </c>
      <c r="G248" s="39" t="s">
        <v>263</v>
      </c>
      <c r="H248" s="16" t="s">
        <v>56</v>
      </c>
      <c r="I248" s="16" t="s">
        <v>129</v>
      </c>
      <c r="J248" s="40" t="s">
        <v>76</v>
      </c>
      <c r="K248" s="40" t="s">
        <v>76</v>
      </c>
      <c r="L248" s="40">
        <v>1</v>
      </c>
      <c r="M248" s="41">
        <v>0</v>
      </c>
      <c r="N248" s="19">
        <v>10000000</v>
      </c>
      <c r="O248" s="39" t="s">
        <v>227</v>
      </c>
      <c r="P248" s="17" t="s">
        <v>61</v>
      </c>
      <c r="Q248" s="21" t="s">
        <v>62</v>
      </c>
      <c r="R248" s="21" t="s">
        <v>63</v>
      </c>
    </row>
    <row r="249" spans="1:19" ht="60" x14ac:dyDescent="0.2">
      <c r="A249" s="16" t="s">
        <v>72</v>
      </c>
      <c r="B249" s="16" t="s">
        <v>73</v>
      </c>
      <c r="C249" s="16" t="s">
        <v>5</v>
      </c>
      <c r="D249" s="16" t="s">
        <v>254</v>
      </c>
      <c r="E249" s="16" t="s">
        <v>17</v>
      </c>
      <c r="F249" s="16">
        <v>81112106</v>
      </c>
      <c r="G249" s="16" t="s">
        <v>264</v>
      </c>
      <c r="H249" s="16" t="s">
        <v>68</v>
      </c>
      <c r="I249" s="16" t="s">
        <v>129</v>
      </c>
      <c r="J249" s="40" t="s">
        <v>76</v>
      </c>
      <c r="K249" s="40" t="s">
        <v>76</v>
      </c>
      <c r="L249" s="40">
        <v>1</v>
      </c>
      <c r="M249" s="41">
        <v>0</v>
      </c>
      <c r="N249" s="19">
        <v>6000000</v>
      </c>
      <c r="O249" s="39" t="s">
        <v>227</v>
      </c>
      <c r="P249" s="17" t="s">
        <v>61</v>
      </c>
      <c r="Q249" s="21" t="s">
        <v>62</v>
      </c>
      <c r="R249" s="21" t="s">
        <v>63</v>
      </c>
    </row>
    <row r="250" spans="1:19" ht="60" x14ac:dyDescent="0.2">
      <c r="A250" s="16" t="s">
        <v>72</v>
      </c>
      <c r="B250" s="16" t="s">
        <v>73</v>
      </c>
      <c r="C250" s="16" t="s">
        <v>5</v>
      </c>
      <c r="D250" s="16" t="s">
        <v>254</v>
      </c>
      <c r="E250" s="16" t="s">
        <v>17</v>
      </c>
      <c r="F250" s="39" t="s">
        <v>127</v>
      </c>
      <c r="G250" s="39" t="s">
        <v>265</v>
      </c>
      <c r="H250" s="16" t="s">
        <v>56</v>
      </c>
      <c r="I250" s="16" t="s">
        <v>129</v>
      </c>
      <c r="J250" s="40" t="s">
        <v>76</v>
      </c>
      <c r="K250" s="40" t="s">
        <v>76</v>
      </c>
      <c r="L250" s="40">
        <v>10</v>
      </c>
      <c r="M250" s="41">
        <v>6000000</v>
      </c>
      <c r="N250" s="19">
        <f>+L250*M250</f>
        <v>60000000</v>
      </c>
      <c r="O250" s="39" t="s">
        <v>227</v>
      </c>
      <c r="P250" s="17" t="s">
        <v>61</v>
      </c>
      <c r="Q250" s="21" t="s">
        <v>62</v>
      </c>
      <c r="R250" s="21" t="s">
        <v>63</v>
      </c>
    </row>
    <row r="251" spans="1:19" ht="75" x14ac:dyDescent="0.2">
      <c r="A251" s="16" t="s">
        <v>72</v>
      </c>
      <c r="B251" s="16" t="s">
        <v>73</v>
      </c>
      <c r="C251" s="16" t="s">
        <v>5</v>
      </c>
      <c r="D251" s="16" t="s">
        <v>254</v>
      </c>
      <c r="E251" s="16" t="s">
        <v>17</v>
      </c>
      <c r="F251" s="39">
        <v>78111800</v>
      </c>
      <c r="G251" s="39" t="s">
        <v>266</v>
      </c>
      <c r="H251" s="39" t="s">
        <v>267</v>
      </c>
      <c r="I251" s="16" t="s">
        <v>556</v>
      </c>
      <c r="J251" s="40" t="s">
        <v>76</v>
      </c>
      <c r="K251" s="40" t="s">
        <v>76</v>
      </c>
      <c r="L251" s="40">
        <v>1</v>
      </c>
      <c r="M251" s="41">
        <v>0</v>
      </c>
      <c r="N251" s="19">
        <v>3000000</v>
      </c>
      <c r="O251" s="39" t="s">
        <v>227</v>
      </c>
      <c r="P251" s="17" t="s">
        <v>61</v>
      </c>
      <c r="Q251" s="21" t="s">
        <v>62</v>
      </c>
      <c r="R251" s="21" t="s">
        <v>63</v>
      </c>
    </row>
    <row r="252" spans="1:19" ht="60" x14ac:dyDescent="0.2">
      <c r="A252" s="16" t="s">
        <v>72</v>
      </c>
      <c r="B252" s="16" t="s">
        <v>73</v>
      </c>
      <c r="C252" s="16" t="s">
        <v>5</v>
      </c>
      <c r="D252" s="16" t="s">
        <v>254</v>
      </c>
      <c r="E252" s="16" t="s">
        <v>17</v>
      </c>
      <c r="F252" s="39">
        <v>80111600</v>
      </c>
      <c r="G252" s="39" t="s">
        <v>268</v>
      </c>
      <c r="H252" s="16" t="s">
        <v>56</v>
      </c>
      <c r="I252" s="16" t="s">
        <v>129</v>
      </c>
      <c r="J252" s="40" t="s">
        <v>76</v>
      </c>
      <c r="K252" s="40" t="s">
        <v>76</v>
      </c>
      <c r="L252" s="40">
        <v>1</v>
      </c>
      <c r="M252" s="41">
        <v>0</v>
      </c>
      <c r="N252" s="19">
        <v>24000000</v>
      </c>
      <c r="O252" s="39" t="s">
        <v>227</v>
      </c>
      <c r="P252" s="17" t="s">
        <v>61</v>
      </c>
      <c r="Q252" s="21" t="s">
        <v>62</v>
      </c>
      <c r="R252" s="21" t="s">
        <v>63</v>
      </c>
    </row>
    <row r="253" spans="1:19" ht="60" x14ac:dyDescent="0.2">
      <c r="A253" s="16" t="s">
        <v>72</v>
      </c>
      <c r="B253" s="16" t="s">
        <v>73</v>
      </c>
      <c r="C253" s="16" t="s">
        <v>5</v>
      </c>
      <c r="D253" s="16" t="s">
        <v>254</v>
      </c>
      <c r="E253" s="16" t="s">
        <v>17</v>
      </c>
      <c r="F253" s="39" t="s">
        <v>127</v>
      </c>
      <c r="G253" s="39" t="s">
        <v>576</v>
      </c>
      <c r="H253" s="16" t="s">
        <v>68</v>
      </c>
      <c r="I253" s="16" t="s">
        <v>57</v>
      </c>
      <c r="J253" s="40" t="s">
        <v>76</v>
      </c>
      <c r="K253" s="40" t="s">
        <v>76</v>
      </c>
      <c r="L253" s="40">
        <v>3</v>
      </c>
      <c r="M253" s="41">
        <v>4635000</v>
      </c>
      <c r="N253" s="19">
        <f>+L253*M253</f>
        <v>13905000</v>
      </c>
      <c r="O253" s="39" t="s">
        <v>227</v>
      </c>
      <c r="P253" s="17" t="s">
        <v>61</v>
      </c>
      <c r="Q253" s="21" t="s">
        <v>62</v>
      </c>
      <c r="R253" s="21" t="s">
        <v>63</v>
      </c>
    </row>
    <row r="254" spans="1:19" ht="60" x14ac:dyDescent="0.2">
      <c r="A254" s="16" t="s">
        <v>72</v>
      </c>
      <c r="B254" s="16" t="s">
        <v>73</v>
      </c>
      <c r="C254" s="16" t="s">
        <v>5</v>
      </c>
      <c r="D254" s="16" t="s">
        <v>254</v>
      </c>
      <c r="E254" s="16" t="s">
        <v>17</v>
      </c>
      <c r="F254" s="39" t="s">
        <v>127</v>
      </c>
      <c r="G254" s="39" t="s">
        <v>269</v>
      </c>
      <c r="H254" s="16" t="s">
        <v>56</v>
      </c>
      <c r="I254" s="16" t="s">
        <v>129</v>
      </c>
      <c r="J254" s="40" t="s">
        <v>76</v>
      </c>
      <c r="K254" s="40" t="s">
        <v>76</v>
      </c>
      <c r="L254" s="40">
        <v>1</v>
      </c>
      <c r="M254" s="41">
        <v>0</v>
      </c>
      <c r="N254" s="19">
        <f>117417930+3473070</f>
        <v>120891000</v>
      </c>
      <c r="O254" s="39" t="s">
        <v>227</v>
      </c>
      <c r="P254" s="17" t="s">
        <v>61</v>
      </c>
      <c r="Q254" s="21" t="s">
        <v>62</v>
      </c>
      <c r="R254" s="21" t="s">
        <v>63</v>
      </c>
    </row>
    <row r="255" spans="1:19" ht="60" x14ac:dyDescent="0.2">
      <c r="A255" s="16" t="s">
        <v>72</v>
      </c>
      <c r="B255" s="16" t="s">
        <v>270</v>
      </c>
      <c r="C255" s="16" t="s">
        <v>6</v>
      </c>
      <c r="D255" s="16" t="s">
        <v>271</v>
      </c>
      <c r="E255" s="16" t="s">
        <v>18</v>
      </c>
      <c r="F255" s="16">
        <v>80111600</v>
      </c>
      <c r="G255" s="16" t="s">
        <v>272</v>
      </c>
      <c r="H255" s="16" t="s">
        <v>68</v>
      </c>
      <c r="I255" s="16" t="s">
        <v>57</v>
      </c>
      <c r="J255" s="20" t="s">
        <v>205</v>
      </c>
      <c r="K255" s="20" t="s">
        <v>205</v>
      </c>
      <c r="L255" s="20">
        <v>7</v>
      </c>
      <c r="M255" s="18">
        <v>7416000</v>
      </c>
      <c r="N255" s="18">
        <f t="shared" ref="N255:N272" si="15">+L255*M255</f>
        <v>51912000</v>
      </c>
      <c r="O255" s="20" t="s">
        <v>273</v>
      </c>
      <c r="P255" s="16" t="s">
        <v>61</v>
      </c>
      <c r="Q255" s="21" t="s">
        <v>62</v>
      </c>
      <c r="R255" s="21" t="s">
        <v>63</v>
      </c>
      <c r="S255" s="42" t="s">
        <v>274</v>
      </c>
    </row>
    <row r="256" spans="1:19" ht="60" x14ac:dyDescent="0.2">
      <c r="A256" s="16" t="s">
        <v>72</v>
      </c>
      <c r="B256" s="16" t="s">
        <v>270</v>
      </c>
      <c r="C256" s="16" t="s">
        <v>6</v>
      </c>
      <c r="D256" s="16" t="s">
        <v>271</v>
      </c>
      <c r="E256" s="16" t="s">
        <v>18</v>
      </c>
      <c r="F256" s="16">
        <v>80111600</v>
      </c>
      <c r="G256" s="16" t="s">
        <v>272</v>
      </c>
      <c r="H256" s="16" t="s">
        <v>68</v>
      </c>
      <c r="I256" s="16" t="s">
        <v>57</v>
      </c>
      <c r="J256" s="20" t="s">
        <v>275</v>
      </c>
      <c r="K256" s="20" t="s">
        <v>276</v>
      </c>
      <c r="L256" s="20">
        <v>2</v>
      </c>
      <c r="M256" s="18">
        <v>7416000</v>
      </c>
      <c r="N256" s="18">
        <f t="shared" si="15"/>
        <v>14832000</v>
      </c>
      <c r="O256" s="20" t="s">
        <v>273</v>
      </c>
      <c r="P256" s="16" t="s">
        <v>61</v>
      </c>
      <c r="Q256" s="21" t="s">
        <v>62</v>
      </c>
      <c r="R256" s="21" t="s">
        <v>63</v>
      </c>
      <c r="S256" s="42" t="s">
        <v>274</v>
      </c>
    </row>
    <row r="257" spans="1:19" ht="60" x14ac:dyDescent="0.2">
      <c r="A257" s="16" t="s">
        <v>72</v>
      </c>
      <c r="B257" s="16" t="s">
        <v>270</v>
      </c>
      <c r="C257" s="16" t="s">
        <v>6</v>
      </c>
      <c r="D257" s="16" t="s">
        <v>271</v>
      </c>
      <c r="E257" s="16" t="s">
        <v>18</v>
      </c>
      <c r="F257" s="16">
        <v>80111600</v>
      </c>
      <c r="G257" s="16" t="s">
        <v>277</v>
      </c>
      <c r="H257" s="16" t="s">
        <v>68</v>
      </c>
      <c r="I257" s="16" t="s">
        <v>57</v>
      </c>
      <c r="J257" s="20" t="s">
        <v>205</v>
      </c>
      <c r="K257" s="20" t="s">
        <v>205</v>
      </c>
      <c r="L257" s="20">
        <v>7</v>
      </c>
      <c r="M257" s="18">
        <v>3090000</v>
      </c>
      <c r="N257" s="18">
        <f t="shared" si="15"/>
        <v>21630000</v>
      </c>
      <c r="O257" s="20" t="s">
        <v>273</v>
      </c>
      <c r="P257" s="16" t="s">
        <v>61</v>
      </c>
      <c r="Q257" s="21" t="s">
        <v>62</v>
      </c>
      <c r="R257" s="21" t="s">
        <v>63</v>
      </c>
      <c r="S257" s="42" t="s">
        <v>278</v>
      </c>
    </row>
    <row r="258" spans="1:19" ht="60" x14ac:dyDescent="0.2">
      <c r="A258" s="16" t="s">
        <v>72</v>
      </c>
      <c r="B258" s="16" t="s">
        <v>270</v>
      </c>
      <c r="C258" s="16" t="s">
        <v>6</v>
      </c>
      <c r="D258" s="16" t="s">
        <v>271</v>
      </c>
      <c r="E258" s="16" t="s">
        <v>18</v>
      </c>
      <c r="F258" s="16">
        <v>80111600</v>
      </c>
      <c r="G258" s="16" t="s">
        <v>277</v>
      </c>
      <c r="H258" s="16" t="s">
        <v>68</v>
      </c>
      <c r="I258" s="16" t="s">
        <v>57</v>
      </c>
      <c r="J258" s="20" t="s">
        <v>275</v>
      </c>
      <c r="K258" s="20" t="s">
        <v>276</v>
      </c>
      <c r="L258" s="20">
        <v>3</v>
      </c>
      <c r="M258" s="18">
        <v>3090000</v>
      </c>
      <c r="N258" s="18">
        <f t="shared" si="15"/>
        <v>9270000</v>
      </c>
      <c r="O258" s="20" t="s">
        <v>273</v>
      </c>
      <c r="P258" s="16" t="s">
        <v>61</v>
      </c>
      <c r="Q258" s="21" t="s">
        <v>62</v>
      </c>
      <c r="R258" s="21" t="s">
        <v>63</v>
      </c>
      <c r="S258" s="42" t="s">
        <v>278</v>
      </c>
    </row>
    <row r="259" spans="1:19" ht="75" x14ac:dyDescent="0.2">
      <c r="A259" s="16" t="s">
        <v>72</v>
      </c>
      <c r="B259" s="16" t="s">
        <v>270</v>
      </c>
      <c r="C259" s="16" t="s">
        <v>6</v>
      </c>
      <c r="D259" s="16" t="s">
        <v>271</v>
      </c>
      <c r="E259" s="16" t="s">
        <v>18</v>
      </c>
      <c r="F259" s="16">
        <v>80111600</v>
      </c>
      <c r="G259" s="16" t="s">
        <v>279</v>
      </c>
      <c r="H259" s="16" t="s">
        <v>68</v>
      </c>
      <c r="I259" s="16" t="s">
        <v>57</v>
      </c>
      <c r="J259" s="20" t="s">
        <v>205</v>
      </c>
      <c r="K259" s="20" t="s">
        <v>205</v>
      </c>
      <c r="L259" s="20">
        <v>7</v>
      </c>
      <c r="M259" s="18">
        <v>4326000</v>
      </c>
      <c r="N259" s="18">
        <f t="shared" si="15"/>
        <v>30282000</v>
      </c>
      <c r="O259" s="20" t="s">
        <v>273</v>
      </c>
      <c r="P259" s="16" t="s">
        <v>61</v>
      </c>
      <c r="Q259" s="21" t="s">
        <v>62</v>
      </c>
      <c r="R259" s="21" t="s">
        <v>63</v>
      </c>
      <c r="S259" s="42" t="s">
        <v>280</v>
      </c>
    </row>
    <row r="260" spans="1:19" ht="75" x14ac:dyDescent="0.2">
      <c r="A260" s="16" t="s">
        <v>72</v>
      </c>
      <c r="B260" s="16" t="s">
        <v>270</v>
      </c>
      <c r="C260" s="16" t="s">
        <v>6</v>
      </c>
      <c r="D260" s="16" t="s">
        <v>271</v>
      </c>
      <c r="E260" s="16" t="s">
        <v>18</v>
      </c>
      <c r="F260" s="16">
        <v>80111600</v>
      </c>
      <c r="G260" s="16" t="s">
        <v>279</v>
      </c>
      <c r="H260" s="16" t="s">
        <v>68</v>
      </c>
      <c r="I260" s="16" t="s">
        <v>57</v>
      </c>
      <c r="J260" s="20" t="s">
        <v>275</v>
      </c>
      <c r="K260" s="20" t="s">
        <v>276</v>
      </c>
      <c r="L260" s="20">
        <v>2</v>
      </c>
      <c r="M260" s="18">
        <v>4326000</v>
      </c>
      <c r="N260" s="18">
        <f t="shared" si="15"/>
        <v>8652000</v>
      </c>
      <c r="O260" s="20" t="s">
        <v>273</v>
      </c>
      <c r="P260" s="16" t="s">
        <v>61</v>
      </c>
      <c r="Q260" s="21" t="s">
        <v>62</v>
      </c>
      <c r="R260" s="21" t="s">
        <v>63</v>
      </c>
      <c r="S260" s="42" t="s">
        <v>280</v>
      </c>
    </row>
    <row r="261" spans="1:19" ht="60" x14ac:dyDescent="0.2">
      <c r="A261" s="16" t="s">
        <v>72</v>
      </c>
      <c r="B261" s="16" t="s">
        <v>270</v>
      </c>
      <c r="C261" s="16" t="s">
        <v>6</v>
      </c>
      <c r="D261" s="16" t="s">
        <v>271</v>
      </c>
      <c r="E261" s="16" t="s">
        <v>18</v>
      </c>
      <c r="F261" s="16">
        <v>80111600</v>
      </c>
      <c r="G261" s="16" t="s">
        <v>281</v>
      </c>
      <c r="H261" s="16" t="s">
        <v>68</v>
      </c>
      <c r="I261" s="16" t="s">
        <v>57</v>
      </c>
      <c r="J261" s="20" t="s">
        <v>205</v>
      </c>
      <c r="K261" s="20" t="s">
        <v>205</v>
      </c>
      <c r="L261" s="20">
        <v>7</v>
      </c>
      <c r="M261" s="18">
        <v>4532000</v>
      </c>
      <c r="N261" s="18">
        <f t="shared" si="15"/>
        <v>31724000</v>
      </c>
      <c r="O261" s="20" t="s">
        <v>273</v>
      </c>
      <c r="P261" s="16" t="s">
        <v>61</v>
      </c>
      <c r="Q261" s="21" t="s">
        <v>62</v>
      </c>
      <c r="R261" s="21" t="s">
        <v>63</v>
      </c>
      <c r="S261" s="42" t="s">
        <v>282</v>
      </c>
    </row>
    <row r="262" spans="1:19" ht="60" x14ac:dyDescent="0.2">
      <c r="A262" s="16" t="s">
        <v>72</v>
      </c>
      <c r="B262" s="16" t="s">
        <v>270</v>
      </c>
      <c r="C262" s="16" t="s">
        <v>6</v>
      </c>
      <c r="D262" s="16" t="s">
        <v>271</v>
      </c>
      <c r="E262" s="16" t="s">
        <v>18</v>
      </c>
      <c r="F262" s="16">
        <v>80111600</v>
      </c>
      <c r="G262" s="16" t="s">
        <v>281</v>
      </c>
      <c r="H262" s="16" t="s">
        <v>68</v>
      </c>
      <c r="I262" s="16" t="s">
        <v>57</v>
      </c>
      <c r="J262" s="20" t="s">
        <v>275</v>
      </c>
      <c r="K262" s="20" t="s">
        <v>276</v>
      </c>
      <c r="L262" s="20">
        <v>4</v>
      </c>
      <c r="M262" s="18">
        <v>4532000</v>
      </c>
      <c r="N262" s="18">
        <f t="shared" si="15"/>
        <v>18128000</v>
      </c>
      <c r="O262" s="20" t="s">
        <v>273</v>
      </c>
      <c r="P262" s="16" t="s">
        <v>61</v>
      </c>
      <c r="Q262" s="21" t="s">
        <v>62</v>
      </c>
      <c r="R262" s="21" t="s">
        <v>63</v>
      </c>
      <c r="S262" s="42" t="s">
        <v>282</v>
      </c>
    </row>
    <row r="263" spans="1:19" ht="60" x14ac:dyDescent="0.2">
      <c r="A263" s="16" t="s">
        <v>72</v>
      </c>
      <c r="B263" s="16" t="s">
        <v>270</v>
      </c>
      <c r="C263" s="16" t="s">
        <v>6</v>
      </c>
      <c r="D263" s="16" t="s">
        <v>271</v>
      </c>
      <c r="E263" s="16" t="s">
        <v>18</v>
      </c>
      <c r="F263" s="16">
        <v>80111600</v>
      </c>
      <c r="G263" s="16" t="s">
        <v>283</v>
      </c>
      <c r="H263" s="16" t="s">
        <v>68</v>
      </c>
      <c r="I263" s="16" t="s">
        <v>57</v>
      </c>
      <c r="J263" s="20" t="s">
        <v>205</v>
      </c>
      <c r="K263" s="20" t="s">
        <v>205</v>
      </c>
      <c r="L263" s="20">
        <v>7</v>
      </c>
      <c r="M263" s="18">
        <v>4120000</v>
      </c>
      <c r="N263" s="18">
        <f t="shared" si="15"/>
        <v>28840000</v>
      </c>
      <c r="O263" s="20" t="s">
        <v>273</v>
      </c>
      <c r="P263" s="16" t="s">
        <v>61</v>
      </c>
      <c r="Q263" s="21" t="s">
        <v>62</v>
      </c>
      <c r="R263" s="21" t="s">
        <v>63</v>
      </c>
      <c r="S263" s="42" t="s">
        <v>284</v>
      </c>
    </row>
    <row r="264" spans="1:19" ht="60" x14ac:dyDescent="0.2">
      <c r="A264" s="16" t="s">
        <v>72</v>
      </c>
      <c r="B264" s="16" t="s">
        <v>270</v>
      </c>
      <c r="C264" s="16" t="s">
        <v>6</v>
      </c>
      <c r="D264" s="16" t="s">
        <v>271</v>
      </c>
      <c r="E264" s="16" t="s">
        <v>18</v>
      </c>
      <c r="F264" s="16">
        <v>80111600</v>
      </c>
      <c r="G264" s="16" t="s">
        <v>283</v>
      </c>
      <c r="H264" s="16" t="s">
        <v>68</v>
      </c>
      <c r="I264" s="16" t="s">
        <v>57</v>
      </c>
      <c r="J264" s="20" t="s">
        <v>275</v>
      </c>
      <c r="K264" s="20" t="s">
        <v>276</v>
      </c>
      <c r="L264" s="20">
        <v>2</v>
      </c>
      <c r="M264" s="18">
        <v>4120000</v>
      </c>
      <c r="N264" s="18">
        <f t="shared" si="15"/>
        <v>8240000</v>
      </c>
      <c r="O264" s="20" t="s">
        <v>273</v>
      </c>
      <c r="P264" s="16" t="s">
        <v>61</v>
      </c>
      <c r="Q264" s="21" t="s">
        <v>62</v>
      </c>
      <c r="R264" s="21" t="s">
        <v>63</v>
      </c>
      <c r="S264" s="42" t="s">
        <v>284</v>
      </c>
    </row>
    <row r="265" spans="1:19" ht="75" x14ac:dyDescent="0.2">
      <c r="A265" s="16" t="s">
        <v>72</v>
      </c>
      <c r="B265" s="16" t="s">
        <v>270</v>
      </c>
      <c r="C265" s="16" t="s">
        <v>6</v>
      </c>
      <c r="D265" s="16" t="s">
        <v>271</v>
      </c>
      <c r="E265" s="16" t="s">
        <v>18</v>
      </c>
      <c r="F265" s="16">
        <v>80111600</v>
      </c>
      <c r="G265" s="16" t="s">
        <v>285</v>
      </c>
      <c r="H265" s="16" t="s">
        <v>68</v>
      </c>
      <c r="I265" s="16" t="s">
        <v>57</v>
      </c>
      <c r="J265" s="20" t="s">
        <v>205</v>
      </c>
      <c r="K265" s="20" t="s">
        <v>205</v>
      </c>
      <c r="L265" s="20">
        <v>7</v>
      </c>
      <c r="M265" s="18">
        <v>2266000</v>
      </c>
      <c r="N265" s="18">
        <f t="shared" si="15"/>
        <v>15862000</v>
      </c>
      <c r="O265" s="20" t="s">
        <v>273</v>
      </c>
      <c r="P265" s="16" t="s">
        <v>61</v>
      </c>
      <c r="Q265" s="21" t="s">
        <v>62</v>
      </c>
      <c r="R265" s="21" t="s">
        <v>63</v>
      </c>
      <c r="S265" s="42" t="s">
        <v>286</v>
      </c>
    </row>
    <row r="266" spans="1:19" ht="75" x14ac:dyDescent="0.2">
      <c r="A266" s="16" t="s">
        <v>72</v>
      </c>
      <c r="B266" s="16" t="s">
        <v>270</v>
      </c>
      <c r="C266" s="16" t="s">
        <v>6</v>
      </c>
      <c r="D266" s="16" t="s">
        <v>271</v>
      </c>
      <c r="E266" s="16" t="s">
        <v>18</v>
      </c>
      <c r="F266" s="16">
        <v>80111600</v>
      </c>
      <c r="G266" s="16" t="s">
        <v>285</v>
      </c>
      <c r="H266" s="16" t="s">
        <v>68</v>
      </c>
      <c r="I266" s="16" t="s">
        <v>57</v>
      </c>
      <c r="J266" s="20" t="s">
        <v>275</v>
      </c>
      <c r="K266" s="20" t="s">
        <v>276</v>
      </c>
      <c r="L266" s="20">
        <v>3</v>
      </c>
      <c r="M266" s="18">
        <v>2266000</v>
      </c>
      <c r="N266" s="18">
        <f t="shared" si="15"/>
        <v>6798000</v>
      </c>
      <c r="O266" s="20" t="s">
        <v>273</v>
      </c>
      <c r="P266" s="16" t="s">
        <v>61</v>
      </c>
      <c r="Q266" s="21" t="s">
        <v>62</v>
      </c>
      <c r="R266" s="21" t="s">
        <v>63</v>
      </c>
      <c r="S266" s="42" t="s">
        <v>286</v>
      </c>
    </row>
    <row r="267" spans="1:19" ht="90" x14ac:dyDescent="0.2">
      <c r="A267" s="16" t="s">
        <v>72</v>
      </c>
      <c r="B267" s="16" t="s">
        <v>270</v>
      </c>
      <c r="C267" s="16" t="s">
        <v>6</v>
      </c>
      <c r="D267" s="16" t="s">
        <v>271</v>
      </c>
      <c r="E267" s="16" t="s">
        <v>18</v>
      </c>
      <c r="F267" s="16">
        <v>80111600</v>
      </c>
      <c r="G267" s="16" t="s">
        <v>577</v>
      </c>
      <c r="H267" s="16" t="s">
        <v>68</v>
      </c>
      <c r="I267" s="16" t="s">
        <v>57</v>
      </c>
      <c r="J267" s="20" t="s">
        <v>205</v>
      </c>
      <c r="K267" s="20" t="s">
        <v>205</v>
      </c>
      <c r="L267" s="20">
        <v>5</v>
      </c>
      <c r="M267" s="18">
        <v>4000000</v>
      </c>
      <c r="N267" s="18">
        <f t="shared" si="15"/>
        <v>20000000</v>
      </c>
      <c r="O267" s="20" t="s">
        <v>287</v>
      </c>
      <c r="P267" s="16" t="s">
        <v>61</v>
      </c>
      <c r="Q267" s="21" t="s">
        <v>62</v>
      </c>
      <c r="R267" s="21" t="s">
        <v>63</v>
      </c>
      <c r="S267" s="42" t="s">
        <v>288</v>
      </c>
    </row>
    <row r="268" spans="1:19" ht="75" x14ac:dyDescent="0.2">
      <c r="A268" s="16" t="s">
        <v>72</v>
      </c>
      <c r="B268" s="16" t="s">
        <v>270</v>
      </c>
      <c r="C268" s="16" t="s">
        <v>6</v>
      </c>
      <c r="D268" s="16" t="s">
        <v>271</v>
      </c>
      <c r="E268" s="16" t="s">
        <v>18</v>
      </c>
      <c r="F268" s="16">
        <v>80111600</v>
      </c>
      <c r="G268" s="16" t="s">
        <v>289</v>
      </c>
      <c r="H268" s="16" t="s">
        <v>68</v>
      </c>
      <c r="I268" s="16" t="s">
        <v>57</v>
      </c>
      <c r="J268" s="20" t="s">
        <v>205</v>
      </c>
      <c r="K268" s="20" t="s">
        <v>205</v>
      </c>
      <c r="L268" s="20">
        <v>7</v>
      </c>
      <c r="M268" s="18">
        <v>5500000</v>
      </c>
      <c r="N268" s="18">
        <f t="shared" si="15"/>
        <v>38500000</v>
      </c>
      <c r="O268" s="20" t="s">
        <v>287</v>
      </c>
      <c r="P268" s="16" t="s">
        <v>61</v>
      </c>
      <c r="Q268" s="21" t="s">
        <v>62</v>
      </c>
      <c r="R268" s="21" t="s">
        <v>63</v>
      </c>
      <c r="S268" s="42" t="s">
        <v>290</v>
      </c>
    </row>
    <row r="269" spans="1:19" ht="75" x14ac:dyDescent="0.2">
      <c r="A269" s="16" t="s">
        <v>72</v>
      </c>
      <c r="B269" s="16" t="s">
        <v>270</v>
      </c>
      <c r="C269" s="16" t="s">
        <v>6</v>
      </c>
      <c r="D269" s="16" t="s">
        <v>271</v>
      </c>
      <c r="E269" s="16" t="s">
        <v>18</v>
      </c>
      <c r="F269" s="16">
        <v>80111600</v>
      </c>
      <c r="G269" s="16" t="s">
        <v>289</v>
      </c>
      <c r="H269" s="16" t="s">
        <v>68</v>
      </c>
      <c r="I269" s="16" t="s">
        <v>57</v>
      </c>
      <c r="J269" s="20" t="s">
        <v>275</v>
      </c>
      <c r="K269" s="20" t="s">
        <v>276</v>
      </c>
      <c r="L269" s="20">
        <v>4</v>
      </c>
      <c r="M269" s="18">
        <v>5500000</v>
      </c>
      <c r="N269" s="18">
        <f t="shared" si="15"/>
        <v>22000000</v>
      </c>
      <c r="O269" s="20" t="s">
        <v>287</v>
      </c>
      <c r="P269" s="16" t="s">
        <v>61</v>
      </c>
      <c r="Q269" s="21" t="s">
        <v>62</v>
      </c>
      <c r="R269" s="21" t="s">
        <v>63</v>
      </c>
      <c r="S269" s="42" t="s">
        <v>290</v>
      </c>
    </row>
    <row r="270" spans="1:19" ht="90" x14ac:dyDescent="0.2">
      <c r="A270" s="16" t="s">
        <v>72</v>
      </c>
      <c r="B270" s="16" t="s">
        <v>270</v>
      </c>
      <c r="C270" s="16" t="s">
        <v>6</v>
      </c>
      <c r="D270" s="16" t="s">
        <v>271</v>
      </c>
      <c r="E270" s="16" t="s">
        <v>18</v>
      </c>
      <c r="F270" s="16">
        <v>80111600</v>
      </c>
      <c r="G270" s="16" t="s">
        <v>578</v>
      </c>
      <c r="H270" s="16" t="s">
        <v>68</v>
      </c>
      <c r="I270" s="16" t="s">
        <v>57</v>
      </c>
      <c r="J270" s="20" t="s">
        <v>205</v>
      </c>
      <c r="K270" s="20" t="s">
        <v>205</v>
      </c>
      <c r="L270" s="20">
        <v>7</v>
      </c>
      <c r="M270" s="18">
        <v>6000000</v>
      </c>
      <c r="N270" s="18">
        <f t="shared" si="15"/>
        <v>42000000</v>
      </c>
      <c r="O270" s="20" t="s">
        <v>287</v>
      </c>
      <c r="P270" s="16" t="s">
        <v>61</v>
      </c>
      <c r="Q270" s="21" t="s">
        <v>62</v>
      </c>
      <c r="R270" s="21" t="s">
        <v>63</v>
      </c>
      <c r="S270" s="43" t="s">
        <v>291</v>
      </c>
    </row>
    <row r="271" spans="1:19" ht="90" x14ac:dyDescent="0.2">
      <c r="A271" s="16" t="s">
        <v>72</v>
      </c>
      <c r="B271" s="16" t="s">
        <v>270</v>
      </c>
      <c r="C271" s="16" t="s">
        <v>6</v>
      </c>
      <c r="D271" s="16" t="s">
        <v>271</v>
      </c>
      <c r="E271" s="16" t="s">
        <v>18</v>
      </c>
      <c r="F271" s="16">
        <v>80111600</v>
      </c>
      <c r="G271" s="16" t="s">
        <v>578</v>
      </c>
      <c r="H271" s="16" t="s">
        <v>68</v>
      </c>
      <c r="I271" s="16" t="s">
        <v>57</v>
      </c>
      <c r="J271" s="20" t="s">
        <v>275</v>
      </c>
      <c r="K271" s="20" t="s">
        <v>276</v>
      </c>
      <c r="L271" s="20">
        <v>4</v>
      </c>
      <c r="M271" s="18">
        <v>6000000</v>
      </c>
      <c r="N271" s="18">
        <f t="shared" si="15"/>
        <v>24000000</v>
      </c>
      <c r="O271" s="20" t="s">
        <v>287</v>
      </c>
      <c r="P271" s="16" t="s">
        <v>61</v>
      </c>
      <c r="Q271" s="21" t="s">
        <v>62</v>
      </c>
      <c r="R271" s="21" t="s">
        <v>63</v>
      </c>
      <c r="S271" s="43" t="s">
        <v>291</v>
      </c>
    </row>
    <row r="272" spans="1:19" ht="60" x14ac:dyDescent="0.2">
      <c r="A272" s="16" t="s">
        <v>72</v>
      </c>
      <c r="B272" s="16" t="s">
        <v>270</v>
      </c>
      <c r="C272" s="16" t="s">
        <v>6</v>
      </c>
      <c r="D272" s="16" t="s">
        <v>271</v>
      </c>
      <c r="E272" s="16" t="s">
        <v>18</v>
      </c>
      <c r="F272" s="16">
        <v>80111600</v>
      </c>
      <c r="G272" s="16" t="s">
        <v>292</v>
      </c>
      <c r="H272" s="16" t="s">
        <v>68</v>
      </c>
      <c r="I272" s="16" t="s">
        <v>57</v>
      </c>
      <c r="J272" s="20" t="s">
        <v>205</v>
      </c>
      <c r="K272" s="20" t="s">
        <v>205</v>
      </c>
      <c r="L272" s="20">
        <v>7</v>
      </c>
      <c r="M272" s="18">
        <v>5200000</v>
      </c>
      <c r="N272" s="18">
        <f t="shared" si="15"/>
        <v>36400000</v>
      </c>
      <c r="O272" s="20" t="s">
        <v>287</v>
      </c>
      <c r="P272" s="16" t="s">
        <v>61</v>
      </c>
      <c r="Q272" s="21" t="s">
        <v>62</v>
      </c>
      <c r="R272" s="21" t="s">
        <v>63</v>
      </c>
      <c r="S272" s="42" t="s">
        <v>293</v>
      </c>
    </row>
    <row r="273" spans="1:19" ht="60" x14ac:dyDescent="0.2">
      <c r="A273" s="16" t="s">
        <v>72</v>
      </c>
      <c r="B273" s="16" t="s">
        <v>270</v>
      </c>
      <c r="C273" s="16" t="s">
        <v>6</v>
      </c>
      <c r="D273" s="16" t="s">
        <v>271</v>
      </c>
      <c r="E273" s="16" t="s">
        <v>18</v>
      </c>
      <c r="F273" s="16">
        <v>80111600</v>
      </c>
      <c r="G273" s="16" t="s">
        <v>292</v>
      </c>
      <c r="H273" s="16" t="s">
        <v>68</v>
      </c>
      <c r="I273" s="16" t="s">
        <v>57</v>
      </c>
      <c r="J273" s="20" t="s">
        <v>205</v>
      </c>
      <c r="K273" s="20" t="s">
        <v>205</v>
      </c>
      <c r="L273" s="20">
        <v>5</v>
      </c>
      <c r="M273" s="18">
        <v>5200000</v>
      </c>
      <c r="N273" s="18">
        <f t="shared" ref="N273:N292" si="16">+L273*M273</f>
        <v>26000000</v>
      </c>
      <c r="O273" s="20" t="s">
        <v>287</v>
      </c>
      <c r="P273" s="16" t="s">
        <v>61</v>
      </c>
      <c r="Q273" s="21" t="s">
        <v>62</v>
      </c>
      <c r="R273" s="21" t="s">
        <v>63</v>
      </c>
      <c r="S273" s="42" t="s">
        <v>293</v>
      </c>
    </row>
    <row r="274" spans="1:19" ht="75" x14ac:dyDescent="0.2">
      <c r="A274" s="16" t="s">
        <v>72</v>
      </c>
      <c r="B274" s="16" t="s">
        <v>270</v>
      </c>
      <c r="C274" s="16" t="s">
        <v>6</v>
      </c>
      <c r="D274" s="16" t="s">
        <v>271</v>
      </c>
      <c r="E274" s="16" t="s">
        <v>18</v>
      </c>
      <c r="F274" s="16">
        <v>80111600</v>
      </c>
      <c r="G274" s="16" t="s">
        <v>294</v>
      </c>
      <c r="H274" s="16" t="s">
        <v>68</v>
      </c>
      <c r="I274" s="16" t="s">
        <v>57</v>
      </c>
      <c r="J274" s="20" t="s">
        <v>205</v>
      </c>
      <c r="K274" s="20" t="s">
        <v>205</v>
      </c>
      <c r="L274" s="20">
        <v>7</v>
      </c>
      <c r="M274" s="18">
        <v>6500000</v>
      </c>
      <c r="N274" s="18">
        <f t="shared" ref="N274:N282" si="17">+L274*M274</f>
        <v>45500000</v>
      </c>
      <c r="O274" s="20" t="s">
        <v>287</v>
      </c>
      <c r="P274" s="16" t="s">
        <v>61</v>
      </c>
      <c r="Q274" s="21" t="s">
        <v>62</v>
      </c>
      <c r="R274" s="21" t="s">
        <v>63</v>
      </c>
      <c r="S274" s="42" t="s">
        <v>295</v>
      </c>
    </row>
    <row r="275" spans="1:19" ht="75" x14ac:dyDescent="0.2">
      <c r="A275" s="16" t="s">
        <v>72</v>
      </c>
      <c r="B275" s="16" t="s">
        <v>270</v>
      </c>
      <c r="C275" s="16" t="s">
        <v>6</v>
      </c>
      <c r="D275" s="16" t="s">
        <v>271</v>
      </c>
      <c r="E275" s="16" t="s">
        <v>18</v>
      </c>
      <c r="F275" s="16">
        <v>80111600</v>
      </c>
      <c r="G275" s="16" t="s">
        <v>294</v>
      </c>
      <c r="H275" s="16" t="s">
        <v>68</v>
      </c>
      <c r="I275" s="16" t="s">
        <v>57</v>
      </c>
      <c r="J275" s="20" t="s">
        <v>275</v>
      </c>
      <c r="K275" s="20" t="s">
        <v>276</v>
      </c>
      <c r="L275" s="20">
        <v>4</v>
      </c>
      <c r="M275" s="18">
        <v>6500000</v>
      </c>
      <c r="N275" s="18">
        <f t="shared" si="17"/>
        <v>26000000</v>
      </c>
      <c r="O275" s="20" t="s">
        <v>287</v>
      </c>
      <c r="P275" s="16" t="s">
        <v>61</v>
      </c>
      <c r="Q275" s="21" t="s">
        <v>62</v>
      </c>
      <c r="R275" s="21" t="s">
        <v>63</v>
      </c>
      <c r="S275" s="42" t="s">
        <v>295</v>
      </c>
    </row>
    <row r="276" spans="1:19" ht="75" x14ac:dyDescent="0.2">
      <c r="A276" s="16" t="s">
        <v>72</v>
      </c>
      <c r="B276" s="16" t="s">
        <v>270</v>
      </c>
      <c r="C276" s="16" t="s">
        <v>6</v>
      </c>
      <c r="D276" s="16" t="s">
        <v>271</v>
      </c>
      <c r="E276" s="16" t="s">
        <v>18</v>
      </c>
      <c r="F276" s="16">
        <v>80111600</v>
      </c>
      <c r="G276" s="16" t="s">
        <v>296</v>
      </c>
      <c r="H276" s="16" t="s">
        <v>68</v>
      </c>
      <c r="I276" s="16" t="s">
        <v>57</v>
      </c>
      <c r="J276" s="20" t="s">
        <v>205</v>
      </c>
      <c r="K276" s="20" t="s">
        <v>205</v>
      </c>
      <c r="L276" s="22">
        <v>7</v>
      </c>
      <c r="M276" s="18">
        <v>2987000</v>
      </c>
      <c r="N276" s="18">
        <f t="shared" si="17"/>
        <v>20909000</v>
      </c>
      <c r="O276" s="16" t="s">
        <v>297</v>
      </c>
      <c r="P276" s="16" t="s">
        <v>61</v>
      </c>
      <c r="Q276" s="21" t="s">
        <v>62</v>
      </c>
      <c r="R276" s="21" t="s">
        <v>63</v>
      </c>
      <c r="S276" s="42" t="s">
        <v>298</v>
      </c>
    </row>
    <row r="277" spans="1:19" ht="75" x14ac:dyDescent="0.2">
      <c r="A277" s="16" t="s">
        <v>72</v>
      </c>
      <c r="B277" s="16" t="s">
        <v>270</v>
      </c>
      <c r="C277" s="16" t="s">
        <v>6</v>
      </c>
      <c r="D277" s="16" t="s">
        <v>271</v>
      </c>
      <c r="E277" s="16" t="s">
        <v>18</v>
      </c>
      <c r="F277" s="16">
        <v>80111600</v>
      </c>
      <c r="G277" s="16" t="s">
        <v>296</v>
      </c>
      <c r="H277" s="16" t="s">
        <v>68</v>
      </c>
      <c r="I277" s="16" t="s">
        <v>57</v>
      </c>
      <c r="J277" s="20" t="s">
        <v>275</v>
      </c>
      <c r="K277" s="20" t="s">
        <v>276</v>
      </c>
      <c r="L277" s="22">
        <v>4</v>
      </c>
      <c r="M277" s="18">
        <v>2987000</v>
      </c>
      <c r="N277" s="18">
        <f t="shared" si="17"/>
        <v>11948000</v>
      </c>
      <c r="O277" s="16" t="s">
        <v>297</v>
      </c>
      <c r="P277" s="16" t="s">
        <v>61</v>
      </c>
      <c r="Q277" s="21" t="s">
        <v>62</v>
      </c>
      <c r="R277" s="21" t="s">
        <v>63</v>
      </c>
      <c r="S277" s="42" t="s">
        <v>298</v>
      </c>
    </row>
    <row r="278" spans="1:19" ht="75" x14ac:dyDescent="0.2">
      <c r="A278" s="16" t="s">
        <v>72</v>
      </c>
      <c r="B278" s="16" t="s">
        <v>270</v>
      </c>
      <c r="C278" s="16" t="s">
        <v>6</v>
      </c>
      <c r="D278" s="16" t="s">
        <v>271</v>
      </c>
      <c r="E278" s="16" t="s">
        <v>18</v>
      </c>
      <c r="F278" s="16">
        <v>80111600</v>
      </c>
      <c r="G278" s="16" t="s">
        <v>299</v>
      </c>
      <c r="H278" s="16" t="s">
        <v>68</v>
      </c>
      <c r="I278" s="16" t="s">
        <v>57</v>
      </c>
      <c r="J278" s="20" t="s">
        <v>205</v>
      </c>
      <c r="K278" s="20" t="s">
        <v>205</v>
      </c>
      <c r="L278" s="22">
        <v>7</v>
      </c>
      <c r="M278" s="18">
        <v>5150000</v>
      </c>
      <c r="N278" s="18">
        <f t="shared" si="17"/>
        <v>36050000</v>
      </c>
      <c r="O278" s="16" t="s">
        <v>297</v>
      </c>
      <c r="P278" s="16" t="s">
        <v>61</v>
      </c>
      <c r="Q278" s="21" t="s">
        <v>62</v>
      </c>
      <c r="R278" s="21" t="s">
        <v>63</v>
      </c>
      <c r="S278" s="42" t="s">
        <v>300</v>
      </c>
    </row>
    <row r="279" spans="1:19" ht="75" x14ac:dyDescent="0.2">
      <c r="A279" s="16" t="s">
        <v>72</v>
      </c>
      <c r="B279" s="16" t="s">
        <v>270</v>
      </c>
      <c r="C279" s="16" t="s">
        <v>6</v>
      </c>
      <c r="D279" s="16" t="s">
        <v>271</v>
      </c>
      <c r="E279" s="16" t="s">
        <v>18</v>
      </c>
      <c r="F279" s="16">
        <v>80111600</v>
      </c>
      <c r="G279" s="16" t="s">
        <v>299</v>
      </c>
      <c r="H279" s="16" t="s">
        <v>68</v>
      </c>
      <c r="I279" s="16" t="s">
        <v>57</v>
      </c>
      <c r="J279" s="20" t="s">
        <v>275</v>
      </c>
      <c r="K279" s="20" t="s">
        <v>276</v>
      </c>
      <c r="L279" s="22">
        <v>4</v>
      </c>
      <c r="M279" s="18">
        <v>5150000</v>
      </c>
      <c r="N279" s="18">
        <f t="shared" si="17"/>
        <v>20600000</v>
      </c>
      <c r="O279" s="16" t="s">
        <v>297</v>
      </c>
      <c r="P279" s="16" t="s">
        <v>61</v>
      </c>
      <c r="Q279" s="21" t="s">
        <v>62</v>
      </c>
      <c r="R279" s="21" t="s">
        <v>63</v>
      </c>
      <c r="S279" s="42" t="s">
        <v>300</v>
      </c>
    </row>
    <row r="280" spans="1:19" ht="75" x14ac:dyDescent="0.2">
      <c r="A280" s="16" t="s">
        <v>72</v>
      </c>
      <c r="B280" s="16" t="s">
        <v>270</v>
      </c>
      <c r="C280" s="16" t="s">
        <v>6</v>
      </c>
      <c r="D280" s="16" t="s">
        <v>271</v>
      </c>
      <c r="E280" s="16" t="s">
        <v>18</v>
      </c>
      <c r="F280" s="16">
        <v>80111600</v>
      </c>
      <c r="G280" s="16" t="s">
        <v>299</v>
      </c>
      <c r="H280" s="16" t="s">
        <v>68</v>
      </c>
      <c r="I280" s="16" t="s">
        <v>57</v>
      </c>
      <c r="J280" s="20" t="s">
        <v>205</v>
      </c>
      <c r="K280" s="20" t="s">
        <v>205</v>
      </c>
      <c r="L280" s="22">
        <v>7</v>
      </c>
      <c r="M280" s="18">
        <v>4000000</v>
      </c>
      <c r="N280" s="18">
        <f t="shared" si="17"/>
        <v>28000000</v>
      </c>
      <c r="O280" s="16" t="s">
        <v>297</v>
      </c>
      <c r="P280" s="16" t="s">
        <v>61</v>
      </c>
      <c r="Q280" s="21" t="s">
        <v>62</v>
      </c>
      <c r="R280" s="21" t="s">
        <v>63</v>
      </c>
      <c r="S280" s="44" t="s">
        <v>301</v>
      </c>
    </row>
    <row r="281" spans="1:19" ht="75" x14ac:dyDescent="0.2">
      <c r="A281" s="16" t="s">
        <v>72</v>
      </c>
      <c r="B281" s="16" t="s">
        <v>270</v>
      </c>
      <c r="C281" s="16" t="s">
        <v>6</v>
      </c>
      <c r="D281" s="16" t="s">
        <v>271</v>
      </c>
      <c r="E281" s="16" t="s">
        <v>18</v>
      </c>
      <c r="F281" s="16">
        <v>80111600</v>
      </c>
      <c r="G281" s="16" t="s">
        <v>299</v>
      </c>
      <c r="H281" s="16" t="s">
        <v>68</v>
      </c>
      <c r="I281" s="16" t="s">
        <v>57</v>
      </c>
      <c r="J281" s="20" t="s">
        <v>275</v>
      </c>
      <c r="K281" s="20" t="s">
        <v>276</v>
      </c>
      <c r="L281" s="22">
        <v>3</v>
      </c>
      <c r="M281" s="18">
        <v>4000000</v>
      </c>
      <c r="N281" s="18">
        <f t="shared" si="17"/>
        <v>12000000</v>
      </c>
      <c r="O281" s="16" t="s">
        <v>297</v>
      </c>
      <c r="P281" s="16" t="s">
        <v>61</v>
      </c>
      <c r="Q281" s="21" t="s">
        <v>62</v>
      </c>
      <c r="R281" s="21" t="s">
        <v>63</v>
      </c>
      <c r="S281" s="44" t="s">
        <v>301</v>
      </c>
    </row>
    <row r="282" spans="1:19" ht="135" x14ac:dyDescent="0.2">
      <c r="A282" s="16" t="s">
        <v>72</v>
      </c>
      <c r="B282" s="16" t="s">
        <v>270</v>
      </c>
      <c r="C282" s="16" t="s">
        <v>6</v>
      </c>
      <c r="D282" s="16" t="s">
        <v>271</v>
      </c>
      <c r="E282" s="16" t="s">
        <v>18</v>
      </c>
      <c r="F282" s="16">
        <v>80111600</v>
      </c>
      <c r="G282" s="16" t="s">
        <v>579</v>
      </c>
      <c r="H282" s="16" t="s">
        <v>68</v>
      </c>
      <c r="I282" s="16" t="s">
        <v>57</v>
      </c>
      <c r="J282" s="20" t="s">
        <v>205</v>
      </c>
      <c r="K282" s="20" t="s">
        <v>205</v>
      </c>
      <c r="L282" s="22">
        <v>7</v>
      </c>
      <c r="M282" s="18">
        <v>6798000</v>
      </c>
      <c r="N282" s="18">
        <f t="shared" si="17"/>
        <v>47586000</v>
      </c>
      <c r="O282" s="16" t="s">
        <v>297</v>
      </c>
      <c r="P282" s="16" t="s">
        <v>61</v>
      </c>
      <c r="Q282" s="21" t="s">
        <v>62</v>
      </c>
      <c r="R282" s="21" t="s">
        <v>63</v>
      </c>
      <c r="S282" s="42" t="s">
        <v>302</v>
      </c>
    </row>
    <row r="283" spans="1:19" ht="135" x14ac:dyDescent="0.2">
      <c r="A283" s="16" t="s">
        <v>72</v>
      </c>
      <c r="B283" s="16" t="s">
        <v>270</v>
      </c>
      <c r="C283" s="16" t="s">
        <v>6</v>
      </c>
      <c r="D283" s="16" t="s">
        <v>271</v>
      </c>
      <c r="E283" s="16" t="s">
        <v>18</v>
      </c>
      <c r="F283" s="16">
        <v>80111600</v>
      </c>
      <c r="G283" s="16" t="s">
        <v>579</v>
      </c>
      <c r="H283" s="16" t="s">
        <v>68</v>
      </c>
      <c r="I283" s="16" t="s">
        <v>57</v>
      </c>
      <c r="J283" s="20" t="s">
        <v>275</v>
      </c>
      <c r="K283" s="20" t="s">
        <v>276</v>
      </c>
      <c r="L283" s="22">
        <v>3</v>
      </c>
      <c r="M283" s="18">
        <v>6798000</v>
      </c>
      <c r="N283" s="18">
        <f t="shared" si="16"/>
        <v>20394000</v>
      </c>
      <c r="O283" s="16" t="s">
        <v>297</v>
      </c>
      <c r="P283" s="16" t="s">
        <v>61</v>
      </c>
      <c r="Q283" s="21" t="s">
        <v>62</v>
      </c>
      <c r="R283" s="21" t="s">
        <v>63</v>
      </c>
      <c r="S283" s="42" t="s">
        <v>302</v>
      </c>
    </row>
    <row r="284" spans="1:19" ht="135" x14ac:dyDescent="0.2">
      <c r="A284" s="16" t="s">
        <v>72</v>
      </c>
      <c r="B284" s="16" t="s">
        <v>270</v>
      </c>
      <c r="C284" s="16" t="s">
        <v>6</v>
      </c>
      <c r="D284" s="16" t="s">
        <v>271</v>
      </c>
      <c r="E284" s="16" t="s">
        <v>18</v>
      </c>
      <c r="F284" s="16">
        <v>80111600</v>
      </c>
      <c r="G284" s="16" t="s">
        <v>303</v>
      </c>
      <c r="H284" s="16" t="s">
        <v>68</v>
      </c>
      <c r="I284" s="16" t="s">
        <v>57</v>
      </c>
      <c r="J284" s="20" t="s">
        <v>205</v>
      </c>
      <c r="K284" s="20" t="s">
        <v>205</v>
      </c>
      <c r="L284" s="22">
        <v>7</v>
      </c>
      <c r="M284" s="18">
        <v>4841000</v>
      </c>
      <c r="N284" s="18">
        <f>+L284*M284</f>
        <v>33887000</v>
      </c>
      <c r="O284" s="16" t="s">
        <v>297</v>
      </c>
      <c r="P284" s="16" t="s">
        <v>61</v>
      </c>
      <c r="Q284" s="21" t="s">
        <v>62</v>
      </c>
      <c r="R284" s="21" t="s">
        <v>63</v>
      </c>
      <c r="S284" s="42" t="s">
        <v>304</v>
      </c>
    </row>
    <row r="285" spans="1:19" ht="135" x14ac:dyDescent="0.2">
      <c r="A285" s="16" t="s">
        <v>72</v>
      </c>
      <c r="B285" s="16" t="s">
        <v>270</v>
      </c>
      <c r="C285" s="16" t="s">
        <v>6</v>
      </c>
      <c r="D285" s="16" t="s">
        <v>271</v>
      </c>
      <c r="E285" s="16" t="s">
        <v>18</v>
      </c>
      <c r="F285" s="16">
        <v>80111600</v>
      </c>
      <c r="G285" s="16" t="s">
        <v>303</v>
      </c>
      <c r="H285" s="16" t="s">
        <v>68</v>
      </c>
      <c r="I285" s="16" t="s">
        <v>57</v>
      </c>
      <c r="J285" s="20" t="s">
        <v>275</v>
      </c>
      <c r="K285" s="20" t="s">
        <v>276</v>
      </c>
      <c r="L285" s="22">
        <v>4</v>
      </c>
      <c r="M285" s="18">
        <v>4841000</v>
      </c>
      <c r="N285" s="18">
        <f t="shared" si="16"/>
        <v>19364000</v>
      </c>
      <c r="O285" s="16" t="s">
        <v>297</v>
      </c>
      <c r="P285" s="16" t="s">
        <v>61</v>
      </c>
      <c r="Q285" s="21" t="s">
        <v>62</v>
      </c>
      <c r="R285" s="21" t="s">
        <v>63</v>
      </c>
      <c r="S285" s="42" t="s">
        <v>304</v>
      </c>
    </row>
    <row r="286" spans="1:19" ht="120" x14ac:dyDescent="0.2">
      <c r="A286" s="16" t="s">
        <v>72</v>
      </c>
      <c r="B286" s="16" t="s">
        <v>270</v>
      </c>
      <c r="C286" s="16" t="s">
        <v>6</v>
      </c>
      <c r="D286" s="16" t="s">
        <v>271</v>
      </c>
      <c r="E286" s="16" t="s">
        <v>18</v>
      </c>
      <c r="F286" s="16">
        <v>80111600</v>
      </c>
      <c r="G286" s="16" t="s">
        <v>305</v>
      </c>
      <c r="H286" s="16" t="s">
        <v>68</v>
      </c>
      <c r="I286" s="16" t="s">
        <v>57</v>
      </c>
      <c r="J286" s="20" t="s">
        <v>205</v>
      </c>
      <c r="K286" s="20" t="s">
        <v>205</v>
      </c>
      <c r="L286" s="22">
        <v>7</v>
      </c>
      <c r="M286" s="18">
        <v>4532000</v>
      </c>
      <c r="N286" s="18">
        <f>+L286*M286</f>
        <v>31724000</v>
      </c>
      <c r="O286" s="16" t="s">
        <v>297</v>
      </c>
      <c r="P286" s="16" t="s">
        <v>61</v>
      </c>
      <c r="Q286" s="21" t="s">
        <v>62</v>
      </c>
      <c r="R286" s="21" t="s">
        <v>63</v>
      </c>
      <c r="S286" s="42" t="s">
        <v>306</v>
      </c>
    </row>
    <row r="287" spans="1:19" ht="120" x14ac:dyDescent="0.2">
      <c r="A287" s="16" t="s">
        <v>72</v>
      </c>
      <c r="B287" s="16" t="s">
        <v>270</v>
      </c>
      <c r="C287" s="16" t="s">
        <v>6</v>
      </c>
      <c r="D287" s="16" t="s">
        <v>271</v>
      </c>
      <c r="E287" s="16" t="s">
        <v>18</v>
      </c>
      <c r="F287" s="16">
        <v>80111600</v>
      </c>
      <c r="G287" s="16" t="s">
        <v>305</v>
      </c>
      <c r="H287" s="16" t="s">
        <v>68</v>
      </c>
      <c r="I287" s="16" t="s">
        <v>57</v>
      </c>
      <c r="J287" s="20" t="s">
        <v>275</v>
      </c>
      <c r="K287" s="20" t="s">
        <v>276</v>
      </c>
      <c r="L287" s="22">
        <v>3</v>
      </c>
      <c r="M287" s="18">
        <v>4532000</v>
      </c>
      <c r="N287" s="18">
        <f t="shared" si="16"/>
        <v>13596000</v>
      </c>
      <c r="O287" s="16" t="s">
        <v>297</v>
      </c>
      <c r="P287" s="16" t="s">
        <v>61</v>
      </c>
      <c r="Q287" s="21" t="s">
        <v>62</v>
      </c>
      <c r="R287" s="21" t="s">
        <v>63</v>
      </c>
      <c r="S287" s="42" t="s">
        <v>306</v>
      </c>
    </row>
    <row r="288" spans="1:19" ht="60" x14ac:dyDescent="0.2">
      <c r="A288" s="16" t="s">
        <v>72</v>
      </c>
      <c r="B288" s="16" t="s">
        <v>270</v>
      </c>
      <c r="C288" s="16" t="s">
        <v>6</v>
      </c>
      <c r="D288" s="16" t="s">
        <v>271</v>
      </c>
      <c r="E288" s="16" t="s">
        <v>18</v>
      </c>
      <c r="F288" s="16">
        <v>80111600</v>
      </c>
      <c r="G288" s="16" t="s">
        <v>580</v>
      </c>
      <c r="H288" s="16" t="s">
        <v>68</v>
      </c>
      <c r="I288" s="16" t="s">
        <v>57</v>
      </c>
      <c r="J288" s="20" t="s">
        <v>205</v>
      </c>
      <c r="K288" s="20" t="s">
        <v>205</v>
      </c>
      <c r="L288" s="22">
        <v>7</v>
      </c>
      <c r="M288" s="18">
        <v>5150000</v>
      </c>
      <c r="N288" s="18">
        <f>+L288*M288</f>
        <v>36050000</v>
      </c>
      <c r="O288" s="16" t="s">
        <v>307</v>
      </c>
      <c r="P288" s="16" t="s">
        <v>61</v>
      </c>
      <c r="Q288" s="21" t="s">
        <v>62</v>
      </c>
      <c r="R288" s="21" t="s">
        <v>63</v>
      </c>
      <c r="S288" s="43" t="s">
        <v>308</v>
      </c>
    </row>
    <row r="289" spans="1:19" ht="60" x14ac:dyDescent="0.2">
      <c r="A289" s="16" t="s">
        <v>72</v>
      </c>
      <c r="B289" s="16" t="s">
        <v>270</v>
      </c>
      <c r="C289" s="16" t="s">
        <v>6</v>
      </c>
      <c r="D289" s="16" t="s">
        <v>271</v>
      </c>
      <c r="E289" s="16" t="s">
        <v>18</v>
      </c>
      <c r="F289" s="16">
        <v>80111600</v>
      </c>
      <c r="G289" s="16" t="s">
        <v>580</v>
      </c>
      <c r="H289" s="16" t="s">
        <v>68</v>
      </c>
      <c r="I289" s="16" t="s">
        <v>57</v>
      </c>
      <c r="J289" s="20" t="s">
        <v>275</v>
      </c>
      <c r="K289" s="20" t="s">
        <v>276</v>
      </c>
      <c r="L289" s="22">
        <v>4</v>
      </c>
      <c r="M289" s="18">
        <v>5150000</v>
      </c>
      <c r="N289" s="18">
        <f t="shared" si="16"/>
        <v>20600000</v>
      </c>
      <c r="O289" s="16" t="s">
        <v>307</v>
      </c>
      <c r="P289" s="16" t="s">
        <v>61</v>
      </c>
      <c r="Q289" s="21" t="s">
        <v>62</v>
      </c>
      <c r="R289" s="21" t="s">
        <v>63</v>
      </c>
      <c r="S289" s="42" t="s">
        <v>308</v>
      </c>
    </row>
    <row r="290" spans="1:19" ht="60" x14ac:dyDescent="0.2">
      <c r="A290" s="16" t="s">
        <v>72</v>
      </c>
      <c r="B290" s="16" t="s">
        <v>270</v>
      </c>
      <c r="C290" s="16" t="s">
        <v>6</v>
      </c>
      <c r="D290" s="16" t="s">
        <v>271</v>
      </c>
      <c r="E290" s="16" t="s">
        <v>18</v>
      </c>
      <c r="F290" s="16">
        <v>80111600</v>
      </c>
      <c r="G290" s="16" t="s">
        <v>309</v>
      </c>
      <c r="H290" s="16" t="s">
        <v>68</v>
      </c>
      <c r="I290" s="16" t="s">
        <v>57</v>
      </c>
      <c r="J290" s="20" t="s">
        <v>205</v>
      </c>
      <c r="K290" s="20" t="s">
        <v>205</v>
      </c>
      <c r="L290" s="22">
        <v>7</v>
      </c>
      <c r="M290" s="18">
        <v>5000000</v>
      </c>
      <c r="N290" s="18">
        <f>+L290*M290</f>
        <v>35000000</v>
      </c>
      <c r="O290" s="16" t="s">
        <v>307</v>
      </c>
      <c r="P290" s="16" t="s">
        <v>61</v>
      </c>
      <c r="Q290" s="21" t="s">
        <v>62</v>
      </c>
      <c r="R290" s="21" t="s">
        <v>63</v>
      </c>
      <c r="S290" s="42" t="s">
        <v>310</v>
      </c>
    </row>
    <row r="291" spans="1:19" ht="60" x14ac:dyDescent="0.2">
      <c r="A291" s="16" t="s">
        <v>72</v>
      </c>
      <c r="B291" s="16" t="s">
        <v>270</v>
      </c>
      <c r="C291" s="16" t="s">
        <v>6</v>
      </c>
      <c r="D291" s="16" t="s">
        <v>271</v>
      </c>
      <c r="E291" s="16" t="s">
        <v>18</v>
      </c>
      <c r="F291" s="16">
        <v>80111600</v>
      </c>
      <c r="G291" s="16" t="s">
        <v>309</v>
      </c>
      <c r="H291" s="16" t="s">
        <v>68</v>
      </c>
      <c r="I291" s="16" t="s">
        <v>57</v>
      </c>
      <c r="J291" s="20" t="s">
        <v>275</v>
      </c>
      <c r="K291" s="20" t="s">
        <v>276</v>
      </c>
      <c r="L291" s="22">
        <v>3</v>
      </c>
      <c r="M291" s="18">
        <v>5000000</v>
      </c>
      <c r="N291" s="18">
        <f>+L291*M291</f>
        <v>15000000</v>
      </c>
      <c r="O291" s="16" t="s">
        <v>307</v>
      </c>
      <c r="P291" s="16" t="s">
        <v>61</v>
      </c>
      <c r="Q291" s="21" t="s">
        <v>62</v>
      </c>
      <c r="R291" s="21" t="s">
        <v>63</v>
      </c>
      <c r="S291" s="42" t="s">
        <v>310</v>
      </c>
    </row>
    <row r="292" spans="1:19" ht="60" x14ac:dyDescent="0.2">
      <c r="A292" s="16" t="s">
        <v>72</v>
      </c>
      <c r="B292" s="16" t="s">
        <v>270</v>
      </c>
      <c r="C292" s="16" t="s">
        <v>6</v>
      </c>
      <c r="D292" s="16" t="s">
        <v>271</v>
      </c>
      <c r="E292" s="16" t="s">
        <v>18</v>
      </c>
      <c r="F292" s="16">
        <v>80111600</v>
      </c>
      <c r="G292" s="16" t="s">
        <v>309</v>
      </c>
      <c r="H292" s="16" t="s">
        <v>68</v>
      </c>
      <c r="I292" s="16" t="s">
        <v>57</v>
      </c>
      <c r="J292" s="20" t="s">
        <v>205</v>
      </c>
      <c r="K292" s="20" t="s">
        <v>205</v>
      </c>
      <c r="L292" s="22">
        <v>7</v>
      </c>
      <c r="M292" s="18">
        <v>4000000</v>
      </c>
      <c r="N292" s="18">
        <f t="shared" si="16"/>
        <v>28000000</v>
      </c>
      <c r="O292" s="16" t="s">
        <v>307</v>
      </c>
      <c r="P292" s="16" t="s">
        <v>61</v>
      </c>
      <c r="Q292" s="21" t="s">
        <v>62</v>
      </c>
      <c r="R292" s="21" t="s">
        <v>63</v>
      </c>
      <c r="S292" s="42" t="s">
        <v>311</v>
      </c>
    </row>
    <row r="293" spans="1:19" ht="60" x14ac:dyDescent="0.2">
      <c r="A293" s="16" t="s">
        <v>72</v>
      </c>
      <c r="B293" s="16" t="s">
        <v>270</v>
      </c>
      <c r="C293" s="16" t="s">
        <v>6</v>
      </c>
      <c r="D293" s="16" t="s">
        <v>271</v>
      </c>
      <c r="E293" s="16" t="s">
        <v>18</v>
      </c>
      <c r="F293" s="16">
        <v>80111600</v>
      </c>
      <c r="G293" s="16" t="s">
        <v>309</v>
      </c>
      <c r="H293" s="16" t="s">
        <v>68</v>
      </c>
      <c r="I293" s="16" t="s">
        <v>57</v>
      </c>
      <c r="J293" s="20" t="s">
        <v>275</v>
      </c>
      <c r="K293" s="20" t="s">
        <v>276</v>
      </c>
      <c r="L293" s="22">
        <v>2</v>
      </c>
      <c r="M293" s="18">
        <v>4000000</v>
      </c>
      <c r="N293" s="18">
        <f t="shared" ref="N293:N323" si="18">+L293*M293</f>
        <v>8000000</v>
      </c>
      <c r="O293" s="16" t="s">
        <v>307</v>
      </c>
      <c r="P293" s="16" t="s">
        <v>61</v>
      </c>
      <c r="Q293" s="21" t="s">
        <v>62</v>
      </c>
      <c r="R293" s="21" t="s">
        <v>63</v>
      </c>
      <c r="S293" s="42" t="s">
        <v>311</v>
      </c>
    </row>
    <row r="294" spans="1:19" ht="90" x14ac:dyDescent="0.2">
      <c r="A294" s="16" t="s">
        <v>72</v>
      </c>
      <c r="B294" s="16" t="s">
        <v>270</v>
      </c>
      <c r="C294" s="16" t="s">
        <v>6</v>
      </c>
      <c r="D294" s="16" t="s">
        <v>271</v>
      </c>
      <c r="E294" s="16" t="s">
        <v>18</v>
      </c>
      <c r="F294" s="16">
        <v>80111600</v>
      </c>
      <c r="G294" s="16" t="s">
        <v>312</v>
      </c>
      <c r="H294" s="16" t="s">
        <v>68</v>
      </c>
      <c r="I294" s="16" t="s">
        <v>57</v>
      </c>
      <c r="J294" s="20" t="s">
        <v>205</v>
      </c>
      <c r="K294" s="20" t="s">
        <v>205</v>
      </c>
      <c r="L294" s="22">
        <v>6</v>
      </c>
      <c r="M294" s="18">
        <v>5356000</v>
      </c>
      <c r="N294" s="18">
        <f t="shared" si="18"/>
        <v>32136000</v>
      </c>
      <c r="O294" s="16" t="s">
        <v>307</v>
      </c>
      <c r="P294" s="16" t="s">
        <v>61</v>
      </c>
      <c r="Q294" s="21" t="s">
        <v>62</v>
      </c>
      <c r="R294" s="21" t="s">
        <v>63</v>
      </c>
      <c r="S294" s="42" t="s">
        <v>313</v>
      </c>
    </row>
    <row r="295" spans="1:19" ht="60" x14ac:dyDescent="0.2">
      <c r="A295" s="16" t="s">
        <v>72</v>
      </c>
      <c r="B295" s="16" t="s">
        <v>270</v>
      </c>
      <c r="C295" s="16" t="s">
        <v>6</v>
      </c>
      <c r="D295" s="16" t="s">
        <v>271</v>
      </c>
      <c r="E295" s="16" t="s">
        <v>18</v>
      </c>
      <c r="F295" s="16">
        <v>80111600</v>
      </c>
      <c r="G295" s="16" t="s">
        <v>314</v>
      </c>
      <c r="H295" s="16" t="s">
        <v>68</v>
      </c>
      <c r="I295" s="16" t="s">
        <v>57</v>
      </c>
      <c r="J295" s="20" t="s">
        <v>205</v>
      </c>
      <c r="K295" s="20" t="s">
        <v>205</v>
      </c>
      <c r="L295" s="22">
        <v>7</v>
      </c>
      <c r="M295" s="18">
        <v>4223000</v>
      </c>
      <c r="N295" s="18">
        <f t="shared" si="18"/>
        <v>29561000</v>
      </c>
      <c r="O295" s="16" t="s">
        <v>307</v>
      </c>
      <c r="P295" s="16" t="s">
        <v>61</v>
      </c>
      <c r="Q295" s="21" t="s">
        <v>62</v>
      </c>
      <c r="R295" s="21" t="s">
        <v>63</v>
      </c>
      <c r="S295" s="42" t="s">
        <v>315</v>
      </c>
    </row>
    <row r="296" spans="1:19" ht="60" x14ac:dyDescent="0.2">
      <c r="A296" s="16" t="s">
        <v>72</v>
      </c>
      <c r="B296" s="16" t="s">
        <v>270</v>
      </c>
      <c r="C296" s="16" t="s">
        <v>6</v>
      </c>
      <c r="D296" s="16" t="s">
        <v>271</v>
      </c>
      <c r="E296" s="16" t="s">
        <v>18</v>
      </c>
      <c r="F296" s="16">
        <v>80111600</v>
      </c>
      <c r="G296" s="16" t="s">
        <v>314</v>
      </c>
      <c r="H296" s="16" t="s">
        <v>68</v>
      </c>
      <c r="I296" s="16" t="s">
        <v>57</v>
      </c>
      <c r="J296" s="20" t="s">
        <v>275</v>
      </c>
      <c r="K296" s="20" t="s">
        <v>276</v>
      </c>
      <c r="L296" s="22">
        <v>2</v>
      </c>
      <c r="M296" s="18">
        <v>4223000</v>
      </c>
      <c r="N296" s="18">
        <f t="shared" si="18"/>
        <v>8446000</v>
      </c>
      <c r="O296" s="16" t="s">
        <v>307</v>
      </c>
      <c r="P296" s="16" t="s">
        <v>61</v>
      </c>
      <c r="Q296" s="21" t="s">
        <v>62</v>
      </c>
      <c r="R296" s="21" t="s">
        <v>63</v>
      </c>
      <c r="S296" s="42" t="s">
        <v>315</v>
      </c>
    </row>
    <row r="297" spans="1:19" ht="75" x14ac:dyDescent="0.2">
      <c r="A297" s="16" t="s">
        <v>72</v>
      </c>
      <c r="B297" s="16" t="s">
        <v>270</v>
      </c>
      <c r="C297" s="16" t="s">
        <v>6</v>
      </c>
      <c r="D297" s="16" t="s">
        <v>271</v>
      </c>
      <c r="E297" s="16" t="s">
        <v>18</v>
      </c>
      <c r="F297" s="16">
        <v>80111600</v>
      </c>
      <c r="G297" s="16" t="s">
        <v>316</v>
      </c>
      <c r="H297" s="16" t="s">
        <v>68</v>
      </c>
      <c r="I297" s="16" t="s">
        <v>57</v>
      </c>
      <c r="J297" s="20" t="s">
        <v>205</v>
      </c>
      <c r="K297" s="20" t="s">
        <v>205</v>
      </c>
      <c r="L297" s="22">
        <v>7</v>
      </c>
      <c r="M297" s="18">
        <v>4000000</v>
      </c>
      <c r="N297" s="18">
        <f t="shared" si="18"/>
        <v>28000000</v>
      </c>
      <c r="O297" s="16" t="s">
        <v>307</v>
      </c>
      <c r="P297" s="16" t="s">
        <v>61</v>
      </c>
      <c r="Q297" s="21" t="s">
        <v>62</v>
      </c>
      <c r="R297" s="21" t="s">
        <v>63</v>
      </c>
      <c r="S297" s="42" t="s">
        <v>317</v>
      </c>
    </row>
    <row r="298" spans="1:19" ht="75" x14ac:dyDescent="0.2">
      <c r="A298" s="16" t="s">
        <v>72</v>
      </c>
      <c r="B298" s="16" t="s">
        <v>270</v>
      </c>
      <c r="C298" s="16" t="s">
        <v>6</v>
      </c>
      <c r="D298" s="16" t="s">
        <v>271</v>
      </c>
      <c r="E298" s="16" t="s">
        <v>18</v>
      </c>
      <c r="F298" s="16">
        <v>80111600</v>
      </c>
      <c r="G298" s="16" t="s">
        <v>316</v>
      </c>
      <c r="H298" s="16" t="s">
        <v>68</v>
      </c>
      <c r="I298" s="16" t="s">
        <v>57</v>
      </c>
      <c r="J298" s="20" t="s">
        <v>275</v>
      </c>
      <c r="K298" s="20" t="s">
        <v>276</v>
      </c>
      <c r="L298" s="22">
        <v>4</v>
      </c>
      <c r="M298" s="18">
        <v>4000000</v>
      </c>
      <c r="N298" s="18">
        <f t="shared" si="18"/>
        <v>16000000</v>
      </c>
      <c r="O298" s="16" t="s">
        <v>307</v>
      </c>
      <c r="P298" s="16" t="s">
        <v>61</v>
      </c>
      <c r="Q298" s="21" t="s">
        <v>62</v>
      </c>
      <c r="R298" s="21" t="s">
        <v>63</v>
      </c>
      <c r="S298" s="42" t="s">
        <v>317</v>
      </c>
    </row>
    <row r="299" spans="1:19" ht="60" x14ac:dyDescent="0.2">
      <c r="A299" s="16" t="s">
        <v>72</v>
      </c>
      <c r="B299" s="16" t="s">
        <v>270</v>
      </c>
      <c r="C299" s="16" t="s">
        <v>6</v>
      </c>
      <c r="D299" s="16" t="s">
        <v>271</v>
      </c>
      <c r="E299" s="16" t="s">
        <v>18</v>
      </c>
      <c r="F299" s="16">
        <v>80111600</v>
      </c>
      <c r="G299" s="16" t="s">
        <v>318</v>
      </c>
      <c r="H299" s="16" t="s">
        <v>68</v>
      </c>
      <c r="I299" s="16" t="s">
        <v>57</v>
      </c>
      <c r="J299" s="20" t="s">
        <v>205</v>
      </c>
      <c r="K299" s="20" t="s">
        <v>205</v>
      </c>
      <c r="L299" s="22">
        <v>7</v>
      </c>
      <c r="M299" s="18">
        <v>3605000</v>
      </c>
      <c r="N299" s="18">
        <f t="shared" si="18"/>
        <v>25235000</v>
      </c>
      <c r="O299" s="16" t="s">
        <v>307</v>
      </c>
      <c r="P299" s="16" t="s">
        <v>61</v>
      </c>
      <c r="Q299" s="21" t="s">
        <v>62</v>
      </c>
      <c r="R299" s="21" t="s">
        <v>63</v>
      </c>
      <c r="S299" s="42" t="s">
        <v>319</v>
      </c>
    </row>
    <row r="300" spans="1:19" ht="60" x14ac:dyDescent="0.2">
      <c r="A300" s="16" t="s">
        <v>72</v>
      </c>
      <c r="B300" s="16" t="s">
        <v>270</v>
      </c>
      <c r="C300" s="16" t="s">
        <v>6</v>
      </c>
      <c r="D300" s="16" t="s">
        <v>271</v>
      </c>
      <c r="E300" s="16" t="s">
        <v>18</v>
      </c>
      <c r="F300" s="16">
        <v>80111600</v>
      </c>
      <c r="G300" s="16" t="s">
        <v>318</v>
      </c>
      <c r="H300" s="16" t="s">
        <v>68</v>
      </c>
      <c r="I300" s="16" t="s">
        <v>57</v>
      </c>
      <c r="J300" s="20" t="s">
        <v>275</v>
      </c>
      <c r="K300" s="20" t="s">
        <v>276</v>
      </c>
      <c r="L300" s="22">
        <v>4</v>
      </c>
      <c r="M300" s="18">
        <v>3605000</v>
      </c>
      <c r="N300" s="18">
        <f t="shared" si="18"/>
        <v>14420000</v>
      </c>
      <c r="O300" s="16" t="s">
        <v>307</v>
      </c>
      <c r="P300" s="16" t="s">
        <v>61</v>
      </c>
      <c r="Q300" s="21" t="s">
        <v>62</v>
      </c>
      <c r="R300" s="21" t="s">
        <v>63</v>
      </c>
      <c r="S300" s="42" t="s">
        <v>319</v>
      </c>
    </row>
    <row r="301" spans="1:19" ht="75" x14ac:dyDescent="0.2">
      <c r="A301" s="16" t="s">
        <v>72</v>
      </c>
      <c r="B301" s="16" t="s">
        <v>270</v>
      </c>
      <c r="C301" s="16" t="s">
        <v>6</v>
      </c>
      <c r="D301" s="16" t="s">
        <v>271</v>
      </c>
      <c r="E301" s="16" t="s">
        <v>18</v>
      </c>
      <c r="F301" s="16">
        <v>80111600</v>
      </c>
      <c r="G301" s="78" t="s">
        <v>320</v>
      </c>
      <c r="H301" s="16" t="s">
        <v>68</v>
      </c>
      <c r="I301" s="16" t="s">
        <v>57</v>
      </c>
      <c r="J301" s="20" t="s">
        <v>205</v>
      </c>
      <c r="K301" s="20" t="s">
        <v>205</v>
      </c>
      <c r="L301" s="22">
        <v>6</v>
      </c>
      <c r="M301" s="45">
        <v>2163000</v>
      </c>
      <c r="N301" s="18">
        <f t="shared" si="18"/>
        <v>12978000</v>
      </c>
      <c r="O301" s="16" t="s">
        <v>307</v>
      </c>
      <c r="P301" s="16" t="s">
        <v>61</v>
      </c>
      <c r="Q301" s="21" t="s">
        <v>62</v>
      </c>
      <c r="R301" s="21" t="s">
        <v>63</v>
      </c>
      <c r="S301" s="42" t="s">
        <v>321</v>
      </c>
    </row>
    <row r="302" spans="1:19" ht="60" x14ac:dyDescent="0.2">
      <c r="A302" s="16" t="s">
        <v>72</v>
      </c>
      <c r="B302" s="16" t="s">
        <v>270</v>
      </c>
      <c r="C302" s="16" t="s">
        <v>6</v>
      </c>
      <c r="D302" s="16" t="s">
        <v>271</v>
      </c>
      <c r="E302" s="16" t="s">
        <v>18</v>
      </c>
      <c r="F302" s="16">
        <v>80111600</v>
      </c>
      <c r="G302" s="16" t="s">
        <v>322</v>
      </c>
      <c r="H302" s="16" t="s">
        <v>68</v>
      </c>
      <c r="I302" s="16" t="s">
        <v>57</v>
      </c>
      <c r="J302" s="20" t="s">
        <v>205</v>
      </c>
      <c r="K302" s="20" t="s">
        <v>205</v>
      </c>
      <c r="L302" s="22">
        <v>7</v>
      </c>
      <c r="M302" s="18">
        <v>9000000</v>
      </c>
      <c r="N302" s="18">
        <f t="shared" si="18"/>
        <v>63000000</v>
      </c>
      <c r="O302" s="16" t="s">
        <v>307</v>
      </c>
      <c r="P302" s="16" t="s">
        <v>61</v>
      </c>
      <c r="Q302" s="21" t="s">
        <v>62</v>
      </c>
      <c r="R302" s="21" t="s">
        <v>63</v>
      </c>
      <c r="S302" s="42" t="s">
        <v>323</v>
      </c>
    </row>
    <row r="303" spans="1:19" ht="60" x14ac:dyDescent="0.2">
      <c r="A303" s="16" t="s">
        <v>72</v>
      </c>
      <c r="B303" s="16" t="s">
        <v>270</v>
      </c>
      <c r="C303" s="16" t="s">
        <v>6</v>
      </c>
      <c r="D303" s="16" t="s">
        <v>271</v>
      </c>
      <c r="E303" s="16" t="s">
        <v>18</v>
      </c>
      <c r="F303" s="16">
        <v>80111600</v>
      </c>
      <c r="G303" s="16" t="s">
        <v>322</v>
      </c>
      <c r="H303" s="16" t="s">
        <v>68</v>
      </c>
      <c r="I303" s="16" t="s">
        <v>57</v>
      </c>
      <c r="J303" s="20" t="s">
        <v>275</v>
      </c>
      <c r="K303" s="20" t="s">
        <v>276</v>
      </c>
      <c r="L303" s="22">
        <v>3</v>
      </c>
      <c r="M303" s="18">
        <v>9000000</v>
      </c>
      <c r="N303" s="18">
        <f t="shared" si="18"/>
        <v>27000000</v>
      </c>
      <c r="O303" s="16" t="s">
        <v>307</v>
      </c>
      <c r="P303" s="16" t="s">
        <v>61</v>
      </c>
      <c r="Q303" s="21" t="s">
        <v>62</v>
      </c>
      <c r="R303" s="21" t="s">
        <v>63</v>
      </c>
      <c r="S303" s="42" t="s">
        <v>323</v>
      </c>
    </row>
    <row r="304" spans="1:19" ht="60" x14ac:dyDescent="0.2">
      <c r="A304" s="16" t="s">
        <v>72</v>
      </c>
      <c r="B304" s="16" t="s">
        <v>270</v>
      </c>
      <c r="C304" s="16" t="s">
        <v>6</v>
      </c>
      <c r="D304" s="16" t="s">
        <v>324</v>
      </c>
      <c r="E304" s="16" t="s">
        <v>20</v>
      </c>
      <c r="F304" s="16">
        <v>80111600</v>
      </c>
      <c r="G304" s="16" t="s">
        <v>325</v>
      </c>
      <c r="H304" s="16" t="s">
        <v>68</v>
      </c>
      <c r="I304" s="16" t="s">
        <v>57</v>
      </c>
      <c r="J304" s="20" t="s">
        <v>205</v>
      </c>
      <c r="K304" s="20" t="s">
        <v>205</v>
      </c>
      <c r="L304" s="22">
        <v>7</v>
      </c>
      <c r="M304" s="18">
        <v>3600000</v>
      </c>
      <c r="N304" s="18">
        <f t="shared" si="18"/>
        <v>25200000</v>
      </c>
      <c r="O304" s="16" t="s">
        <v>307</v>
      </c>
      <c r="P304" s="16" t="s">
        <v>61</v>
      </c>
      <c r="Q304" s="21" t="s">
        <v>62</v>
      </c>
      <c r="R304" s="21" t="s">
        <v>63</v>
      </c>
      <c r="S304" s="42" t="s">
        <v>326</v>
      </c>
    </row>
    <row r="305" spans="1:19" ht="60" x14ac:dyDescent="0.2">
      <c r="A305" s="16" t="s">
        <v>72</v>
      </c>
      <c r="B305" s="16" t="s">
        <v>270</v>
      </c>
      <c r="C305" s="16" t="s">
        <v>6</v>
      </c>
      <c r="D305" s="16" t="s">
        <v>324</v>
      </c>
      <c r="E305" s="16" t="s">
        <v>20</v>
      </c>
      <c r="F305" s="16">
        <v>80111600</v>
      </c>
      <c r="G305" s="16" t="s">
        <v>325</v>
      </c>
      <c r="H305" s="16" t="s">
        <v>68</v>
      </c>
      <c r="I305" s="16" t="s">
        <v>57</v>
      </c>
      <c r="J305" s="20" t="s">
        <v>275</v>
      </c>
      <c r="K305" s="20" t="s">
        <v>276</v>
      </c>
      <c r="L305" s="22">
        <v>4</v>
      </c>
      <c r="M305" s="18">
        <v>3600000</v>
      </c>
      <c r="N305" s="18">
        <f t="shared" si="18"/>
        <v>14400000</v>
      </c>
      <c r="O305" s="16" t="s">
        <v>307</v>
      </c>
      <c r="P305" s="16" t="s">
        <v>61</v>
      </c>
      <c r="Q305" s="21" t="s">
        <v>62</v>
      </c>
      <c r="R305" s="21" t="s">
        <v>63</v>
      </c>
      <c r="S305" s="42" t="s">
        <v>326</v>
      </c>
    </row>
    <row r="306" spans="1:19" ht="75" x14ac:dyDescent="0.2">
      <c r="A306" s="16" t="s">
        <v>72</v>
      </c>
      <c r="B306" s="16" t="s">
        <v>270</v>
      </c>
      <c r="C306" s="16" t="s">
        <v>6</v>
      </c>
      <c r="D306" s="16" t="s">
        <v>271</v>
      </c>
      <c r="E306" s="16" t="s">
        <v>18</v>
      </c>
      <c r="F306" s="16">
        <v>80111600</v>
      </c>
      <c r="G306" s="16" t="s">
        <v>327</v>
      </c>
      <c r="H306" s="16" t="s">
        <v>68</v>
      </c>
      <c r="I306" s="16" t="s">
        <v>57</v>
      </c>
      <c r="J306" s="20" t="s">
        <v>205</v>
      </c>
      <c r="K306" s="20" t="s">
        <v>205</v>
      </c>
      <c r="L306" s="22">
        <v>7</v>
      </c>
      <c r="M306" s="18">
        <v>5500000</v>
      </c>
      <c r="N306" s="18">
        <f t="shared" si="18"/>
        <v>38500000</v>
      </c>
      <c r="O306" s="16" t="s">
        <v>307</v>
      </c>
      <c r="P306" s="16" t="s">
        <v>61</v>
      </c>
      <c r="Q306" s="21" t="s">
        <v>62</v>
      </c>
      <c r="R306" s="21" t="s">
        <v>63</v>
      </c>
      <c r="S306" s="42" t="s">
        <v>328</v>
      </c>
    </row>
    <row r="307" spans="1:19" ht="75" x14ac:dyDescent="0.2">
      <c r="A307" s="16" t="s">
        <v>72</v>
      </c>
      <c r="B307" s="16" t="s">
        <v>270</v>
      </c>
      <c r="C307" s="16" t="s">
        <v>6</v>
      </c>
      <c r="D307" s="16" t="s">
        <v>271</v>
      </c>
      <c r="E307" s="16" t="s">
        <v>18</v>
      </c>
      <c r="F307" s="16">
        <v>80111600</v>
      </c>
      <c r="G307" s="16" t="s">
        <v>327</v>
      </c>
      <c r="H307" s="16" t="s">
        <v>68</v>
      </c>
      <c r="I307" s="16" t="s">
        <v>57</v>
      </c>
      <c r="J307" s="20" t="s">
        <v>275</v>
      </c>
      <c r="K307" s="20" t="s">
        <v>276</v>
      </c>
      <c r="L307" s="22">
        <v>4</v>
      </c>
      <c r="M307" s="18">
        <v>5500000</v>
      </c>
      <c r="N307" s="18">
        <f t="shared" si="18"/>
        <v>22000000</v>
      </c>
      <c r="O307" s="16" t="s">
        <v>307</v>
      </c>
      <c r="P307" s="16" t="s">
        <v>61</v>
      </c>
      <c r="Q307" s="21" t="s">
        <v>62</v>
      </c>
      <c r="R307" s="21" t="s">
        <v>63</v>
      </c>
      <c r="S307" s="42" t="s">
        <v>328</v>
      </c>
    </row>
    <row r="308" spans="1:19" ht="75" x14ac:dyDescent="0.2">
      <c r="A308" s="16" t="s">
        <v>72</v>
      </c>
      <c r="B308" s="16" t="s">
        <v>270</v>
      </c>
      <c r="C308" s="16" t="s">
        <v>6</v>
      </c>
      <c r="D308" s="16" t="s">
        <v>271</v>
      </c>
      <c r="E308" s="16" t="s">
        <v>18</v>
      </c>
      <c r="F308" s="16">
        <v>80111600</v>
      </c>
      <c r="G308" s="16" t="s">
        <v>329</v>
      </c>
      <c r="H308" s="16" t="s">
        <v>68</v>
      </c>
      <c r="I308" s="16" t="s">
        <v>57</v>
      </c>
      <c r="J308" s="20" t="s">
        <v>205</v>
      </c>
      <c r="K308" s="20" t="s">
        <v>205</v>
      </c>
      <c r="L308" s="22">
        <v>7</v>
      </c>
      <c r="M308" s="18">
        <v>4600000</v>
      </c>
      <c r="N308" s="18">
        <f t="shared" si="18"/>
        <v>32200000</v>
      </c>
      <c r="O308" s="16" t="s">
        <v>307</v>
      </c>
      <c r="P308" s="16" t="s">
        <v>61</v>
      </c>
      <c r="Q308" s="21" t="s">
        <v>62</v>
      </c>
      <c r="R308" s="21" t="s">
        <v>63</v>
      </c>
      <c r="S308" s="42" t="s">
        <v>330</v>
      </c>
    </row>
    <row r="309" spans="1:19" ht="75" x14ac:dyDescent="0.2">
      <c r="A309" s="16" t="s">
        <v>72</v>
      </c>
      <c r="B309" s="16" t="s">
        <v>270</v>
      </c>
      <c r="C309" s="16" t="s">
        <v>6</v>
      </c>
      <c r="D309" s="16" t="s">
        <v>271</v>
      </c>
      <c r="E309" s="16" t="s">
        <v>18</v>
      </c>
      <c r="F309" s="16">
        <v>80111600</v>
      </c>
      <c r="G309" s="16" t="s">
        <v>329</v>
      </c>
      <c r="H309" s="16" t="s">
        <v>68</v>
      </c>
      <c r="I309" s="16" t="s">
        <v>57</v>
      </c>
      <c r="J309" s="20" t="s">
        <v>275</v>
      </c>
      <c r="K309" s="20" t="s">
        <v>276</v>
      </c>
      <c r="L309" s="22">
        <v>2</v>
      </c>
      <c r="M309" s="18">
        <v>4600000</v>
      </c>
      <c r="N309" s="18">
        <f t="shared" si="18"/>
        <v>9200000</v>
      </c>
      <c r="O309" s="16" t="s">
        <v>307</v>
      </c>
      <c r="P309" s="16" t="s">
        <v>61</v>
      </c>
      <c r="Q309" s="21" t="s">
        <v>62</v>
      </c>
      <c r="R309" s="21" t="s">
        <v>63</v>
      </c>
      <c r="S309" s="42" t="s">
        <v>330</v>
      </c>
    </row>
    <row r="310" spans="1:19" ht="90" x14ac:dyDescent="0.2">
      <c r="A310" s="16" t="s">
        <v>72</v>
      </c>
      <c r="B310" s="16" t="s">
        <v>270</v>
      </c>
      <c r="C310" s="16" t="s">
        <v>6</v>
      </c>
      <c r="D310" s="16" t="s">
        <v>271</v>
      </c>
      <c r="E310" s="16" t="s">
        <v>18</v>
      </c>
      <c r="F310" s="16">
        <v>80111600</v>
      </c>
      <c r="G310" s="16" t="s">
        <v>312</v>
      </c>
      <c r="H310" s="16" t="s">
        <v>68</v>
      </c>
      <c r="I310" s="16" t="s">
        <v>57</v>
      </c>
      <c r="J310" s="20" t="s">
        <v>205</v>
      </c>
      <c r="K310" s="20" t="s">
        <v>205</v>
      </c>
      <c r="L310" s="22">
        <v>7</v>
      </c>
      <c r="M310" s="18">
        <v>5000000</v>
      </c>
      <c r="N310" s="18">
        <f t="shared" si="18"/>
        <v>35000000</v>
      </c>
      <c r="O310" s="16" t="s">
        <v>307</v>
      </c>
      <c r="P310" s="16" t="s">
        <v>61</v>
      </c>
      <c r="Q310" s="21" t="s">
        <v>62</v>
      </c>
      <c r="R310" s="21" t="s">
        <v>63</v>
      </c>
      <c r="S310" s="43" t="s">
        <v>331</v>
      </c>
    </row>
    <row r="311" spans="1:19" ht="60" x14ac:dyDescent="0.2">
      <c r="A311" s="16" t="s">
        <v>72</v>
      </c>
      <c r="B311" s="16" t="s">
        <v>270</v>
      </c>
      <c r="C311" s="16" t="s">
        <v>6</v>
      </c>
      <c r="D311" s="16" t="s">
        <v>271</v>
      </c>
      <c r="E311" s="16" t="s">
        <v>18</v>
      </c>
      <c r="F311" s="16">
        <v>80111600</v>
      </c>
      <c r="G311" s="16" t="s">
        <v>332</v>
      </c>
      <c r="H311" s="16" t="s">
        <v>68</v>
      </c>
      <c r="I311" s="16" t="s">
        <v>57</v>
      </c>
      <c r="J311" s="20" t="s">
        <v>205</v>
      </c>
      <c r="K311" s="20" t="s">
        <v>205</v>
      </c>
      <c r="L311" s="22">
        <v>7</v>
      </c>
      <c r="M311" s="18">
        <v>4000000</v>
      </c>
      <c r="N311" s="18">
        <f t="shared" si="18"/>
        <v>28000000</v>
      </c>
      <c r="O311" s="16" t="s">
        <v>307</v>
      </c>
      <c r="P311" s="16" t="s">
        <v>61</v>
      </c>
      <c r="Q311" s="21" t="s">
        <v>62</v>
      </c>
      <c r="R311" s="21" t="s">
        <v>63</v>
      </c>
      <c r="S311" s="42" t="s">
        <v>333</v>
      </c>
    </row>
    <row r="312" spans="1:19" ht="60" x14ac:dyDescent="0.2">
      <c r="A312" s="16" t="s">
        <v>72</v>
      </c>
      <c r="B312" s="16" t="s">
        <v>270</v>
      </c>
      <c r="C312" s="16" t="s">
        <v>6</v>
      </c>
      <c r="D312" s="16" t="s">
        <v>271</v>
      </c>
      <c r="E312" s="16" t="s">
        <v>18</v>
      </c>
      <c r="F312" s="16">
        <v>80111600</v>
      </c>
      <c r="G312" s="16" t="s">
        <v>332</v>
      </c>
      <c r="H312" s="16" t="s">
        <v>68</v>
      </c>
      <c r="I312" s="16" t="s">
        <v>57</v>
      </c>
      <c r="J312" s="20" t="s">
        <v>275</v>
      </c>
      <c r="K312" s="20" t="s">
        <v>276</v>
      </c>
      <c r="L312" s="22">
        <v>4</v>
      </c>
      <c r="M312" s="18">
        <v>4000000</v>
      </c>
      <c r="N312" s="18">
        <f t="shared" si="18"/>
        <v>16000000</v>
      </c>
      <c r="O312" s="16" t="s">
        <v>307</v>
      </c>
      <c r="P312" s="16" t="s">
        <v>61</v>
      </c>
      <c r="Q312" s="21" t="s">
        <v>62</v>
      </c>
      <c r="R312" s="21" t="s">
        <v>63</v>
      </c>
      <c r="S312" s="42" t="s">
        <v>333</v>
      </c>
    </row>
    <row r="313" spans="1:19" ht="75" x14ac:dyDescent="0.2">
      <c r="A313" s="16" t="s">
        <v>72</v>
      </c>
      <c r="B313" s="16" t="s">
        <v>270</v>
      </c>
      <c r="C313" s="16" t="s">
        <v>6</v>
      </c>
      <c r="D313" s="16" t="s">
        <v>271</v>
      </c>
      <c r="E313" s="16" t="s">
        <v>19</v>
      </c>
      <c r="F313" s="16">
        <v>80111600</v>
      </c>
      <c r="G313" s="16" t="s">
        <v>334</v>
      </c>
      <c r="H313" s="16" t="s">
        <v>68</v>
      </c>
      <c r="I313" s="16" t="s">
        <v>57</v>
      </c>
      <c r="J313" s="20" t="s">
        <v>205</v>
      </c>
      <c r="K313" s="20" t="s">
        <v>205</v>
      </c>
      <c r="L313" s="22">
        <v>7</v>
      </c>
      <c r="M313" s="18">
        <v>5150000</v>
      </c>
      <c r="N313" s="18">
        <f t="shared" si="18"/>
        <v>36050000</v>
      </c>
      <c r="O313" s="30" t="s">
        <v>335</v>
      </c>
      <c r="P313" s="16" t="s">
        <v>61</v>
      </c>
      <c r="Q313" s="21" t="s">
        <v>62</v>
      </c>
      <c r="R313" s="21" t="s">
        <v>63</v>
      </c>
      <c r="S313" s="42" t="s">
        <v>336</v>
      </c>
    </row>
    <row r="314" spans="1:19" ht="75" x14ac:dyDescent="0.2">
      <c r="A314" s="16" t="s">
        <v>72</v>
      </c>
      <c r="B314" s="16" t="s">
        <v>270</v>
      </c>
      <c r="C314" s="16" t="s">
        <v>6</v>
      </c>
      <c r="D314" s="16" t="s">
        <v>271</v>
      </c>
      <c r="E314" s="16" t="s">
        <v>19</v>
      </c>
      <c r="F314" s="16">
        <v>80111600</v>
      </c>
      <c r="G314" s="16" t="s">
        <v>334</v>
      </c>
      <c r="H314" s="16" t="s">
        <v>68</v>
      </c>
      <c r="I314" s="16" t="s">
        <v>57</v>
      </c>
      <c r="J314" s="20" t="s">
        <v>275</v>
      </c>
      <c r="K314" s="20" t="s">
        <v>276</v>
      </c>
      <c r="L314" s="22">
        <v>3</v>
      </c>
      <c r="M314" s="18">
        <v>5150000</v>
      </c>
      <c r="N314" s="18">
        <f t="shared" si="18"/>
        <v>15450000</v>
      </c>
      <c r="O314" s="30" t="s">
        <v>335</v>
      </c>
      <c r="P314" s="16" t="s">
        <v>61</v>
      </c>
      <c r="Q314" s="21" t="s">
        <v>62</v>
      </c>
      <c r="R314" s="21" t="s">
        <v>63</v>
      </c>
      <c r="S314" s="42" t="s">
        <v>336</v>
      </c>
    </row>
    <row r="315" spans="1:19" ht="75" x14ac:dyDescent="0.2">
      <c r="A315" s="16" t="s">
        <v>72</v>
      </c>
      <c r="B315" s="16" t="s">
        <v>270</v>
      </c>
      <c r="C315" s="16" t="s">
        <v>6</v>
      </c>
      <c r="D315" s="16" t="s">
        <v>271</v>
      </c>
      <c r="E315" s="16" t="s">
        <v>19</v>
      </c>
      <c r="F315" s="16">
        <v>80111600</v>
      </c>
      <c r="G315" s="16" t="s">
        <v>337</v>
      </c>
      <c r="H315" s="16" t="s">
        <v>68</v>
      </c>
      <c r="I315" s="16" t="s">
        <v>57</v>
      </c>
      <c r="J315" s="20" t="s">
        <v>205</v>
      </c>
      <c r="K315" s="20" t="s">
        <v>205</v>
      </c>
      <c r="L315" s="22">
        <v>6</v>
      </c>
      <c r="M315" s="18">
        <v>5665000</v>
      </c>
      <c r="N315" s="18">
        <f t="shared" si="18"/>
        <v>33990000</v>
      </c>
      <c r="O315" s="30" t="s">
        <v>335</v>
      </c>
      <c r="P315" s="16" t="s">
        <v>61</v>
      </c>
      <c r="Q315" s="21" t="s">
        <v>62</v>
      </c>
      <c r="R315" s="21" t="s">
        <v>63</v>
      </c>
      <c r="S315" s="42" t="s">
        <v>338</v>
      </c>
    </row>
    <row r="316" spans="1:19" ht="75" x14ac:dyDescent="0.2">
      <c r="A316" s="16" t="s">
        <v>72</v>
      </c>
      <c r="B316" s="16" t="s">
        <v>270</v>
      </c>
      <c r="C316" s="16" t="s">
        <v>6</v>
      </c>
      <c r="D316" s="16" t="s">
        <v>271</v>
      </c>
      <c r="E316" s="16" t="s">
        <v>19</v>
      </c>
      <c r="F316" s="16">
        <v>80111600</v>
      </c>
      <c r="G316" s="16" t="s">
        <v>337</v>
      </c>
      <c r="H316" s="16" t="s">
        <v>68</v>
      </c>
      <c r="I316" s="16" t="s">
        <v>57</v>
      </c>
      <c r="J316" s="20" t="s">
        <v>275</v>
      </c>
      <c r="K316" s="20" t="s">
        <v>276</v>
      </c>
      <c r="L316" s="22">
        <v>3</v>
      </c>
      <c r="M316" s="18">
        <v>5665000</v>
      </c>
      <c r="N316" s="18">
        <f t="shared" si="18"/>
        <v>16995000</v>
      </c>
      <c r="O316" s="30" t="s">
        <v>335</v>
      </c>
      <c r="P316" s="16" t="s">
        <v>61</v>
      </c>
      <c r="Q316" s="21" t="s">
        <v>62</v>
      </c>
      <c r="R316" s="21" t="s">
        <v>63</v>
      </c>
      <c r="S316" s="42" t="s">
        <v>338</v>
      </c>
    </row>
    <row r="317" spans="1:19" ht="75" x14ac:dyDescent="0.2">
      <c r="A317" s="16" t="s">
        <v>72</v>
      </c>
      <c r="B317" s="16" t="s">
        <v>270</v>
      </c>
      <c r="C317" s="16" t="s">
        <v>6</v>
      </c>
      <c r="D317" s="16" t="s">
        <v>271</v>
      </c>
      <c r="E317" s="16" t="s">
        <v>19</v>
      </c>
      <c r="F317" s="16">
        <v>80111600</v>
      </c>
      <c r="G317" s="16" t="s">
        <v>339</v>
      </c>
      <c r="H317" s="16" t="s">
        <v>68</v>
      </c>
      <c r="I317" s="16" t="s">
        <v>57</v>
      </c>
      <c r="J317" s="20" t="s">
        <v>205</v>
      </c>
      <c r="K317" s="20" t="s">
        <v>205</v>
      </c>
      <c r="L317" s="22">
        <v>7</v>
      </c>
      <c r="M317" s="18">
        <v>2800000</v>
      </c>
      <c r="N317" s="18">
        <f t="shared" si="18"/>
        <v>19600000</v>
      </c>
      <c r="O317" s="30" t="s">
        <v>335</v>
      </c>
      <c r="P317" s="16" t="s">
        <v>61</v>
      </c>
      <c r="Q317" s="21" t="s">
        <v>62</v>
      </c>
      <c r="R317" s="21" t="s">
        <v>63</v>
      </c>
      <c r="S317" s="42" t="s">
        <v>340</v>
      </c>
    </row>
    <row r="318" spans="1:19" ht="75" x14ac:dyDescent="0.2">
      <c r="A318" s="16" t="s">
        <v>72</v>
      </c>
      <c r="B318" s="16" t="s">
        <v>270</v>
      </c>
      <c r="C318" s="16" t="s">
        <v>6</v>
      </c>
      <c r="D318" s="16" t="s">
        <v>271</v>
      </c>
      <c r="E318" s="16" t="s">
        <v>19</v>
      </c>
      <c r="F318" s="16">
        <v>80111600</v>
      </c>
      <c r="G318" s="16" t="s">
        <v>339</v>
      </c>
      <c r="H318" s="16" t="s">
        <v>68</v>
      </c>
      <c r="I318" s="16" t="s">
        <v>57</v>
      </c>
      <c r="J318" s="20" t="s">
        <v>275</v>
      </c>
      <c r="K318" s="20" t="s">
        <v>276</v>
      </c>
      <c r="L318" s="22">
        <v>3</v>
      </c>
      <c r="M318" s="18">
        <v>2800000</v>
      </c>
      <c r="N318" s="18">
        <f t="shared" si="18"/>
        <v>8400000</v>
      </c>
      <c r="O318" s="30" t="s">
        <v>335</v>
      </c>
      <c r="P318" s="16" t="s">
        <v>61</v>
      </c>
      <c r="Q318" s="21" t="s">
        <v>62</v>
      </c>
      <c r="R318" s="21" t="s">
        <v>63</v>
      </c>
      <c r="S318" s="42" t="s">
        <v>340</v>
      </c>
    </row>
    <row r="319" spans="1:19" ht="75" x14ac:dyDescent="0.2">
      <c r="A319" s="16" t="s">
        <v>72</v>
      </c>
      <c r="B319" s="16" t="s">
        <v>270</v>
      </c>
      <c r="C319" s="16" t="s">
        <v>6</v>
      </c>
      <c r="D319" s="16" t="s">
        <v>324</v>
      </c>
      <c r="E319" s="16" t="s">
        <v>20</v>
      </c>
      <c r="F319" s="16">
        <v>80111600</v>
      </c>
      <c r="G319" s="16" t="s">
        <v>341</v>
      </c>
      <c r="H319" s="16" t="s">
        <v>68</v>
      </c>
      <c r="I319" s="16" t="s">
        <v>57</v>
      </c>
      <c r="J319" s="20" t="s">
        <v>205</v>
      </c>
      <c r="K319" s="20" t="s">
        <v>205</v>
      </c>
      <c r="L319" s="22">
        <v>7</v>
      </c>
      <c r="M319" s="18">
        <v>4120000</v>
      </c>
      <c r="N319" s="18">
        <f t="shared" si="18"/>
        <v>28840000</v>
      </c>
      <c r="O319" s="30" t="s">
        <v>335</v>
      </c>
      <c r="P319" s="16" t="s">
        <v>61</v>
      </c>
      <c r="Q319" s="21" t="s">
        <v>62</v>
      </c>
      <c r="R319" s="21" t="s">
        <v>63</v>
      </c>
      <c r="S319" s="42" t="s">
        <v>342</v>
      </c>
    </row>
    <row r="320" spans="1:19" ht="75" x14ac:dyDescent="0.2">
      <c r="A320" s="16" t="s">
        <v>72</v>
      </c>
      <c r="B320" s="16" t="s">
        <v>270</v>
      </c>
      <c r="C320" s="16" t="s">
        <v>6</v>
      </c>
      <c r="D320" s="16" t="s">
        <v>324</v>
      </c>
      <c r="E320" s="16" t="s">
        <v>20</v>
      </c>
      <c r="F320" s="16">
        <v>80111600</v>
      </c>
      <c r="G320" s="16" t="s">
        <v>341</v>
      </c>
      <c r="H320" s="16" t="s">
        <v>68</v>
      </c>
      <c r="I320" s="16" t="s">
        <v>57</v>
      </c>
      <c r="J320" s="20" t="s">
        <v>275</v>
      </c>
      <c r="K320" s="20" t="s">
        <v>276</v>
      </c>
      <c r="L320" s="22">
        <v>4</v>
      </c>
      <c r="M320" s="18">
        <v>4120000</v>
      </c>
      <c r="N320" s="18">
        <f t="shared" si="18"/>
        <v>16480000</v>
      </c>
      <c r="O320" s="30" t="s">
        <v>335</v>
      </c>
      <c r="P320" s="16" t="s">
        <v>61</v>
      </c>
      <c r="Q320" s="21" t="s">
        <v>62</v>
      </c>
      <c r="R320" s="21" t="s">
        <v>63</v>
      </c>
      <c r="S320" s="42" t="s">
        <v>342</v>
      </c>
    </row>
    <row r="321" spans="1:19" ht="75" x14ac:dyDescent="0.2">
      <c r="A321" s="16" t="s">
        <v>72</v>
      </c>
      <c r="B321" s="16" t="s">
        <v>270</v>
      </c>
      <c r="C321" s="16" t="s">
        <v>6</v>
      </c>
      <c r="D321" s="16" t="s">
        <v>324</v>
      </c>
      <c r="E321" s="16" t="s">
        <v>18</v>
      </c>
      <c r="F321" s="16">
        <v>80111600</v>
      </c>
      <c r="G321" s="78" t="s">
        <v>343</v>
      </c>
      <c r="H321" s="16" t="s">
        <v>68</v>
      </c>
      <c r="I321" s="16" t="s">
        <v>57</v>
      </c>
      <c r="J321" s="20" t="s">
        <v>205</v>
      </c>
      <c r="K321" s="20" t="s">
        <v>205</v>
      </c>
      <c r="L321" s="22">
        <v>7</v>
      </c>
      <c r="M321" s="45">
        <v>6695000</v>
      </c>
      <c r="N321" s="18">
        <f t="shared" si="18"/>
        <v>46865000</v>
      </c>
      <c r="O321" s="30" t="s">
        <v>344</v>
      </c>
      <c r="P321" s="16" t="s">
        <v>61</v>
      </c>
      <c r="Q321" s="21" t="s">
        <v>62</v>
      </c>
      <c r="R321" s="21" t="s">
        <v>63</v>
      </c>
      <c r="S321" s="43" t="s">
        <v>581</v>
      </c>
    </row>
    <row r="322" spans="1:19" ht="75" x14ac:dyDescent="0.2">
      <c r="A322" s="16" t="s">
        <v>72</v>
      </c>
      <c r="B322" s="16" t="s">
        <v>270</v>
      </c>
      <c r="C322" s="16" t="s">
        <v>6</v>
      </c>
      <c r="D322" s="16" t="s">
        <v>324</v>
      </c>
      <c r="E322" s="16" t="s">
        <v>18</v>
      </c>
      <c r="F322" s="16">
        <v>80111600</v>
      </c>
      <c r="G322" s="78" t="s">
        <v>343</v>
      </c>
      <c r="H322" s="16" t="s">
        <v>68</v>
      </c>
      <c r="I322" s="16" t="s">
        <v>57</v>
      </c>
      <c r="J322" s="20" t="s">
        <v>275</v>
      </c>
      <c r="K322" s="20" t="s">
        <v>276</v>
      </c>
      <c r="L322" s="22">
        <v>2</v>
      </c>
      <c r="M322" s="45">
        <v>6695000</v>
      </c>
      <c r="N322" s="18">
        <f t="shared" si="18"/>
        <v>13390000</v>
      </c>
      <c r="O322" s="30" t="s">
        <v>344</v>
      </c>
      <c r="P322" s="16" t="s">
        <v>61</v>
      </c>
      <c r="Q322" s="21" t="s">
        <v>62</v>
      </c>
      <c r="R322" s="21" t="s">
        <v>63</v>
      </c>
      <c r="S322" s="43" t="s">
        <v>581</v>
      </c>
    </row>
    <row r="323" spans="1:19" ht="75" x14ac:dyDescent="0.2">
      <c r="A323" s="16" t="s">
        <v>72</v>
      </c>
      <c r="B323" s="16" t="s">
        <v>270</v>
      </c>
      <c r="C323" s="16" t="s">
        <v>6</v>
      </c>
      <c r="D323" s="16" t="s">
        <v>324</v>
      </c>
      <c r="E323" s="16" t="s">
        <v>18</v>
      </c>
      <c r="F323" s="16">
        <v>80111600</v>
      </c>
      <c r="G323" s="78" t="s">
        <v>345</v>
      </c>
      <c r="H323" s="16" t="s">
        <v>68</v>
      </c>
      <c r="I323" s="16" t="s">
        <v>57</v>
      </c>
      <c r="J323" s="20" t="s">
        <v>275</v>
      </c>
      <c r="K323" s="20" t="s">
        <v>276</v>
      </c>
      <c r="L323" s="22">
        <v>4</v>
      </c>
      <c r="M323" s="18">
        <v>4800000</v>
      </c>
      <c r="N323" s="18">
        <f t="shared" si="18"/>
        <v>19200000</v>
      </c>
      <c r="O323" s="30" t="s">
        <v>344</v>
      </c>
      <c r="P323" s="16" t="s">
        <v>61</v>
      </c>
      <c r="Q323" s="21" t="s">
        <v>62</v>
      </c>
      <c r="R323" s="21" t="s">
        <v>63</v>
      </c>
      <c r="S323" s="44" t="s">
        <v>582</v>
      </c>
    </row>
    <row r="324" spans="1:19" ht="60" x14ac:dyDescent="0.2">
      <c r="A324" s="16" t="s">
        <v>72</v>
      </c>
      <c r="B324" s="16" t="s">
        <v>270</v>
      </c>
      <c r="C324" s="16" t="s">
        <v>6</v>
      </c>
      <c r="D324" s="16" t="s">
        <v>271</v>
      </c>
      <c r="E324" s="16" t="s">
        <v>19</v>
      </c>
      <c r="F324" s="16" t="s">
        <v>346</v>
      </c>
      <c r="G324" s="16" t="s">
        <v>347</v>
      </c>
      <c r="H324" s="16" t="s">
        <v>348</v>
      </c>
      <c r="I324" s="16" t="s">
        <v>349</v>
      </c>
      <c r="J324" s="20" t="s">
        <v>205</v>
      </c>
      <c r="K324" s="20" t="s">
        <v>205</v>
      </c>
      <c r="L324" s="22">
        <v>6</v>
      </c>
      <c r="M324" s="18">
        <f>+N324/6</f>
        <v>33956666.666666664</v>
      </c>
      <c r="N324" s="18">
        <f>203079000+661000</f>
        <v>203740000</v>
      </c>
      <c r="O324" s="30" t="s">
        <v>335</v>
      </c>
      <c r="P324" s="16" t="s">
        <v>61</v>
      </c>
      <c r="Q324" s="21" t="s">
        <v>62</v>
      </c>
      <c r="R324" s="21" t="s">
        <v>63</v>
      </c>
      <c r="S324" s="42" t="s">
        <v>350</v>
      </c>
    </row>
    <row r="325" spans="1:19" ht="60" x14ac:dyDescent="0.2">
      <c r="A325" s="16" t="s">
        <v>72</v>
      </c>
      <c r="B325" s="16" t="s">
        <v>270</v>
      </c>
      <c r="C325" s="16" t="s">
        <v>6</v>
      </c>
      <c r="D325" s="16" t="s">
        <v>271</v>
      </c>
      <c r="E325" s="16" t="s">
        <v>19</v>
      </c>
      <c r="F325" s="16" t="s">
        <v>346</v>
      </c>
      <c r="G325" s="16" t="s">
        <v>583</v>
      </c>
      <c r="H325" s="16" t="s">
        <v>348</v>
      </c>
      <c r="I325" s="16" t="s">
        <v>349</v>
      </c>
      <c r="J325" s="20" t="s">
        <v>205</v>
      </c>
      <c r="K325" s="20" t="s">
        <v>205</v>
      </c>
      <c r="L325" s="22">
        <v>7</v>
      </c>
      <c r="M325" s="18">
        <v>5000000</v>
      </c>
      <c r="N325" s="18">
        <f>+L325*M325</f>
        <v>35000000</v>
      </c>
      <c r="O325" s="30" t="s">
        <v>335</v>
      </c>
      <c r="P325" s="16" t="s">
        <v>61</v>
      </c>
      <c r="Q325" s="21" t="s">
        <v>62</v>
      </c>
      <c r="R325" s="21" t="s">
        <v>63</v>
      </c>
      <c r="S325" s="42" t="s">
        <v>350</v>
      </c>
    </row>
    <row r="326" spans="1:19" ht="105" x14ac:dyDescent="0.2">
      <c r="A326" s="16" t="s">
        <v>72</v>
      </c>
      <c r="B326" s="16" t="s">
        <v>270</v>
      </c>
      <c r="C326" s="16" t="s">
        <v>6</v>
      </c>
      <c r="D326" s="16" t="s">
        <v>324</v>
      </c>
      <c r="E326" s="16" t="s">
        <v>20</v>
      </c>
      <c r="F326" s="16">
        <v>80111600</v>
      </c>
      <c r="G326" s="17" t="s">
        <v>584</v>
      </c>
      <c r="H326" s="16" t="s">
        <v>68</v>
      </c>
      <c r="I326" s="16" t="s">
        <v>57</v>
      </c>
      <c r="J326" s="20" t="s">
        <v>205</v>
      </c>
      <c r="K326" s="20" t="s">
        <v>205</v>
      </c>
      <c r="L326" s="22">
        <v>7</v>
      </c>
      <c r="M326" s="18">
        <v>7000000</v>
      </c>
      <c r="N326" s="46">
        <f t="shared" ref="N326:N338" si="19">+M326*L326</f>
        <v>49000000</v>
      </c>
      <c r="O326" s="20" t="s">
        <v>351</v>
      </c>
      <c r="P326" s="16" t="s">
        <v>61</v>
      </c>
      <c r="Q326" s="21" t="s">
        <v>62</v>
      </c>
      <c r="R326" s="21" t="s">
        <v>63</v>
      </c>
      <c r="S326" s="42" t="s">
        <v>352</v>
      </c>
    </row>
    <row r="327" spans="1:19" ht="105" x14ac:dyDescent="0.2">
      <c r="A327" s="16" t="s">
        <v>72</v>
      </c>
      <c r="B327" s="16" t="s">
        <v>270</v>
      </c>
      <c r="C327" s="16" t="s">
        <v>6</v>
      </c>
      <c r="D327" s="16" t="s">
        <v>324</v>
      </c>
      <c r="E327" s="16" t="s">
        <v>20</v>
      </c>
      <c r="F327" s="16">
        <v>80111600</v>
      </c>
      <c r="G327" s="17" t="s">
        <v>584</v>
      </c>
      <c r="H327" s="16" t="s">
        <v>68</v>
      </c>
      <c r="I327" s="16" t="s">
        <v>57</v>
      </c>
      <c r="J327" s="20" t="s">
        <v>275</v>
      </c>
      <c r="K327" s="20" t="s">
        <v>276</v>
      </c>
      <c r="L327" s="22">
        <v>4</v>
      </c>
      <c r="M327" s="18">
        <v>7000000</v>
      </c>
      <c r="N327" s="46">
        <f t="shared" si="19"/>
        <v>28000000</v>
      </c>
      <c r="O327" s="20" t="s">
        <v>351</v>
      </c>
      <c r="P327" s="16" t="s">
        <v>61</v>
      </c>
      <c r="Q327" s="21" t="s">
        <v>62</v>
      </c>
      <c r="R327" s="21" t="s">
        <v>63</v>
      </c>
      <c r="S327" s="42" t="s">
        <v>352</v>
      </c>
    </row>
    <row r="328" spans="1:19" ht="120" x14ac:dyDescent="0.2">
      <c r="A328" s="16" t="s">
        <v>72</v>
      </c>
      <c r="B328" s="16" t="s">
        <v>270</v>
      </c>
      <c r="C328" s="16" t="s">
        <v>6</v>
      </c>
      <c r="D328" s="16" t="s">
        <v>324</v>
      </c>
      <c r="E328" s="16" t="s">
        <v>20</v>
      </c>
      <c r="F328" s="16">
        <v>80111600</v>
      </c>
      <c r="G328" s="17" t="s">
        <v>353</v>
      </c>
      <c r="H328" s="16" t="s">
        <v>68</v>
      </c>
      <c r="I328" s="16" t="s">
        <v>57</v>
      </c>
      <c r="J328" s="20" t="s">
        <v>205</v>
      </c>
      <c r="K328" s="20" t="s">
        <v>205</v>
      </c>
      <c r="L328" s="22">
        <v>7</v>
      </c>
      <c r="M328" s="18">
        <v>5300000</v>
      </c>
      <c r="N328" s="46">
        <f t="shared" si="19"/>
        <v>37100000</v>
      </c>
      <c r="O328" s="20" t="s">
        <v>351</v>
      </c>
      <c r="P328" s="16" t="s">
        <v>61</v>
      </c>
      <c r="Q328" s="21" t="s">
        <v>62</v>
      </c>
      <c r="R328" s="21" t="s">
        <v>63</v>
      </c>
      <c r="S328" s="43" t="s">
        <v>354</v>
      </c>
    </row>
    <row r="329" spans="1:19" ht="120" x14ac:dyDescent="0.2">
      <c r="A329" s="16" t="s">
        <v>72</v>
      </c>
      <c r="B329" s="16" t="s">
        <v>270</v>
      </c>
      <c r="C329" s="16" t="s">
        <v>6</v>
      </c>
      <c r="D329" s="16" t="s">
        <v>324</v>
      </c>
      <c r="E329" s="16" t="s">
        <v>20</v>
      </c>
      <c r="F329" s="16">
        <v>80111600</v>
      </c>
      <c r="G329" s="17" t="s">
        <v>353</v>
      </c>
      <c r="H329" s="16" t="s">
        <v>68</v>
      </c>
      <c r="I329" s="16" t="s">
        <v>57</v>
      </c>
      <c r="J329" s="20" t="s">
        <v>275</v>
      </c>
      <c r="K329" s="20" t="s">
        <v>276</v>
      </c>
      <c r="L329" s="22">
        <v>4</v>
      </c>
      <c r="M329" s="18">
        <v>5300000</v>
      </c>
      <c r="N329" s="46">
        <f t="shared" si="19"/>
        <v>21200000</v>
      </c>
      <c r="O329" s="20" t="s">
        <v>351</v>
      </c>
      <c r="P329" s="16" t="s">
        <v>61</v>
      </c>
      <c r="Q329" s="21" t="s">
        <v>62</v>
      </c>
      <c r="R329" s="21" t="s">
        <v>63</v>
      </c>
      <c r="S329" s="43" t="s">
        <v>354</v>
      </c>
    </row>
    <row r="330" spans="1:19" ht="75" x14ac:dyDescent="0.2">
      <c r="A330" s="16" t="s">
        <v>72</v>
      </c>
      <c r="B330" s="16" t="s">
        <v>270</v>
      </c>
      <c r="C330" s="16" t="s">
        <v>6</v>
      </c>
      <c r="D330" s="16" t="s">
        <v>324</v>
      </c>
      <c r="E330" s="16" t="s">
        <v>20</v>
      </c>
      <c r="F330" s="16">
        <v>80111600</v>
      </c>
      <c r="G330" s="17" t="s">
        <v>355</v>
      </c>
      <c r="H330" s="16" t="s">
        <v>68</v>
      </c>
      <c r="I330" s="16" t="s">
        <v>57</v>
      </c>
      <c r="J330" s="20" t="s">
        <v>205</v>
      </c>
      <c r="K330" s="20" t="s">
        <v>205</v>
      </c>
      <c r="L330" s="22">
        <v>8</v>
      </c>
      <c r="M330" s="18">
        <v>5000000</v>
      </c>
      <c r="N330" s="46">
        <f t="shared" si="19"/>
        <v>40000000</v>
      </c>
      <c r="O330" s="20" t="s">
        <v>351</v>
      </c>
      <c r="P330" s="16" t="s">
        <v>61</v>
      </c>
      <c r="Q330" s="21" t="s">
        <v>62</v>
      </c>
      <c r="R330" s="21" t="s">
        <v>63</v>
      </c>
      <c r="S330" s="42" t="s">
        <v>356</v>
      </c>
    </row>
    <row r="331" spans="1:19" ht="90" x14ac:dyDescent="0.2">
      <c r="A331" s="16" t="s">
        <v>72</v>
      </c>
      <c r="B331" s="16" t="s">
        <v>270</v>
      </c>
      <c r="C331" s="16" t="s">
        <v>6</v>
      </c>
      <c r="D331" s="16" t="s">
        <v>324</v>
      </c>
      <c r="E331" s="16" t="s">
        <v>20</v>
      </c>
      <c r="F331" s="16">
        <v>80111600</v>
      </c>
      <c r="G331" s="17" t="s">
        <v>357</v>
      </c>
      <c r="H331" s="16" t="s">
        <v>68</v>
      </c>
      <c r="I331" s="16" t="s">
        <v>57</v>
      </c>
      <c r="J331" s="20" t="s">
        <v>205</v>
      </c>
      <c r="K331" s="20" t="s">
        <v>205</v>
      </c>
      <c r="L331" s="22">
        <v>7</v>
      </c>
      <c r="M331" s="18">
        <v>3422000</v>
      </c>
      <c r="N331" s="46">
        <f t="shared" si="19"/>
        <v>23954000</v>
      </c>
      <c r="O331" s="20" t="s">
        <v>351</v>
      </c>
      <c r="P331" s="16" t="s">
        <v>61</v>
      </c>
      <c r="Q331" s="21" t="s">
        <v>62</v>
      </c>
      <c r="R331" s="21" t="s">
        <v>63</v>
      </c>
      <c r="S331" s="42" t="s">
        <v>358</v>
      </c>
    </row>
    <row r="332" spans="1:19" ht="90" x14ac:dyDescent="0.2">
      <c r="A332" s="16" t="s">
        <v>72</v>
      </c>
      <c r="B332" s="16" t="s">
        <v>270</v>
      </c>
      <c r="C332" s="16" t="s">
        <v>6</v>
      </c>
      <c r="D332" s="16" t="s">
        <v>324</v>
      </c>
      <c r="E332" s="16" t="s">
        <v>20</v>
      </c>
      <c r="F332" s="16">
        <v>80111600</v>
      </c>
      <c r="G332" s="17" t="s">
        <v>357</v>
      </c>
      <c r="H332" s="16" t="s">
        <v>68</v>
      </c>
      <c r="I332" s="16" t="s">
        <v>57</v>
      </c>
      <c r="J332" s="20" t="s">
        <v>275</v>
      </c>
      <c r="K332" s="20" t="s">
        <v>276</v>
      </c>
      <c r="L332" s="22">
        <v>2</v>
      </c>
      <c r="M332" s="18">
        <v>3422000</v>
      </c>
      <c r="N332" s="46">
        <f t="shared" si="19"/>
        <v>6844000</v>
      </c>
      <c r="O332" s="20" t="s">
        <v>351</v>
      </c>
      <c r="P332" s="16" t="s">
        <v>61</v>
      </c>
      <c r="Q332" s="21" t="s">
        <v>62</v>
      </c>
      <c r="R332" s="21" t="s">
        <v>63</v>
      </c>
      <c r="S332" s="42" t="s">
        <v>358</v>
      </c>
    </row>
    <row r="333" spans="1:19" ht="105" x14ac:dyDescent="0.2">
      <c r="A333" s="16" t="s">
        <v>72</v>
      </c>
      <c r="B333" s="16" t="s">
        <v>270</v>
      </c>
      <c r="C333" s="16" t="s">
        <v>6</v>
      </c>
      <c r="D333" s="16" t="s">
        <v>324</v>
      </c>
      <c r="E333" s="16" t="s">
        <v>20</v>
      </c>
      <c r="F333" s="16">
        <v>80111600</v>
      </c>
      <c r="G333" s="17" t="s">
        <v>585</v>
      </c>
      <c r="H333" s="16" t="s">
        <v>68</v>
      </c>
      <c r="I333" s="16" t="s">
        <v>57</v>
      </c>
      <c r="J333" s="20" t="s">
        <v>205</v>
      </c>
      <c r="K333" s="20" t="s">
        <v>205</v>
      </c>
      <c r="L333" s="22">
        <v>7</v>
      </c>
      <c r="M333" s="18">
        <v>3530000</v>
      </c>
      <c r="N333" s="46">
        <f t="shared" si="19"/>
        <v>24710000</v>
      </c>
      <c r="O333" s="20" t="s">
        <v>351</v>
      </c>
      <c r="P333" s="16" t="s">
        <v>61</v>
      </c>
      <c r="Q333" s="21" t="s">
        <v>62</v>
      </c>
      <c r="R333" s="21" t="s">
        <v>63</v>
      </c>
      <c r="S333" s="42" t="s">
        <v>359</v>
      </c>
    </row>
    <row r="334" spans="1:19" ht="105" x14ac:dyDescent="0.2">
      <c r="A334" s="16" t="s">
        <v>72</v>
      </c>
      <c r="B334" s="16" t="s">
        <v>270</v>
      </c>
      <c r="C334" s="16" t="s">
        <v>6</v>
      </c>
      <c r="D334" s="16" t="s">
        <v>324</v>
      </c>
      <c r="E334" s="16" t="s">
        <v>20</v>
      </c>
      <c r="F334" s="16">
        <v>80111600</v>
      </c>
      <c r="G334" s="17" t="s">
        <v>585</v>
      </c>
      <c r="H334" s="16" t="s">
        <v>68</v>
      </c>
      <c r="I334" s="16" t="s">
        <v>57</v>
      </c>
      <c r="J334" s="20" t="s">
        <v>275</v>
      </c>
      <c r="K334" s="20" t="s">
        <v>276</v>
      </c>
      <c r="L334" s="22">
        <v>3.5</v>
      </c>
      <c r="M334" s="18">
        <v>3530000</v>
      </c>
      <c r="N334" s="46">
        <f t="shared" si="19"/>
        <v>12355000</v>
      </c>
      <c r="O334" s="20" t="s">
        <v>351</v>
      </c>
      <c r="P334" s="16" t="s">
        <v>61</v>
      </c>
      <c r="Q334" s="21" t="s">
        <v>62</v>
      </c>
      <c r="R334" s="21" t="s">
        <v>63</v>
      </c>
      <c r="S334" s="42" t="s">
        <v>359</v>
      </c>
    </row>
    <row r="335" spans="1:19" ht="120" x14ac:dyDescent="0.2">
      <c r="A335" s="16" t="s">
        <v>72</v>
      </c>
      <c r="B335" s="16" t="s">
        <v>270</v>
      </c>
      <c r="C335" s="16" t="s">
        <v>6</v>
      </c>
      <c r="D335" s="16" t="s">
        <v>324</v>
      </c>
      <c r="E335" s="16" t="s">
        <v>20</v>
      </c>
      <c r="F335" s="16">
        <v>80111600</v>
      </c>
      <c r="G335" s="17" t="s">
        <v>353</v>
      </c>
      <c r="H335" s="16" t="s">
        <v>68</v>
      </c>
      <c r="I335" s="16" t="s">
        <v>57</v>
      </c>
      <c r="J335" s="20" t="s">
        <v>205</v>
      </c>
      <c r="K335" s="20" t="s">
        <v>205</v>
      </c>
      <c r="L335" s="22">
        <v>7</v>
      </c>
      <c r="M335" s="18">
        <v>5300000</v>
      </c>
      <c r="N335" s="46">
        <f t="shared" si="19"/>
        <v>37100000</v>
      </c>
      <c r="O335" s="20" t="s">
        <v>351</v>
      </c>
      <c r="P335" s="16" t="s">
        <v>61</v>
      </c>
      <c r="Q335" s="21" t="s">
        <v>62</v>
      </c>
      <c r="R335" s="21" t="s">
        <v>63</v>
      </c>
      <c r="S335" s="42" t="s">
        <v>360</v>
      </c>
    </row>
    <row r="336" spans="1:19" ht="120" x14ac:dyDescent="0.2">
      <c r="A336" s="16" t="s">
        <v>72</v>
      </c>
      <c r="B336" s="16" t="s">
        <v>270</v>
      </c>
      <c r="C336" s="16" t="s">
        <v>6</v>
      </c>
      <c r="D336" s="16" t="s">
        <v>324</v>
      </c>
      <c r="E336" s="16" t="s">
        <v>20</v>
      </c>
      <c r="F336" s="16">
        <v>80111600</v>
      </c>
      <c r="G336" s="17" t="s">
        <v>353</v>
      </c>
      <c r="H336" s="16" t="s">
        <v>68</v>
      </c>
      <c r="I336" s="16" t="s">
        <v>57</v>
      </c>
      <c r="J336" s="20" t="s">
        <v>275</v>
      </c>
      <c r="K336" s="20" t="s">
        <v>276</v>
      </c>
      <c r="L336" s="22">
        <v>4</v>
      </c>
      <c r="M336" s="18">
        <v>5300000</v>
      </c>
      <c r="N336" s="46">
        <f t="shared" si="19"/>
        <v>21200000</v>
      </c>
      <c r="O336" s="20" t="s">
        <v>351</v>
      </c>
      <c r="P336" s="16" t="s">
        <v>61</v>
      </c>
      <c r="Q336" s="21" t="s">
        <v>62</v>
      </c>
      <c r="R336" s="21" t="s">
        <v>63</v>
      </c>
      <c r="S336" s="42" t="s">
        <v>360</v>
      </c>
    </row>
    <row r="337" spans="1:19" ht="90" x14ac:dyDescent="0.2">
      <c r="A337" s="16" t="s">
        <v>72</v>
      </c>
      <c r="B337" s="16" t="s">
        <v>270</v>
      </c>
      <c r="C337" s="16" t="s">
        <v>6</v>
      </c>
      <c r="D337" s="16" t="s">
        <v>324</v>
      </c>
      <c r="E337" s="16" t="s">
        <v>20</v>
      </c>
      <c r="F337" s="16">
        <v>80111600</v>
      </c>
      <c r="G337" s="17" t="s">
        <v>361</v>
      </c>
      <c r="H337" s="16" t="s">
        <v>68</v>
      </c>
      <c r="I337" s="16" t="s">
        <v>57</v>
      </c>
      <c r="J337" s="20" t="s">
        <v>205</v>
      </c>
      <c r="K337" s="20" t="s">
        <v>205</v>
      </c>
      <c r="L337" s="22">
        <v>7</v>
      </c>
      <c r="M337" s="18">
        <v>6180000</v>
      </c>
      <c r="N337" s="46">
        <f t="shared" si="19"/>
        <v>43260000</v>
      </c>
      <c r="O337" s="20" t="s">
        <v>351</v>
      </c>
      <c r="P337" s="16" t="s">
        <v>61</v>
      </c>
      <c r="Q337" s="21" t="s">
        <v>62</v>
      </c>
      <c r="R337" s="21" t="s">
        <v>63</v>
      </c>
      <c r="S337" s="42" t="s">
        <v>362</v>
      </c>
    </row>
    <row r="338" spans="1:19" ht="90" x14ac:dyDescent="0.2">
      <c r="A338" s="16" t="s">
        <v>72</v>
      </c>
      <c r="B338" s="16" t="s">
        <v>270</v>
      </c>
      <c r="C338" s="16" t="s">
        <v>6</v>
      </c>
      <c r="D338" s="16" t="s">
        <v>324</v>
      </c>
      <c r="E338" s="16" t="s">
        <v>20</v>
      </c>
      <c r="F338" s="16">
        <v>80111600</v>
      </c>
      <c r="G338" s="17" t="s">
        <v>361</v>
      </c>
      <c r="H338" s="16" t="s">
        <v>68</v>
      </c>
      <c r="I338" s="16" t="s">
        <v>57</v>
      </c>
      <c r="J338" s="20" t="s">
        <v>275</v>
      </c>
      <c r="K338" s="20" t="s">
        <v>276</v>
      </c>
      <c r="L338" s="22">
        <v>4</v>
      </c>
      <c r="M338" s="18">
        <v>6180000</v>
      </c>
      <c r="N338" s="46">
        <f t="shared" si="19"/>
        <v>24720000</v>
      </c>
      <c r="O338" s="20" t="s">
        <v>351</v>
      </c>
      <c r="P338" s="16" t="s">
        <v>61</v>
      </c>
      <c r="Q338" s="21" t="s">
        <v>62</v>
      </c>
      <c r="R338" s="21" t="s">
        <v>63</v>
      </c>
      <c r="S338" s="42" t="s">
        <v>362</v>
      </c>
    </row>
    <row r="339" spans="1:19" ht="105" x14ac:dyDescent="0.2">
      <c r="A339" s="16" t="s">
        <v>72</v>
      </c>
      <c r="B339" s="16" t="s">
        <v>270</v>
      </c>
      <c r="C339" s="16" t="s">
        <v>6</v>
      </c>
      <c r="D339" s="16" t="s">
        <v>324</v>
      </c>
      <c r="E339" s="16" t="s">
        <v>20</v>
      </c>
      <c r="F339" s="16">
        <v>80111600</v>
      </c>
      <c r="G339" s="16" t="s">
        <v>363</v>
      </c>
      <c r="H339" s="16" t="s">
        <v>68</v>
      </c>
      <c r="I339" s="16" t="s">
        <v>57</v>
      </c>
      <c r="J339" s="20" t="s">
        <v>205</v>
      </c>
      <c r="K339" s="20" t="s">
        <v>205</v>
      </c>
      <c r="L339" s="22">
        <v>7</v>
      </c>
      <c r="M339" s="18">
        <v>4944000</v>
      </c>
      <c r="N339" s="18">
        <f t="shared" ref="N339:N351" si="20">+L339*M339</f>
        <v>34608000</v>
      </c>
      <c r="O339" s="20" t="s">
        <v>364</v>
      </c>
      <c r="P339" s="16" t="s">
        <v>61</v>
      </c>
      <c r="Q339" s="21" t="s">
        <v>62</v>
      </c>
      <c r="R339" s="21" t="s">
        <v>63</v>
      </c>
      <c r="S339" s="42" t="s">
        <v>365</v>
      </c>
    </row>
    <row r="340" spans="1:19" ht="105" x14ac:dyDescent="0.2">
      <c r="A340" s="16" t="s">
        <v>72</v>
      </c>
      <c r="B340" s="16" t="s">
        <v>270</v>
      </c>
      <c r="C340" s="16" t="s">
        <v>6</v>
      </c>
      <c r="D340" s="16" t="s">
        <v>324</v>
      </c>
      <c r="E340" s="16" t="s">
        <v>20</v>
      </c>
      <c r="F340" s="16">
        <v>80111600</v>
      </c>
      <c r="G340" s="16" t="s">
        <v>363</v>
      </c>
      <c r="H340" s="16" t="s">
        <v>68</v>
      </c>
      <c r="I340" s="16" t="s">
        <v>57</v>
      </c>
      <c r="J340" s="20" t="s">
        <v>275</v>
      </c>
      <c r="K340" s="20" t="s">
        <v>276</v>
      </c>
      <c r="L340" s="22">
        <v>3</v>
      </c>
      <c r="M340" s="18">
        <v>4944000</v>
      </c>
      <c r="N340" s="18">
        <f t="shared" si="20"/>
        <v>14832000</v>
      </c>
      <c r="O340" s="20" t="s">
        <v>364</v>
      </c>
      <c r="P340" s="16" t="s">
        <v>61</v>
      </c>
      <c r="Q340" s="21" t="s">
        <v>62</v>
      </c>
      <c r="R340" s="21" t="s">
        <v>63</v>
      </c>
      <c r="S340" s="42" t="s">
        <v>365</v>
      </c>
    </row>
    <row r="341" spans="1:19" ht="90" x14ac:dyDescent="0.2">
      <c r="A341" s="16" t="s">
        <v>72</v>
      </c>
      <c r="B341" s="16" t="s">
        <v>270</v>
      </c>
      <c r="C341" s="16" t="s">
        <v>6</v>
      </c>
      <c r="D341" s="16" t="s">
        <v>324</v>
      </c>
      <c r="E341" s="16" t="s">
        <v>20</v>
      </c>
      <c r="F341" s="16">
        <v>80111600</v>
      </c>
      <c r="G341" s="16" t="s">
        <v>366</v>
      </c>
      <c r="H341" s="16" t="s">
        <v>68</v>
      </c>
      <c r="I341" s="16" t="s">
        <v>57</v>
      </c>
      <c r="J341" s="20" t="s">
        <v>205</v>
      </c>
      <c r="K341" s="20" t="s">
        <v>205</v>
      </c>
      <c r="L341" s="22">
        <v>7</v>
      </c>
      <c r="M341" s="18">
        <v>4944000</v>
      </c>
      <c r="N341" s="18">
        <f t="shared" si="20"/>
        <v>34608000</v>
      </c>
      <c r="O341" s="20" t="s">
        <v>364</v>
      </c>
      <c r="P341" s="16" t="s">
        <v>61</v>
      </c>
      <c r="Q341" s="21" t="s">
        <v>62</v>
      </c>
      <c r="R341" s="21" t="s">
        <v>63</v>
      </c>
      <c r="S341" s="42" t="s">
        <v>367</v>
      </c>
    </row>
    <row r="342" spans="1:19" ht="90" x14ac:dyDescent="0.2">
      <c r="A342" s="16" t="s">
        <v>72</v>
      </c>
      <c r="B342" s="16" t="s">
        <v>270</v>
      </c>
      <c r="C342" s="16" t="s">
        <v>6</v>
      </c>
      <c r="D342" s="16" t="s">
        <v>324</v>
      </c>
      <c r="E342" s="16" t="s">
        <v>20</v>
      </c>
      <c r="F342" s="16">
        <v>80111600</v>
      </c>
      <c r="G342" s="16" t="s">
        <v>366</v>
      </c>
      <c r="H342" s="16" t="s">
        <v>68</v>
      </c>
      <c r="I342" s="16" t="s">
        <v>57</v>
      </c>
      <c r="J342" s="20" t="s">
        <v>275</v>
      </c>
      <c r="K342" s="20" t="s">
        <v>276</v>
      </c>
      <c r="L342" s="22">
        <v>3</v>
      </c>
      <c r="M342" s="18">
        <v>4944000</v>
      </c>
      <c r="N342" s="18">
        <f t="shared" si="20"/>
        <v>14832000</v>
      </c>
      <c r="O342" s="20" t="s">
        <v>364</v>
      </c>
      <c r="P342" s="16" t="s">
        <v>61</v>
      </c>
      <c r="Q342" s="21" t="s">
        <v>62</v>
      </c>
      <c r="R342" s="21" t="s">
        <v>63</v>
      </c>
      <c r="S342" s="42" t="s">
        <v>367</v>
      </c>
    </row>
    <row r="343" spans="1:19" ht="90" x14ac:dyDescent="0.2">
      <c r="A343" s="16" t="s">
        <v>72</v>
      </c>
      <c r="B343" s="16" t="s">
        <v>270</v>
      </c>
      <c r="C343" s="16" t="s">
        <v>6</v>
      </c>
      <c r="D343" s="16" t="s">
        <v>324</v>
      </c>
      <c r="E343" s="16" t="s">
        <v>20</v>
      </c>
      <c r="F343" s="16">
        <v>80111600</v>
      </c>
      <c r="G343" s="16" t="s">
        <v>368</v>
      </c>
      <c r="H343" s="16" t="s">
        <v>68</v>
      </c>
      <c r="I343" s="16" t="s">
        <v>57</v>
      </c>
      <c r="J343" s="20" t="s">
        <v>205</v>
      </c>
      <c r="K343" s="20" t="s">
        <v>205</v>
      </c>
      <c r="L343" s="22">
        <v>7</v>
      </c>
      <c r="M343" s="18">
        <v>4944000</v>
      </c>
      <c r="N343" s="18">
        <f t="shared" si="20"/>
        <v>34608000</v>
      </c>
      <c r="O343" s="20" t="s">
        <v>364</v>
      </c>
      <c r="P343" s="16" t="s">
        <v>61</v>
      </c>
      <c r="Q343" s="21" t="s">
        <v>62</v>
      </c>
      <c r="R343" s="21" t="s">
        <v>63</v>
      </c>
      <c r="S343" s="42" t="s">
        <v>369</v>
      </c>
    </row>
    <row r="344" spans="1:19" ht="90" x14ac:dyDescent="0.2">
      <c r="A344" s="16" t="s">
        <v>72</v>
      </c>
      <c r="B344" s="16" t="s">
        <v>270</v>
      </c>
      <c r="C344" s="16" t="s">
        <v>6</v>
      </c>
      <c r="D344" s="16" t="s">
        <v>324</v>
      </c>
      <c r="E344" s="16" t="s">
        <v>20</v>
      </c>
      <c r="F344" s="16">
        <v>80111600</v>
      </c>
      <c r="G344" s="16" t="s">
        <v>368</v>
      </c>
      <c r="H344" s="16" t="s">
        <v>68</v>
      </c>
      <c r="I344" s="16" t="s">
        <v>57</v>
      </c>
      <c r="J344" s="20" t="s">
        <v>275</v>
      </c>
      <c r="K344" s="20" t="s">
        <v>276</v>
      </c>
      <c r="L344" s="22">
        <v>4</v>
      </c>
      <c r="M344" s="18">
        <v>4944000</v>
      </c>
      <c r="N344" s="18">
        <f t="shared" si="20"/>
        <v>19776000</v>
      </c>
      <c r="O344" s="20" t="s">
        <v>364</v>
      </c>
      <c r="P344" s="16" t="s">
        <v>61</v>
      </c>
      <c r="Q344" s="21" t="s">
        <v>62</v>
      </c>
      <c r="R344" s="21" t="s">
        <v>63</v>
      </c>
      <c r="S344" s="42" t="s">
        <v>369</v>
      </c>
    </row>
    <row r="345" spans="1:19" ht="60" x14ac:dyDescent="0.2">
      <c r="A345" s="16" t="s">
        <v>72</v>
      </c>
      <c r="B345" s="16" t="s">
        <v>270</v>
      </c>
      <c r="C345" s="16" t="s">
        <v>6</v>
      </c>
      <c r="D345" s="16" t="s">
        <v>324</v>
      </c>
      <c r="E345" s="16" t="s">
        <v>20</v>
      </c>
      <c r="F345" s="16">
        <v>80111600</v>
      </c>
      <c r="G345" s="16" t="s">
        <v>370</v>
      </c>
      <c r="H345" s="16" t="s">
        <v>68</v>
      </c>
      <c r="I345" s="16" t="s">
        <v>57</v>
      </c>
      <c r="J345" s="20" t="s">
        <v>205</v>
      </c>
      <c r="K345" s="20" t="s">
        <v>205</v>
      </c>
      <c r="L345" s="22">
        <v>7</v>
      </c>
      <c r="M345" s="18">
        <v>5200000</v>
      </c>
      <c r="N345" s="18">
        <f t="shared" si="20"/>
        <v>36400000</v>
      </c>
      <c r="O345" s="20" t="s">
        <v>371</v>
      </c>
      <c r="P345" s="16" t="s">
        <v>61</v>
      </c>
      <c r="Q345" s="21" t="s">
        <v>62</v>
      </c>
      <c r="R345" s="21" t="s">
        <v>63</v>
      </c>
      <c r="S345" s="42" t="s">
        <v>372</v>
      </c>
    </row>
    <row r="346" spans="1:19" ht="60" x14ac:dyDescent="0.2">
      <c r="A346" s="16" t="s">
        <v>72</v>
      </c>
      <c r="B346" s="16" t="s">
        <v>270</v>
      </c>
      <c r="C346" s="16" t="s">
        <v>6</v>
      </c>
      <c r="D346" s="16" t="s">
        <v>324</v>
      </c>
      <c r="E346" s="16" t="s">
        <v>20</v>
      </c>
      <c r="F346" s="16">
        <v>80111600</v>
      </c>
      <c r="G346" s="16" t="s">
        <v>370</v>
      </c>
      <c r="H346" s="16" t="s">
        <v>68</v>
      </c>
      <c r="I346" s="16" t="s">
        <v>57</v>
      </c>
      <c r="J346" s="20" t="s">
        <v>205</v>
      </c>
      <c r="K346" s="20" t="s">
        <v>205</v>
      </c>
      <c r="L346" s="22">
        <v>5</v>
      </c>
      <c r="M346" s="18">
        <v>5200000</v>
      </c>
      <c r="N346" s="18">
        <f t="shared" si="20"/>
        <v>26000000</v>
      </c>
      <c r="O346" s="20" t="s">
        <v>371</v>
      </c>
      <c r="P346" s="16" t="s">
        <v>61</v>
      </c>
      <c r="Q346" s="21" t="s">
        <v>62</v>
      </c>
      <c r="R346" s="21" t="s">
        <v>63</v>
      </c>
      <c r="S346" s="42" t="s">
        <v>372</v>
      </c>
    </row>
    <row r="347" spans="1:19" ht="60" x14ac:dyDescent="0.2">
      <c r="A347" s="16" t="s">
        <v>72</v>
      </c>
      <c r="B347" s="16" t="s">
        <v>270</v>
      </c>
      <c r="C347" s="16" t="s">
        <v>6</v>
      </c>
      <c r="D347" s="16" t="s">
        <v>324</v>
      </c>
      <c r="E347" s="16" t="s">
        <v>20</v>
      </c>
      <c r="F347" s="16">
        <v>80111600</v>
      </c>
      <c r="G347" s="16" t="s">
        <v>373</v>
      </c>
      <c r="H347" s="16" t="s">
        <v>68</v>
      </c>
      <c r="I347" s="16" t="s">
        <v>57</v>
      </c>
      <c r="J347" s="20" t="s">
        <v>205</v>
      </c>
      <c r="K347" s="20" t="s">
        <v>205</v>
      </c>
      <c r="L347" s="22">
        <v>7</v>
      </c>
      <c r="M347" s="18">
        <v>7000000</v>
      </c>
      <c r="N347" s="18">
        <f t="shared" si="20"/>
        <v>49000000</v>
      </c>
      <c r="O347" s="20" t="s">
        <v>371</v>
      </c>
      <c r="P347" s="16" t="s">
        <v>61</v>
      </c>
      <c r="Q347" s="21" t="s">
        <v>62</v>
      </c>
      <c r="R347" s="21" t="s">
        <v>63</v>
      </c>
      <c r="S347" s="42" t="s">
        <v>374</v>
      </c>
    </row>
    <row r="348" spans="1:19" ht="60" x14ac:dyDescent="0.2">
      <c r="A348" s="16" t="s">
        <v>72</v>
      </c>
      <c r="B348" s="16" t="s">
        <v>270</v>
      </c>
      <c r="C348" s="16" t="s">
        <v>6</v>
      </c>
      <c r="D348" s="16" t="s">
        <v>324</v>
      </c>
      <c r="E348" s="16" t="s">
        <v>20</v>
      </c>
      <c r="F348" s="16">
        <v>80111600</v>
      </c>
      <c r="G348" s="16" t="s">
        <v>373</v>
      </c>
      <c r="H348" s="16" t="s">
        <v>68</v>
      </c>
      <c r="I348" s="16" t="s">
        <v>57</v>
      </c>
      <c r="J348" s="20" t="s">
        <v>275</v>
      </c>
      <c r="K348" s="20" t="s">
        <v>276</v>
      </c>
      <c r="L348" s="22">
        <v>3</v>
      </c>
      <c r="M348" s="18">
        <v>7000000</v>
      </c>
      <c r="N348" s="18">
        <f t="shared" si="20"/>
        <v>21000000</v>
      </c>
      <c r="O348" s="20" t="s">
        <v>371</v>
      </c>
      <c r="P348" s="16" t="s">
        <v>61</v>
      </c>
      <c r="Q348" s="21" t="s">
        <v>62</v>
      </c>
      <c r="R348" s="21" t="s">
        <v>63</v>
      </c>
      <c r="S348" s="42" t="s">
        <v>374</v>
      </c>
    </row>
    <row r="349" spans="1:19" ht="60" x14ac:dyDescent="0.2">
      <c r="A349" s="16" t="s">
        <v>72</v>
      </c>
      <c r="B349" s="16" t="s">
        <v>270</v>
      </c>
      <c r="C349" s="16" t="s">
        <v>6</v>
      </c>
      <c r="D349" s="16" t="s">
        <v>324</v>
      </c>
      <c r="E349" s="16" t="s">
        <v>20</v>
      </c>
      <c r="F349" s="16">
        <v>80111600</v>
      </c>
      <c r="G349" s="16" t="s">
        <v>586</v>
      </c>
      <c r="H349" s="16" t="s">
        <v>68</v>
      </c>
      <c r="I349" s="16" t="s">
        <v>57</v>
      </c>
      <c r="J349" s="20" t="s">
        <v>205</v>
      </c>
      <c r="K349" s="20" t="s">
        <v>205</v>
      </c>
      <c r="L349" s="22">
        <v>7</v>
      </c>
      <c r="M349" s="18">
        <v>5000000</v>
      </c>
      <c r="N349" s="18">
        <f t="shared" si="20"/>
        <v>35000000</v>
      </c>
      <c r="O349" s="20" t="s">
        <v>371</v>
      </c>
      <c r="P349" s="16" t="s">
        <v>61</v>
      </c>
      <c r="Q349" s="21" t="s">
        <v>62</v>
      </c>
      <c r="R349" s="21" t="s">
        <v>63</v>
      </c>
      <c r="S349" s="43" t="s">
        <v>375</v>
      </c>
    </row>
    <row r="350" spans="1:19" ht="60" x14ac:dyDescent="0.2">
      <c r="A350" s="16" t="s">
        <v>72</v>
      </c>
      <c r="B350" s="16" t="s">
        <v>270</v>
      </c>
      <c r="C350" s="16" t="s">
        <v>6</v>
      </c>
      <c r="D350" s="16" t="s">
        <v>324</v>
      </c>
      <c r="E350" s="16" t="s">
        <v>20</v>
      </c>
      <c r="F350" s="16">
        <v>80111600</v>
      </c>
      <c r="G350" s="16" t="s">
        <v>376</v>
      </c>
      <c r="H350" s="16" t="s">
        <v>68</v>
      </c>
      <c r="I350" s="16" t="s">
        <v>57</v>
      </c>
      <c r="J350" s="20" t="s">
        <v>205</v>
      </c>
      <c r="K350" s="20" t="s">
        <v>205</v>
      </c>
      <c r="L350" s="22">
        <v>7</v>
      </c>
      <c r="M350" s="18">
        <v>4500000</v>
      </c>
      <c r="N350" s="18">
        <f t="shared" si="20"/>
        <v>31500000</v>
      </c>
      <c r="O350" s="20" t="s">
        <v>371</v>
      </c>
      <c r="P350" s="16" t="s">
        <v>61</v>
      </c>
      <c r="Q350" s="21" t="s">
        <v>62</v>
      </c>
      <c r="R350" s="21" t="s">
        <v>63</v>
      </c>
      <c r="S350" s="42" t="s">
        <v>377</v>
      </c>
    </row>
    <row r="351" spans="1:19" ht="60" x14ac:dyDescent="0.2">
      <c r="A351" s="16" t="s">
        <v>72</v>
      </c>
      <c r="B351" s="16" t="s">
        <v>270</v>
      </c>
      <c r="C351" s="16" t="s">
        <v>6</v>
      </c>
      <c r="D351" s="16" t="s">
        <v>324</v>
      </c>
      <c r="E351" s="16" t="s">
        <v>20</v>
      </c>
      <c r="F351" s="16">
        <v>80111600</v>
      </c>
      <c r="G351" s="16" t="s">
        <v>376</v>
      </c>
      <c r="H351" s="16" t="s">
        <v>68</v>
      </c>
      <c r="I351" s="16" t="s">
        <v>57</v>
      </c>
      <c r="J351" s="20" t="s">
        <v>205</v>
      </c>
      <c r="K351" s="20" t="s">
        <v>205</v>
      </c>
      <c r="L351" s="22">
        <v>5</v>
      </c>
      <c r="M351" s="18">
        <v>4500000</v>
      </c>
      <c r="N351" s="18">
        <f t="shared" si="20"/>
        <v>22500000</v>
      </c>
      <c r="O351" s="20" t="s">
        <v>371</v>
      </c>
      <c r="P351" s="16" t="s">
        <v>61</v>
      </c>
      <c r="Q351" s="21" t="s">
        <v>62</v>
      </c>
      <c r="R351" s="21" t="s">
        <v>63</v>
      </c>
      <c r="S351" s="42" t="s">
        <v>377</v>
      </c>
    </row>
    <row r="352" spans="1:19" ht="90" x14ac:dyDescent="0.2">
      <c r="A352" s="31" t="s">
        <v>72</v>
      </c>
      <c r="B352" s="31" t="s">
        <v>270</v>
      </c>
      <c r="C352" s="31" t="s">
        <v>7</v>
      </c>
      <c r="D352" s="30" t="s">
        <v>378</v>
      </c>
      <c r="E352" s="30" t="s">
        <v>22</v>
      </c>
      <c r="F352" s="16">
        <v>80111600</v>
      </c>
      <c r="G352" s="16" t="s">
        <v>379</v>
      </c>
      <c r="H352" s="16" t="s">
        <v>68</v>
      </c>
      <c r="I352" s="16" t="s">
        <v>57</v>
      </c>
      <c r="J352" s="27" t="s">
        <v>76</v>
      </c>
      <c r="K352" s="27" t="s">
        <v>76</v>
      </c>
      <c r="L352" s="22">
        <v>7</v>
      </c>
      <c r="M352" s="18">
        <v>5500000</v>
      </c>
      <c r="N352" s="79">
        <f>+M352*L352</f>
        <v>38500000</v>
      </c>
      <c r="O352" s="20" t="s">
        <v>380</v>
      </c>
      <c r="P352" s="17" t="s">
        <v>61</v>
      </c>
      <c r="Q352" s="21" t="s">
        <v>62</v>
      </c>
      <c r="R352" s="21" t="s">
        <v>63</v>
      </c>
      <c r="S352" s="47" t="s">
        <v>381</v>
      </c>
    </row>
    <row r="353" spans="1:19" ht="90" x14ac:dyDescent="0.2">
      <c r="A353" s="31" t="s">
        <v>72</v>
      </c>
      <c r="B353" s="31" t="s">
        <v>270</v>
      </c>
      <c r="C353" s="31" t="s">
        <v>7</v>
      </c>
      <c r="D353" s="30" t="s">
        <v>378</v>
      </c>
      <c r="E353" s="30" t="s">
        <v>22</v>
      </c>
      <c r="F353" s="16">
        <v>80111600</v>
      </c>
      <c r="G353" s="16" t="s">
        <v>379</v>
      </c>
      <c r="H353" s="16" t="s">
        <v>68</v>
      </c>
      <c r="I353" s="16" t="s">
        <v>57</v>
      </c>
      <c r="J353" s="20" t="s">
        <v>275</v>
      </c>
      <c r="K353" s="27" t="s">
        <v>382</v>
      </c>
      <c r="L353" s="22">
        <v>3.5</v>
      </c>
      <c r="M353" s="18">
        <v>5500000</v>
      </c>
      <c r="N353" s="79">
        <f>+M353*L353</f>
        <v>19250000</v>
      </c>
      <c r="O353" s="20" t="s">
        <v>380</v>
      </c>
      <c r="P353" s="17" t="s">
        <v>61</v>
      </c>
      <c r="Q353" s="21" t="s">
        <v>62</v>
      </c>
      <c r="R353" s="21" t="s">
        <v>63</v>
      </c>
      <c r="S353" s="47" t="s">
        <v>381</v>
      </c>
    </row>
    <row r="354" spans="1:19" ht="75" x14ac:dyDescent="0.2">
      <c r="A354" s="31" t="s">
        <v>72</v>
      </c>
      <c r="B354" s="31" t="s">
        <v>270</v>
      </c>
      <c r="C354" s="31" t="s">
        <v>7</v>
      </c>
      <c r="D354" s="30" t="s">
        <v>378</v>
      </c>
      <c r="E354" s="30" t="s">
        <v>21</v>
      </c>
      <c r="F354" s="16">
        <v>80111600</v>
      </c>
      <c r="G354" s="16" t="s">
        <v>383</v>
      </c>
      <c r="H354" s="16" t="s">
        <v>68</v>
      </c>
      <c r="I354" s="16" t="s">
        <v>57</v>
      </c>
      <c r="J354" s="20" t="s">
        <v>275</v>
      </c>
      <c r="K354" s="27" t="s">
        <v>382</v>
      </c>
      <c r="L354" s="22">
        <v>3</v>
      </c>
      <c r="M354" s="18">
        <v>5500000</v>
      </c>
      <c r="N354" s="79">
        <f>+M354*L354</f>
        <v>16500000</v>
      </c>
      <c r="O354" s="20" t="s">
        <v>380</v>
      </c>
      <c r="P354" s="17" t="s">
        <v>61</v>
      </c>
      <c r="Q354" s="21" t="s">
        <v>62</v>
      </c>
      <c r="R354" s="21" t="s">
        <v>63</v>
      </c>
      <c r="S354" s="47" t="s">
        <v>384</v>
      </c>
    </row>
    <row r="355" spans="1:19" ht="90" x14ac:dyDescent="0.2">
      <c r="A355" s="31" t="s">
        <v>72</v>
      </c>
      <c r="B355" s="31" t="s">
        <v>270</v>
      </c>
      <c r="C355" s="31" t="s">
        <v>7</v>
      </c>
      <c r="D355" s="30" t="s">
        <v>378</v>
      </c>
      <c r="E355" s="30" t="s">
        <v>21</v>
      </c>
      <c r="F355" s="16">
        <v>80111600</v>
      </c>
      <c r="G355" s="16" t="s">
        <v>587</v>
      </c>
      <c r="H355" s="16" t="s">
        <v>68</v>
      </c>
      <c r="I355" s="16" t="s">
        <v>57</v>
      </c>
      <c r="J355" s="27" t="s">
        <v>76</v>
      </c>
      <c r="K355" s="27" t="s">
        <v>76</v>
      </c>
      <c r="L355" s="22">
        <v>7</v>
      </c>
      <c r="M355" s="18">
        <v>4400000</v>
      </c>
      <c r="N355" s="79">
        <f>+M355*L355</f>
        <v>30800000</v>
      </c>
      <c r="O355" s="20" t="s">
        <v>380</v>
      </c>
      <c r="P355" s="17" t="s">
        <v>61</v>
      </c>
      <c r="Q355" s="21" t="s">
        <v>62</v>
      </c>
      <c r="R355" s="21" t="s">
        <v>63</v>
      </c>
      <c r="S355" s="47" t="s">
        <v>385</v>
      </c>
    </row>
    <row r="356" spans="1:19" ht="90" x14ac:dyDescent="0.2">
      <c r="A356" s="31" t="s">
        <v>72</v>
      </c>
      <c r="B356" s="31" t="s">
        <v>270</v>
      </c>
      <c r="C356" s="31" t="s">
        <v>7</v>
      </c>
      <c r="D356" s="30" t="s">
        <v>378</v>
      </c>
      <c r="E356" s="30" t="s">
        <v>21</v>
      </c>
      <c r="F356" s="16">
        <v>80111600</v>
      </c>
      <c r="G356" s="16" t="s">
        <v>587</v>
      </c>
      <c r="H356" s="16" t="s">
        <v>68</v>
      </c>
      <c r="I356" s="16" t="s">
        <v>57</v>
      </c>
      <c r="J356" s="20" t="s">
        <v>275</v>
      </c>
      <c r="K356" s="27" t="s">
        <v>382</v>
      </c>
      <c r="L356" s="22">
        <v>4</v>
      </c>
      <c r="M356" s="18">
        <v>4400000</v>
      </c>
      <c r="N356" s="79">
        <f t="shared" ref="N356" si="21">+M356*L356</f>
        <v>17600000</v>
      </c>
      <c r="O356" s="20" t="s">
        <v>380</v>
      </c>
      <c r="P356" s="17" t="s">
        <v>61</v>
      </c>
      <c r="Q356" s="21" t="s">
        <v>62</v>
      </c>
      <c r="R356" s="21" t="s">
        <v>63</v>
      </c>
      <c r="S356" s="47" t="s">
        <v>385</v>
      </c>
    </row>
    <row r="357" spans="1:19" ht="90" x14ac:dyDescent="0.2">
      <c r="A357" s="31" t="s">
        <v>72</v>
      </c>
      <c r="B357" s="31" t="s">
        <v>270</v>
      </c>
      <c r="C357" s="31" t="s">
        <v>7</v>
      </c>
      <c r="D357" s="30" t="s">
        <v>378</v>
      </c>
      <c r="E357" s="30" t="s">
        <v>21</v>
      </c>
      <c r="F357" s="16">
        <v>80111600</v>
      </c>
      <c r="G357" s="16" t="s">
        <v>386</v>
      </c>
      <c r="H357" s="16" t="s">
        <v>68</v>
      </c>
      <c r="I357" s="16" t="s">
        <v>57</v>
      </c>
      <c r="J357" s="20" t="s">
        <v>275</v>
      </c>
      <c r="K357" s="27" t="s">
        <v>382</v>
      </c>
      <c r="L357" s="22">
        <v>3</v>
      </c>
      <c r="M357" s="18">
        <v>5500000</v>
      </c>
      <c r="N357" s="79">
        <f t="shared" ref="N357:N375" si="22">+M357*L357</f>
        <v>16500000</v>
      </c>
      <c r="O357" s="20" t="s">
        <v>380</v>
      </c>
      <c r="P357" s="17" t="s">
        <v>61</v>
      </c>
      <c r="Q357" s="21" t="s">
        <v>62</v>
      </c>
      <c r="R357" s="21" t="s">
        <v>63</v>
      </c>
      <c r="S357" s="47" t="s">
        <v>387</v>
      </c>
    </row>
    <row r="358" spans="1:19" ht="90" x14ac:dyDescent="0.2">
      <c r="A358" s="31" t="s">
        <v>72</v>
      </c>
      <c r="B358" s="31" t="s">
        <v>270</v>
      </c>
      <c r="C358" s="31" t="s">
        <v>7</v>
      </c>
      <c r="D358" s="30" t="s">
        <v>378</v>
      </c>
      <c r="E358" s="30" t="s">
        <v>22</v>
      </c>
      <c r="F358" s="16">
        <v>80111600</v>
      </c>
      <c r="G358" s="16" t="s">
        <v>588</v>
      </c>
      <c r="H358" s="16" t="s">
        <v>68</v>
      </c>
      <c r="I358" s="16" t="s">
        <v>57</v>
      </c>
      <c r="J358" s="27" t="s">
        <v>76</v>
      </c>
      <c r="K358" s="27" t="s">
        <v>76</v>
      </c>
      <c r="L358" s="22">
        <v>7</v>
      </c>
      <c r="M358" s="18">
        <v>3421248</v>
      </c>
      <c r="N358" s="79">
        <f t="shared" si="22"/>
        <v>23948736</v>
      </c>
      <c r="O358" s="20" t="s">
        <v>380</v>
      </c>
      <c r="P358" s="17" t="s">
        <v>61</v>
      </c>
      <c r="Q358" s="21" t="s">
        <v>62</v>
      </c>
      <c r="R358" s="21" t="s">
        <v>63</v>
      </c>
      <c r="S358" s="47" t="s">
        <v>388</v>
      </c>
    </row>
    <row r="359" spans="1:19" ht="90" x14ac:dyDescent="0.2">
      <c r="A359" s="31" t="s">
        <v>72</v>
      </c>
      <c r="B359" s="31" t="s">
        <v>270</v>
      </c>
      <c r="C359" s="31" t="s">
        <v>7</v>
      </c>
      <c r="D359" s="30" t="s">
        <v>378</v>
      </c>
      <c r="E359" s="30" t="s">
        <v>22</v>
      </c>
      <c r="F359" s="16">
        <v>80111600</v>
      </c>
      <c r="G359" s="16" t="s">
        <v>588</v>
      </c>
      <c r="H359" s="16" t="s">
        <v>68</v>
      </c>
      <c r="I359" s="16" t="s">
        <v>57</v>
      </c>
      <c r="J359" s="20" t="s">
        <v>275</v>
      </c>
      <c r="K359" s="27" t="s">
        <v>382</v>
      </c>
      <c r="L359" s="22">
        <v>3.5</v>
      </c>
      <c r="M359" s="18">
        <v>3421248</v>
      </c>
      <c r="N359" s="79">
        <f t="shared" si="22"/>
        <v>11974368</v>
      </c>
      <c r="O359" s="20" t="s">
        <v>380</v>
      </c>
      <c r="P359" s="17" t="s">
        <v>61</v>
      </c>
      <c r="Q359" s="21" t="s">
        <v>62</v>
      </c>
      <c r="R359" s="21" t="s">
        <v>63</v>
      </c>
      <c r="S359" s="47" t="s">
        <v>388</v>
      </c>
    </row>
    <row r="360" spans="1:19" ht="105" x14ac:dyDescent="0.2">
      <c r="A360" s="31" t="s">
        <v>72</v>
      </c>
      <c r="B360" s="31" t="s">
        <v>270</v>
      </c>
      <c r="C360" s="31" t="s">
        <v>7</v>
      </c>
      <c r="D360" s="30" t="s">
        <v>378</v>
      </c>
      <c r="E360" s="30" t="s">
        <v>22</v>
      </c>
      <c r="F360" s="16">
        <v>80111600</v>
      </c>
      <c r="G360" s="16" t="s">
        <v>589</v>
      </c>
      <c r="H360" s="16" t="s">
        <v>68</v>
      </c>
      <c r="I360" s="16" t="s">
        <v>57</v>
      </c>
      <c r="J360" s="27" t="s">
        <v>76</v>
      </c>
      <c r="K360" s="27" t="s">
        <v>76</v>
      </c>
      <c r="L360" s="22">
        <v>7</v>
      </c>
      <c r="M360" s="18">
        <v>4429000</v>
      </c>
      <c r="N360" s="79">
        <f t="shared" si="22"/>
        <v>31003000</v>
      </c>
      <c r="O360" s="20" t="s">
        <v>380</v>
      </c>
      <c r="P360" s="17" t="s">
        <v>61</v>
      </c>
      <c r="Q360" s="21" t="s">
        <v>62</v>
      </c>
      <c r="R360" s="21" t="s">
        <v>63</v>
      </c>
      <c r="S360" s="47" t="s">
        <v>389</v>
      </c>
    </row>
    <row r="361" spans="1:19" ht="105" x14ac:dyDescent="0.2">
      <c r="A361" s="31" t="s">
        <v>72</v>
      </c>
      <c r="B361" s="31" t="s">
        <v>270</v>
      </c>
      <c r="C361" s="31" t="s">
        <v>7</v>
      </c>
      <c r="D361" s="30" t="s">
        <v>378</v>
      </c>
      <c r="E361" s="30" t="s">
        <v>22</v>
      </c>
      <c r="F361" s="16">
        <v>80111600</v>
      </c>
      <c r="G361" s="16" t="s">
        <v>589</v>
      </c>
      <c r="H361" s="16" t="s">
        <v>68</v>
      </c>
      <c r="I361" s="16" t="s">
        <v>57</v>
      </c>
      <c r="J361" s="20" t="s">
        <v>275</v>
      </c>
      <c r="K361" s="27" t="s">
        <v>382</v>
      </c>
      <c r="L361" s="22">
        <v>3.5</v>
      </c>
      <c r="M361" s="18">
        <v>4429000</v>
      </c>
      <c r="N361" s="79">
        <f t="shared" si="22"/>
        <v>15501500</v>
      </c>
      <c r="O361" s="20" t="s">
        <v>380</v>
      </c>
      <c r="P361" s="17" t="s">
        <v>61</v>
      </c>
      <c r="Q361" s="21" t="s">
        <v>62</v>
      </c>
      <c r="R361" s="21" t="s">
        <v>63</v>
      </c>
      <c r="S361" s="47" t="s">
        <v>389</v>
      </c>
    </row>
    <row r="362" spans="1:19" ht="90" x14ac:dyDescent="0.2">
      <c r="A362" s="31" t="s">
        <v>72</v>
      </c>
      <c r="B362" s="31" t="s">
        <v>270</v>
      </c>
      <c r="C362" s="31" t="s">
        <v>7</v>
      </c>
      <c r="D362" s="30" t="s">
        <v>378</v>
      </c>
      <c r="E362" s="30" t="s">
        <v>21</v>
      </c>
      <c r="F362" s="16">
        <v>80111600</v>
      </c>
      <c r="G362" s="16" t="s">
        <v>590</v>
      </c>
      <c r="H362" s="16" t="s">
        <v>68</v>
      </c>
      <c r="I362" s="16" t="s">
        <v>57</v>
      </c>
      <c r="J362" s="27" t="s">
        <v>76</v>
      </c>
      <c r="K362" s="27" t="s">
        <v>76</v>
      </c>
      <c r="L362" s="22">
        <v>7</v>
      </c>
      <c r="M362" s="18">
        <v>4100000</v>
      </c>
      <c r="N362" s="79">
        <f t="shared" si="22"/>
        <v>28700000</v>
      </c>
      <c r="O362" s="20" t="s">
        <v>380</v>
      </c>
      <c r="P362" s="17" t="s">
        <v>61</v>
      </c>
      <c r="Q362" s="21" t="s">
        <v>62</v>
      </c>
      <c r="R362" s="21" t="s">
        <v>63</v>
      </c>
      <c r="S362" s="47" t="s">
        <v>390</v>
      </c>
    </row>
    <row r="363" spans="1:19" ht="90" x14ac:dyDescent="0.2">
      <c r="A363" s="31" t="s">
        <v>72</v>
      </c>
      <c r="B363" s="31" t="s">
        <v>270</v>
      </c>
      <c r="C363" s="31" t="s">
        <v>7</v>
      </c>
      <c r="D363" s="30" t="s">
        <v>378</v>
      </c>
      <c r="E363" s="30" t="s">
        <v>21</v>
      </c>
      <c r="F363" s="16">
        <v>80111600</v>
      </c>
      <c r="G363" s="16" t="s">
        <v>590</v>
      </c>
      <c r="H363" s="16" t="s">
        <v>68</v>
      </c>
      <c r="I363" s="16" t="s">
        <v>57</v>
      </c>
      <c r="J363" s="20" t="s">
        <v>275</v>
      </c>
      <c r="K363" s="27" t="s">
        <v>382</v>
      </c>
      <c r="L363" s="22">
        <v>3.5</v>
      </c>
      <c r="M363" s="18">
        <v>4100000</v>
      </c>
      <c r="N363" s="79">
        <f t="shared" si="22"/>
        <v>14350000</v>
      </c>
      <c r="O363" s="20" t="s">
        <v>380</v>
      </c>
      <c r="P363" s="17" t="s">
        <v>61</v>
      </c>
      <c r="Q363" s="21" t="s">
        <v>62</v>
      </c>
      <c r="R363" s="21" t="s">
        <v>63</v>
      </c>
      <c r="S363" s="47" t="s">
        <v>390</v>
      </c>
    </row>
    <row r="364" spans="1:19" ht="90" x14ac:dyDescent="0.2">
      <c r="A364" s="31" t="s">
        <v>72</v>
      </c>
      <c r="B364" s="31" t="s">
        <v>270</v>
      </c>
      <c r="C364" s="31" t="s">
        <v>7</v>
      </c>
      <c r="D364" s="30" t="s">
        <v>378</v>
      </c>
      <c r="E364" s="30" t="s">
        <v>22</v>
      </c>
      <c r="F364" s="16">
        <v>80111600</v>
      </c>
      <c r="G364" s="16" t="s">
        <v>591</v>
      </c>
      <c r="H364" s="16" t="s">
        <v>68</v>
      </c>
      <c r="I364" s="16" t="s">
        <v>57</v>
      </c>
      <c r="J364" s="27" t="s">
        <v>76</v>
      </c>
      <c r="K364" s="27" t="s">
        <v>76</v>
      </c>
      <c r="L364" s="22">
        <v>7</v>
      </c>
      <c r="M364" s="18">
        <v>3400000</v>
      </c>
      <c r="N364" s="79">
        <f t="shared" si="22"/>
        <v>23800000</v>
      </c>
      <c r="O364" s="20" t="s">
        <v>380</v>
      </c>
      <c r="P364" s="17" t="s">
        <v>61</v>
      </c>
      <c r="Q364" s="21" t="s">
        <v>62</v>
      </c>
      <c r="R364" s="21" t="s">
        <v>63</v>
      </c>
      <c r="S364" s="47" t="s">
        <v>391</v>
      </c>
    </row>
    <row r="365" spans="1:19" ht="90" x14ac:dyDescent="0.2">
      <c r="A365" s="31" t="s">
        <v>72</v>
      </c>
      <c r="B365" s="31" t="s">
        <v>270</v>
      </c>
      <c r="C365" s="31" t="s">
        <v>7</v>
      </c>
      <c r="D365" s="30" t="s">
        <v>378</v>
      </c>
      <c r="E365" s="30" t="s">
        <v>22</v>
      </c>
      <c r="F365" s="16">
        <v>80111600</v>
      </c>
      <c r="G365" s="16" t="s">
        <v>591</v>
      </c>
      <c r="H365" s="16" t="s">
        <v>68</v>
      </c>
      <c r="I365" s="16" t="s">
        <v>57</v>
      </c>
      <c r="J365" s="20" t="s">
        <v>275</v>
      </c>
      <c r="K365" s="27" t="s">
        <v>382</v>
      </c>
      <c r="L365" s="22">
        <v>3.5</v>
      </c>
      <c r="M365" s="18">
        <v>3400000</v>
      </c>
      <c r="N365" s="79">
        <f t="shared" si="22"/>
        <v>11900000</v>
      </c>
      <c r="O365" s="20" t="s">
        <v>380</v>
      </c>
      <c r="P365" s="17" t="s">
        <v>61</v>
      </c>
      <c r="Q365" s="21" t="s">
        <v>62</v>
      </c>
      <c r="R365" s="21" t="s">
        <v>63</v>
      </c>
      <c r="S365" s="47" t="s">
        <v>391</v>
      </c>
    </row>
    <row r="366" spans="1:19" ht="120" x14ac:dyDescent="0.2">
      <c r="A366" s="31" t="s">
        <v>72</v>
      </c>
      <c r="B366" s="31" t="s">
        <v>270</v>
      </c>
      <c r="C366" s="31" t="s">
        <v>7</v>
      </c>
      <c r="D366" s="30" t="s">
        <v>378</v>
      </c>
      <c r="E366" s="30" t="s">
        <v>22</v>
      </c>
      <c r="F366" s="16">
        <v>80111600</v>
      </c>
      <c r="G366" s="16" t="s">
        <v>592</v>
      </c>
      <c r="H366" s="16" t="s">
        <v>68</v>
      </c>
      <c r="I366" s="16" t="s">
        <v>57</v>
      </c>
      <c r="J366" s="27" t="s">
        <v>76</v>
      </c>
      <c r="K366" s="27" t="s">
        <v>76</v>
      </c>
      <c r="L366" s="22">
        <v>7</v>
      </c>
      <c r="M366" s="18">
        <v>5665000</v>
      </c>
      <c r="N366" s="79">
        <f t="shared" si="22"/>
        <v>39655000</v>
      </c>
      <c r="O366" s="20" t="s">
        <v>380</v>
      </c>
      <c r="P366" s="17" t="s">
        <v>61</v>
      </c>
      <c r="Q366" s="21" t="s">
        <v>62</v>
      </c>
      <c r="R366" s="21" t="s">
        <v>63</v>
      </c>
      <c r="S366" s="47" t="s">
        <v>392</v>
      </c>
    </row>
    <row r="367" spans="1:19" ht="120" x14ac:dyDescent="0.2">
      <c r="A367" s="31" t="s">
        <v>72</v>
      </c>
      <c r="B367" s="31" t="s">
        <v>270</v>
      </c>
      <c r="C367" s="31" t="s">
        <v>7</v>
      </c>
      <c r="D367" s="30" t="s">
        <v>378</v>
      </c>
      <c r="E367" s="30" t="s">
        <v>22</v>
      </c>
      <c r="F367" s="16">
        <v>80111600</v>
      </c>
      <c r="G367" s="16" t="s">
        <v>592</v>
      </c>
      <c r="H367" s="16" t="s">
        <v>68</v>
      </c>
      <c r="I367" s="16" t="s">
        <v>57</v>
      </c>
      <c r="J367" s="20" t="s">
        <v>275</v>
      </c>
      <c r="K367" s="27" t="s">
        <v>382</v>
      </c>
      <c r="L367" s="22">
        <v>4</v>
      </c>
      <c r="M367" s="18">
        <v>5665000</v>
      </c>
      <c r="N367" s="79">
        <f t="shared" si="22"/>
        <v>22660000</v>
      </c>
      <c r="O367" s="20" t="s">
        <v>380</v>
      </c>
      <c r="P367" s="17" t="s">
        <v>61</v>
      </c>
      <c r="Q367" s="21" t="s">
        <v>62</v>
      </c>
      <c r="R367" s="21" t="s">
        <v>63</v>
      </c>
      <c r="S367" s="47" t="s">
        <v>392</v>
      </c>
    </row>
    <row r="368" spans="1:19" ht="90" x14ac:dyDescent="0.2">
      <c r="A368" s="31" t="s">
        <v>72</v>
      </c>
      <c r="B368" s="31" t="s">
        <v>270</v>
      </c>
      <c r="C368" s="31" t="s">
        <v>7</v>
      </c>
      <c r="D368" s="30" t="s">
        <v>378</v>
      </c>
      <c r="E368" s="30" t="s">
        <v>22</v>
      </c>
      <c r="F368" s="16">
        <v>80111600</v>
      </c>
      <c r="G368" s="16" t="s">
        <v>393</v>
      </c>
      <c r="H368" s="16" t="s">
        <v>68</v>
      </c>
      <c r="I368" s="16" t="s">
        <v>57</v>
      </c>
      <c r="J368" s="27" t="s">
        <v>76</v>
      </c>
      <c r="K368" s="27" t="s">
        <v>76</v>
      </c>
      <c r="L368" s="22">
        <v>7</v>
      </c>
      <c r="M368" s="18">
        <v>3421248</v>
      </c>
      <c r="N368" s="79">
        <f t="shared" si="22"/>
        <v>23948736</v>
      </c>
      <c r="O368" s="20" t="s">
        <v>380</v>
      </c>
      <c r="P368" s="17" t="s">
        <v>61</v>
      </c>
      <c r="Q368" s="21" t="s">
        <v>62</v>
      </c>
      <c r="R368" s="21" t="s">
        <v>63</v>
      </c>
      <c r="S368" s="47" t="s">
        <v>394</v>
      </c>
    </row>
    <row r="369" spans="1:19" ht="90" x14ac:dyDescent="0.2">
      <c r="A369" s="31" t="s">
        <v>72</v>
      </c>
      <c r="B369" s="31" t="s">
        <v>270</v>
      </c>
      <c r="C369" s="31" t="s">
        <v>7</v>
      </c>
      <c r="D369" s="30" t="s">
        <v>378</v>
      </c>
      <c r="E369" s="30" t="s">
        <v>22</v>
      </c>
      <c r="F369" s="16">
        <v>80111600</v>
      </c>
      <c r="G369" s="16" t="s">
        <v>393</v>
      </c>
      <c r="H369" s="16" t="s">
        <v>68</v>
      </c>
      <c r="I369" s="16" t="s">
        <v>57</v>
      </c>
      <c r="J369" s="20" t="s">
        <v>275</v>
      </c>
      <c r="K369" s="27" t="s">
        <v>382</v>
      </c>
      <c r="L369" s="22">
        <v>4</v>
      </c>
      <c r="M369" s="18">
        <v>3421248</v>
      </c>
      <c r="N369" s="79">
        <f t="shared" si="22"/>
        <v>13684992</v>
      </c>
      <c r="O369" s="20" t="s">
        <v>380</v>
      </c>
      <c r="P369" s="17" t="s">
        <v>61</v>
      </c>
      <c r="Q369" s="21" t="s">
        <v>62</v>
      </c>
      <c r="R369" s="21" t="s">
        <v>63</v>
      </c>
      <c r="S369" s="47" t="s">
        <v>394</v>
      </c>
    </row>
    <row r="370" spans="1:19" ht="90" x14ac:dyDescent="0.2">
      <c r="A370" s="31" t="s">
        <v>72</v>
      </c>
      <c r="B370" s="31" t="s">
        <v>270</v>
      </c>
      <c r="C370" s="31" t="s">
        <v>7</v>
      </c>
      <c r="D370" s="30" t="s">
        <v>378</v>
      </c>
      <c r="E370" s="30" t="s">
        <v>21</v>
      </c>
      <c r="F370" s="16">
        <v>80111600</v>
      </c>
      <c r="G370" s="16" t="s">
        <v>395</v>
      </c>
      <c r="H370" s="16" t="s">
        <v>68</v>
      </c>
      <c r="I370" s="16" t="s">
        <v>57</v>
      </c>
      <c r="J370" s="27" t="s">
        <v>76</v>
      </c>
      <c r="K370" s="27" t="s">
        <v>76</v>
      </c>
      <c r="L370" s="22">
        <v>7</v>
      </c>
      <c r="M370" s="18">
        <v>8500000</v>
      </c>
      <c r="N370" s="79">
        <f t="shared" si="22"/>
        <v>59500000</v>
      </c>
      <c r="O370" s="20" t="s">
        <v>380</v>
      </c>
      <c r="P370" s="17" t="s">
        <v>61</v>
      </c>
      <c r="Q370" s="21" t="s">
        <v>62</v>
      </c>
      <c r="R370" s="21" t="s">
        <v>63</v>
      </c>
      <c r="S370" s="47" t="s">
        <v>396</v>
      </c>
    </row>
    <row r="371" spans="1:19" ht="90" x14ac:dyDescent="0.2">
      <c r="A371" s="31" t="s">
        <v>72</v>
      </c>
      <c r="B371" s="31" t="s">
        <v>270</v>
      </c>
      <c r="C371" s="31" t="s">
        <v>7</v>
      </c>
      <c r="D371" s="30" t="s">
        <v>378</v>
      </c>
      <c r="E371" s="30" t="s">
        <v>21</v>
      </c>
      <c r="F371" s="16">
        <v>80111600</v>
      </c>
      <c r="G371" s="16" t="s">
        <v>395</v>
      </c>
      <c r="H371" s="16" t="s">
        <v>68</v>
      </c>
      <c r="I371" s="16" t="s">
        <v>57</v>
      </c>
      <c r="J371" s="20" t="s">
        <v>275</v>
      </c>
      <c r="K371" s="27" t="s">
        <v>382</v>
      </c>
      <c r="L371" s="22">
        <v>4</v>
      </c>
      <c r="M371" s="18">
        <v>8500000</v>
      </c>
      <c r="N371" s="79">
        <f t="shared" si="22"/>
        <v>34000000</v>
      </c>
      <c r="O371" s="20" t="s">
        <v>380</v>
      </c>
      <c r="P371" s="17" t="s">
        <v>61</v>
      </c>
      <c r="Q371" s="21" t="s">
        <v>62</v>
      </c>
      <c r="R371" s="21" t="s">
        <v>63</v>
      </c>
      <c r="S371" s="47" t="s">
        <v>396</v>
      </c>
    </row>
    <row r="372" spans="1:19" ht="75" x14ac:dyDescent="0.2">
      <c r="A372" s="31" t="s">
        <v>72</v>
      </c>
      <c r="B372" s="31" t="s">
        <v>270</v>
      </c>
      <c r="C372" s="31" t="s">
        <v>7</v>
      </c>
      <c r="D372" s="30" t="s">
        <v>378</v>
      </c>
      <c r="E372" s="30" t="s">
        <v>22</v>
      </c>
      <c r="F372" s="16">
        <v>80111600</v>
      </c>
      <c r="G372" s="16" t="s">
        <v>593</v>
      </c>
      <c r="H372" s="16" t="s">
        <v>68</v>
      </c>
      <c r="I372" s="16" t="s">
        <v>57</v>
      </c>
      <c r="J372" s="27" t="s">
        <v>76</v>
      </c>
      <c r="K372" s="27" t="s">
        <v>76</v>
      </c>
      <c r="L372" s="22">
        <v>7</v>
      </c>
      <c r="M372" s="18">
        <v>3421248</v>
      </c>
      <c r="N372" s="79">
        <f t="shared" si="22"/>
        <v>23948736</v>
      </c>
      <c r="O372" s="20" t="s">
        <v>380</v>
      </c>
      <c r="P372" s="17" t="s">
        <v>61</v>
      </c>
      <c r="Q372" s="21" t="s">
        <v>62</v>
      </c>
      <c r="R372" s="21" t="s">
        <v>63</v>
      </c>
      <c r="S372" s="47" t="s">
        <v>397</v>
      </c>
    </row>
    <row r="373" spans="1:19" ht="75" x14ac:dyDescent="0.2">
      <c r="A373" s="31" t="s">
        <v>72</v>
      </c>
      <c r="B373" s="31" t="s">
        <v>270</v>
      </c>
      <c r="C373" s="31" t="s">
        <v>7</v>
      </c>
      <c r="D373" s="30" t="s">
        <v>378</v>
      </c>
      <c r="E373" s="30" t="s">
        <v>22</v>
      </c>
      <c r="F373" s="16">
        <v>80111600</v>
      </c>
      <c r="G373" s="16" t="s">
        <v>593</v>
      </c>
      <c r="H373" s="16" t="s">
        <v>68</v>
      </c>
      <c r="I373" s="16" t="s">
        <v>57</v>
      </c>
      <c r="J373" s="20" t="s">
        <v>275</v>
      </c>
      <c r="K373" s="27" t="s">
        <v>382</v>
      </c>
      <c r="L373" s="22">
        <v>3.5</v>
      </c>
      <c r="M373" s="18">
        <v>3421248</v>
      </c>
      <c r="N373" s="79">
        <f t="shared" si="22"/>
        <v>11974368</v>
      </c>
      <c r="O373" s="20" t="s">
        <v>380</v>
      </c>
      <c r="P373" s="17" t="s">
        <v>61</v>
      </c>
      <c r="Q373" s="21" t="s">
        <v>62</v>
      </c>
      <c r="R373" s="21" t="s">
        <v>63</v>
      </c>
      <c r="S373" s="47" t="s">
        <v>397</v>
      </c>
    </row>
    <row r="374" spans="1:19" ht="105" x14ac:dyDescent="0.2">
      <c r="A374" s="31" t="s">
        <v>72</v>
      </c>
      <c r="B374" s="31" t="s">
        <v>270</v>
      </c>
      <c r="C374" s="31" t="s">
        <v>7</v>
      </c>
      <c r="D374" s="30" t="s">
        <v>378</v>
      </c>
      <c r="E374" s="30" t="s">
        <v>21</v>
      </c>
      <c r="F374" s="16">
        <v>80111600</v>
      </c>
      <c r="G374" s="16" t="s">
        <v>594</v>
      </c>
      <c r="H374" s="16" t="s">
        <v>68</v>
      </c>
      <c r="I374" s="16" t="s">
        <v>57</v>
      </c>
      <c r="J374" s="27" t="s">
        <v>76</v>
      </c>
      <c r="K374" s="27" t="s">
        <v>76</v>
      </c>
      <c r="L374" s="22">
        <v>7</v>
      </c>
      <c r="M374" s="18">
        <v>3421248</v>
      </c>
      <c r="N374" s="79">
        <f t="shared" si="22"/>
        <v>23948736</v>
      </c>
      <c r="O374" s="20" t="s">
        <v>380</v>
      </c>
      <c r="P374" s="17" t="s">
        <v>61</v>
      </c>
      <c r="Q374" s="21" t="s">
        <v>62</v>
      </c>
      <c r="R374" s="21" t="s">
        <v>63</v>
      </c>
      <c r="S374" s="47" t="s">
        <v>398</v>
      </c>
    </row>
    <row r="375" spans="1:19" ht="105" x14ac:dyDescent="0.2">
      <c r="A375" s="31" t="s">
        <v>72</v>
      </c>
      <c r="B375" s="31" t="s">
        <v>270</v>
      </c>
      <c r="C375" s="31" t="s">
        <v>7</v>
      </c>
      <c r="D375" s="30" t="s">
        <v>378</v>
      </c>
      <c r="E375" s="30" t="s">
        <v>21</v>
      </c>
      <c r="F375" s="16">
        <v>80111600</v>
      </c>
      <c r="G375" s="16" t="s">
        <v>594</v>
      </c>
      <c r="H375" s="16" t="s">
        <v>68</v>
      </c>
      <c r="I375" s="16" t="s">
        <v>57</v>
      </c>
      <c r="J375" s="20" t="s">
        <v>275</v>
      </c>
      <c r="K375" s="27" t="s">
        <v>382</v>
      </c>
      <c r="L375" s="22">
        <v>2</v>
      </c>
      <c r="M375" s="18">
        <v>3421248</v>
      </c>
      <c r="N375" s="79">
        <f t="shared" si="22"/>
        <v>6842496</v>
      </c>
      <c r="O375" s="20" t="s">
        <v>380</v>
      </c>
      <c r="P375" s="17" t="s">
        <v>61</v>
      </c>
      <c r="Q375" s="21" t="s">
        <v>62</v>
      </c>
      <c r="R375" s="21" t="s">
        <v>63</v>
      </c>
      <c r="S375" s="47" t="s">
        <v>398</v>
      </c>
    </row>
    <row r="376" spans="1:19" ht="60" x14ac:dyDescent="0.2">
      <c r="A376" s="31" t="s">
        <v>72</v>
      </c>
      <c r="B376" s="31" t="s">
        <v>270</v>
      </c>
      <c r="C376" s="31" t="s">
        <v>7</v>
      </c>
      <c r="D376" s="30" t="s">
        <v>378</v>
      </c>
      <c r="E376" s="30" t="s">
        <v>22</v>
      </c>
      <c r="F376" s="16">
        <v>40101701</v>
      </c>
      <c r="G376" s="16" t="s">
        <v>595</v>
      </c>
      <c r="H376" s="48" t="s">
        <v>399</v>
      </c>
      <c r="I376" s="49" t="s">
        <v>400</v>
      </c>
      <c r="J376" s="27" t="s">
        <v>59</v>
      </c>
      <c r="K376" s="27" t="s">
        <v>150</v>
      </c>
      <c r="L376" s="22">
        <v>1</v>
      </c>
      <c r="M376" s="23">
        <v>50000000</v>
      </c>
      <c r="N376" s="23">
        <f>53231136+14592196</f>
        <v>67823332</v>
      </c>
      <c r="O376" s="20" t="s">
        <v>380</v>
      </c>
      <c r="P376" s="17" t="s">
        <v>61</v>
      </c>
      <c r="Q376" s="21" t="s">
        <v>62</v>
      </c>
      <c r="R376" s="21" t="s">
        <v>63</v>
      </c>
      <c r="S376" s="47" t="s">
        <v>401</v>
      </c>
    </row>
    <row r="377" spans="1:19" ht="60" x14ac:dyDescent="0.2">
      <c r="A377" s="16" t="s">
        <v>72</v>
      </c>
      <c r="B377" s="16" t="s">
        <v>402</v>
      </c>
      <c r="C377" s="16" t="s">
        <v>8</v>
      </c>
      <c r="D377" s="16" t="s">
        <v>403</v>
      </c>
      <c r="E377" s="16" t="s">
        <v>23</v>
      </c>
      <c r="F377" s="21">
        <v>80111600</v>
      </c>
      <c r="G377" s="16" t="s">
        <v>404</v>
      </c>
      <c r="H377" s="16" t="s">
        <v>56</v>
      </c>
      <c r="I377" s="16" t="s">
        <v>57</v>
      </c>
      <c r="J377" s="21" t="s">
        <v>76</v>
      </c>
      <c r="K377" s="21" t="s">
        <v>58</v>
      </c>
      <c r="L377" s="16">
        <v>10</v>
      </c>
      <c r="M377" s="18">
        <v>4200000</v>
      </c>
      <c r="N377" s="19">
        <f>+L377*M377</f>
        <v>42000000</v>
      </c>
      <c r="O377" s="16" t="s">
        <v>405</v>
      </c>
      <c r="P377" s="17" t="s">
        <v>61</v>
      </c>
      <c r="Q377" s="21" t="s">
        <v>62</v>
      </c>
      <c r="R377" s="21" t="s">
        <v>63</v>
      </c>
      <c r="S377" s="1" t="s">
        <v>406</v>
      </c>
    </row>
    <row r="378" spans="1:19" ht="60" x14ac:dyDescent="0.2">
      <c r="A378" s="16" t="s">
        <v>72</v>
      </c>
      <c r="B378" s="16" t="s">
        <v>402</v>
      </c>
      <c r="C378" s="16" t="s">
        <v>8</v>
      </c>
      <c r="D378" s="16" t="s">
        <v>403</v>
      </c>
      <c r="E378" s="16" t="s">
        <v>23</v>
      </c>
      <c r="F378" s="21">
        <v>80111600</v>
      </c>
      <c r="G378" s="16" t="s">
        <v>407</v>
      </c>
      <c r="H378" s="16" t="s">
        <v>56</v>
      </c>
      <c r="I378" s="16" t="s">
        <v>57</v>
      </c>
      <c r="J378" s="21" t="s">
        <v>76</v>
      </c>
      <c r="K378" s="21" t="s">
        <v>58</v>
      </c>
      <c r="L378" s="16">
        <v>4</v>
      </c>
      <c r="M378" s="18">
        <v>3421000</v>
      </c>
      <c r="N378" s="19">
        <f>+L378*M378</f>
        <v>13684000</v>
      </c>
      <c r="O378" s="16" t="s">
        <v>405</v>
      </c>
      <c r="P378" s="17" t="s">
        <v>61</v>
      </c>
      <c r="Q378" s="21" t="s">
        <v>62</v>
      </c>
      <c r="R378" s="21" t="s">
        <v>63</v>
      </c>
      <c r="S378" s="1" t="s">
        <v>408</v>
      </c>
    </row>
    <row r="379" spans="1:19" ht="60" x14ac:dyDescent="0.2">
      <c r="A379" s="16" t="s">
        <v>72</v>
      </c>
      <c r="B379" s="16" t="s">
        <v>402</v>
      </c>
      <c r="C379" s="16" t="s">
        <v>8</v>
      </c>
      <c r="D379" s="16" t="s">
        <v>403</v>
      </c>
      <c r="E379" s="16" t="s">
        <v>23</v>
      </c>
      <c r="F379" s="17" t="s">
        <v>127</v>
      </c>
      <c r="G379" s="16" t="s">
        <v>132</v>
      </c>
      <c r="H379" s="16" t="s">
        <v>56</v>
      </c>
      <c r="I379" s="16" t="s">
        <v>129</v>
      </c>
      <c r="J379" s="21" t="s">
        <v>130</v>
      </c>
      <c r="K379" s="21" t="s">
        <v>130</v>
      </c>
      <c r="L379" s="16">
        <v>6</v>
      </c>
      <c r="M379" s="18" t="s">
        <v>63</v>
      </c>
      <c r="N379" s="19">
        <v>8933000</v>
      </c>
      <c r="O379" s="16" t="s">
        <v>405</v>
      </c>
      <c r="P379" s="17" t="s">
        <v>61</v>
      </c>
      <c r="Q379" s="21" t="s">
        <v>62</v>
      </c>
      <c r="R379" s="21" t="s">
        <v>63</v>
      </c>
      <c r="S379" s="1" t="s">
        <v>409</v>
      </c>
    </row>
    <row r="380" spans="1:19" ht="60" x14ac:dyDescent="0.2">
      <c r="A380" s="16" t="s">
        <v>72</v>
      </c>
      <c r="B380" s="16" t="s">
        <v>402</v>
      </c>
      <c r="C380" s="16" t="s">
        <v>8</v>
      </c>
      <c r="D380" s="16" t="s">
        <v>403</v>
      </c>
      <c r="E380" s="16" t="s">
        <v>23</v>
      </c>
      <c r="F380" s="16" t="s">
        <v>127</v>
      </c>
      <c r="G380" s="16" t="s">
        <v>410</v>
      </c>
      <c r="H380" s="16" t="s">
        <v>56</v>
      </c>
      <c r="I380" s="16" t="s">
        <v>129</v>
      </c>
      <c r="J380" s="21" t="s">
        <v>130</v>
      </c>
      <c r="K380" s="21" t="s">
        <v>183</v>
      </c>
      <c r="L380" s="21">
        <v>1</v>
      </c>
      <c r="M380" s="21" t="s">
        <v>63</v>
      </c>
      <c r="N380" s="19">
        <v>150000000</v>
      </c>
      <c r="O380" s="16" t="s">
        <v>405</v>
      </c>
      <c r="P380" s="17" t="s">
        <v>61</v>
      </c>
      <c r="Q380" s="21" t="s">
        <v>62</v>
      </c>
      <c r="R380" s="21" t="s">
        <v>63</v>
      </c>
      <c r="S380" s="1" t="s">
        <v>411</v>
      </c>
    </row>
    <row r="381" spans="1:19" ht="60" x14ac:dyDescent="0.2">
      <c r="A381" s="16" t="s">
        <v>72</v>
      </c>
      <c r="B381" s="16" t="s">
        <v>402</v>
      </c>
      <c r="C381" s="17" t="s">
        <v>8</v>
      </c>
      <c r="D381" s="16" t="s">
        <v>23</v>
      </c>
      <c r="E381" s="16" t="s">
        <v>23</v>
      </c>
      <c r="F381" s="21">
        <v>80111600</v>
      </c>
      <c r="G381" s="16" t="s">
        <v>412</v>
      </c>
      <c r="H381" s="16" t="s">
        <v>56</v>
      </c>
      <c r="I381" s="16" t="s">
        <v>57</v>
      </c>
      <c r="J381" s="21" t="s">
        <v>413</v>
      </c>
      <c r="K381" s="21" t="s">
        <v>150</v>
      </c>
      <c r="L381" s="25">
        <v>7</v>
      </c>
      <c r="M381" s="26">
        <v>3800000</v>
      </c>
      <c r="N381" s="19">
        <f t="shared" ref="N381:N403" si="23">+L381*M381</f>
        <v>26600000</v>
      </c>
      <c r="O381" s="16" t="s">
        <v>405</v>
      </c>
      <c r="P381" s="17" t="s">
        <v>61</v>
      </c>
      <c r="Q381" s="21" t="s">
        <v>62</v>
      </c>
      <c r="R381" s="21" t="s">
        <v>63</v>
      </c>
    </row>
    <row r="382" spans="1:19" ht="75" x14ac:dyDescent="0.2">
      <c r="A382" s="16" t="s">
        <v>72</v>
      </c>
      <c r="B382" s="16" t="s">
        <v>73</v>
      </c>
      <c r="C382" s="16" t="s">
        <v>9</v>
      </c>
      <c r="D382" s="16" t="s">
        <v>74</v>
      </c>
      <c r="E382" s="16" t="s">
        <v>24</v>
      </c>
      <c r="F382" s="21">
        <v>80111600</v>
      </c>
      <c r="G382" s="16" t="s">
        <v>414</v>
      </c>
      <c r="H382" s="16" t="s">
        <v>56</v>
      </c>
      <c r="I382" s="16" t="s">
        <v>57</v>
      </c>
      <c r="J382" s="21" t="s">
        <v>76</v>
      </c>
      <c r="K382" s="21" t="s">
        <v>76</v>
      </c>
      <c r="L382" s="22">
        <v>10</v>
      </c>
      <c r="M382" s="23">
        <v>3394880</v>
      </c>
      <c r="N382" s="19">
        <f t="shared" si="23"/>
        <v>33948800</v>
      </c>
      <c r="O382" s="20" t="s">
        <v>415</v>
      </c>
      <c r="P382" s="17" t="s">
        <v>61</v>
      </c>
      <c r="Q382" s="21" t="s">
        <v>62</v>
      </c>
      <c r="R382" s="21" t="s">
        <v>63</v>
      </c>
    </row>
    <row r="383" spans="1:19" ht="75" x14ac:dyDescent="0.2">
      <c r="A383" s="16" t="s">
        <v>72</v>
      </c>
      <c r="B383" s="16" t="s">
        <v>73</v>
      </c>
      <c r="C383" s="16" t="s">
        <v>9</v>
      </c>
      <c r="D383" s="16" t="s">
        <v>74</v>
      </c>
      <c r="E383" s="16" t="s">
        <v>24</v>
      </c>
      <c r="F383" s="21">
        <v>80111600</v>
      </c>
      <c r="G383" s="16" t="s">
        <v>414</v>
      </c>
      <c r="H383" s="16" t="s">
        <v>56</v>
      </c>
      <c r="I383" s="16" t="s">
        <v>57</v>
      </c>
      <c r="J383" s="21" t="s">
        <v>76</v>
      </c>
      <c r="K383" s="21" t="s">
        <v>76</v>
      </c>
      <c r="L383" s="22">
        <v>10</v>
      </c>
      <c r="M383" s="23">
        <v>3394880</v>
      </c>
      <c r="N383" s="19">
        <f t="shared" si="23"/>
        <v>33948800</v>
      </c>
      <c r="O383" s="20" t="s">
        <v>415</v>
      </c>
      <c r="P383" s="17" t="s">
        <v>61</v>
      </c>
      <c r="Q383" s="21" t="s">
        <v>62</v>
      </c>
      <c r="R383" s="21" t="s">
        <v>63</v>
      </c>
    </row>
    <row r="384" spans="1:19" ht="75" x14ac:dyDescent="0.2">
      <c r="A384" s="16" t="s">
        <v>72</v>
      </c>
      <c r="B384" s="16" t="s">
        <v>73</v>
      </c>
      <c r="C384" s="16" t="s">
        <v>9</v>
      </c>
      <c r="D384" s="16" t="s">
        <v>74</v>
      </c>
      <c r="E384" s="16" t="s">
        <v>24</v>
      </c>
      <c r="F384" s="21">
        <v>80111600</v>
      </c>
      <c r="G384" s="16" t="s">
        <v>414</v>
      </c>
      <c r="H384" s="16" t="s">
        <v>56</v>
      </c>
      <c r="I384" s="16" t="s">
        <v>57</v>
      </c>
      <c r="J384" s="21" t="s">
        <v>76</v>
      </c>
      <c r="K384" s="21" t="s">
        <v>76</v>
      </c>
      <c r="L384" s="22">
        <v>10</v>
      </c>
      <c r="M384" s="23">
        <v>3394880</v>
      </c>
      <c r="N384" s="19">
        <f t="shared" si="23"/>
        <v>33948800</v>
      </c>
      <c r="O384" s="20" t="s">
        <v>415</v>
      </c>
      <c r="P384" s="17" t="s">
        <v>61</v>
      </c>
      <c r="Q384" s="21" t="s">
        <v>62</v>
      </c>
      <c r="R384" s="21" t="s">
        <v>63</v>
      </c>
    </row>
    <row r="385" spans="1:18" ht="75" x14ac:dyDescent="0.2">
      <c r="A385" s="16" t="s">
        <v>72</v>
      </c>
      <c r="B385" s="16" t="s">
        <v>73</v>
      </c>
      <c r="C385" s="16" t="s">
        <v>9</v>
      </c>
      <c r="D385" s="16" t="s">
        <v>74</v>
      </c>
      <c r="E385" s="16" t="s">
        <v>24</v>
      </c>
      <c r="F385" s="21">
        <v>80111600</v>
      </c>
      <c r="G385" s="16" t="s">
        <v>414</v>
      </c>
      <c r="H385" s="16" t="s">
        <v>56</v>
      </c>
      <c r="I385" s="16" t="s">
        <v>57</v>
      </c>
      <c r="J385" s="21" t="s">
        <v>76</v>
      </c>
      <c r="K385" s="21" t="s">
        <v>76</v>
      </c>
      <c r="L385" s="22">
        <v>10</v>
      </c>
      <c r="M385" s="23">
        <v>3394880</v>
      </c>
      <c r="N385" s="19">
        <f t="shared" si="23"/>
        <v>33948800</v>
      </c>
      <c r="O385" s="20" t="s">
        <v>415</v>
      </c>
      <c r="P385" s="17" t="s">
        <v>61</v>
      </c>
      <c r="Q385" s="21" t="s">
        <v>62</v>
      </c>
      <c r="R385" s="21" t="s">
        <v>63</v>
      </c>
    </row>
    <row r="386" spans="1:18" ht="75" x14ac:dyDescent="0.2">
      <c r="A386" s="16" t="s">
        <v>72</v>
      </c>
      <c r="B386" s="16" t="s">
        <v>73</v>
      </c>
      <c r="C386" s="16" t="s">
        <v>9</v>
      </c>
      <c r="D386" s="16" t="s">
        <v>74</v>
      </c>
      <c r="E386" s="16" t="s">
        <v>24</v>
      </c>
      <c r="F386" s="21">
        <v>80111600</v>
      </c>
      <c r="G386" s="16" t="s">
        <v>414</v>
      </c>
      <c r="H386" s="16" t="s">
        <v>56</v>
      </c>
      <c r="I386" s="16" t="s">
        <v>57</v>
      </c>
      <c r="J386" s="21" t="s">
        <v>76</v>
      </c>
      <c r="K386" s="21" t="s">
        <v>76</v>
      </c>
      <c r="L386" s="22">
        <v>10</v>
      </c>
      <c r="M386" s="23">
        <v>3394880</v>
      </c>
      <c r="N386" s="19">
        <f t="shared" si="23"/>
        <v>33948800</v>
      </c>
      <c r="O386" s="20" t="s">
        <v>415</v>
      </c>
      <c r="P386" s="17" t="s">
        <v>61</v>
      </c>
      <c r="Q386" s="21" t="s">
        <v>62</v>
      </c>
      <c r="R386" s="21" t="s">
        <v>63</v>
      </c>
    </row>
    <row r="387" spans="1:18" ht="75" x14ac:dyDescent="0.2">
      <c r="A387" s="16" t="s">
        <v>72</v>
      </c>
      <c r="B387" s="16" t="s">
        <v>73</v>
      </c>
      <c r="C387" s="16" t="s">
        <v>9</v>
      </c>
      <c r="D387" s="16" t="s">
        <v>74</v>
      </c>
      <c r="E387" s="16" t="s">
        <v>24</v>
      </c>
      <c r="F387" s="21">
        <v>80111600</v>
      </c>
      <c r="G387" s="16" t="s">
        <v>414</v>
      </c>
      <c r="H387" s="16" t="s">
        <v>56</v>
      </c>
      <c r="I387" s="16" t="s">
        <v>57</v>
      </c>
      <c r="J387" s="21" t="s">
        <v>76</v>
      </c>
      <c r="K387" s="21" t="s">
        <v>76</v>
      </c>
      <c r="L387" s="22">
        <v>10</v>
      </c>
      <c r="M387" s="23">
        <v>3394880</v>
      </c>
      <c r="N387" s="19">
        <f t="shared" si="23"/>
        <v>33948800</v>
      </c>
      <c r="O387" s="20" t="s">
        <v>415</v>
      </c>
      <c r="P387" s="17" t="s">
        <v>61</v>
      </c>
      <c r="Q387" s="21" t="s">
        <v>62</v>
      </c>
      <c r="R387" s="21" t="s">
        <v>63</v>
      </c>
    </row>
    <row r="388" spans="1:18" ht="75" x14ac:dyDescent="0.2">
      <c r="A388" s="16" t="s">
        <v>72</v>
      </c>
      <c r="B388" s="16" t="s">
        <v>73</v>
      </c>
      <c r="C388" s="16" t="s">
        <v>9</v>
      </c>
      <c r="D388" s="16" t="s">
        <v>74</v>
      </c>
      <c r="E388" s="16" t="s">
        <v>24</v>
      </c>
      <c r="F388" s="21">
        <v>80111600</v>
      </c>
      <c r="G388" s="16" t="s">
        <v>414</v>
      </c>
      <c r="H388" s="16" t="s">
        <v>56</v>
      </c>
      <c r="I388" s="16" t="s">
        <v>57</v>
      </c>
      <c r="J388" s="21" t="s">
        <v>76</v>
      </c>
      <c r="K388" s="21" t="s">
        <v>76</v>
      </c>
      <c r="L388" s="22">
        <v>10</v>
      </c>
      <c r="M388" s="23">
        <v>3394880</v>
      </c>
      <c r="N388" s="19">
        <f t="shared" si="23"/>
        <v>33948800</v>
      </c>
      <c r="O388" s="20" t="s">
        <v>415</v>
      </c>
      <c r="P388" s="17" t="s">
        <v>61</v>
      </c>
      <c r="Q388" s="21" t="s">
        <v>62</v>
      </c>
      <c r="R388" s="21" t="s">
        <v>63</v>
      </c>
    </row>
    <row r="389" spans="1:18" ht="75" x14ac:dyDescent="0.2">
      <c r="A389" s="16" t="s">
        <v>72</v>
      </c>
      <c r="B389" s="16" t="s">
        <v>73</v>
      </c>
      <c r="C389" s="16" t="s">
        <v>9</v>
      </c>
      <c r="D389" s="16" t="s">
        <v>74</v>
      </c>
      <c r="E389" s="16" t="s">
        <v>24</v>
      </c>
      <c r="F389" s="21">
        <v>80111600</v>
      </c>
      <c r="G389" s="16" t="s">
        <v>414</v>
      </c>
      <c r="H389" s="16" t="s">
        <v>56</v>
      </c>
      <c r="I389" s="16" t="s">
        <v>57</v>
      </c>
      <c r="J389" s="21" t="s">
        <v>76</v>
      </c>
      <c r="K389" s="21" t="s">
        <v>76</v>
      </c>
      <c r="L389" s="22">
        <v>10</v>
      </c>
      <c r="M389" s="23">
        <v>3394880</v>
      </c>
      <c r="N389" s="19">
        <f t="shared" si="23"/>
        <v>33948800</v>
      </c>
      <c r="O389" s="20" t="s">
        <v>415</v>
      </c>
      <c r="P389" s="17" t="s">
        <v>61</v>
      </c>
      <c r="Q389" s="21" t="s">
        <v>62</v>
      </c>
      <c r="R389" s="21" t="s">
        <v>63</v>
      </c>
    </row>
    <row r="390" spans="1:18" ht="75" x14ac:dyDescent="0.2">
      <c r="A390" s="16" t="s">
        <v>72</v>
      </c>
      <c r="B390" s="16" t="s">
        <v>73</v>
      </c>
      <c r="C390" s="16" t="s">
        <v>9</v>
      </c>
      <c r="D390" s="16" t="s">
        <v>74</v>
      </c>
      <c r="E390" s="16" t="s">
        <v>24</v>
      </c>
      <c r="F390" s="21">
        <v>80111600</v>
      </c>
      <c r="G390" s="16" t="s">
        <v>414</v>
      </c>
      <c r="H390" s="16" t="s">
        <v>56</v>
      </c>
      <c r="I390" s="16" t="s">
        <v>57</v>
      </c>
      <c r="J390" s="21" t="s">
        <v>76</v>
      </c>
      <c r="K390" s="21" t="s">
        <v>76</v>
      </c>
      <c r="L390" s="22">
        <v>10</v>
      </c>
      <c r="M390" s="23">
        <v>3394880</v>
      </c>
      <c r="N390" s="19">
        <f t="shared" si="23"/>
        <v>33948800</v>
      </c>
      <c r="O390" s="20" t="s">
        <v>415</v>
      </c>
      <c r="P390" s="17" t="s">
        <v>61</v>
      </c>
      <c r="Q390" s="21" t="s">
        <v>62</v>
      </c>
      <c r="R390" s="21" t="s">
        <v>63</v>
      </c>
    </row>
    <row r="391" spans="1:18" ht="75" x14ac:dyDescent="0.2">
      <c r="A391" s="16" t="s">
        <v>72</v>
      </c>
      <c r="B391" s="16" t="s">
        <v>73</v>
      </c>
      <c r="C391" s="16" t="s">
        <v>9</v>
      </c>
      <c r="D391" s="16" t="s">
        <v>74</v>
      </c>
      <c r="E391" s="16" t="s">
        <v>24</v>
      </c>
      <c r="F391" s="21">
        <v>80111600</v>
      </c>
      <c r="G391" s="16" t="s">
        <v>414</v>
      </c>
      <c r="H391" s="16" t="s">
        <v>56</v>
      </c>
      <c r="I391" s="16" t="s">
        <v>57</v>
      </c>
      <c r="J391" s="21" t="s">
        <v>76</v>
      </c>
      <c r="K391" s="21" t="s">
        <v>76</v>
      </c>
      <c r="L391" s="22">
        <v>10</v>
      </c>
      <c r="M391" s="23">
        <v>3394880</v>
      </c>
      <c r="N391" s="19">
        <f t="shared" si="23"/>
        <v>33948800</v>
      </c>
      <c r="O391" s="20" t="s">
        <v>415</v>
      </c>
      <c r="P391" s="17" t="s">
        <v>61</v>
      </c>
      <c r="Q391" s="21" t="s">
        <v>62</v>
      </c>
      <c r="R391" s="21" t="s">
        <v>63</v>
      </c>
    </row>
    <row r="392" spans="1:18" ht="75" x14ac:dyDescent="0.2">
      <c r="A392" s="16" t="s">
        <v>72</v>
      </c>
      <c r="B392" s="16" t="s">
        <v>73</v>
      </c>
      <c r="C392" s="16" t="s">
        <v>9</v>
      </c>
      <c r="D392" s="16" t="s">
        <v>74</v>
      </c>
      <c r="E392" s="16" t="s">
        <v>24</v>
      </c>
      <c r="F392" s="21">
        <v>80111600</v>
      </c>
      <c r="G392" s="16" t="s">
        <v>414</v>
      </c>
      <c r="H392" s="16" t="s">
        <v>56</v>
      </c>
      <c r="I392" s="16" t="s">
        <v>57</v>
      </c>
      <c r="J392" s="21" t="s">
        <v>76</v>
      </c>
      <c r="K392" s="21" t="s">
        <v>76</v>
      </c>
      <c r="L392" s="22">
        <v>10</v>
      </c>
      <c r="M392" s="23">
        <v>3394880</v>
      </c>
      <c r="N392" s="19">
        <f t="shared" si="23"/>
        <v>33948800</v>
      </c>
      <c r="O392" s="20" t="s">
        <v>415</v>
      </c>
      <c r="P392" s="17" t="s">
        <v>61</v>
      </c>
      <c r="Q392" s="21" t="s">
        <v>62</v>
      </c>
      <c r="R392" s="21" t="s">
        <v>63</v>
      </c>
    </row>
    <row r="393" spans="1:18" ht="75" x14ac:dyDescent="0.2">
      <c r="A393" s="16" t="s">
        <v>72</v>
      </c>
      <c r="B393" s="16" t="s">
        <v>73</v>
      </c>
      <c r="C393" s="16" t="s">
        <v>9</v>
      </c>
      <c r="D393" s="16" t="s">
        <v>74</v>
      </c>
      <c r="E393" s="16" t="s">
        <v>24</v>
      </c>
      <c r="F393" s="21">
        <v>80111600</v>
      </c>
      <c r="G393" s="16" t="s">
        <v>414</v>
      </c>
      <c r="H393" s="16" t="s">
        <v>56</v>
      </c>
      <c r="I393" s="16" t="s">
        <v>57</v>
      </c>
      <c r="J393" s="21" t="s">
        <v>76</v>
      </c>
      <c r="K393" s="21" t="s">
        <v>76</v>
      </c>
      <c r="L393" s="22">
        <v>10</v>
      </c>
      <c r="M393" s="23">
        <v>3394880</v>
      </c>
      <c r="N393" s="19">
        <f t="shared" si="23"/>
        <v>33948800</v>
      </c>
      <c r="O393" s="20" t="s">
        <v>415</v>
      </c>
      <c r="P393" s="17" t="s">
        <v>61</v>
      </c>
      <c r="Q393" s="21" t="s">
        <v>62</v>
      </c>
      <c r="R393" s="21" t="s">
        <v>63</v>
      </c>
    </row>
    <row r="394" spans="1:18" ht="75" x14ac:dyDescent="0.2">
      <c r="A394" s="16" t="s">
        <v>72</v>
      </c>
      <c r="B394" s="16" t="s">
        <v>73</v>
      </c>
      <c r="C394" s="16" t="s">
        <v>9</v>
      </c>
      <c r="D394" s="16" t="s">
        <v>74</v>
      </c>
      <c r="E394" s="16" t="s">
        <v>24</v>
      </c>
      <c r="F394" s="21">
        <v>80111600</v>
      </c>
      <c r="G394" s="16" t="s">
        <v>414</v>
      </c>
      <c r="H394" s="16" t="s">
        <v>56</v>
      </c>
      <c r="I394" s="16" t="s">
        <v>57</v>
      </c>
      <c r="J394" s="21" t="s">
        <v>76</v>
      </c>
      <c r="K394" s="21" t="s">
        <v>76</v>
      </c>
      <c r="L394" s="22">
        <v>10</v>
      </c>
      <c r="M394" s="23">
        <v>3394880</v>
      </c>
      <c r="N394" s="19">
        <f t="shared" si="23"/>
        <v>33948800</v>
      </c>
      <c r="O394" s="20" t="s">
        <v>415</v>
      </c>
      <c r="P394" s="17" t="s">
        <v>61</v>
      </c>
      <c r="Q394" s="21" t="s">
        <v>62</v>
      </c>
      <c r="R394" s="21" t="s">
        <v>63</v>
      </c>
    </row>
    <row r="395" spans="1:18" ht="75" x14ac:dyDescent="0.2">
      <c r="A395" s="16" t="s">
        <v>72</v>
      </c>
      <c r="B395" s="16" t="s">
        <v>73</v>
      </c>
      <c r="C395" s="16" t="s">
        <v>9</v>
      </c>
      <c r="D395" s="16" t="s">
        <v>74</v>
      </c>
      <c r="E395" s="16" t="s">
        <v>24</v>
      </c>
      <c r="F395" s="21">
        <v>80111600</v>
      </c>
      <c r="G395" s="16" t="s">
        <v>414</v>
      </c>
      <c r="H395" s="16" t="s">
        <v>56</v>
      </c>
      <c r="I395" s="16" t="s">
        <v>57</v>
      </c>
      <c r="J395" s="21" t="s">
        <v>76</v>
      </c>
      <c r="K395" s="21" t="s">
        <v>76</v>
      </c>
      <c r="L395" s="22">
        <v>10</v>
      </c>
      <c r="M395" s="23">
        <v>3394880</v>
      </c>
      <c r="N395" s="19">
        <f t="shared" si="23"/>
        <v>33948800</v>
      </c>
      <c r="O395" s="20" t="s">
        <v>415</v>
      </c>
      <c r="P395" s="17" t="s">
        <v>61</v>
      </c>
      <c r="Q395" s="21" t="s">
        <v>62</v>
      </c>
      <c r="R395" s="21" t="s">
        <v>63</v>
      </c>
    </row>
    <row r="396" spans="1:18" ht="75" x14ac:dyDescent="0.2">
      <c r="A396" s="16" t="s">
        <v>72</v>
      </c>
      <c r="B396" s="16" t="s">
        <v>73</v>
      </c>
      <c r="C396" s="16" t="s">
        <v>9</v>
      </c>
      <c r="D396" s="16" t="s">
        <v>74</v>
      </c>
      <c r="E396" s="16" t="s">
        <v>24</v>
      </c>
      <c r="F396" s="21">
        <v>80111600</v>
      </c>
      <c r="G396" s="16" t="s">
        <v>414</v>
      </c>
      <c r="H396" s="16" t="s">
        <v>56</v>
      </c>
      <c r="I396" s="16" t="s">
        <v>57</v>
      </c>
      <c r="J396" s="21" t="s">
        <v>76</v>
      </c>
      <c r="K396" s="21" t="s">
        <v>76</v>
      </c>
      <c r="L396" s="22">
        <v>10</v>
      </c>
      <c r="M396" s="23">
        <v>3394880</v>
      </c>
      <c r="N396" s="19">
        <f t="shared" si="23"/>
        <v>33948800</v>
      </c>
      <c r="O396" s="20" t="s">
        <v>415</v>
      </c>
      <c r="P396" s="17" t="s">
        <v>61</v>
      </c>
      <c r="Q396" s="21" t="s">
        <v>62</v>
      </c>
      <c r="R396" s="21" t="s">
        <v>63</v>
      </c>
    </row>
    <row r="397" spans="1:18" ht="75" x14ac:dyDescent="0.2">
      <c r="A397" s="16" t="s">
        <v>72</v>
      </c>
      <c r="B397" s="16" t="s">
        <v>73</v>
      </c>
      <c r="C397" s="16" t="s">
        <v>9</v>
      </c>
      <c r="D397" s="16" t="s">
        <v>74</v>
      </c>
      <c r="E397" s="16" t="s">
        <v>24</v>
      </c>
      <c r="F397" s="21">
        <v>80111600</v>
      </c>
      <c r="G397" s="16" t="s">
        <v>414</v>
      </c>
      <c r="H397" s="16" t="s">
        <v>56</v>
      </c>
      <c r="I397" s="16" t="s">
        <v>57</v>
      </c>
      <c r="J397" s="21" t="s">
        <v>76</v>
      </c>
      <c r="K397" s="21" t="s">
        <v>76</v>
      </c>
      <c r="L397" s="22">
        <v>10</v>
      </c>
      <c r="M397" s="23">
        <v>3394880</v>
      </c>
      <c r="N397" s="19">
        <f t="shared" si="23"/>
        <v>33948800</v>
      </c>
      <c r="O397" s="20" t="s">
        <v>415</v>
      </c>
      <c r="P397" s="17" t="s">
        <v>61</v>
      </c>
      <c r="Q397" s="21" t="s">
        <v>62</v>
      </c>
      <c r="R397" s="21" t="s">
        <v>63</v>
      </c>
    </row>
    <row r="398" spans="1:18" ht="60" x14ac:dyDescent="0.2">
      <c r="A398" s="16" t="s">
        <v>72</v>
      </c>
      <c r="B398" s="16" t="s">
        <v>73</v>
      </c>
      <c r="C398" s="16" t="s">
        <v>9</v>
      </c>
      <c r="D398" s="16" t="s">
        <v>74</v>
      </c>
      <c r="E398" s="16" t="s">
        <v>24</v>
      </c>
      <c r="F398" s="21">
        <v>80111600</v>
      </c>
      <c r="G398" s="16" t="s">
        <v>416</v>
      </c>
      <c r="H398" s="16" t="s">
        <v>68</v>
      </c>
      <c r="I398" s="16" t="s">
        <v>57</v>
      </c>
      <c r="J398" s="21" t="s">
        <v>76</v>
      </c>
      <c r="K398" s="21" t="s">
        <v>76</v>
      </c>
      <c r="L398" s="22">
        <v>12</v>
      </c>
      <c r="M398" s="23">
        <v>2333980</v>
      </c>
      <c r="N398" s="19">
        <f t="shared" si="23"/>
        <v>28007760</v>
      </c>
      <c r="O398" s="20" t="s">
        <v>415</v>
      </c>
      <c r="P398" s="17" t="s">
        <v>61</v>
      </c>
      <c r="Q398" s="21" t="s">
        <v>62</v>
      </c>
      <c r="R398" s="21" t="s">
        <v>63</v>
      </c>
    </row>
    <row r="399" spans="1:18" ht="60" x14ac:dyDescent="0.2">
      <c r="A399" s="16" t="s">
        <v>72</v>
      </c>
      <c r="B399" s="16" t="s">
        <v>73</v>
      </c>
      <c r="C399" s="16" t="s">
        <v>9</v>
      </c>
      <c r="D399" s="16" t="s">
        <v>74</v>
      </c>
      <c r="E399" s="16" t="s">
        <v>24</v>
      </c>
      <c r="F399" s="21">
        <v>80111600</v>
      </c>
      <c r="G399" s="16" t="s">
        <v>417</v>
      </c>
      <c r="H399" s="16" t="s">
        <v>56</v>
      </c>
      <c r="I399" s="16" t="s">
        <v>57</v>
      </c>
      <c r="J399" s="21" t="s">
        <v>76</v>
      </c>
      <c r="K399" s="21" t="s">
        <v>76</v>
      </c>
      <c r="L399" s="22">
        <v>12</v>
      </c>
      <c r="M399" s="33">
        <v>3421000</v>
      </c>
      <c r="N399" s="19">
        <f t="shared" si="23"/>
        <v>41052000</v>
      </c>
      <c r="O399" s="20" t="s">
        <v>415</v>
      </c>
      <c r="P399" s="17" t="s">
        <v>61</v>
      </c>
      <c r="Q399" s="21" t="s">
        <v>62</v>
      </c>
      <c r="R399" s="21" t="s">
        <v>63</v>
      </c>
    </row>
    <row r="400" spans="1:18" ht="60" x14ac:dyDescent="0.2">
      <c r="A400" s="16" t="s">
        <v>72</v>
      </c>
      <c r="B400" s="16" t="s">
        <v>73</v>
      </c>
      <c r="C400" s="16" t="s">
        <v>9</v>
      </c>
      <c r="D400" s="16" t="s">
        <v>74</v>
      </c>
      <c r="E400" s="16" t="s">
        <v>24</v>
      </c>
      <c r="F400" s="21">
        <v>80111600</v>
      </c>
      <c r="G400" s="16" t="s">
        <v>418</v>
      </c>
      <c r="H400" s="16" t="s">
        <v>68</v>
      </c>
      <c r="I400" s="16" t="s">
        <v>57</v>
      </c>
      <c r="J400" s="21" t="s">
        <v>76</v>
      </c>
      <c r="K400" s="21" t="s">
        <v>76</v>
      </c>
      <c r="L400" s="22">
        <v>12</v>
      </c>
      <c r="M400" s="33">
        <v>3421001</v>
      </c>
      <c r="N400" s="19">
        <f t="shared" si="23"/>
        <v>41052012</v>
      </c>
      <c r="O400" s="20" t="s">
        <v>415</v>
      </c>
      <c r="P400" s="17" t="s">
        <v>61</v>
      </c>
      <c r="Q400" s="21" t="s">
        <v>62</v>
      </c>
      <c r="R400" s="21" t="s">
        <v>63</v>
      </c>
    </row>
    <row r="401" spans="1:18" ht="60" x14ac:dyDescent="0.2">
      <c r="A401" s="16" t="s">
        <v>72</v>
      </c>
      <c r="B401" s="16" t="s">
        <v>73</v>
      </c>
      <c r="C401" s="16" t="s">
        <v>9</v>
      </c>
      <c r="D401" s="16" t="s">
        <v>74</v>
      </c>
      <c r="E401" s="16" t="s">
        <v>24</v>
      </c>
      <c r="F401" s="21">
        <v>80111600</v>
      </c>
      <c r="G401" s="16" t="s">
        <v>419</v>
      </c>
      <c r="H401" s="16" t="s">
        <v>68</v>
      </c>
      <c r="I401" s="16" t="s">
        <v>57</v>
      </c>
      <c r="J401" s="21" t="s">
        <v>76</v>
      </c>
      <c r="K401" s="21" t="s">
        <v>76</v>
      </c>
      <c r="L401" s="22">
        <v>12</v>
      </c>
      <c r="M401" s="33">
        <v>4404859</v>
      </c>
      <c r="N401" s="19">
        <f t="shared" si="23"/>
        <v>52858308</v>
      </c>
      <c r="O401" s="20" t="s">
        <v>415</v>
      </c>
      <c r="P401" s="17" t="s">
        <v>61</v>
      </c>
      <c r="Q401" s="21" t="s">
        <v>62</v>
      </c>
      <c r="R401" s="21" t="s">
        <v>63</v>
      </c>
    </row>
    <row r="402" spans="1:18" ht="60" x14ac:dyDescent="0.2">
      <c r="A402" s="16" t="s">
        <v>72</v>
      </c>
      <c r="B402" s="16" t="s">
        <v>73</v>
      </c>
      <c r="C402" s="16" t="s">
        <v>9</v>
      </c>
      <c r="D402" s="16" t="s">
        <v>74</v>
      </c>
      <c r="E402" s="16" t="s">
        <v>24</v>
      </c>
      <c r="F402" s="21">
        <v>80111600</v>
      </c>
      <c r="G402" s="16" t="s">
        <v>420</v>
      </c>
      <c r="H402" s="16" t="s">
        <v>68</v>
      </c>
      <c r="I402" s="16" t="s">
        <v>57</v>
      </c>
      <c r="J402" s="21" t="s">
        <v>76</v>
      </c>
      <c r="K402" s="21" t="s">
        <v>76</v>
      </c>
      <c r="L402" s="22">
        <v>12</v>
      </c>
      <c r="M402" s="33">
        <v>3819240</v>
      </c>
      <c r="N402" s="19">
        <f t="shared" si="23"/>
        <v>45830880</v>
      </c>
      <c r="O402" s="20" t="s">
        <v>415</v>
      </c>
      <c r="P402" s="17" t="s">
        <v>61</v>
      </c>
      <c r="Q402" s="21" t="s">
        <v>62</v>
      </c>
      <c r="R402" s="21" t="s">
        <v>63</v>
      </c>
    </row>
    <row r="403" spans="1:18" ht="60" x14ac:dyDescent="0.2">
      <c r="A403" s="16" t="s">
        <v>72</v>
      </c>
      <c r="B403" s="16" t="s">
        <v>73</v>
      </c>
      <c r="C403" s="16" t="s">
        <v>9</v>
      </c>
      <c r="D403" s="16" t="s">
        <v>74</v>
      </c>
      <c r="E403" s="16" t="s">
        <v>24</v>
      </c>
      <c r="F403" s="21">
        <v>80111600</v>
      </c>
      <c r="G403" s="16" t="s">
        <v>596</v>
      </c>
      <c r="H403" s="16" t="s">
        <v>68</v>
      </c>
      <c r="I403" s="16" t="s">
        <v>57</v>
      </c>
      <c r="J403" s="21" t="s">
        <v>76</v>
      </c>
      <c r="K403" s="21" t="s">
        <v>76</v>
      </c>
      <c r="L403" s="22">
        <v>12</v>
      </c>
      <c r="M403" s="33">
        <v>4635000</v>
      </c>
      <c r="N403" s="19">
        <f t="shared" si="23"/>
        <v>55620000</v>
      </c>
      <c r="O403" s="20" t="s">
        <v>415</v>
      </c>
      <c r="P403" s="17" t="s">
        <v>61</v>
      </c>
      <c r="Q403" s="21" t="s">
        <v>62</v>
      </c>
      <c r="R403" s="21" t="s">
        <v>63</v>
      </c>
    </row>
    <row r="404" spans="1:18" ht="60" x14ac:dyDescent="0.2">
      <c r="A404" s="16" t="s">
        <v>72</v>
      </c>
      <c r="B404" s="16" t="s">
        <v>73</v>
      </c>
      <c r="C404" s="16" t="s">
        <v>9</v>
      </c>
      <c r="D404" s="16" t="s">
        <v>74</v>
      </c>
      <c r="E404" s="16" t="s">
        <v>24</v>
      </c>
      <c r="F404" s="16">
        <v>80111600</v>
      </c>
      <c r="G404" s="16" t="s">
        <v>181</v>
      </c>
      <c r="H404" s="16" t="s">
        <v>68</v>
      </c>
      <c r="I404" s="16" t="s">
        <v>135</v>
      </c>
      <c r="J404" s="21" t="s">
        <v>76</v>
      </c>
      <c r="K404" s="21" t="s">
        <v>58</v>
      </c>
      <c r="L404" s="22">
        <v>1</v>
      </c>
      <c r="M404" s="33">
        <v>1000000</v>
      </c>
      <c r="N404" s="19">
        <f>+M404*L404</f>
        <v>1000000</v>
      </c>
      <c r="O404" s="20" t="s">
        <v>415</v>
      </c>
      <c r="P404" s="17" t="s">
        <v>61</v>
      </c>
      <c r="Q404" s="21" t="s">
        <v>62</v>
      </c>
      <c r="R404" s="21" t="s">
        <v>63</v>
      </c>
    </row>
    <row r="405" spans="1:18" ht="75" x14ac:dyDescent="0.2">
      <c r="A405" s="16" t="s">
        <v>72</v>
      </c>
      <c r="B405" s="16" t="s">
        <v>73</v>
      </c>
      <c r="C405" s="16" t="s">
        <v>9</v>
      </c>
      <c r="D405" s="16" t="s">
        <v>74</v>
      </c>
      <c r="E405" s="16" t="s">
        <v>24</v>
      </c>
      <c r="F405" s="21">
        <v>78111800</v>
      </c>
      <c r="G405" s="16" t="s">
        <v>189</v>
      </c>
      <c r="H405" s="16" t="s">
        <v>267</v>
      </c>
      <c r="I405" s="16" t="s">
        <v>556</v>
      </c>
      <c r="J405" s="21" t="s">
        <v>76</v>
      </c>
      <c r="K405" s="21" t="s">
        <v>76</v>
      </c>
      <c r="L405" s="22">
        <v>12</v>
      </c>
      <c r="M405" s="33" t="s">
        <v>63</v>
      </c>
      <c r="N405" s="19">
        <f>44189440-200</f>
        <v>44189240</v>
      </c>
      <c r="O405" s="20" t="s">
        <v>415</v>
      </c>
      <c r="P405" s="17" t="s">
        <v>61</v>
      </c>
      <c r="Q405" s="21" t="s">
        <v>62</v>
      </c>
      <c r="R405" s="21" t="s">
        <v>63</v>
      </c>
    </row>
    <row r="406" spans="1:18" ht="60" x14ac:dyDescent="0.2">
      <c r="A406" s="16" t="s">
        <v>72</v>
      </c>
      <c r="B406" s="16" t="s">
        <v>73</v>
      </c>
      <c r="C406" s="16" t="s">
        <v>9</v>
      </c>
      <c r="D406" s="16" t="s">
        <v>74</v>
      </c>
      <c r="E406" s="16" t="s">
        <v>24</v>
      </c>
      <c r="F406" s="16" t="s">
        <v>262</v>
      </c>
      <c r="G406" s="16" t="s">
        <v>187</v>
      </c>
      <c r="H406" s="16" t="s">
        <v>56</v>
      </c>
      <c r="I406" s="16" t="s">
        <v>129</v>
      </c>
      <c r="J406" s="21" t="s">
        <v>76</v>
      </c>
      <c r="K406" s="21" t="s">
        <v>76</v>
      </c>
      <c r="L406" s="22">
        <v>12</v>
      </c>
      <c r="M406" s="33" t="s">
        <v>63</v>
      </c>
      <c r="N406" s="19">
        <v>25000000</v>
      </c>
      <c r="O406" s="20" t="s">
        <v>415</v>
      </c>
      <c r="P406" s="17" t="s">
        <v>61</v>
      </c>
      <c r="Q406" s="21" t="s">
        <v>62</v>
      </c>
      <c r="R406" s="21" t="s">
        <v>63</v>
      </c>
    </row>
    <row r="407" spans="1:18" ht="60" x14ac:dyDescent="0.2">
      <c r="A407" s="16" t="s">
        <v>72</v>
      </c>
      <c r="B407" s="16" t="s">
        <v>73</v>
      </c>
      <c r="C407" s="16" t="s">
        <v>9</v>
      </c>
      <c r="D407" s="16" t="s">
        <v>74</v>
      </c>
      <c r="E407" s="16" t="s">
        <v>24</v>
      </c>
      <c r="F407" s="16" t="s">
        <v>127</v>
      </c>
      <c r="G407" s="16" t="s">
        <v>132</v>
      </c>
      <c r="H407" s="16" t="s">
        <v>56</v>
      </c>
      <c r="I407" s="16" t="s">
        <v>129</v>
      </c>
      <c r="J407" s="21" t="s">
        <v>76</v>
      </c>
      <c r="K407" s="21" t="s">
        <v>76</v>
      </c>
      <c r="L407" s="22">
        <v>12</v>
      </c>
      <c r="M407" s="33" t="s">
        <v>63</v>
      </c>
      <c r="N407" s="19">
        <v>22000000</v>
      </c>
      <c r="O407" s="20" t="s">
        <v>415</v>
      </c>
      <c r="P407" s="17" t="s">
        <v>61</v>
      </c>
      <c r="Q407" s="21" t="s">
        <v>62</v>
      </c>
      <c r="R407" s="21" t="s">
        <v>63</v>
      </c>
    </row>
    <row r="408" spans="1:18" ht="105" x14ac:dyDescent="0.2">
      <c r="A408" s="50" t="s">
        <v>72</v>
      </c>
      <c r="B408" s="50" t="s">
        <v>73</v>
      </c>
      <c r="C408" s="50" t="s">
        <v>10</v>
      </c>
      <c r="D408" s="51" t="s">
        <v>421</v>
      </c>
      <c r="E408" s="51" t="s">
        <v>25</v>
      </c>
      <c r="F408" s="16" t="s">
        <v>422</v>
      </c>
      <c r="G408" s="16" t="s">
        <v>185</v>
      </c>
      <c r="H408" s="16" t="s">
        <v>56</v>
      </c>
      <c r="I408" s="16" t="s">
        <v>129</v>
      </c>
      <c r="J408" s="52" t="s">
        <v>130</v>
      </c>
      <c r="K408" s="52" t="s">
        <v>130</v>
      </c>
      <c r="L408" s="25">
        <v>1</v>
      </c>
      <c r="M408" s="26">
        <v>210000000</v>
      </c>
      <c r="N408" s="19">
        <v>210000000</v>
      </c>
      <c r="O408" s="20" t="s">
        <v>207</v>
      </c>
      <c r="P408" s="17" t="s">
        <v>61</v>
      </c>
      <c r="Q408" s="21" t="s">
        <v>62</v>
      </c>
      <c r="R408" s="21" t="s">
        <v>63</v>
      </c>
    </row>
    <row r="409" spans="1:18" ht="105" x14ac:dyDescent="0.2">
      <c r="A409" s="50" t="s">
        <v>72</v>
      </c>
      <c r="B409" s="50" t="s">
        <v>73</v>
      </c>
      <c r="C409" s="50" t="s">
        <v>10</v>
      </c>
      <c r="D409" s="51" t="s">
        <v>421</v>
      </c>
      <c r="E409" s="51" t="s">
        <v>25</v>
      </c>
      <c r="F409" s="16" t="s">
        <v>422</v>
      </c>
      <c r="G409" s="16" t="s">
        <v>423</v>
      </c>
      <c r="H409" s="16" t="s">
        <v>56</v>
      </c>
      <c r="I409" s="16" t="s">
        <v>57</v>
      </c>
      <c r="J409" s="52" t="s">
        <v>76</v>
      </c>
      <c r="K409" s="52" t="s">
        <v>206</v>
      </c>
      <c r="L409" s="25">
        <v>1</v>
      </c>
      <c r="M409" s="26">
        <v>25000000</v>
      </c>
      <c r="N409" s="19">
        <v>25000000</v>
      </c>
      <c r="O409" s="20" t="s">
        <v>207</v>
      </c>
      <c r="P409" s="17" t="s">
        <v>61</v>
      </c>
      <c r="Q409" s="21" t="s">
        <v>62</v>
      </c>
      <c r="R409" s="21" t="s">
        <v>63</v>
      </c>
    </row>
    <row r="410" spans="1:18" ht="105" x14ac:dyDescent="0.2">
      <c r="A410" s="50" t="s">
        <v>72</v>
      </c>
      <c r="B410" s="50" t="s">
        <v>73</v>
      </c>
      <c r="C410" s="50" t="s">
        <v>10</v>
      </c>
      <c r="D410" s="51" t="s">
        <v>421</v>
      </c>
      <c r="E410" s="51" t="s">
        <v>25</v>
      </c>
      <c r="F410" s="16">
        <v>80111600</v>
      </c>
      <c r="G410" s="16" t="s">
        <v>597</v>
      </c>
      <c r="H410" s="16" t="s">
        <v>424</v>
      </c>
      <c r="I410" s="16" t="s">
        <v>57</v>
      </c>
      <c r="J410" s="52" t="s">
        <v>183</v>
      </c>
      <c r="K410" s="52" t="s">
        <v>183</v>
      </c>
      <c r="L410" s="25">
        <v>1</v>
      </c>
      <c r="M410" s="26" t="s">
        <v>188</v>
      </c>
      <c r="N410" s="19">
        <v>10000000</v>
      </c>
      <c r="O410" s="20" t="s">
        <v>207</v>
      </c>
      <c r="P410" s="17" t="s">
        <v>61</v>
      </c>
      <c r="Q410" s="21" t="s">
        <v>62</v>
      </c>
      <c r="R410" s="21" t="s">
        <v>63</v>
      </c>
    </row>
    <row r="411" spans="1:18" ht="105" x14ac:dyDescent="0.2">
      <c r="A411" s="50" t="s">
        <v>72</v>
      </c>
      <c r="B411" s="50" t="s">
        <v>73</v>
      </c>
      <c r="C411" s="50" t="s">
        <v>10</v>
      </c>
      <c r="D411" s="51" t="s">
        <v>421</v>
      </c>
      <c r="E411" s="51" t="s">
        <v>25</v>
      </c>
      <c r="F411" s="16">
        <v>80111600</v>
      </c>
      <c r="G411" s="16" t="s">
        <v>425</v>
      </c>
      <c r="H411" s="16" t="s">
        <v>68</v>
      </c>
      <c r="I411" s="16" t="s">
        <v>57</v>
      </c>
      <c r="J411" s="52" t="s">
        <v>76</v>
      </c>
      <c r="K411" s="52" t="s">
        <v>206</v>
      </c>
      <c r="L411" s="25">
        <v>5</v>
      </c>
      <c r="M411" s="26">
        <v>4646000</v>
      </c>
      <c r="N411" s="19">
        <f t="shared" ref="N411:N417" si="24">+L411*M411</f>
        <v>23230000</v>
      </c>
      <c r="O411" s="20" t="s">
        <v>207</v>
      </c>
      <c r="P411" s="17" t="s">
        <v>61</v>
      </c>
      <c r="Q411" s="21" t="s">
        <v>62</v>
      </c>
      <c r="R411" s="21" t="s">
        <v>63</v>
      </c>
    </row>
    <row r="412" spans="1:18" ht="105" x14ac:dyDescent="0.2">
      <c r="A412" s="50" t="s">
        <v>72</v>
      </c>
      <c r="B412" s="50" t="s">
        <v>73</v>
      </c>
      <c r="C412" s="50" t="s">
        <v>10</v>
      </c>
      <c r="D412" s="51" t="s">
        <v>421</v>
      </c>
      <c r="E412" s="51" t="s">
        <v>25</v>
      </c>
      <c r="F412" s="16">
        <v>80111600</v>
      </c>
      <c r="G412" s="16" t="s">
        <v>425</v>
      </c>
      <c r="H412" s="16" t="s">
        <v>68</v>
      </c>
      <c r="I412" s="16" t="s">
        <v>57</v>
      </c>
      <c r="J412" s="52" t="s">
        <v>64</v>
      </c>
      <c r="K412" s="52" t="s">
        <v>64</v>
      </c>
      <c r="L412" s="25">
        <v>5</v>
      </c>
      <c r="M412" s="26">
        <v>4646000</v>
      </c>
      <c r="N412" s="19">
        <f t="shared" si="24"/>
        <v>23230000</v>
      </c>
      <c r="O412" s="20" t="s">
        <v>207</v>
      </c>
      <c r="P412" s="17" t="s">
        <v>61</v>
      </c>
      <c r="Q412" s="21" t="s">
        <v>62</v>
      </c>
      <c r="R412" s="21" t="s">
        <v>63</v>
      </c>
    </row>
    <row r="413" spans="1:18" ht="105" x14ac:dyDescent="0.2">
      <c r="A413" s="50" t="s">
        <v>72</v>
      </c>
      <c r="B413" s="50" t="s">
        <v>73</v>
      </c>
      <c r="C413" s="50" t="s">
        <v>10</v>
      </c>
      <c r="D413" s="51" t="s">
        <v>421</v>
      </c>
      <c r="E413" s="51" t="s">
        <v>25</v>
      </c>
      <c r="F413" s="16">
        <v>80111600</v>
      </c>
      <c r="G413" s="16" t="s">
        <v>598</v>
      </c>
      <c r="H413" s="16" t="s">
        <v>68</v>
      </c>
      <c r="I413" s="16" t="s">
        <v>57</v>
      </c>
      <c r="J413" s="52" t="s">
        <v>76</v>
      </c>
      <c r="K413" s="52" t="s">
        <v>58</v>
      </c>
      <c r="L413" s="25">
        <v>5</v>
      </c>
      <c r="M413" s="26">
        <v>3939000</v>
      </c>
      <c r="N413" s="19">
        <f t="shared" si="24"/>
        <v>19695000</v>
      </c>
      <c r="O413" s="20" t="s">
        <v>207</v>
      </c>
      <c r="P413" s="17" t="s">
        <v>61</v>
      </c>
      <c r="Q413" s="21" t="s">
        <v>62</v>
      </c>
      <c r="R413" s="21" t="s">
        <v>63</v>
      </c>
    </row>
    <row r="414" spans="1:18" ht="105" x14ac:dyDescent="0.2">
      <c r="A414" s="50" t="s">
        <v>72</v>
      </c>
      <c r="B414" s="50" t="s">
        <v>73</v>
      </c>
      <c r="C414" s="50" t="s">
        <v>10</v>
      </c>
      <c r="D414" s="51" t="s">
        <v>421</v>
      </c>
      <c r="E414" s="51" t="s">
        <v>25</v>
      </c>
      <c r="F414" s="16">
        <v>80111600</v>
      </c>
      <c r="G414" s="16" t="s">
        <v>598</v>
      </c>
      <c r="H414" s="16" t="s">
        <v>68</v>
      </c>
      <c r="I414" s="16" t="s">
        <v>57</v>
      </c>
      <c r="J414" s="52" t="s">
        <v>64</v>
      </c>
      <c r="K414" s="52" t="s">
        <v>64</v>
      </c>
      <c r="L414" s="25">
        <v>5</v>
      </c>
      <c r="M414" s="26">
        <v>3939000</v>
      </c>
      <c r="N414" s="19">
        <f t="shared" si="24"/>
        <v>19695000</v>
      </c>
      <c r="O414" s="20" t="s">
        <v>207</v>
      </c>
      <c r="P414" s="17" t="s">
        <v>61</v>
      </c>
      <c r="Q414" s="21" t="s">
        <v>62</v>
      </c>
      <c r="R414" s="21" t="s">
        <v>63</v>
      </c>
    </row>
    <row r="415" spans="1:18" ht="105" x14ac:dyDescent="0.2">
      <c r="A415" s="50" t="s">
        <v>72</v>
      </c>
      <c r="B415" s="50" t="s">
        <v>73</v>
      </c>
      <c r="C415" s="50" t="s">
        <v>10</v>
      </c>
      <c r="D415" s="51" t="s">
        <v>421</v>
      </c>
      <c r="E415" s="51" t="s">
        <v>25</v>
      </c>
      <c r="F415" s="16">
        <v>80111600</v>
      </c>
      <c r="G415" s="16" t="s">
        <v>599</v>
      </c>
      <c r="H415" s="16" t="s">
        <v>56</v>
      </c>
      <c r="I415" s="16" t="s">
        <v>57</v>
      </c>
      <c r="J415" s="52" t="s">
        <v>76</v>
      </c>
      <c r="K415" s="52" t="s">
        <v>58</v>
      </c>
      <c r="L415" s="25">
        <v>9</v>
      </c>
      <c r="M415" s="26">
        <v>2480710</v>
      </c>
      <c r="N415" s="19">
        <f t="shared" si="24"/>
        <v>22326390</v>
      </c>
      <c r="O415" s="20" t="s">
        <v>207</v>
      </c>
      <c r="P415" s="17" t="s">
        <v>61</v>
      </c>
      <c r="Q415" s="21" t="s">
        <v>62</v>
      </c>
      <c r="R415" s="21" t="s">
        <v>63</v>
      </c>
    </row>
    <row r="416" spans="1:18" ht="105" x14ac:dyDescent="0.2">
      <c r="A416" s="50" t="s">
        <v>72</v>
      </c>
      <c r="B416" s="50" t="s">
        <v>73</v>
      </c>
      <c r="C416" s="50" t="s">
        <v>10</v>
      </c>
      <c r="D416" s="51" t="s">
        <v>421</v>
      </c>
      <c r="E416" s="51" t="s">
        <v>25</v>
      </c>
      <c r="F416" s="16">
        <v>80111600</v>
      </c>
      <c r="G416" s="16" t="s">
        <v>426</v>
      </c>
      <c r="H416" s="16" t="s">
        <v>68</v>
      </c>
      <c r="I416" s="16" t="s">
        <v>57</v>
      </c>
      <c r="J416" s="52" t="s">
        <v>76</v>
      </c>
      <c r="K416" s="52" t="s">
        <v>58</v>
      </c>
      <c r="L416" s="25">
        <v>5</v>
      </c>
      <c r="M416" s="26">
        <v>5050000</v>
      </c>
      <c r="N416" s="19">
        <f t="shared" si="24"/>
        <v>25250000</v>
      </c>
      <c r="O416" s="20" t="s">
        <v>207</v>
      </c>
      <c r="P416" s="17" t="s">
        <v>61</v>
      </c>
      <c r="Q416" s="21" t="s">
        <v>62</v>
      </c>
      <c r="R416" s="21" t="s">
        <v>63</v>
      </c>
    </row>
    <row r="417" spans="1:18" ht="105" x14ac:dyDescent="0.2">
      <c r="A417" s="50" t="s">
        <v>72</v>
      </c>
      <c r="B417" s="50" t="s">
        <v>73</v>
      </c>
      <c r="C417" s="50" t="s">
        <v>10</v>
      </c>
      <c r="D417" s="51" t="s">
        <v>421</v>
      </c>
      <c r="E417" s="51" t="s">
        <v>25</v>
      </c>
      <c r="F417" s="16">
        <v>80111600</v>
      </c>
      <c r="G417" s="16" t="s">
        <v>426</v>
      </c>
      <c r="H417" s="16" t="s">
        <v>68</v>
      </c>
      <c r="I417" s="16" t="s">
        <v>57</v>
      </c>
      <c r="J417" s="52" t="s">
        <v>64</v>
      </c>
      <c r="K417" s="52" t="s">
        <v>275</v>
      </c>
      <c r="L417" s="25">
        <v>5</v>
      </c>
      <c r="M417" s="26">
        <v>5050000</v>
      </c>
      <c r="N417" s="19">
        <f t="shared" si="24"/>
        <v>25250000</v>
      </c>
      <c r="O417" s="20" t="s">
        <v>207</v>
      </c>
      <c r="P417" s="17" t="s">
        <v>61</v>
      </c>
      <c r="Q417" s="21" t="s">
        <v>62</v>
      </c>
      <c r="R417" s="21" t="s">
        <v>63</v>
      </c>
    </row>
    <row r="418" spans="1:18" ht="105" x14ac:dyDescent="0.2">
      <c r="A418" s="50" t="s">
        <v>72</v>
      </c>
      <c r="B418" s="50" t="s">
        <v>73</v>
      </c>
      <c r="C418" s="50" t="s">
        <v>10</v>
      </c>
      <c r="D418" s="51" t="s">
        <v>421</v>
      </c>
      <c r="E418" s="51" t="s">
        <v>25</v>
      </c>
      <c r="F418" s="17" t="s">
        <v>127</v>
      </c>
      <c r="G418" s="16" t="s">
        <v>427</v>
      </c>
      <c r="H418" s="16" t="s">
        <v>56</v>
      </c>
      <c r="I418" s="16" t="s">
        <v>129</v>
      </c>
      <c r="J418" s="52" t="s">
        <v>76</v>
      </c>
      <c r="K418" s="52" t="s">
        <v>206</v>
      </c>
      <c r="L418" s="25">
        <v>1</v>
      </c>
      <c r="M418" s="26" t="s">
        <v>63</v>
      </c>
      <c r="N418" s="19">
        <v>17448811</v>
      </c>
      <c r="O418" s="20" t="s">
        <v>207</v>
      </c>
      <c r="P418" s="17" t="s">
        <v>61</v>
      </c>
      <c r="Q418" s="21" t="s">
        <v>62</v>
      </c>
      <c r="R418" s="21" t="s">
        <v>63</v>
      </c>
    </row>
    <row r="419" spans="1:18" ht="105" x14ac:dyDescent="0.2">
      <c r="A419" s="50" t="s">
        <v>72</v>
      </c>
      <c r="B419" s="50" t="s">
        <v>73</v>
      </c>
      <c r="C419" s="50" t="s">
        <v>10</v>
      </c>
      <c r="D419" s="51" t="s">
        <v>421</v>
      </c>
      <c r="E419" s="51" t="s">
        <v>25</v>
      </c>
      <c r="F419" s="17" t="s">
        <v>262</v>
      </c>
      <c r="G419" s="16" t="s">
        <v>187</v>
      </c>
      <c r="H419" s="16" t="s">
        <v>56</v>
      </c>
      <c r="I419" s="16" t="s">
        <v>129</v>
      </c>
      <c r="J419" s="52" t="s">
        <v>76</v>
      </c>
      <c r="K419" s="52" t="s">
        <v>206</v>
      </c>
      <c r="L419" s="25">
        <v>1</v>
      </c>
      <c r="M419" s="26" t="s">
        <v>63</v>
      </c>
      <c r="N419" s="19">
        <v>21000000</v>
      </c>
      <c r="O419" s="20" t="s">
        <v>207</v>
      </c>
      <c r="P419" s="17" t="s">
        <v>61</v>
      </c>
      <c r="Q419" s="21" t="s">
        <v>62</v>
      </c>
      <c r="R419" s="21" t="s">
        <v>63</v>
      </c>
    </row>
    <row r="420" spans="1:18" ht="105" x14ac:dyDescent="0.2">
      <c r="A420" s="50" t="s">
        <v>72</v>
      </c>
      <c r="B420" s="50" t="s">
        <v>73</v>
      </c>
      <c r="C420" s="50" t="s">
        <v>10</v>
      </c>
      <c r="D420" s="51" t="s">
        <v>421</v>
      </c>
      <c r="E420" s="51" t="s">
        <v>25</v>
      </c>
      <c r="F420" s="17">
        <v>78111800</v>
      </c>
      <c r="G420" s="16" t="s">
        <v>428</v>
      </c>
      <c r="H420" s="27" t="s">
        <v>267</v>
      </c>
      <c r="I420" s="16" t="s">
        <v>556</v>
      </c>
      <c r="J420" s="52" t="s">
        <v>76</v>
      </c>
      <c r="K420" s="52" t="s">
        <v>206</v>
      </c>
      <c r="L420" s="25">
        <v>1</v>
      </c>
      <c r="M420" s="26" t="s">
        <v>63</v>
      </c>
      <c r="N420" s="19">
        <v>8000000</v>
      </c>
      <c r="O420" s="20" t="s">
        <v>207</v>
      </c>
      <c r="P420" s="17" t="s">
        <v>61</v>
      </c>
      <c r="Q420" s="21" t="s">
        <v>62</v>
      </c>
      <c r="R420" s="21" t="s">
        <v>63</v>
      </c>
    </row>
    <row r="421" spans="1:18" ht="75" x14ac:dyDescent="0.2">
      <c r="A421" s="16" t="s">
        <v>429</v>
      </c>
      <c r="B421" s="16" t="s">
        <v>430</v>
      </c>
      <c r="C421" s="16" t="s">
        <v>10</v>
      </c>
      <c r="D421" s="16" t="s">
        <v>431</v>
      </c>
      <c r="E421" s="16" t="s">
        <v>26</v>
      </c>
      <c r="F421" s="21">
        <v>80111600</v>
      </c>
      <c r="G421" s="16" t="s">
        <v>432</v>
      </c>
      <c r="H421" s="16" t="s">
        <v>56</v>
      </c>
      <c r="I421" s="16" t="s">
        <v>57</v>
      </c>
      <c r="J421" s="52" t="s">
        <v>76</v>
      </c>
      <c r="K421" s="52" t="s">
        <v>206</v>
      </c>
      <c r="L421" s="25">
        <v>12</v>
      </c>
      <c r="M421" s="18">
        <v>4239780.76</v>
      </c>
      <c r="N421" s="18">
        <f t="shared" ref="N421:N442" si="25">+L421*M421</f>
        <v>50877369.119999997</v>
      </c>
      <c r="O421" s="16" t="s">
        <v>433</v>
      </c>
      <c r="P421" s="17" t="s">
        <v>61</v>
      </c>
      <c r="Q421" s="21" t="s">
        <v>62</v>
      </c>
      <c r="R421" s="21" t="s">
        <v>63</v>
      </c>
    </row>
    <row r="422" spans="1:18" ht="75" x14ac:dyDescent="0.2">
      <c r="A422" s="16" t="s">
        <v>429</v>
      </c>
      <c r="B422" s="16" t="s">
        <v>430</v>
      </c>
      <c r="C422" s="16" t="s">
        <v>10</v>
      </c>
      <c r="D422" s="16" t="s">
        <v>431</v>
      </c>
      <c r="E422" s="16" t="s">
        <v>26</v>
      </c>
      <c r="F422" s="21">
        <v>80111600</v>
      </c>
      <c r="G422" s="16" t="s">
        <v>434</v>
      </c>
      <c r="H422" s="16" t="s">
        <v>56</v>
      </c>
      <c r="I422" s="16" t="s">
        <v>57</v>
      </c>
      <c r="J422" s="52" t="s">
        <v>76</v>
      </c>
      <c r="K422" s="52" t="s">
        <v>206</v>
      </c>
      <c r="L422" s="25">
        <v>11</v>
      </c>
      <c r="M422" s="18">
        <v>3815802.6839999999</v>
      </c>
      <c r="N422" s="18">
        <f t="shared" si="25"/>
        <v>41973829.523999996</v>
      </c>
      <c r="O422" s="16" t="s">
        <v>433</v>
      </c>
      <c r="P422" s="17" t="s">
        <v>61</v>
      </c>
      <c r="Q422" s="21" t="s">
        <v>62</v>
      </c>
      <c r="R422" s="21" t="s">
        <v>63</v>
      </c>
    </row>
    <row r="423" spans="1:18" ht="75" x14ac:dyDescent="0.2">
      <c r="A423" s="16" t="s">
        <v>429</v>
      </c>
      <c r="B423" s="16" t="s">
        <v>430</v>
      </c>
      <c r="C423" s="16" t="s">
        <v>10</v>
      </c>
      <c r="D423" s="16" t="s">
        <v>431</v>
      </c>
      <c r="E423" s="16" t="s">
        <v>26</v>
      </c>
      <c r="F423" s="21">
        <v>80111600</v>
      </c>
      <c r="G423" s="16" t="s">
        <v>435</v>
      </c>
      <c r="H423" s="16" t="s">
        <v>56</v>
      </c>
      <c r="I423" s="16" t="s">
        <v>57</v>
      </c>
      <c r="J423" s="52" t="s">
        <v>71</v>
      </c>
      <c r="K423" s="52" t="s">
        <v>183</v>
      </c>
      <c r="L423" s="25">
        <v>7</v>
      </c>
      <c r="M423" s="18">
        <v>4398772.5384999998</v>
      </c>
      <c r="N423" s="18">
        <f t="shared" si="25"/>
        <v>30791407.769499999</v>
      </c>
      <c r="O423" s="16" t="s">
        <v>433</v>
      </c>
      <c r="P423" s="17" t="s">
        <v>61</v>
      </c>
      <c r="Q423" s="21" t="s">
        <v>62</v>
      </c>
      <c r="R423" s="21" t="s">
        <v>63</v>
      </c>
    </row>
    <row r="424" spans="1:18" ht="75" x14ac:dyDescent="0.2">
      <c r="A424" s="16" t="s">
        <v>429</v>
      </c>
      <c r="B424" s="16" t="s">
        <v>430</v>
      </c>
      <c r="C424" s="16" t="s">
        <v>10</v>
      </c>
      <c r="D424" s="16" t="s">
        <v>431</v>
      </c>
      <c r="E424" s="16" t="s">
        <v>26</v>
      </c>
      <c r="F424" s="21">
        <v>80111600</v>
      </c>
      <c r="G424" s="16" t="s">
        <v>436</v>
      </c>
      <c r="H424" s="16" t="s">
        <v>56</v>
      </c>
      <c r="I424" s="16" t="s">
        <v>57</v>
      </c>
      <c r="J424" s="52" t="s">
        <v>76</v>
      </c>
      <c r="K424" s="52" t="s">
        <v>206</v>
      </c>
      <c r="L424" s="25">
        <v>12</v>
      </c>
      <c r="M424" s="18">
        <v>3951640.32</v>
      </c>
      <c r="N424" s="18">
        <f t="shared" si="25"/>
        <v>47419683.839999996</v>
      </c>
      <c r="O424" s="16" t="s">
        <v>433</v>
      </c>
      <c r="P424" s="17" t="s">
        <v>61</v>
      </c>
      <c r="Q424" s="21" t="s">
        <v>62</v>
      </c>
      <c r="R424" s="21" t="s">
        <v>63</v>
      </c>
    </row>
    <row r="425" spans="1:18" ht="75" x14ac:dyDescent="0.2">
      <c r="A425" s="16" t="s">
        <v>429</v>
      </c>
      <c r="B425" s="16" t="s">
        <v>430</v>
      </c>
      <c r="C425" s="16" t="s">
        <v>10</v>
      </c>
      <c r="D425" s="16" t="s">
        <v>431</v>
      </c>
      <c r="E425" s="16" t="s">
        <v>26</v>
      </c>
      <c r="F425" s="21">
        <v>80111600</v>
      </c>
      <c r="G425" s="16" t="s">
        <v>437</v>
      </c>
      <c r="H425" s="16" t="s">
        <v>56</v>
      </c>
      <c r="I425" s="16" t="s">
        <v>57</v>
      </c>
      <c r="J425" s="52" t="s">
        <v>76</v>
      </c>
      <c r="K425" s="52" t="s">
        <v>206</v>
      </c>
      <c r="L425" s="25">
        <v>10</v>
      </c>
      <c r="M425" s="18">
        <v>3421000</v>
      </c>
      <c r="N425" s="18">
        <f t="shared" si="25"/>
        <v>34210000</v>
      </c>
      <c r="O425" s="16" t="s">
        <v>433</v>
      </c>
      <c r="P425" s="17" t="s">
        <v>61</v>
      </c>
      <c r="Q425" s="21" t="s">
        <v>62</v>
      </c>
      <c r="R425" s="21" t="s">
        <v>63</v>
      </c>
    </row>
    <row r="426" spans="1:18" ht="75" x14ac:dyDescent="0.2">
      <c r="A426" s="16" t="s">
        <v>429</v>
      </c>
      <c r="B426" s="16" t="s">
        <v>430</v>
      </c>
      <c r="C426" s="16" t="s">
        <v>10</v>
      </c>
      <c r="D426" s="16" t="s">
        <v>431</v>
      </c>
      <c r="E426" s="16" t="s">
        <v>26</v>
      </c>
      <c r="F426" s="21">
        <v>80111600</v>
      </c>
      <c r="G426" s="16" t="s">
        <v>438</v>
      </c>
      <c r="H426" s="16" t="s">
        <v>56</v>
      </c>
      <c r="I426" s="16" t="s">
        <v>57</v>
      </c>
      <c r="J426" s="52" t="s">
        <v>76</v>
      </c>
      <c r="K426" s="52" t="s">
        <v>206</v>
      </c>
      <c r="L426" s="25">
        <v>10</v>
      </c>
      <c r="M426" s="18">
        <v>4277000</v>
      </c>
      <c r="N426" s="18">
        <f t="shared" si="25"/>
        <v>42770000</v>
      </c>
      <c r="O426" s="16" t="s">
        <v>433</v>
      </c>
      <c r="P426" s="17" t="s">
        <v>61</v>
      </c>
      <c r="Q426" s="21" t="s">
        <v>62</v>
      </c>
      <c r="R426" s="21" t="s">
        <v>63</v>
      </c>
    </row>
    <row r="427" spans="1:18" ht="75" x14ac:dyDescent="0.2">
      <c r="A427" s="16" t="s">
        <v>429</v>
      </c>
      <c r="B427" s="16" t="s">
        <v>430</v>
      </c>
      <c r="C427" s="16" t="s">
        <v>10</v>
      </c>
      <c r="D427" s="16" t="s">
        <v>431</v>
      </c>
      <c r="E427" s="16" t="s">
        <v>26</v>
      </c>
      <c r="F427" s="21">
        <v>80111600</v>
      </c>
      <c r="G427" s="16" t="s">
        <v>439</v>
      </c>
      <c r="H427" s="16" t="s">
        <v>56</v>
      </c>
      <c r="I427" s="16" t="s">
        <v>57</v>
      </c>
      <c r="J427" s="52" t="s">
        <v>76</v>
      </c>
      <c r="K427" s="52" t="s">
        <v>206</v>
      </c>
      <c r="L427" s="25">
        <v>10</v>
      </c>
      <c r="M427" s="18">
        <v>4116292</v>
      </c>
      <c r="N427" s="18">
        <f t="shared" si="25"/>
        <v>41162920</v>
      </c>
      <c r="O427" s="16" t="s">
        <v>433</v>
      </c>
      <c r="P427" s="17" t="s">
        <v>61</v>
      </c>
      <c r="Q427" s="21" t="s">
        <v>62</v>
      </c>
      <c r="R427" s="21" t="s">
        <v>63</v>
      </c>
    </row>
    <row r="428" spans="1:18" ht="75" x14ac:dyDescent="0.2">
      <c r="A428" s="16" t="s">
        <v>429</v>
      </c>
      <c r="B428" s="16" t="s">
        <v>430</v>
      </c>
      <c r="C428" s="16" t="s">
        <v>10</v>
      </c>
      <c r="D428" s="16" t="s">
        <v>431</v>
      </c>
      <c r="E428" s="16" t="s">
        <v>26</v>
      </c>
      <c r="F428" s="21">
        <v>80111600</v>
      </c>
      <c r="G428" s="16" t="s">
        <v>600</v>
      </c>
      <c r="H428" s="16" t="s">
        <v>56</v>
      </c>
      <c r="I428" s="16" t="s">
        <v>57</v>
      </c>
      <c r="J428" s="52" t="s">
        <v>76</v>
      </c>
      <c r="K428" s="52" t="s">
        <v>206</v>
      </c>
      <c r="L428" s="25">
        <v>11</v>
      </c>
      <c r="M428" s="18">
        <v>4398772.5384999998</v>
      </c>
      <c r="N428" s="18">
        <f t="shared" si="25"/>
        <v>48386497.923500001</v>
      </c>
      <c r="O428" s="16" t="s">
        <v>433</v>
      </c>
      <c r="P428" s="17" t="s">
        <v>61</v>
      </c>
      <c r="Q428" s="21" t="s">
        <v>62</v>
      </c>
      <c r="R428" s="21" t="s">
        <v>63</v>
      </c>
    </row>
    <row r="429" spans="1:18" ht="75" x14ac:dyDescent="0.2">
      <c r="A429" s="17" t="s">
        <v>429</v>
      </c>
      <c r="B429" s="17" t="s">
        <v>430</v>
      </c>
      <c r="C429" s="17" t="s">
        <v>10</v>
      </c>
      <c r="D429" s="17" t="s">
        <v>431</v>
      </c>
      <c r="E429" s="17" t="s">
        <v>26</v>
      </c>
      <c r="F429" s="17">
        <v>80111600</v>
      </c>
      <c r="G429" s="16" t="s">
        <v>440</v>
      </c>
      <c r="H429" s="16" t="s">
        <v>56</v>
      </c>
      <c r="I429" s="16" t="s">
        <v>57</v>
      </c>
      <c r="J429" s="52" t="s">
        <v>130</v>
      </c>
      <c r="K429" s="52" t="s">
        <v>130</v>
      </c>
      <c r="L429" s="25">
        <v>2</v>
      </c>
      <c r="M429" s="26">
        <v>4000000</v>
      </c>
      <c r="N429" s="18">
        <f t="shared" si="25"/>
        <v>8000000</v>
      </c>
      <c r="O429" s="19" t="s">
        <v>433</v>
      </c>
      <c r="P429" s="17" t="s">
        <v>61</v>
      </c>
      <c r="Q429" s="21" t="s">
        <v>62</v>
      </c>
      <c r="R429" s="21" t="s">
        <v>63</v>
      </c>
    </row>
    <row r="430" spans="1:18" ht="75" x14ac:dyDescent="0.2">
      <c r="A430" s="16" t="s">
        <v>429</v>
      </c>
      <c r="B430" s="16" t="s">
        <v>430</v>
      </c>
      <c r="C430" s="16" t="s">
        <v>10</v>
      </c>
      <c r="D430" s="16" t="s">
        <v>431</v>
      </c>
      <c r="E430" s="16" t="s">
        <v>26</v>
      </c>
      <c r="F430" s="21">
        <v>80111600</v>
      </c>
      <c r="G430" s="16" t="s">
        <v>441</v>
      </c>
      <c r="H430" s="16" t="s">
        <v>56</v>
      </c>
      <c r="I430" s="16" t="s">
        <v>57</v>
      </c>
      <c r="J430" s="52" t="s">
        <v>76</v>
      </c>
      <c r="K430" s="52" t="s">
        <v>206</v>
      </c>
      <c r="L430" s="25">
        <v>12</v>
      </c>
      <c r="M430" s="18">
        <v>4451769.7979999995</v>
      </c>
      <c r="N430" s="18">
        <f t="shared" si="25"/>
        <v>53421237.57599999</v>
      </c>
      <c r="O430" s="16" t="s">
        <v>433</v>
      </c>
      <c r="P430" s="17" t="s">
        <v>61</v>
      </c>
      <c r="Q430" s="21" t="s">
        <v>62</v>
      </c>
      <c r="R430" s="21" t="s">
        <v>63</v>
      </c>
    </row>
    <row r="431" spans="1:18" ht="75" x14ac:dyDescent="0.2">
      <c r="A431" s="16" t="s">
        <v>429</v>
      </c>
      <c r="B431" s="16" t="s">
        <v>430</v>
      </c>
      <c r="C431" s="16" t="s">
        <v>10</v>
      </c>
      <c r="D431" s="16" t="s">
        <v>431</v>
      </c>
      <c r="E431" s="16" t="s">
        <v>26</v>
      </c>
      <c r="F431" s="21">
        <v>80111600</v>
      </c>
      <c r="G431" s="16" t="s">
        <v>442</v>
      </c>
      <c r="H431" s="16" t="s">
        <v>68</v>
      </c>
      <c r="I431" s="16" t="s">
        <v>57</v>
      </c>
      <c r="J431" s="52" t="s">
        <v>76</v>
      </c>
      <c r="K431" s="52" t="s">
        <v>206</v>
      </c>
      <c r="L431" s="25">
        <v>11</v>
      </c>
      <c r="M431" s="18">
        <v>4239780.76</v>
      </c>
      <c r="N431" s="18">
        <f t="shared" si="25"/>
        <v>46637588.359999999</v>
      </c>
      <c r="O431" s="16" t="s">
        <v>433</v>
      </c>
      <c r="P431" s="17" t="s">
        <v>61</v>
      </c>
      <c r="Q431" s="21" t="s">
        <v>62</v>
      </c>
      <c r="R431" s="21" t="s">
        <v>63</v>
      </c>
    </row>
    <row r="432" spans="1:18" ht="75" x14ac:dyDescent="0.2">
      <c r="A432" s="16" t="s">
        <v>429</v>
      </c>
      <c r="B432" s="16" t="s">
        <v>430</v>
      </c>
      <c r="C432" s="16" t="s">
        <v>10</v>
      </c>
      <c r="D432" s="16" t="s">
        <v>431</v>
      </c>
      <c r="E432" s="16" t="s">
        <v>26</v>
      </c>
      <c r="F432" s="21">
        <v>80111600</v>
      </c>
      <c r="G432" s="16" t="s">
        <v>443</v>
      </c>
      <c r="H432" s="16" t="s">
        <v>56</v>
      </c>
      <c r="I432" s="16" t="s">
        <v>57</v>
      </c>
      <c r="J432" s="52" t="s">
        <v>76</v>
      </c>
      <c r="K432" s="52" t="s">
        <v>206</v>
      </c>
      <c r="L432" s="25">
        <v>12</v>
      </c>
      <c r="M432" s="18">
        <v>3849000</v>
      </c>
      <c r="N432" s="18">
        <f t="shared" si="25"/>
        <v>46188000</v>
      </c>
      <c r="O432" s="16" t="s">
        <v>433</v>
      </c>
      <c r="P432" s="17" t="s">
        <v>61</v>
      </c>
      <c r="Q432" s="21" t="s">
        <v>62</v>
      </c>
      <c r="R432" s="21" t="s">
        <v>63</v>
      </c>
    </row>
    <row r="433" spans="1:18" ht="75" x14ac:dyDescent="0.2">
      <c r="A433" s="16" t="s">
        <v>429</v>
      </c>
      <c r="B433" s="16" t="s">
        <v>430</v>
      </c>
      <c r="C433" s="16" t="s">
        <v>10</v>
      </c>
      <c r="D433" s="16" t="s">
        <v>431</v>
      </c>
      <c r="E433" s="16" t="s">
        <v>26</v>
      </c>
      <c r="F433" s="21">
        <v>80111600</v>
      </c>
      <c r="G433" s="16" t="s">
        <v>444</v>
      </c>
      <c r="H433" s="16" t="s">
        <v>56</v>
      </c>
      <c r="I433" s="16" t="s">
        <v>57</v>
      </c>
      <c r="J433" s="52" t="s">
        <v>76</v>
      </c>
      <c r="K433" s="52" t="s">
        <v>206</v>
      </c>
      <c r="L433" s="25">
        <v>10</v>
      </c>
      <c r="M433" s="18">
        <v>4800000</v>
      </c>
      <c r="N433" s="18">
        <f t="shared" si="25"/>
        <v>48000000</v>
      </c>
      <c r="O433" s="16" t="s">
        <v>433</v>
      </c>
      <c r="P433" s="17" t="s">
        <v>61</v>
      </c>
      <c r="Q433" s="21" t="s">
        <v>62</v>
      </c>
      <c r="R433" s="21" t="s">
        <v>63</v>
      </c>
    </row>
    <row r="434" spans="1:18" ht="75" x14ac:dyDescent="0.2">
      <c r="A434" s="16" t="s">
        <v>429</v>
      </c>
      <c r="B434" s="16" t="s">
        <v>430</v>
      </c>
      <c r="C434" s="16" t="s">
        <v>10</v>
      </c>
      <c r="D434" s="16" t="s">
        <v>431</v>
      </c>
      <c r="E434" s="16" t="s">
        <v>26</v>
      </c>
      <c r="F434" s="21">
        <v>80111600</v>
      </c>
      <c r="G434" s="16" t="s">
        <v>601</v>
      </c>
      <c r="H434" s="16" t="s">
        <v>56</v>
      </c>
      <c r="I434" s="16" t="s">
        <v>57</v>
      </c>
      <c r="J434" s="52" t="s">
        <v>76</v>
      </c>
      <c r="K434" s="52" t="s">
        <v>206</v>
      </c>
      <c r="L434" s="25">
        <v>10</v>
      </c>
      <c r="M434" s="18">
        <v>3914000</v>
      </c>
      <c r="N434" s="18">
        <f t="shared" si="25"/>
        <v>39140000</v>
      </c>
      <c r="O434" s="16" t="s">
        <v>433</v>
      </c>
      <c r="P434" s="17" t="s">
        <v>61</v>
      </c>
      <c r="Q434" s="21" t="s">
        <v>62</v>
      </c>
      <c r="R434" s="21" t="s">
        <v>63</v>
      </c>
    </row>
    <row r="435" spans="1:18" ht="75" x14ac:dyDescent="0.2">
      <c r="A435" s="16" t="s">
        <v>429</v>
      </c>
      <c r="B435" s="16" t="s">
        <v>430</v>
      </c>
      <c r="C435" s="16" t="s">
        <v>10</v>
      </c>
      <c r="D435" s="16" t="s">
        <v>431</v>
      </c>
      <c r="E435" s="16" t="s">
        <v>26</v>
      </c>
      <c r="F435" s="21">
        <v>80111600</v>
      </c>
      <c r="G435" s="16" t="s">
        <v>602</v>
      </c>
      <c r="H435" s="16" t="s">
        <v>56</v>
      </c>
      <c r="I435" s="16" t="s">
        <v>57</v>
      </c>
      <c r="J435" s="52" t="s">
        <v>76</v>
      </c>
      <c r="K435" s="52" t="s">
        <v>206</v>
      </c>
      <c r="L435" s="25">
        <v>12</v>
      </c>
      <c r="M435" s="18">
        <v>3421000</v>
      </c>
      <c r="N435" s="18">
        <f t="shared" si="25"/>
        <v>41052000</v>
      </c>
      <c r="O435" s="16" t="s">
        <v>433</v>
      </c>
      <c r="P435" s="17" t="s">
        <v>61</v>
      </c>
      <c r="Q435" s="21" t="s">
        <v>62</v>
      </c>
      <c r="R435" s="21" t="s">
        <v>63</v>
      </c>
    </row>
    <row r="436" spans="1:18" ht="75" x14ac:dyDescent="0.2">
      <c r="A436" s="16" t="s">
        <v>429</v>
      </c>
      <c r="B436" s="16" t="s">
        <v>430</v>
      </c>
      <c r="C436" s="16" t="s">
        <v>10</v>
      </c>
      <c r="D436" s="16" t="s">
        <v>431</v>
      </c>
      <c r="E436" s="16" t="s">
        <v>26</v>
      </c>
      <c r="F436" s="21">
        <v>80111600</v>
      </c>
      <c r="G436" s="16" t="s">
        <v>141</v>
      </c>
      <c r="H436" s="16" t="s">
        <v>56</v>
      </c>
      <c r="I436" s="16" t="s">
        <v>57</v>
      </c>
      <c r="J436" s="52" t="s">
        <v>150</v>
      </c>
      <c r="K436" s="52" t="s">
        <v>445</v>
      </c>
      <c r="L436" s="25">
        <v>6</v>
      </c>
      <c r="M436" s="18">
        <v>2308518</v>
      </c>
      <c r="N436" s="18">
        <f t="shared" si="25"/>
        <v>13851108</v>
      </c>
      <c r="O436" s="16" t="s">
        <v>433</v>
      </c>
      <c r="P436" s="17" t="s">
        <v>61</v>
      </c>
      <c r="Q436" s="21" t="s">
        <v>62</v>
      </c>
      <c r="R436" s="21" t="s">
        <v>63</v>
      </c>
    </row>
    <row r="437" spans="1:18" ht="75" x14ac:dyDescent="0.2">
      <c r="A437" s="16" t="s">
        <v>429</v>
      </c>
      <c r="B437" s="16" t="s">
        <v>430</v>
      </c>
      <c r="C437" s="16" t="s">
        <v>10</v>
      </c>
      <c r="D437" s="16" t="s">
        <v>431</v>
      </c>
      <c r="E437" s="16" t="s">
        <v>26</v>
      </c>
      <c r="F437" s="21">
        <v>80111600</v>
      </c>
      <c r="G437" s="16" t="s">
        <v>446</v>
      </c>
      <c r="H437" s="16" t="s">
        <v>56</v>
      </c>
      <c r="I437" s="16" t="s">
        <v>57</v>
      </c>
      <c r="J437" s="52" t="s">
        <v>413</v>
      </c>
      <c r="K437" s="52" t="s">
        <v>445</v>
      </c>
      <c r="L437" s="25">
        <v>6</v>
      </c>
      <c r="M437" s="18">
        <v>4133786.2410000004</v>
      </c>
      <c r="N437" s="18">
        <v>24802717</v>
      </c>
      <c r="O437" s="16" t="s">
        <v>433</v>
      </c>
      <c r="P437" s="17" t="s">
        <v>61</v>
      </c>
      <c r="Q437" s="21" t="s">
        <v>62</v>
      </c>
      <c r="R437" s="21" t="s">
        <v>63</v>
      </c>
    </row>
    <row r="438" spans="1:18" ht="75" x14ac:dyDescent="0.2">
      <c r="A438" s="16" t="s">
        <v>429</v>
      </c>
      <c r="B438" s="16" t="s">
        <v>430</v>
      </c>
      <c r="C438" s="16" t="s">
        <v>10</v>
      </c>
      <c r="D438" s="16" t="s">
        <v>431</v>
      </c>
      <c r="E438" s="16" t="s">
        <v>26</v>
      </c>
      <c r="F438" s="21">
        <v>80111600</v>
      </c>
      <c r="G438" s="16" t="s">
        <v>603</v>
      </c>
      <c r="H438" s="16" t="s">
        <v>56</v>
      </c>
      <c r="I438" s="16" t="s">
        <v>57</v>
      </c>
      <c r="J438" s="52" t="s">
        <v>76</v>
      </c>
      <c r="K438" s="52" t="s">
        <v>206</v>
      </c>
      <c r="L438" s="25">
        <v>10</v>
      </c>
      <c r="M438" s="18">
        <v>4277000</v>
      </c>
      <c r="N438" s="18">
        <f t="shared" si="25"/>
        <v>42770000</v>
      </c>
      <c r="O438" s="16" t="s">
        <v>433</v>
      </c>
      <c r="P438" s="17" t="s">
        <v>61</v>
      </c>
      <c r="Q438" s="21" t="s">
        <v>62</v>
      </c>
      <c r="R438" s="21" t="s">
        <v>63</v>
      </c>
    </row>
    <row r="439" spans="1:18" ht="75" x14ac:dyDescent="0.2">
      <c r="A439" s="16" t="s">
        <v>429</v>
      </c>
      <c r="B439" s="16" t="s">
        <v>430</v>
      </c>
      <c r="C439" s="16" t="s">
        <v>10</v>
      </c>
      <c r="D439" s="16" t="s">
        <v>431</v>
      </c>
      <c r="E439" s="16" t="s">
        <v>26</v>
      </c>
      <c r="F439" s="21">
        <v>80111600</v>
      </c>
      <c r="G439" s="16" t="s">
        <v>447</v>
      </c>
      <c r="H439" s="16" t="s">
        <v>56</v>
      </c>
      <c r="I439" s="16" t="s">
        <v>57</v>
      </c>
      <c r="J439" s="52" t="s">
        <v>76</v>
      </c>
      <c r="K439" s="52" t="s">
        <v>206</v>
      </c>
      <c r="L439" s="25">
        <v>12</v>
      </c>
      <c r="M439" s="18">
        <v>4239780.76</v>
      </c>
      <c r="N439" s="18">
        <f t="shared" si="25"/>
        <v>50877369.119999997</v>
      </c>
      <c r="O439" s="16" t="s">
        <v>433</v>
      </c>
      <c r="P439" s="17" t="s">
        <v>61</v>
      </c>
      <c r="Q439" s="21" t="s">
        <v>62</v>
      </c>
      <c r="R439" s="21" t="s">
        <v>63</v>
      </c>
    </row>
    <row r="440" spans="1:18" ht="75" x14ac:dyDescent="0.2">
      <c r="A440" s="16" t="s">
        <v>429</v>
      </c>
      <c r="B440" s="16" t="s">
        <v>430</v>
      </c>
      <c r="C440" s="16" t="s">
        <v>10</v>
      </c>
      <c r="D440" s="16" t="s">
        <v>431</v>
      </c>
      <c r="E440" s="16" t="s">
        <v>26</v>
      </c>
      <c r="F440" s="21">
        <v>80111600</v>
      </c>
      <c r="G440" s="16" t="s">
        <v>448</v>
      </c>
      <c r="H440" s="16" t="s">
        <v>68</v>
      </c>
      <c r="I440" s="16" t="s">
        <v>57</v>
      </c>
      <c r="J440" s="52" t="s">
        <v>76</v>
      </c>
      <c r="K440" s="52" t="s">
        <v>206</v>
      </c>
      <c r="L440" s="25">
        <v>12</v>
      </c>
      <c r="M440" s="18">
        <v>4239780.76</v>
      </c>
      <c r="N440" s="18">
        <f t="shared" si="25"/>
        <v>50877369.119999997</v>
      </c>
      <c r="O440" s="16" t="s">
        <v>433</v>
      </c>
      <c r="P440" s="17" t="s">
        <v>61</v>
      </c>
      <c r="Q440" s="21" t="s">
        <v>62</v>
      </c>
      <c r="R440" s="21" t="s">
        <v>63</v>
      </c>
    </row>
    <row r="441" spans="1:18" ht="75" x14ac:dyDescent="0.2">
      <c r="A441" s="16" t="s">
        <v>429</v>
      </c>
      <c r="B441" s="16" t="s">
        <v>430</v>
      </c>
      <c r="C441" s="16" t="s">
        <v>10</v>
      </c>
      <c r="D441" s="16" t="s">
        <v>431</v>
      </c>
      <c r="E441" s="16" t="s">
        <v>26</v>
      </c>
      <c r="F441" s="21">
        <v>80111600</v>
      </c>
      <c r="G441" s="16" t="s">
        <v>604</v>
      </c>
      <c r="H441" s="16" t="s">
        <v>68</v>
      </c>
      <c r="I441" s="16" t="s">
        <v>57</v>
      </c>
      <c r="J441" s="52" t="s">
        <v>76</v>
      </c>
      <c r="K441" s="52" t="s">
        <v>206</v>
      </c>
      <c r="L441" s="25">
        <v>12</v>
      </c>
      <c r="M441" s="18">
        <v>3709808.165</v>
      </c>
      <c r="N441" s="18">
        <f t="shared" si="25"/>
        <v>44517697.980000004</v>
      </c>
      <c r="O441" s="16" t="s">
        <v>433</v>
      </c>
      <c r="P441" s="17" t="s">
        <v>61</v>
      </c>
      <c r="Q441" s="21" t="s">
        <v>62</v>
      </c>
      <c r="R441" s="21" t="s">
        <v>63</v>
      </c>
    </row>
    <row r="442" spans="1:18" ht="75" x14ac:dyDescent="0.2">
      <c r="A442" s="16" t="s">
        <v>429</v>
      </c>
      <c r="B442" s="16" t="s">
        <v>430</v>
      </c>
      <c r="C442" s="16" t="s">
        <v>10</v>
      </c>
      <c r="D442" s="16" t="s">
        <v>431</v>
      </c>
      <c r="E442" s="16" t="s">
        <v>26</v>
      </c>
      <c r="F442" s="21">
        <v>80111600</v>
      </c>
      <c r="G442" s="16" t="s">
        <v>449</v>
      </c>
      <c r="H442" s="16" t="s">
        <v>68</v>
      </c>
      <c r="I442" s="16" t="s">
        <v>57</v>
      </c>
      <c r="J442" s="52" t="s">
        <v>76</v>
      </c>
      <c r="K442" s="52" t="s">
        <v>206</v>
      </c>
      <c r="L442" s="25">
        <v>10</v>
      </c>
      <c r="M442" s="18">
        <v>3815802.6839999999</v>
      </c>
      <c r="N442" s="18">
        <f t="shared" si="25"/>
        <v>38158026.839999996</v>
      </c>
      <c r="O442" s="16" t="s">
        <v>433</v>
      </c>
      <c r="P442" s="17" t="s">
        <v>61</v>
      </c>
      <c r="Q442" s="21" t="s">
        <v>62</v>
      </c>
      <c r="R442" s="21" t="s">
        <v>63</v>
      </c>
    </row>
    <row r="443" spans="1:18" ht="75" x14ac:dyDescent="0.2">
      <c r="A443" s="16" t="s">
        <v>429</v>
      </c>
      <c r="B443" s="16" t="s">
        <v>430</v>
      </c>
      <c r="C443" s="16" t="s">
        <v>10</v>
      </c>
      <c r="D443" s="16" t="s">
        <v>431</v>
      </c>
      <c r="E443" s="16" t="s">
        <v>26</v>
      </c>
      <c r="F443" s="16" t="s">
        <v>127</v>
      </c>
      <c r="G443" s="16" t="s">
        <v>450</v>
      </c>
      <c r="H443" s="16" t="s">
        <v>56</v>
      </c>
      <c r="I443" s="16" t="s">
        <v>129</v>
      </c>
      <c r="J443" s="53" t="s">
        <v>130</v>
      </c>
      <c r="K443" s="53" t="s">
        <v>130</v>
      </c>
      <c r="L443" s="25">
        <v>9</v>
      </c>
      <c r="M443" s="26" t="s">
        <v>63</v>
      </c>
      <c r="N443" s="18">
        <v>30000000</v>
      </c>
      <c r="O443" s="16" t="s">
        <v>433</v>
      </c>
      <c r="P443" s="17" t="s">
        <v>61</v>
      </c>
      <c r="Q443" s="21" t="s">
        <v>62</v>
      </c>
      <c r="R443" s="21" t="s">
        <v>63</v>
      </c>
    </row>
    <row r="444" spans="1:18" ht="75" x14ac:dyDescent="0.2">
      <c r="A444" s="16" t="s">
        <v>429</v>
      </c>
      <c r="B444" s="16" t="s">
        <v>430</v>
      </c>
      <c r="C444" s="16" t="s">
        <v>10</v>
      </c>
      <c r="D444" s="16" t="s">
        <v>431</v>
      </c>
      <c r="E444" s="16" t="s">
        <v>26</v>
      </c>
      <c r="F444" s="21">
        <v>78111800</v>
      </c>
      <c r="G444" s="16" t="s">
        <v>189</v>
      </c>
      <c r="H444" s="16" t="s">
        <v>451</v>
      </c>
      <c r="I444" s="16" t="s">
        <v>556</v>
      </c>
      <c r="J444" s="53" t="s">
        <v>130</v>
      </c>
      <c r="K444" s="53" t="s">
        <v>130</v>
      </c>
      <c r="L444" s="25">
        <v>10</v>
      </c>
      <c r="M444" s="26" t="s">
        <v>63</v>
      </c>
      <c r="N444" s="18">
        <v>10000000</v>
      </c>
      <c r="O444" s="16" t="s">
        <v>433</v>
      </c>
      <c r="P444" s="17" t="s">
        <v>61</v>
      </c>
      <c r="Q444" s="21" t="s">
        <v>62</v>
      </c>
      <c r="R444" s="21" t="s">
        <v>63</v>
      </c>
    </row>
    <row r="445" spans="1:18" ht="75" x14ac:dyDescent="0.2">
      <c r="A445" s="16" t="s">
        <v>429</v>
      </c>
      <c r="B445" s="16" t="s">
        <v>430</v>
      </c>
      <c r="C445" s="16" t="s">
        <v>10</v>
      </c>
      <c r="D445" s="16" t="s">
        <v>431</v>
      </c>
      <c r="E445" s="16" t="s">
        <v>26</v>
      </c>
      <c r="F445" s="54">
        <v>80111631</v>
      </c>
      <c r="G445" s="16" t="s">
        <v>452</v>
      </c>
      <c r="H445" s="16" t="s">
        <v>56</v>
      </c>
      <c r="I445" s="16" t="s">
        <v>135</v>
      </c>
      <c r="J445" s="53" t="s">
        <v>130</v>
      </c>
      <c r="K445" s="53" t="s">
        <v>130</v>
      </c>
      <c r="L445" s="25">
        <v>10</v>
      </c>
      <c r="M445" s="26" t="s">
        <v>63</v>
      </c>
      <c r="N445" s="18">
        <v>57137501.25</v>
      </c>
      <c r="O445" s="16" t="s">
        <v>433</v>
      </c>
      <c r="P445" s="17" t="s">
        <v>61</v>
      </c>
      <c r="Q445" s="21" t="s">
        <v>62</v>
      </c>
      <c r="R445" s="21" t="s">
        <v>63</v>
      </c>
    </row>
    <row r="446" spans="1:18" ht="75" x14ac:dyDescent="0.2">
      <c r="A446" s="16" t="s">
        <v>429</v>
      </c>
      <c r="B446" s="16" t="s">
        <v>430</v>
      </c>
      <c r="C446" s="16" t="s">
        <v>10</v>
      </c>
      <c r="D446" s="16" t="s">
        <v>431</v>
      </c>
      <c r="E446" s="16" t="s">
        <v>26</v>
      </c>
      <c r="F446" s="16">
        <v>80111630</v>
      </c>
      <c r="G446" s="16" t="s">
        <v>605</v>
      </c>
      <c r="H446" s="16" t="s">
        <v>56</v>
      </c>
      <c r="I446" s="16" t="s">
        <v>606</v>
      </c>
      <c r="J446" s="53" t="s">
        <v>130</v>
      </c>
      <c r="K446" s="53" t="s">
        <v>130</v>
      </c>
      <c r="L446" s="25">
        <v>1</v>
      </c>
      <c r="M446" s="26" t="s">
        <v>63</v>
      </c>
      <c r="N446" s="18">
        <v>8760043</v>
      </c>
      <c r="O446" s="16" t="s">
        <v>433</v>
      </c>
      <c r="P446" s="17" t="s">
        <v>61</v>
      </c>
      <c r="Q446" s="21" t="s">
        <v>62</v>
      </c>
      <c r="R446" s="21" t="s">
        <v>63</v>
      </c>
    </row>
    <row r="447" spans="1:18" ht="75" x14ac:dyDescent="0.2">
      <c r="A447" s="16" t="s">
        <v>429</v>
      </c>
      <c r="B447" s="16" t="s">
        <v>430</v>
      </c>
      <c r="C447" s="16" t="s">
        <v>10</v>
      </c>
      <c r="D447" s="16" t="s">
        <v>431</v>
      </c>
      <c r="E447" s="16" t="s">
        <v>26</v>
      </c>
      <c r="F447" s="39" t="s">
        <v>127</v>
      </c>
      <c r="G447" s="16" t="s">
        <v>261</v>
      </c>
      <c r="H447" s="16" t="s">
        <v>56</v>
      </c>
      <c r="I447" s="16" t="s">
        <v>135</v>
      </c>
      <c r="J447" s="53" t="s">
        <v>130</v>
      </c>
      <c r="K447" s="53" t="s">
        <v>130</v>
      </c>
      <c r="L447" s="25">
        <v>2</v>
      </c>
      <c r="M447" s="26" t="s">
        <v>63</v>
      </c>
      <c r="N447" s="18">
        <v>14473922.58100009</v>
      </c>
      <c r="O447" s="16" t="s">
        <v>433</v>
      </c>
      <c r="P447" s="17" t="s">
        <v>61</v>
      </c>
      <c r="Q447" s="21" t="s">
        <v>62</v>
      </c>
      <c r="R447" s="21" t="s">
        <v>63</v>
      </c>
    </row>
    <row r="448" spans="1:18" ht="75" x14ac:dyDescent="0.2">
      <c r="A448" s="16" t="s">
        <v>429</v>
      </c>
      <c r="B448" s="16" t="s">
        <v>430</v>
      </c>
      <c r="C448" s="16" t="s">
        <v>10</v>
      </c>
      <c r="D448" s="16" t="s">
        <v>431</v>
      </c>
      <c r="E448" s="55" t="s">
        <v>27</v>
      </c>
      <c r="F448" s="30">
        <v>78111800</v>
      </c>
      <c r="G448" s="56" t="s">
        <v>453</v>
      </c>
      <c r="H448" s="16" t="s">
        <v>267</v>
      </c>
      <c r="I448" s="49" t="s">
        <v>400</v>
      </c>
      <c r="J448" s="25" t="s">
        <v>206</v>
      </c>
      <c r="K448" s="25" t="s">
        <v>206</v>
      </c>
      <c r="L448" s="25">
        <v>11</v>
      </c>
      <c r="M448" s="26" t="s">
        <v>63</v>
      </c>
      <c r="N448" s="19">
        <v>18000000</v>
      </c>
      <c r="O448" s="20" t="s">
        <v>454</v>
      </c>
      <c r="P448" s="17" t="s">
        <v>61</v>
      </c>
      <c r="Q448" s="21" t="s">
        <v>62</v>
      </c>
      <c r="R448" s="21" t="s">
        <v>63</v>
      </c>
    </row>
    <row r="449" spans="1:18" ht="75" x14ac:dyDescent="0.2">
      <c r="A449" s="16" t="s">
        <v>429</v>
      </c>
      <c r="B449" s="16" t="s">
        <v>430</v>
      </c>
      <c r="C449" s="16" t="s">
        <v>10</v>
      </c>
      <c r="D449" s="16" t="s">
        <v>431</v>
      </c>
      <c r="E449" s="55" t="s">
        <v>27</v>
      </c>
      <c r="F449" s="16" t="s">
        <v>127</v>
      </c>
      <c r="G449" s="16" t="s">
        <v>455</v>
      </c>
      <c r="H449" s="16" t="s">
        <v>56</v>
      </c>
      <c r="I449" s="16" t="s">
        <v>135</v>
      </c>
      <c r="J449" s="25" t="s">
        <v>456</v>
      </c>
      <c r="K449" s="25" t="s">
        <v>178</v>
      </c>
      <c r="L449" s="25">
        <v>1</v>
      </c>
      <c r="M449" s="26" t="s">
        <v>63</v>
      </c>
      <c r="N449" s="19">
        <v>25000000</v>
      </c>
      <c r="O449" s="20" t="s">
        <v>454</v>
      </c>
      <c r="P449" s="17" t="s">
        <v>61</v>
      </c>
      <c r="Q449" s="21" t="s">
        <v>62</v>
      </c>
      <c r="R449" s="21" t="s">
        <v>63</v>
      </c>
    </row>
    <row r="450" spans="1:18" ht="75" x14ac:dyDescent="0.2">
      <c r="A450" s="16" t="s">
        <v>429</v>
      </c>
      <c r="B450" s="16" t="s">
        <v>430</v>
      </c>
      <c r="C450" s="16" t="s">
        <v>10</v>
      </c>
      <c r="D450" s="16" t="s">
        <v>431</v>
      </c>
      <c r="E450" s="55" t="s">
        <v>27</v>
      </c>
      <c r="F450" s="30" t="s">
        <v>127</v>
      </c>
      <c r="G450" s="16" t="s">
        <v>457</v>
      </c>
      <c r="H450" s="16" t="s">
        <v>56</v>
      </c>
      <c r="I450" s="16" t="s">
        <v>129</v>
      </c>
      <c r="J450" s="25" t="s">
        <v>413</v>
      </c>
      <c r="K450" s="25" t="s">
        <v>445</v>
      </c>
      <c r="L450" s="25">
        <v>7</v>
      </c>
      <c r="M450" s="26" t="s">
        <v>63</v>
      </c>
      <c r="N450" s="19">
        <v>31200000</v>
      </c>
      <c r="O450" s="20" t="s">
        <v>454</v>
      </c>
      <c r="P450" s="17" t="s">
        <v>61</v>
      </c>
      <c r="Q450" s="21" t="s">
        <v>62</v>
      </c>
      <c r="R450" s="21" t="s">
        <v>63</v>
      </c>
    </row>
    <row r="451" spans="1:18" ht="75" x14ac:dyDescent="0.2">
      <c r="A451" s="16" t="s">
        <v>429</v>
      </c>
      <c r="B451" s="16" t="s">
        <v>430</v>
      </c>
      <c r="C451" s="16" t="s">
        <v>10</v>
      </c>
      <c r="D451" s="16" t="s">
        <v>431</v>
      </c>
      <c r="E451" s="55" t="s">
        <v>27</v>
      </c>
      <c r="F451" s="30" t="s">
        <v>127</v>
      </c>
      <c r="G451" s="56" t="s">
        <v>458</v>
      </c>
      <c r="H451" s="16" t="s">
        <v>56</v>
      </c>
      <c r="I451" s="16" t="s">
        <v>57</v>
      </c>
      <c r="J451" s="25" t="s">
        <v>413</v>
      </c>
      <c r="K451" s="25" t="s">
        <v>445</v>
      </c>
      <c r="L451" s="25">
        <v>3</v>
      </c>
      <c r="M451" s="26" t="s">
        <v>188</v>
      </c>
      <c r="N451" s="19">
        <v>15000000</v>
      </c>
      <c r="O451" s="20" t="s">
        <v>454</v>
      </c>
      <c r="P451" s="17" t="s">
        <v>61</v>
      </c>
      <c r="Q451" s="21" t="s">
        <v>62</v>
      </c>
      <c r="R451" s="21" t="s">
        <v>63</v>
      </c>
    </row>
    <row r="452" spans="1:18" ht="75" x14ac:dyDescent="0.2">
      <c r="A452" s="16" t="s">
        <v>429</v>
      </c>
      <c r="B452" s="16" t="s">
        <v>430</v>
      </c>
      <c r="C452" s="16" t="s">
        <v>10</v>
      </c>
      <c r="D452" s="16" t="s">
        <v>431</v>
      </c>
      <c r="E452" s="55" t="s">
        <v>27</v>
      </c>
      <c r="F452" s="30" t="s">
        <v>127</v>
      </c>
      <c r="G452" s="56" t="s">
        <v>458</v>
      </c>
      <c r="H452" s="16" t="s">
        <v>56</v>
      </c>
      <c r="I452" s="16" t="s">
        <v>57</v>
      </c>
      <c r="J452" s="25" t="s">
        <v>413</v>
      </c>
      <c r="K452" s="25" t="s">
        <v>445</v>
      </c>
      <c r="L452" s="25">
        <v>3</v>
      </c>
      <c r="M452" s="26" t="s">
        <v>188</v>
      </c>
      <c r="N452" s="19">
        <v>15000000</v>
      </c>
      <c r="O452" s="20" t="s">
        <v>454</v>
      </c>
      <c r="P452" s="17" t="s">
        <v>61</v>
      </c>
      <c r="Q452" s="21" t="s">
        <v>62</v>
      </c>
      <c r="R452" s="21" t="s">
        <v>63</v>
      </c>
    </row>
    <row r="453" spans="1:18" ht="75" x14ac:dyDescent="0.2">
      <c r="A453" s="16" t="s">
        <v>429</v>
      </c>
      <c r="B453" s="16" t="s">
        <v>430</v>
      </c>
      <c r="C453" s="16" t="s">
        <v>10</v>
      </c>
      <c r="D453" s="16" t="s">
        <v>431</v>
      </c>
      <c r="E453" s="55" t="s">
        <v>27</v>
      </c>
      <c r="F453" s="30" t="s">
        <v>127</v>
      </c>
      <c r="G453" s="56" t="s">
        <v>458</v>
      </c>
      <c r="H453" s="16" t="s">
        <v>56</v>
      </c>
      <c r="I453" s="16" t="s">
        <v>57</v>
      </c>
      <c r="J453" s="25" t="s">
        <v>413</v>
      </c>
      <c r="K453" s="25" t="s">
        <v>445</v>
      </c>
      <c r="L453" s="25">
        <v>3</v>
      </c>
      <c r="M453" s="26" t="s">
        <v>188</v>
      </c>
      <c r="N453" s="19">
        <v>15000000</v>
      </c>
      <c r="O453" s="20" t="s">
        <v>454</v>
      </c>
      <c r="P453" s="17" t="s">
        <v>61</v>
      </c>
      <c r="Q453" s="21" t="s">
        <v>62</v>
      </c>
      <c r="R453" s="21" t="s">
        <v>63</v>
      </c>
    </row>
    <row r="454" spans="1:18" ht="75" x14ac:dyDescent="0.2">
      <c r="A454" s="16" t="s">
        <v>429</v>
      </c>
      <c r="B454" s="16" t="s">
        <v>430</v>
      </c>
      <c r="C454" s="16" t="s">
        <v>10</v>
      </c>
      <c r="D454" s="16" t="s">
        <v>431</v>
      </c>
      <c r="E454" s="55" t="s">
        <v>27</v>
      </c>
      <c r="F454" s="30" t="s">
        <v>127</v>
      </c>
      <c r="G454" s="56" t="s">
        <v>458</v>
      </c>
      <c r="H454" s="16" t="s">
        <v>56</v>
      </c>
      <c r="I454" s="16" t="s">
        <v>57</v>
      </c>
      <c r="J454" s="25" t="s">
        <v>413</v>
      </c>
      <c r="K454" s="25" t="s">
        <v>445</v>
      </c>
      <c r="L454" s="25">
        <v>3</v>
      </c>
      <c r="M454" s="26" t="s">
        <v>188</v>
      </c>
      <c r="N454" s="19">
        <v>15000000</v>
      </c>
      <c r="O454" s="20" t="s">
        <v>454</v>
      </c>
      <c r="P454" s="17" t="s">
        <v>61</v>
      </c>
      <c r="Q454" s="21" t="s">
        <v>62</v>
      </c>
      <c r="R454" s="21" t="s">
        <v>63</v>
      </c>
    </row>
    <row r="455" spans="1:18" ht="75" x14ac:dyDescent="0.2">
      <c r="A455" s="16" t="s">
        <v>429</v>
      </c>
      <c r="B455" s="16" t="s">
        <v>430</v>
      </c>
      <c r="C455" s="16" t="s">
        <v>10</v>
      </c>
      <c r="D455" s="16" t="s">
        <v>431</v>
      </c>
      <c r="E455" s="55" t="s">
        <v>27</v>
      </c>
      <c r="F455" s="30" t="s">
        <v>127</v>
      </c>
      <c r="G455" s="56" t="s">
        <v>458</v>
      </c>
      <c r="H455" s="16" t="s">
        <v>56</v>
      </c>
      <c r="I455" s="16" t="s">
        <v>57</v>
      </c>
      <c r="J455" s="25" t="s">
        <v>413</v>
      </c>
      <c r="K455" s="25" t="s">
        <v>445</v>
      </c>
      <c r="L455" s="25">
        <v>3</v>
      </c>
      <c r="M455" s="26" t="s">
        <v>188</v>
      </c>
      <c r="N455" s="19">
        <v>15000000</v>
      </c>
      <c r="O455" s="20" t="s">
        <v>454</v>
      </c>
      <c r="P455" s="17" t="s">
        <v>61</v>
      </c>
      <c r="Q455" s="21" t="s">
        <v>62</v>
      </c>
      <c r="R455" s="21" t="s">
        <v>63</v>
      </c>
    </row>
    <row r="456" spans="1:18" ht="75" x14ac:dyDescent="0.2">
      <c r="A456" s="16" t="s">
        <v>429</v>
      </c>
      <c r="B456" s="16" t="s">
        <v>430</v>
      </c>
      <c r="C456" s="16" t="s">
        <v>10</v>
      </c>
      <c r="D456" s="16" t="s">
        <v>431</v>
      </c>
      <c r="E456" s="55" t="s">
        <v>27</v>
      </c>
      <c r="F456" s="30" t="s">
        <v>127</v>
      </c>
      <c r="G456" s="56" t="s">
        <v>458</v>
      </c>
      <c r="H456" s="16" t="s">
        <v>56</v>
      </c>
      <c r="I456" s="16" t="s">
        <v>57</v>
      </c>
      <c r="J456" s="25" t="s">
        <v>413</v>
      </c>
      <c r="K456" s="25" t="s">
        <v>445</v>
      </c>
      <c r="L456" s="25">
        <v>3</v>
      </c>
      <c r="M456" s="26" t="s">
        <v>188</v>
      </c>
      <c r="N456" s="19">
        <v>15000000</v>
      </c>
      <c r="O456" s="20" t="s">
        <v>454</v>
      </c>
      <c r="P456" s="17" t="s">
        <v>61</v>
      </c>
      <c r="Q456" s="21" t="s">
        <v>62</v>
      </c>
      <c r="R456" s="21" t="s">
        <v>63</v>
      </c>
    </row>
    <row r="457" spans="1:18" ht="75" x14ac:dyDescent="0.2">
      <c r="A457" s="16" t="s">
        <v>429</v>
      </c>
      <c r="B457" s="16" t="s">
        <v>430</v>
      </c>
      <c r="C457" s="16" t="s">
        <v>10</v>
      </c>
      <c r="D457" s="16" t="s">
        <v>431</v>
      </c>
      <c r="E457" s="55" t="s">
        <v>27</v>
      </c>
      <c r="F457" s="30" t="s">
        <v>127</v>
      </c>
      <c r="G457" s="56" t="s">
        <v>458</v>
      </c>
      <c r="H457" s="16" t="s">
        <v>56</v>
      </c>
      <c r="I457" s="16" t="s">
        <v>57</v>
      </c>
      <c r="J457" s="25" t="s">
        <v>413</v>
      </c>
      <c r="K457" s="25" t="s">
        <v>445</v>
      </c>
      <c r="L457" s="25">
        <v>3</v>
      </c>
      <c r="M457" s="26" t="s">
        <v>188</v>
      </c>
      <c r="N457" s="19">
        <v>15000000</v>
      </c>
      <c r="O457" s="20" t="s">
        <v>454</v>
      </c>
      <c r="P457" s="17" t="s">
        <v>61</v>
      </c>
      <c r="Q457" s="21" t="s">
        <v>62</v>
      </c>
      <c r="R457" s="21" t="s">
        <v>63</v>
      </c>
    </row>
    <row r="458" spans="1:18" ht="75" x14ac:dyDescent="0.2">
      <c r="A458" s="16" t="s">
        <v>429</v>
      </c>
      <c r="B458" s="16" t="s">
        <v>430</v>
      </c>
      <c r="C458" s="16" t="s">
        <v>10</v>
      </c>
      <c r="D458" s="16" t="s">
        <v>431</v>
      </c>
      <c r="E458" s="55" t="s">
        <v>27</v>
      </c>
      <c r="F458" s="30" t="s">
        <v>127</v>
      </c>
      <c r="G458" s="56" t="s">
        <v>458</v>
      </c>
      <c r="H458" s="16" t="s">
        <v>56</v>
      </c>
      <c r="I458" s="16" t="s">
        <v>57</v>
      </c>
      <c r="J458" s="25" t="s">
        <v>413</v>
      </c>
      <c r="K458" s="25" t="s">
        <v>445</v>
      </c>
      <c r="L458" s="25">
        <v>3</v>
      </c>
      <c r="M458" s="26" t="s">
        <v>188</v>
      </c>
      <c r="N458" s="19">
        <v>15000000</v>
      </c>
      <c r="O458" s="20" t="s">
        <v>454</v>
      </c>
      <c r="P458" s="17" t="s">
        <v>61</v>
      </c>
      <c r="Q458" s="21" t="s">
        <v>62</v>
      </c>
      <c r="R458" s="21" t="s">
        <v>63</v>
      </c>
    </row>
    <row r="459" spans="1:18" ht="75" x14ac:dyDescent="0.2">
      <c r="A459" s="16" t="s">
        <v>429</v>
      </c>
      <c r="B459" s="16" t="s">
        <v>430</v>
      </c>
      <c r="C459" s="16" t="s">
        <v>10</v>
      </c>
      <c r="D459" s="16" t="s">
        <v>431</v>
      </c>
      <c r="E459" s="55" t="s">
        <v>27</v>
      </c>
      <c r="F459" s="30" t="s">
        <v>127</v>
      </c>
      <c r="G459" s="56" t="s">
        <v>458</v>
      </c>
      <c r="H459" s="16" t="s">
        <v>56</v>
      </c>
      <c r="I459" s="16" t="s">
        <v>57</v>
      </c>
      <c r="J459" s="25" t="s">
        <v>413</v>
      </c>
      <c r="K459" s="25" t="s">
        <v>445</v>
      </c>
      <c r="L459" s="25">
        <v>3</v>
      </c>
      <c r="M459" s="26" t="s">
        <v>188</v>
      </c>
      <c r="N459" s="19">
        <v>15000000</v>
      </c>
      <c r="O459" s="20" t="s">
        <v>454</v>
      </c>
      <c r="P459" s="17" t="s">
        <v>61</v>
      </c>
      <c r="Q459" s="21" t="s">
        <v>62</v>
      </c>
      <c r="R459" s="21" t="s">
        <v>63</v>
      </c>
    </row>
    <row r="460" spans="1:18" ht="75" x14ac:dyDescent="0.2">
      <c r="A460" s="16" t="s">
        <v>429</v>
      </c>
      <c r="B460" s="16" t="s">
        <v>430</v>
      </c>
      <c r="C460" s="16" t="s">
        <v>10</v>
      </c>
      <c r="D460" s="16" t="s">
        <v>431</v>
      </c>
      <c r="E460" s="55" t="s">
        <v>27</v>
      </c>
      <c r="F460" s="30" t="s">
        <v>127</v>
      </c>
      <c r="G460" s="56" t="s">
        <v>458</v>
      </c>
      <c r="H460" s="16" t="s">
        <v>56</v>
      </c>
      <c r="I460" s="16" t="s">
        <v>57</v>
      </c>
      <c r="J460" s="25" t="s">
        <v>413</v>
      </c>
      <c r="K460" s="25" t="s">
        <v>445</v>
      </c>
      <c r="L460" s="25">
        <v>3</v>
      </c>
      <c r="M460" s="26" t="s">
        <v>188</v>
      </c>
      <c r="N460" s="19">
        <v>15000000</v>
      </c>
      <c r="O460" s="20" t="s">
        <v>454</v>
      </c>
      <c r="P460" s="17" t="s">
        <v>61</v>
      </c>
      <c r="Q460" s="21" t="s">
        <v>62</v>
      </c>
      <c r="R460" s="21" t="s">
        <v>63</v>
      </c>
    </row>
    <row r="461" spans="1:18" ht="75" x14ac:dyDescent="0.2">
      <c r="A461" s="16" t="s">
        <v>429</v>
      </c>
      <c r="B461" s="16" t="s">
        <v>430</v>
      </c>
      <c r="C461" s="16" t="s">
        <v>10</v>
      </c>
      <c r="D461" s="16" t="s">
        <v>431</v>
      </c>
      <c r="E461" s="55" t="s">
        <v>27</v>
      </c>
      <c r="F461" s="30" t="s">
        <v>127</v>
      </c>
      <c r="G461" s="56" t="s">
        <v>458</v>
      </c>
      <c r="H461" s="16" t="s">
        <v>56</v>
      </c>
      <c r="I461" s="16" t="s">
        <v>57</v>
      </c>
      <c r="J461" s="25" t="s">
        <v>413</v>
      </c>
      <c r="K461" s="25" t="s">
        <v>445</v>
      </c>
      <c r="L461" s="25">
        <v>3</v>
      </c>
      <c r="M461" s="26" t="s">
        <v>188</v>
      </c>
      <c r="N461" s="19">
        <v>15000000</v>
      </c>
      <c r="O461" s="20" t="s">
        <v>454</v>
      </c>
      <c r="P461" s="17" t="s">
        <v>61</v>
      </c>
      <c r="Q461" s="21" t="s">
        <v>62</v>
      </c>
      <c r="R461" s="21" t="s">
        <v>63</v>
      </c>
    </row>
    <row r="462" spans="1:18" ht="75" x14ac:dyDescent="0.2">
      <c r="A462" s="16" t="s">
        <v>429</v>
      </c>
      <c r="B462" s="16" t="s">
        <v>430</v>
      </c>
      <c r="C462" s="16" t="s">
        <v>10</v>
      </c>
      <c r="D462" s="16" t="s">
        <v>431</v>
      </c>
      <c r="E462" s="55" t="s">
        <v>27</v>
      </c>
      <c r="F462" s="30" t="s">
        <v>127</v>
      </c>
      <c r="G462" s="56" t="s">
        <v>458</v>
      </c>
      <c r="H462" s="16" t="s">
        <v>56</v>
      </c>
      <c r="I462" s="16" t="s">
        <v>57</v>
      </c>
      <c r="J462" s="25" t="s">
        <v>413</v>
      </c>
      <c r="K462" s="25" t="s">
        <v>445</v>
      </c>
      <c r="L462" s="25">
        <v>3</v>
      </c>
      <c r="M462" s="26" t="s">
        <v>188</v>
      </c>
      <c r="N462" s="19">
        <v>15000000</v>
      </c>
      <c r="O462" s="20" t="s">
        <v>454</v>
      </c>
      <c r="P462" s="17" t="s">
        <v>61</v>
      </c>
      <c r="Q462" s="21" t="s">
        <v>62</v>
      </c>
      <c r="R462" s="21" t="s">
        <v>63</v>
      </c>
    </row>
    <row r="463" spans="1:18" ht="75" x14ac:dyDescent="0.2">
      <c r="A463" s="16" t="s">
        <v>429</v>
      </c>
      <c r="B463" s="16" t="s">
        <v>430</v>
      </c>
      <c r="C463" s="16" t="s">
        <v>10</v>
      </c>
      <c r="D463" s="16" t="s">
        <v>431</v>
      </c>
      <c r="E463" s="55" t="s">
        <v>27</v>
      </c>
      <c r="F463" s="30" t="s">
        <v>127</v>
      </c>
      <c r="G463" s="56" t="s">
        <v>458</v>
      </c>
      <c r="H463" s="16" t="s">
        <v>56</v>
      </c>
      <c r="I463" s="16" t="s">
        <v>57</v>
      </c>
      <c r="J463" s="25" t="s">
        <v>413</v>
      </c>
      <c r="K463" s="25" t="s">
        <v>445</v>
      </c>
      <c r="L463" s="25">
        <v>3</v>
      </c>
      <c r="M463" s="26" t="s">
        <v>188</v>
      </c>
      <c r="N463" s="19">
        <v>15000000</v>
      </c>
      <c r="O463" s="20" t="s">
        <v>454</v>
      </c>
      <c r="P463" s="17" t="s">
        <v>61</v>
      </c>
      <c r="Q463" s="21" t="s">
        <v>62</v>
      </c>
      <c r="R463" s="21" t="s">
        <v>63</v>
      </c>
    </row>
    <row r="464" spans="1:18" ht="75" x14ac:dyDescent="0.2">
      <c r="A464" s="16" t="s">
        <v>429</v>
      </c>
      <c r="B464" s="16" t="s">
        <v>430</v>
      </c>
      <c r="C464" s="16" t="s">
        <v>10</v>
      </c>
      <c r="D464" s="16" t="s">
        <v>431</v>
      </c>
      <c r="E464" s="55" t="s">
        <v>27</v>
      </c>
      <c r="F464" s="30" t="s">
        <v>127</v>
      </c>
      <c r="G464" s="56" t="s">
        <v>458</v>
      </c>
      <c r="H464" s="16" t="s">
        <v>56</v>
      </c>
      <c r="I464" s="16" t="s">
        <v>57</v>
      </c>
      <c r="J464" s="25" t="s">
        <v>413</v>
      </c>
      <c r="K464" s="25" t="s">
        <v>445</v>
      </c>
      <c r="L464" s="25">
        <v>3</v>
      </c>
      <c r="M464" s="26" t="s">
        <v>188</v>
      </c>
      <c r="N464" s="19">
        <v>15000000</v>
      </c>
      <c r="O464" s="20" t="s">
        <v>454</v>
      </c>
      <c r="P464" s="17" t="s">
        <v>61</v>
      </c>
      <c r="Q464" s="21" t="s">
        <v>62</v>
      </c>
      <c r="R464" s="21" t="s">
        <v>63</v>
      </c>
    </row>
    <row r="465" spans="1:18" ht="75" x14ac:dyDescent="0.2">
      <c r="A465" s="16" t="s">
        <v>429</v>
      </c>
      <c r="B465" s="16" t="s">
        <v>430</v>
      </c>
      <c r="C465" s="16" t="s">
        <v>10</v>
      </c>
      <c r="D465" s="16" t="s">
        <v>431</v>
      </c>
      <c r="E465" s="55" t="s">
        <v>27</v>
      </c>
      <c r="F465" s="30" t="s">
        <v>127</v>
      </c>
      <c r="G465" s="56" t="s">
        <v>458</v>
      </c>
      <c r="H465" s="16" t="s">
        <v>56</v>
      </c>
      <c r="I465" s="16" t="s">
        <v>57</v>
      </c>
      <c r="J465" s="25" t="s">
        <v>413</v>
      </c>
      <c r="K465" s="25" t="s">
        <v>445</v>
      </c>
      <c r="L465" s="25">
        <v>3</v>
      </c>
      <c r="M465" s="26" t="s">
        <v>188</v>
      </c>
      <c r="N465" s="19">
        <v>15000000</v>
      </c>
      <c r="O465" s="20" t="s">
        <v>454</v>
      </c>
      <c r="P465" s="17" t="s">
        <v>61</v>
      </c>
      <c r="Q465" s="21" t="s">
        <v>62</v>
      </c>
      <c r="R465" s="21" t="s">
        <v>63</v>
      </c>
    </row>
    <row r="466" spans="1:18" ht="75" x14ac:dyDescent="0.2">
      <c r="A466" s="16" t="s">
        <v>429</v>
      </c>
      <c r="B466" s="16" t="s">
        <v>430</v>
      </c>
      <c r="C466" s="16" t="s">
        <v>10</v>
      </c>
      <c r="D466" s="16" t="s">
        <v>431</v>
      </c>
      <c r="E466" s="55" t="s">
        <v>27</v>
      </c>
      <c r="F466" s="30" t="s">
        <v>127</v>
      </c>
      <c r="G466" s="56" t="s">
        <v>458</v>
      </c>
      <c r="H466" s="16" t="s">
        <v>56</v>
      </c>
      <c r="I466" s="16" t="s">
        <v>57</v>
      </c>
      <c r="J466" s="25" t="s">
        <v>413</v>
      </c>
      <c r="K466" s="25" t="s">
        <v>445</v>
      </c>
      <c r="L466" s="25">
        <v>3</v>
      </c>
      <c r="M466" s="26" t="s">
        <v>188</v>
      </c>
      <c r="N466" s="19">
        <v>15000000</v>
      </c>
      <c r="O466" s="20" t="s">
        <v>454</v>
      </c>
      <c r="P466" s="17" t="s">
        <v>61</v>
      </c>
      <c r="Q466" s="21" t="s">
        <v>62</v>
      </c>
      <c r="R466" s="21" t="s">
        <v>63</v>
      </c>
    </row>
    <row r="467" spans="1:18" ht="75" x14ac:dyDescent="0.2">
      <c r="A467" s="16" t="s">
        <v>429</v>
      </c>
      <c r="B467" s="16" t="s">
        <v>430</v>
      </c>
      <c r="C467" s="16" t="s">
        <v>10</v>
      </c>
      <c r="D467" s="16" t="s">
        <v>431</v>
      </c>
      <c r="E467" s="55" t="s">
        <v>27</v>
      </c>
      <c r="F467" s="30" t="s">
        <v>262</v>
      </c>
      <c r="G467" s="16" t="s">
        <v>187</v>
      </c>
      <c r="H467" s="16" t="s">
        <v>56</v>
      </c>
      <c r="I467" s="16" t="s">
        <v>129</v>
      </c>
      <c r="J467" s="21" t="s">
        <v>206</v>
      </c>
      <c r="K467" s="21" t="s">
        <v>183</v>
      </c>
      <c r="L467" s="21">
        <v>6</v>
      </c>
      <c r="M467" s="26" t="s">
        <v>63</v>
      </c>
      <c r="N467" s="19">
        <v>17974000</v>
      </c>
      <c r="O467" s="20" t="s">
        <v>454</v>
      </c>
      <c r="P467" s="17" t="s">
        <v>61</v>
      </c>
      <c r="Q467" s="21" t="s">
        <v>62</v>
      </c>
      <c r="R467" s="21" t="s">
        <v>63</v>
      </c>
    </row>
    <row r="468" spans="1:18" ht="90" x14ac:dyDescent="0.2">
      <c r="A468" s="16" t="s">
        <v>429</v>
      </c>
      <c r="B468" s="16" t="s">
        <v>430</v>
      </c>
      <c r="C468" s="16" t="s">
        <v>10</v>
      </c>
      <c r="D468" s="16" t="s">
        <v>431</v>
      </c>
      <c r="E468" s="55" t="s">
        <v>27</v>
      </c>
      <c r="F468" s="30">
        <v>80111600</v>
      </c>
      <c r="G468" s="16" t="s">
        <v>607</v>
      </c>
      <c r="H468" s="16" t="s">
        <v>56</v>
      </c>
      <c r="I468" s="16" t="s">
        <v>57</v>
      </c>
      <c r="J468" s="21" t="s">
        <v>58</v>
      </c>
      <c r="K468" s="21" t="s">
        <v>58</v>
      </c>
      <c r="L468" s="21">
        <v>10.5</v>
      </c>
      <c r="M468" s="18">
        <v>3300000</v>
      </c>
      <c r="N468" s="19">
        <f t="shared" ref="N468:N504" si="26">+L468*M468</f>
        <v>34650000</v>
      </c>
      <c r="O468" s="20" t="s">
        <v>454</v>
      </c>
      <c r="P468" s="17" t="s">
        <v>61</v>
      </c>
      <c r="Q468" s="21" t="s">
        <v>62</v>
      </c>
      <c r="R468" s="21" t="s">
        <v>63</v>
      </c>
    </row>
    <row r="469" spans="1:18" ht="165" x14ac:dyDescent="0.2">
      <c r="A469" s="16" t="s">
        <v>429</v>
      </c>
      <c r="B469" s="16" t="s">
        <v>430</v>
      </c>
      <c r="C469" s="16" t="s">
        <v>10</v>
      </c>
      <c r="D469" s="16" t="s">
        <v>431</v>
      </c>
      <c r="E469" s="55" t="s">
        <v>27</v>
      </c>
      <c r="F469" s="30">
        <v>80111600</v>
      </c>
      <c r="G469" s="16" t="s">
        <v>459</v>
      </c>
      <c r="H469" s="16" t="s">
        <v>56</v>
      </c>
      <c r="I469" s="16" t="s">
        <v>57</v>
      </c>
      <c r="J469" s="25" t="s">
        <v>206</v>
      </c>
      <c r="K469" s="25" t="s">
        <v>206</v>
      </c>
      <c r="L469" s="21">
        <v>2.5</v>
      </c>
      <c r="M469" s="18">
        <v>3300000</v>
      </c>
      <c r="N469" s="19">
        <f t="shared" si="26"/>
        <v>8250000</v>
      </c>
      <c r="O469" s="20" t="s">
        <v>454</v>
      </c>
      <c r="P469" s="17" t="s">
        <v>61</v>
      </c>
      <c r="Q469" s="21" t="s">
        <v>62</v>
      </c>
      <c r="R469" s="21" t="s">
        <v>63</v>
      </c>
    </row>
    <row r="470" spans="1:18" ht="135" x14ac:dyDescent="0.2">
      <c r="A470" s="16" t="s">
        <v>429</v>
      </c>
      <c r="B470" s="16" t="s">
        <v>430</v>
      </c>
      <c r="C470" s="16" t="s">
        <v>10</v>
      </c>
      <c r="D470" s="16" t="s">
        <v>431</v>
      </c>
      <c r="E470" s="55" t="s">
        <v>27</v>
      </c>
      <c r="F470" s="30">
        <v>80111600</v>
      </c>
      <c r="G470" s="16" t="s">
        <v>460</v>
      </c>
      <c r="H470" s="16" t="s">
        <v>56</v>
      </c>
      <c r="I470" s="16" t="s">
        <v>57</v>
      </c>
      <c r="J470" s="21" t="s">
        <v>205</v>
      </c>
      <c r="K470" s="21" t="s">
        <v>205</v>
      </c>
      <c r="L470" s="21">
        <v>10.5</v>
      </c>
      <c r="M470" s="18">
        <v>6180000</v>
      </c>
      <c r="N470" s="19">
        <f t="shared" si="26"/>
        <v>64890000</v>
      </c>
      <c r="O470" s="20" t="s">
        <v>454</v>
      </c>
      <c r="P470" s="17" t="s">
        <v>61</v>
      </c>
      <c r="Q470" s="21" t="s">
        <v>62</v>
      </c>
      <c r="R470" s="21" t="s">
        <v>63</v>
      </c>
    </row>
    <row r="471" spans="1:18" ht="105" x14ac:dyDescent="0.2">
      <c r="A471" s="16" t="s">
        <v>429</v>
      </c>
      <c r="B471" s="16" t="s">
        <v>430</v>
      </c>
      <c r="C471" s="16" t="s">
        <v>10</v>
      </c>
      <c r="D471" s="16" t="s">
        <v>431</v>
      </c>
      <c r="E471" s="55" t="s">
        <v>27</v>
      </c>
      <c r="F471" s="30">
        <v>80111600</v>
      </c>
      <c r="G471" s="16" t="s">
        <v>461</v>
      </c>
      <c r="H471" s="16" t="s">
        <v>56</v>
      </c>
      <c r="I471" s="16" t="s">
        <v>57</v>
      </c>
      <c r="J471" s="25" t="s">
        <v>206</v>
      </c>
      <c r="K471" s="25" t="s">
        <v>206</v>
      </c>
      <c r="L471" s="21">
        <v>7</v>
      </c>
      <c r="M471" s="18">
        <v>3708000</v>
      </c>
      <c r="N471" s="19">
        <f t="shared" si="26"/>
        <v>25956000</v>
      </c>
      <c r="O471" s="20" t="s">
        <v>454</v>
      </c>
      <c r="P471" s="17" t="s">
        <v>61</v>
      </c>
      <c r="Q471" s="21" t="s">
        <v>62</v>
      </c>
      <c r="R471" s="21" t="s">
        <v>63</v>
      </c>
    </row>
    <row r="472" spans="1:18" ht="105" x14ac:dyDescent="0.2">
      <c r="A472" s="16" t="s">
        <v>429</v>
      </c>
      <c r="B472" s="16" t="s">
        <v>430</v>
      </c>
      <c r="C472" s="16" t="s">
        <v>10</v>
      </c>
      <c r="D472" s="16" t="s">
        <v>431</v>
      </c>
      <c r="E472" s="55" t="s">
        <v>27</v>
      </c>
      <c r="F472" s="30">
        <v>80111600</v>
      </c>
      <c r="G472" s="16" t="s">
        <v>461</v>
      </c>
      <c r="H472" s="16" t="s">
        <v>56</v>
      </c>
      <c r="I472" s="16" t="s">
        <v>57</v>
      </c>
      <c r="J472" s="21" t="s">
        <v>462</v>
      </c>
      <c r="K472" s="21" t="s">
        <v>462</v>
      </c>
      <c r="L472" s="21">
        <v>3</v>
      </c>
      <c r="M472" s="18">
        <v>3708000</v>
      </c>
      <c r="N472" s="19">
        <f t="shared" si="26"/>
        <v>11124000</v>
      </c>
      <c r="O472" s="20" t="s">
        <v>454</v>
      </c>
      <c r="P472" s="17" t="s">
        <v>61</v>
      </c>
      <c r="Q472" s="21" t="s">
        <v>62</v>
      </c>
      <c r="R472" s="21" t="s">
        <v>63</v>
      </c>
    </row>
    <row r="473" spans="1:18" ht="105" x14ac:dyDescent="0.2">
      <c r="A473" s="16" t="s">
        <v>429</v>
      </c>
      <c r="B473" s="16" t="s">
        <v>430</v>
      </c>
      <c r="C473" s="16" t="s">
        <v>10</v>
      </c>
      <c r="D473" s="16" t="s">
        <v>431</v>
      </c>
      <c r="E473" s="55" t="s">
        <v>27</v>
      </c>
      <c r="F473" s="30">
        <v>80111600</v>
      </c>
      <c r="G473" s="16" t="s">
        <v>463</v>
      </c>
      <c r="H473" s="16" t="s">
        <v>68</v>
      </c>
      <c r="I473" s="16" t="s">
        <v>57</v>
      </c>
      <c r="J473" s="25" t="s">
        <v>206</v>
      </c>
      <c r="K473" s="25" t="s">
        <v>206</v>
      </c>
      <c r="L473" s="21">
        <v>7</v>
      </c>
      <c r="M473" s="18">
        <v>4120000</v>
      </c>
      <c r="N473" s="19">
        <f t="shared" si="26"/>
        <v>28840000</v>
      </c>
      <c r="O473" s="20" t="s">
        <v>454</v>
      </c>
      <c r="P473" s="17" t="s">
        <v>61</v>
      </c>
      <c r="Q473" s="21" t="s">
        <v>62</v>
      </c>
      <c r="R473" s="21" t="s">
        <v>63</v>
      </c>
    </row>
    <row r="474" spans="1:18" ht="105" x14ac:dyDescent="0.2">
      <c r="A474" s="16" t="s">
        <v>429</v>
      </c>
      <c r="B474" s="16" t="s">
        <v>430</v>
      </c>
      <c r="C474" s="16" t="s">
        <v>10</v>
      </c>
      <c r="D474" s="16" t="s">
        <v>431</v>
      </c>
      <c r="E474" s="55" t="s">
        <v>27</v>
      </c>
      <c r="F474" s="30">
        <v>80111600</v>
      </c>
      <c r="G474" s="16" t="s">
        <v>463</v>
      </c>
      <c r="H474" s="16" t="s">
        <v>68</v>
      </c>
      <c r="I474" s="16" t="s">
        <v>57</v>
      </c>
      <c r="J474" s="21" t="s">
        <v>462</v>
      </c>
      <c r="K474" s="21" t="s">
        <v>462</v>
      </c>
      <c r="L474" s="21">
        <v>3.5</v>
      </c>
      <c r="M474" s="18">
        <v>4120000</v>
      </c>
      <c r="N474" s="19">
        <f t="shared" si="26"/>
        <v>14420000</v>
      </c>
      <c r="O474" s="20" t="s">
        <v>454</v>
      </c>
      <c r="P474" s="17" t="s">
        <v>61</v>
      </c>
      <c r="Q474" s="21" t="s">
        <v>62</v>
      </c>
      <c r="R474" s="21" t="s">
        <v>63</v>
      </c>
    </row>
    <row r="475" spans="1:18" ht="75" x14ac:dyDescent="0.2">
      <c r="A475" s="16" t="s">
        <v>429</v>
      </c>
      <c r="B475" s="16" t="s">
        <v>430</v>
      </c>
      <c r="C475" s="16" t="s">
        <v>10</v>
      </c>
      <c r="D475" s="16" t="s">
        <v>431</v>
      </c>
      <c r="E475" s="55" t="s">
        <v>27</v>
      </c>
      <c r="F475" s="30">
        <v>80111600</v>
      </c>
      <c r="G475" s="16" t="s">
        <v>464</v>
      </c>
      <c r="H475" s="16" t="s">
        <v>56</v>
      </c>
      <c r="I475" s="16" t="s">
        <v>57</v>
      </c>
      <c r="J475" s="25" t="s">
        <v>206</v>
      </c>
      <c r="K475" s="25" t="s">
        <v>206</v>
      </c>
      <c r="L475" s="21">
        <v>7</v>
      </c>
      <c r="M475" s="18">
        <v>3708000</v>
      </c>
      <c r="N475" s="19">
        <f t="shared" si="26"/>
        <v>25956000</v>
      </c>
      <c r="O475" s="20" t="s">
        <v>454</v>
      </c>
      <c r="P475" s="17" t="s">
        <v>61</v>
      </c>
      <c r="Q475" s="21" t="s">
        <v>62</v>
      </c>
      <c r="R475" s="21" t="s">
        <v>63</v>
      </c>
    </row>
    <row r="476" spans="1:18" ht="75" x14ac:dyDescent="0.2">
      <c r="A476" s="16" t="s">
        <v>429</v>
      </c>
      <c r="B476" s="16" t="s">
        <v>430</v>
      </c>
      <c r="C476" s="16" t="s">
        <v>10</v>
      </c>
      <c r="D476" s="16" t="s">
        <v>431</v>
      </c>
      <c r="E476" s="55" t="s">
        <v>27</v>
      </c>
      <c r="F476" s="30">
        <v>80111600</v>
      </c>
      <c r="G476" s="16" t="s">
        <v>464</v>
      </c>
      <c r="H476" s="16" t="s">
        <v>56</v>
      </c>
      <c r="I476" s="16" t="s">
        <v>57</v>
      </c>
      <c r="J476" s="21" t="s">
        <v>462</v>
      </c>
      <c r="K476" s="21" t="s">
        <v>462</v>
      </c>
      <c r="L476" s="21">
        <v>3</v>
      </c>
      <c r="M476" s="18">
        <v>3708000</v>
      </c>
      <c r="N476" s="19">
        <f t="shared" si="26"/>
        <v>11124000</v>
      </c>
      <c r="O476" s="20" t="s">
        <v>454</v>
      </c>
      <c r="P476" s="17" t="s">
        <v>61</v>
      </c>
      <c r="Q476" s="21" t="s">
        <v>62</v>
      </c>
      <c r="R476" s="21" t="s">
        <v>63</v>
      </c>
    </row>
    <row r="477" spans="1:18" ht="90" x14ac:dyDescent="0.2">
      <c r="A477" s="16" t="s">
        <v>429</v>
      </c>
      <c r="B477" s="16" t="s">
        <v>430</v>
      </c>
      <c r="C477" s="16" t="s">
        <v>10</v>
      </c>
      <c r="D477" s="16" t="s">
        <v>431</v>
      </c>
      <c r="E477" s="55" t="s">
        <v>27</v>
      </c>
      <c r="F477" s="30">
        <v>80111600</v>
      </c>
      <c r="G477" s="16" t="s">
        <v>465</v>
      </c>
      <c r="H477" s="16" t="s">
        <v>56</v>
      </c>
      <c r="I477" s="16" t="s">
        <v>57</v>
      </c>
      <c r="J477" s="21" t="s">
        <v>58</v>
      </c>
      <c r="K477" s="21" t="s">
        <v>58</v>
      </c>
      <c r="L477" s="21">
        <v>7</v>
      </c>
      <c r="M477" s="18">
        <v>4120000</v>
      </c>
      <c r="N477" s="19">
        <f t="shared" si="26"/>
        <v>28840000</v>
      </c>
      <c r="O477" s="20" t="s">
        <v>454</v>
      </c>
      <c r="P477" s="17" t="s">
        <v>61</v>
      </c>
      <c r="Q477" s="21" t="s">
        <v>62</v>
      </c>
      <c r="R477" s="21" t="s">
        <v>63</v>
      </c>
    </row>
    <row r="478" spans="1:18" ht="90" x14ac:dyDescent="0.2">
      <c r="A478" s="16" t="s">
        <v>429</v>
      </c>
      <c r="B478" s="16" t="s">
        <v>430</v>
      </c>
      <c r="C478" s="16" t="s">
        <v>10</v>
      </c>
      <c r="D478" s="16" t="s">
        <v>431</v>
      </c>
      <c r="E478" s="55" t="s">
        <v>27</v>
      </c>
      <c r="F478" s="30">
        <v>80111600</v>
      </c>
      <c r="G478" s="16" t="s">
        <v>465</v>
      </c>
      <c r="H478" s="16" t="s">
        <v>56</v>
      </c>
      <c r="I478" s="16" t="s">
        <v>57</v>
      </c>
      <c r="J478" s="21" t="s">
        <v>462</v>
      </c>
      <c r="K478" s="21" t="s">
        <v>462</v>
      </c>
      <c r="L478" s="21">
        <v>3</v>
      </c>
      <c r="M478" s="18">
        <v>4120000</v>
      </c>
      <c r="N478" s="19">
        <f t="shared" si="26"/>
        <v>12360000</v>
      </c>
      <c r="O478" s="20" t="s">
        <v>454</v>
      </c>
      <c r="P478" s="17" t="s">
        <v>61</v>
      </c>
      <c r="Q478" s="21" t="s">
        <v>62</v>
      </c>
      <c r="R478" s="21" t="s">
        <v>63</v>
      </c>
    </row>
    <row r="479" spans="1:18" ht="90" x14ac:dyDescent="0.2">
      <c r="A479" s="16" t="s">
        <v>429</v>
      </c>
      <c r="B479" s="16" t="s">
        <v>430</v>
      </c>
      <c r="C479" s="16" t="s">
        <v>10</v>
      </c>
      <c r="D479" s="16" t="s">
        <v>431</v>
      </c>
      <c r="E479" s="55" t="s">
        <v>27</v>
      </c>
      <c r="F479" s="30">
        <v>80111600</v>
      </c>
      <c r="G479" s="16" t="s">
        <v>466</v>
      </c>
      <c r="H479" s="16" t="s">
        <v>56</v>
      </c>
      <c r="I479" s="16" t="s">
        <v>57</v>
      </c>
      <c r="J479" s="21" t="s">
        <v>58</v>
      </c>
      <c r="K479" s="21" t="s">
        <v>58</v>
      </c>
      <c r="L479" s="21">
        <v>4</v>
      </c>
      <c r="M479" s="18">
        <v>4120000</v>
      </c>
      <c r="N479" s="19">
        <f t="shared" si="26"/>
        <v>16480000</v>
      </c>
      <c r="O479" s="20" t="s">
        <v>454</v>
      </c>
      <c r="P479" s="17" t="s">
        <v>61</v>
      </c>
      <c r="Q479" s="21" t="s">
        <v>62</v>
      </c>
      <c r="R479" s="21" t="s">
        <v>63</v>
      </c>
    </row>
    <row r="480" spans="1:18" ht="75" x14ac:dyDescent="0.2">
      <c r="A480" s="16" t="s">
        <v>429</v>
      </c>
      <c r="B480" s="16" t="s">
        <v>430</v>
      </c>
      <c r="C480" s="16" t="s">
        <v>10</v>
      </c>
      <c r="D480" s="16" t="s">
        <v>431</v>
      </c>
      <c r="E480" s="55" t="s">
        <v>27</v>
      </c>
      <c r="F480" s="30">
        <v>80111600</v>
      </c>
      <c r="G480" s="16" t="s">
        <v>467</v>
      </c>
      <c r="H480" s="16" t="s">
        <v>56</v>
      </c>
      <c r="I480" s="16" t="s">
        <v>57</v>
      </c>
      <c r="J480" s="25" t="s">
        <v>206</v>
      </c>
      <c r="K480" s="25" t="s">
        <v>206</v>
      </c>
      <c r="L480" s="21">
        <v>7</v>
      </c>
      <c r="M480" s="18">
        <v>4120000</v>
      </c>
      <c r="N480" s="19">
        <f t="shared" si="26"/>
        <v>28840000</v>
      </c>
      <c r="O480" s="20" t="s">
        <v>454</v>
      </c>
      <c r="P480" s="17" t="s">
        <v>61</v>
      </c>
      <c r="Q480" s="21" t="s">
        <v>62</v>
      </c>
      <c r="R480" s="21" t="s">
        <v>63</v>
      </c>
    </row>
    <row r="481" spans="1:18" ht="75" x14ac:dyDescent="0.2">
      <c r="A481" s="16" t="s">
        <v>429</v>
      </c>
      <c r="B481" s="16" t="s">
        <v>430</v>
      </c>
      <c r="C481" s="16" t="s">
        <v>10</v>
      </c>
      <c r="D481" s="16" t="s">
        <v>431</v>
      </c>
      <c r="E481" s="55" t="s">
        <v>27</v>
      </c>
      <c r="F481" s="30">
        <v>80111600</v>
      </c>
      <c r="G481" s="16" t="s">
        <v>467</v>
      </c>
      <c r="H481" s="16" t="s">
        <v>56</v>
      </c>
      <c r="I481" s="16" t="s">
        <v>57</v>
      </c>
      <c r="J481" s="21" t="s">
        <v>462</v>
      </c>
      <c r="K481" s="21" t="s">
        <v>462</v>
      </c>
      <c r="L481" s="21">
        <v>3</v>
      </c>
      <c r="M481" s="18">
        <v>4120000</v>
      </c>
      <c r="N481" s="19">
        <f t="shared" si="26"/>
        <v>12360000</v>
      </c>
      <c r="O481" s="20" t="s">
        <v>454</v>
      </c>
      <c r="P481" s="17" t="s">
        <v>61</v>
      </c>
      <c r="Q481" s="21" t="s">
        <v>62</v>
      </c>
      <c r="R481" s="21" t="s">
        <v>63</v>
      </c>
    </row>
    <row r="482" spans="1:18" ht="105" x14ac:dyDescent="0.2">
      <c r="A482" s="16" t="s">
        <v>429</v>
      </c>
      <c r="B482" s="16" t="s">
        <v>430</v>
      </c>
      <c r="C482" s="16" t="s">
        <v>10</v>
      </c>
      <c r="D482" s="16" t="s">
        <v>431</v>
      </c>
      <c r="E482" s="55" t="s">
        <v>27</v>
      </c>
      <c r="F482" s="30">
        <v>80111600</v>
      </c>
      <c r="G482" s="16" t="s">
        <v>468</v>
      </c>
      <c r="H482" s="16" t="s">
        <v>68</v>
      </c>
      <c r="I482" s="16" t="s">
        <v>57</v>
      </c>
      <c r="J482" s="25" t="s">
        <v>206</v>
      </c>
      <c r="K482" s="25" t="s">
        <v>206</v>
      </c>
      <c r="L482" s="21">
        <v>7</v>
      </c>
      <c r="M482" s="18">
        <v>4120000</v>
      </c>
      <c r="N482" s="19">
        <f t="shared" si="26"/>
        <v>28840000</v>
      </c>
      <c r="O482" s="20" t="s">
        <v>454</v>
      </c>
      <c r="P482" s="17" t="s">
        <v>61</v>
      </c>
      <c r="Q482" s="21" t="s">
        <v>62</v>
      </c>
      <c r="R482" s="21" t="s">
        <v>63</v>
      </c>
    </row>
    <row r="483" spans="1:18" ht="105" x14ac:dyDescent="0.2">
      <c r="A483" s="16" t="s">
        <v>429</v>
      </c>
      <c r="B483" s="16" t="s">
        <v>430</v>
      </c>
      <c r="C483" s="16" t="s">
        <v>10</v>
      </c>
      <c r="D483" s="16" t="s">
        <v>431</v>
      </c>
      <c r="E483" s="55" t="s">
        <v>27</v>
      </c>
      <c r="F483" s="30">
        <v>80111600</v>
      </c>
      <c r="G483" s="16" t="s">
        <v>468</v>
      </c>
      <c r="H483" s="16" t="s">
        <v>68</v>
      </c>
      <c r="I483" s="16" t="s">
        <v>57</v>
      </c>
      <c r="J483" s="21" t="s">
        <v>462</v>
      </c>
      <c r="K483" s="21" t="s">
        <v>462</v>
      </c>
      <c r="L483" s="21">
        <v>3</v>
      </c>
      <c r="M483" s="18">
        <v>4120000</v>
      </c>
      <c r="N483" s="19">
        <f t="shared" si="26"/>
        <v>12360000</v>
      </c>
      <c r="O483" s="20" t="s">
        <v>454</v>
      </c>
      <c r="P483" s="17" t="s">
        <v>61</v>
      </c>
      <c r="Q483" s="21" t="s">
        <v>62</v>
      </c>
      <c r="R483" s="21" t="s">
        <v>63</v>
      </c>
    </row>
    <row r="484" spans="1:18" ht="90" x14ac:dyDescent="0.2">
      <c r="A484" s="16" t="s">
        <v>429</v>
      </c>
      <c r="B484" s="16" t="s">
        <v>430</v>
      </c>
      <c r="C484" s="16" t="s">
        <v>10</v>
      </c>
      <c r="D484" s="16" t="s">
        <v>431</v>
      </c>
      <c r="E484" s="55" t="s">
        <v>27</v>
      </c>
      <c r="F484" s="30">
        <v>80111600</v>
      </c>
      <c r="G484" s="16" t="s">
        <v>608</v>
      </c>
      <c r="H484" s="16" t="s">
        <v>56</v>
      </c>
      <c r="I484" s="16" t="s">
        <v>57</v>
      </c>
      <c r="J484" s="25" t="s">
        <v>206</v>
      </c>
      <c r="K484" s="25" t="s">
        <v>206</v>
      </c>
      <c r="L484" s="21">
        <v>7</v>
      </c>
      <c r="M484" s="18">
        <v>3708000</v>
      </c>
      <c r="N484" s="19">
        <f t="shared" si="26"/>
        <v>25956000</v>
      </c>
      <c r="O484" s="20" t="s">
        <v>454</v>
      </c>
      <c r="P484" s="17" t="s">
        <v>61</v>
      </c>
      <c r="Q484" s="21" t="s">
        <v>62</v>
      </c>
      <c r="R484" s="21" t="s">
        <v>63</v>
      </c>
    </row>
    <row r="485" spans="1:18" ht="90" x14ac:dyDescent="0.2">
      <c r="A485" s="16" t="s">
        <v>429</v>
      </c>
      <c r="B485" s="16" t="s">
        <v>430</v>
      </c>
      <c r="C485" s="16" t="s">
        <v>10</v>
      </c>
      <c r="D485" s="16" t="s">
        <v>431</v>
      </c>
      <c r="E485" s="55" t="s">
        <v>27</v>
      </c>
      <c r="F485" s="30">
        <v>80111600</v>
      </c>
      <c r="G485" s="16" t="s">
        <v>608</v>
      </c>
      <c r="H485" s="16" t="s">
        <v>56</v>
      </c>
      <c r="I485" s="16" t="s">
        <v>57</v>
      </c>
      <c r="J485" s="21" t="s">
        <v>462</v>
      </c>
      <c r="K485" s="21" t="s">
        <v>462</v>
      </c>
      <c r="L485" s="21">
        <v>3</v>
      </c>
      <c r="M485" s="18">
        <v>3708000</v>
      </c>
      <c r="N485" s="19">
        <f t="shared" si="26"/>
        <v>11124000</v>
      </c>
      <c r="O485" s="20" t="s">
        <v>454</v>
      </c>
      <c r="P485" s="17" t="s">
        <v>61</v>
      </c>
      <c r="Q485" s="21" t="s">
        <v>62</v>
      </c>
      <c r="R485" s="21" t="s">
        <v>63</v>
      </c>
    </row>
    <row r="486" spans="1:18" ht="90" x14ac:dyDescent="0.2">
      <c r="A486" s="16" t="s">
        <v>429</v>
      </c>
      <c r="B486" s="16" t="s">
        <v>430</v>
      </c>
      <c r="C486" s="16" t="s">
        <v>10</v>
      </c>
      <c r="D486" s="16" t="s">
        <v>431</v>
      </c>
      <c r="E486" s="55" t="s">
        <v>27</v>
      </c>
      <c r="F486" s="30">
        <v>80111600</v>
      </c>
      <c r="G486" s="16" t="s">
        <v>609</v>
      </c>
      <c r="H486" s="16" t="s">
        <v>56</v>
      </c>
      <c r="I486" s="16" t="s">
        <v>57</v>
      </c>
      <c r="J486" s="21" t="s">
        <v>58</v>
      </c>
      <c r="K486" s="21" t="s">
        <v>58</v>
      </c>
      <c r="L486" s="21">
        <v>7</v>
      </c>
      <c r="M486" s="18">
        <v>3200000</v>
      </c>
      <c r="N486" s="19">
        <f t="shared" si="26"/>
        <v>22400000</v>
      </c>
      <c r="O486" s="20" t="s">
        <v>454</v>
      </c>
      <c r="P486" s="17" t="s">
        <v>61</v>
      </c>
      <c r="Q486" s="21" t="s">
        <v>62</v>
      </c>
      <c r="R486" s="21" t="s">
        <v>63</v>
      </c>
    </row>
    <row r="487" spans="1:18" ht="90" x14ac:dyDescent="0.2">
      <c r="A487" s="16" t="s">
        <v>429</v>
      </c>
      <c r="B487" s="16" t="s">
        <v>430</v>
      </c>
      <c r="C487" s="16" t="s">
        <v>10</v>
      </c>
      <c r="D487" s="16" t="s">
        <v>431</v>
      </c>
      <c r="E487" s="55" t="s">
        <v>27</v>
      </c>
      <c r="F487" s="30">
        <v>80111600</v>
      </c>
      <c r="G487" s="16" t="s">
        <v>609</v>
      </c>
      <c r="H487" s="16" t="s">
        <v>56</v>
      </c>
      <c r="I487" s="16" t="s">
        <v>57</v>
      </c>
      <c r="J487" s="21" t="s">
        <v>462</v>
      </c>
      <c r="K487" s="21" t="s">
        <v>462</v>
      </c>
      <c r="L487" s="21">
        <v>3.5</v>
      </c>
      <c r="M487" s="18">
        <v>3200000</v>
      </c>
      <c r="N487" s="19">
        <f t="shared" si="26"/>
        <v>11200000</v>
      </c>
      <c r="O487" s="20" t="s">
        <v>454</v>
      </c>
      <c r="P487" s="17" t="s">
        <v>61</v>
      </c>
      <c r="Q487" s="21" t="s">
        <v>62</v>
      </c>
      <c r="R487" s="21" t="s">
        <v>63</v>
      </c>
    </row>
    <row r="488" spans="1:18" ht="90" x14ac:dyDescent="0.2">
      <c r="A488" s="16" t="s">
        <v>429</v>
      </c>
      <c r="B488" s="16" t="s">
        <v>430</v>
      </c>
      <c r="C488" s="16" t="s">
        <v>10</v>
      </c>
      <c r="D488" s="16" t="s">
        <v>431</v>
      </c>
      <c r="E488" s="55" t="s">
        <v>27</v>
      </c>
      <c r="F488" s="30">
        <v>80111600</v>
      </c>
      <c r="G488" s="16" t="s">
        <v>469</v>
      </c>
      <c r="H488" s="16" t="s">
        <v>56</v>
      </c>
      <c r="I488" s="16" t="s">
        <v>57</v>
      </c>
      <c r="J488" s="21" t="s">
        <v>58</v>
      </c>
      <c r="K488" s="21" t="s">
        <v>58</v>
      </c>
      <c r="L488" s="21">
        <v>7</v>
      </c>
      <c r="M488" s="18">
        <v>4120000</v>
      </c>
      <c r="N488" s="19">
        <f t="shared" si="26"/>
        <v>28840000</v>
      </c>
      <c r="O488" s="20" t="s">
        <v>454</v>
      </c>
      <c r="P488" s="17" t="s">
        <v>61</v>
      </c>
      <c r="Q488" s="21" t="s">
        <v>62</v>
      </c>
      <c r="R488" s="21" t="s">
        <v>63</v>
      </c>
    </row>
    <row r="489" spans="1:18" ht="90" x14ac:dyDescent="0.2">
      <c r="A489" s="16" t="s">
        <v>429</v>
      </c>
      <c r="B489" s="16" t="s">
        <v>430</v>
      </c>
      <c r="C489" s="16" t="s">
        <v>10</v>
      </c>
      <c r="D489" s="16" t="s">
        <v>431</v>
      </c>
      <c r="E489" s="55" t="s">
        <v>27</v>
      </c>
      <c r="F489" s="30">
        <v>80111600</v>
      </c>
      <c r="G489" s="16" t="s">
        <v>469</v>
      </c>
      <c r="H489" s="16" t="s">
        <v>56</v>
      </c>
      <c r="I489" s="16" t="s">
        <v>57</v>
      </c>
      <c r="J489" s="21" t="s">
        <v>462</v>
      </c>
      <c r="K489" s="21" t="s">
        <v>462</v>
      </c>
      <c r="L489" s="21">
        <v>3</v>
      </c>
      <c r="M489" s="18">
        <v>4120000</v>
      </c>
      <c r="N489" s="19">
        <f t="shared" si="26"/>
        <v>12360000</v>
      </c>
      <c r="O489" s="20" t="s">
        <v>454</v>
      </c>
      <c r="P489" s="17" t="s">
        <v>61</v>
      </c>
      <c r="Q489" s="21" t="s">
        <v>62</v>
      </c>
      <c r="R489" s="21" t="s">
        <v>63</v>
      </c>
    </row>
    <row r="490" spans="1:18" ht="90" x14ac:dyDescent="0.2">
      <c r="A490" s="16" t="s">
        <v>429</v>
      </c>
      <c r="B490" s="16" t="s">
        <v>430</v>
      </c>
      <c r="C490" s="16" t="s">
        <v>10</v>
      </c>
      <c r="D490" s="16" t="s">
        <v>431</v>
      </c>
      <c r="E490" s="55" t="s">
        <v>27</v>
      </c>
      <c r="F490" s="30">
        <v>80111600</v>
      </c>
      <c r="G490" s="16" t="s">
        <v>610</v>
      </c>
      <c r="H490" s="16" t="s">
        <v>56</v>
      </c>
      <c r="I490" s="16" t="s">
        <v>57</v>
      </c>
      <c r="J490" s="21" t="s">
        <v>58</v>
      </c>
      <c r="K490" s="21" t="s">
        <v>58</v>
      </c>
      <c r="L490" s="21">
        <v>7</v>
      </c>
      <c r="M490" s="18">
        <v>3400000</v>
      </c>
      <c r="N490" s="19">
        <f t="shared" si="26"/>
        <v>23800000</v>
      </c>
      <c r="O490" s="20" t="s">
        <v>454</v>
      </c>
      <c r="P490" s="17" t="s">
        <v>61</v>
      </c>
      <c r="Q490" s="21" t="s">
        <v>62</v>
      </c>
      <c r="R490" s="21" t="s">
        <v>63</v>
      </c>
    </row>
    <row r="491" spans="1:18" ht="90" x14ac:dyDescent="0.2">
      <c r="A491" s="16" t="s">
        <v>429</v>
      </c>
      <c r="B491" s="16" t="s">
        <v>430</v>
      </c>
      <c r="C491" s="16" t="s">
        <v>10</v>
      </c>
      <c r="D491" s="16" t="s">
        <v>431</v>
      </c>
      <c r="E491" s="55" t="s">
        <v>27</v>
      </c>
      <c r="F491" s="30">
        <v>80111600</v>
      </c>
      <c r="G491" s="16" t="s">
        <v>610</v>
      </c>
      <c r="H491" s="16" t="s">
        <v>56</v>
      </c>
      <c r="I491" s="16" t="s">
        <v>57</v>
      </c>
      <c r="J491" s="21" t="s">
        <v>462</v>
      </c>
      <c r="K491" s="21" t="s">
        <v>462</v>
      </c>
      <c r="L491" s="21">
        <v>3</v>
      </c>
      <c r="M491" s="18">
        <v>3400000</v>
      </c>
      <c r="N491" s="19">
        <f t="shared" si="26"/>
        <v>10200000</v>
      </c>
      <c r="O491" s="20" t="s">
        <v>454</v>
      </c>
      <c r="P491" s="17" t="s">
        <v>61</v>
      </c>
      <c r="Q491" s="21" t="s">
        <v>62</v>
      </c>
      <c r="R491" s="21" t="s">
        <v>63</v>
      </c>
    </row>
    <row r="492" spans="1:18" ht="90" x14ac:dyDescent="0.2">
      <c r="A492" s="16" t="s">
        <v>429</v>
      </c>
      <c r="B492" s="16" t="s">
        <v>430</v>
      </c>
      <c r="C492" s="16" t="s">
        <v>10</v>
      </c>
      <c r="D492" s="16" t="s">
        <v>431</v>
      </c>
      <c r="E492" s="55" t="s">
        <v>27</v>
      </c>
      <c r="F492" s="30">
        <v>80111600</v>
      </c>
      <c r="G492" s="16" t="s">
        <v>611</v>
      </c>
      <c r="H492" s="16" t="s">
        <v>56</v>
      </c>
      <c r="I492" s="16" t="s">
        <v>57</v>
      </c>
      <c r="J492" s="21" t="s">
        <v>58</v>
      </c>
      <c r="K492" s="21" t="s">
        <v>58</v>
      </c>
      <c r="L492" s="21">
        <v>2.5</v>
      </c>
      <c r="M492" s="18">
        <v>2138000</v>
      </c>
      <c r="N492" s="19">
        <f t="shared" si="26"/>
        <v>5345000</v>
      </c>
      <c r="O492" s="20" t="s">
        <v>454</v>
      </c>
      <c r="P492" s="17" t="s">
        <v>61</v>
      </c>
      <c r="Q492" s="21" t="s">
        <v>62</v>
      </c>
      <c r="R492" s="21" t="s">
        <v>63</v>
      </c>
    </row>
    <row r="493" spans="1:18" ht="90" x14ac:dyDescent="0.2">
      <c r="A493" s="16" t="s">
        <v>429</v>
      </c>
      <c r="B493" s="16" t="s">
        <v>430</v>
      </c>
      <c r="C493" s="16" t="s">
        <v>10</v>
      </c>
      <c r="D493" s="16" t="s">
        <v>431</v>
      </c>
      <c r="E493" s="55" t="s">
        <v>27</v>
      </c>
      <c r="F493" s="30">
        <v>80111600</v>
      </c>
      <c r="G493" s="16" t="s">
        <v>470</v>
      </c>
      <c r="H493" s="16" t="s">
        <v>56</v>
      </c>
      <c r="I493" s="16" t="s">
        <v>57</v>
      </c>
      <c r="J493" s="21" t="s">
        <v>58</v>
      </c>
      <c r="K493" s="21" t="s">
        <v>58</v>
      </c>
      <c r="L493" s="21">
        <v>7</v>
      </c>
      <c r="M493" s="18">
        <v>3300000</v>
      </c>
      <c r="N493" s="19">
        <f t="shared" si="26"/>
        <v>23100000</v>
      </c>
      <c r="O493" s="20" t="s">
        <v>454</v>
      </c>
      <c r="P493" s="17" t="s">
        <v>61</v>
      </c>
      <c r="Q493" s="21" t="s">
        <v>62</v>
      </c>
      <c r="R493" s="21" t="s">
        <v>63</v>
      </c>
    </row>
    <row r="494" spans="1:18" ht="90" x14ac:dyDescent="0.2">
      <c r="A494" s="16" t="s">
        <v>429</v>
      </c>
      <c r="B494" s="16" t="s">
        <v>430</v>
      </c>
      <c r="C494" s="16" t="s">
        <v>10</v>
      </c>
      <c r="D494" s="16" t="s">
        <v>431</v>
      </c>
      <c r="E494" s="55" t="s">
        <v>27</v>
      </c>
      <c r="F494" s="30">
        <v>80111600</v>
      </c>
      <c r="G494" s="16" t="s">
        <v>470</v>
      </c>
      <c r="H494" s="16" t="s">
        <v>56</v>
      </c>
      <c r="I494" s="16" t="s">
        <v>57</v>
      </c>
      <c r="J494" s="21" t="s">
        <v>462</v>
      </c>
      <c r="K494" s="21" t="s">
        <v>462</v>
      </c>
      <c r="L494" s="21">
        <v>3</v>
      </c>
      <c r="M494" s="18">
        <v>3300000</v>
      </c>
      <c r="N494" s="19">
        <f t="shared" si="26"/>
        <v>9900000</v>
      </c>
      <c r="O494" s="20" t="s">
        <v>454</v>
      </c>
      <c r="P494" s="17" t="s">
        <v>61</v>
      </c>
      <c r="Q494" s="21" t="s">
        <v>62</v>
      </c>
      <c r="R494" s="21" t="s">
        <v>63</v>
      </c>
    </row>
    <row r="495" spans="1:18" ht="120" x14ac:dyDescent="0.2">
      <c r="A495" s="16" t="s">
        <v>429</v>
      </c>
      <c r="B495" s="16" t="s">
        <v>430</v>
      </c>
      <c r="C495" s="16" t="s">
        <v>10</v>
      </c>
      <c r="D495" s="16" t="s">
        <v>431</v>
      </c>
      <c r="E495" s="55" t="s">
        <v>27</v>
      </c>
      <c r="F495" s="30">
        <v>80111600</v>
      </c>
      <c r="G495" s="16" t="s">
        <v>471</v>
      </c>
      <c r="H495" s="16" t="s">
        <v>56</v>
      </c>
      <c r="I495" s="16" t="s">
        <v>57</v>
      </c>
      <c r="J495" s="21" t="s">
        <v>58</v>
      </c>
      <c r="K495" s="21" t="s">
        <v>58</v>
      </c>
      <c r="L495" s="21">
        <v>7</v>
      </c>
      <c r="M495" s="18">
        <v>2680000</v>
      </c>
      <c r="N495" s="19">
        <f t="shared" si="26"/>
        <v>18760000</v>
      </c>
      <c r="O495" s="20" t="s">
        <v>454</v>
      </c>
      <c r="P495" s="17" t="s">
        <v>61</v>
      </c>
      <c r="Q495" s="21" t="s">
        <v>62</v>
      </c>
      <c r="R495" s="21" t="s">
        <v>63</v>
      </c>
    </row>
    <row r="496" spans="1:18" ht="120" x14ac:dyDescent="0.2">
      <c r="A496" s="16" t="s">
        <v>429</v>
      </c>
      <c r="B496" s="16" t="s">
        <v>430</v>
      </c>
      <c r="C496" s="16" t="s">
        <v>10</v>
      </c>
      <c r="D496" s="16" t="s">
        <v>431</v>
      </c>
      <c r="E496" s="55" t="s">
        <v>27</v>
      </c>
      <c r="F496" s="30">
        <v>80111600</v>
      </c>
      <c r="G496" s="16" t="s">
        <v>471</v>
      </c>
      <c r="H496" s="16" t="s">
        <v>56</v>
      </c>
      <c r="I496" s="16" t="s">
        <v>57</v>
      </c>
      <c r="J496" s="21" t="s">
        <v>462</v>
      </c>
      <c r="K496" s="21" t="s">
        <v>462</v>
      </c>
      <c r="L496" s="21">
        <v>3</v>
      </c>
      <c r="M496" s="18">
        <v>2680000</v>
      </c>
      <c r="N496" s="19">
        <f t="shared" si="26"/>
        <v>8040000</v>
      </c>
      <c r="O496" s="20" t="s">
        <v>454</v>
      </c>
      <c r="P496" s="17" t="s">
        <v>61</v>
      </c>
      <c r="Q496" s="21" t="s">
        <v>62</v>
      </c>
      <c r="R496" s="21" t="s">
        <v>63</v>
      </c>
    </row>
    <row r="497" spans="1:19" ht="90" x14ac:dyDescent="0.2">
      <c r="A497" s="16" t="s">
        <v>429</v>
      </c>
      <c r="B497" s="16" t="s">
        <v>430</v>
      </c>
      <c r="C497" s="16" t="s">
        <v>10</v>
      </c>
      <c r="D497" s="16" t="s">
        <v>431</v>
      </c>
      <c r="E497" s="55" t="s">
        <v>27</v>
      </c>
      <c r="F497" s="57">
        <v>80111600</v>
      </c>
      <c r="G497" s="16" t="s">
        <v>612</v>
      </c>
      <c r="H497" s="16" t="s">
        <v>56</v>
      </c>
      <c r="I497" s="16" t="s">
        <v>57</v>
      </c>
      <c r="J497" s="21" t="s">
        <v>58</v>
      </c>
      <c r="K497" s="21" t="s">
        <v>58</v>
      </c>
      <c r="L497" s="21">
        <v>7</v>
      </c>
      <c r="M497" s="18">
        <v>3420000</v>
      </c>
      <c r="N497" s="19">
        <f t="shared" si="26"/>
        <v>23940000</v>
      </c>
      <c r="O497" s="20" t="s">
        <v>454</v>
      </c>
      <c r="P497" s="17" t="s">
        <v>61</v>
      </c>
      <c r="Q497" s="21" t="s">
        <v>62</v>
      </c>
      <c r="R497" s="21" t="s">
        <v>63</v>
      </c>
    </row>
    <row r="498" spans="1:19" ht="90" x14ac:dyDescent="0.2">
      <c r="A498" s="16" t="s">
        <v>429</v>
      </c>
      <c r="B498" s="16" t="s">
        <v>430</v>
      </c>
      <c r="C498" s="16" t="s">
        <v>10</v>
      </c>
      <c r="D498" s="16" t="s">
        <v>431</v>
      </c>
      <c r="E498" s="55" t="s">
        <v>27</v>
      </c>
      <c r="F498" s="57">
        <v>80111600</v>
      </c>
      <c r="G498" s="16" t="s">
        <v>612</v>
      </c>
      <c r="H498" s="16" t="s">
        <v>56</v>
      </c>
      <c r="I498" s="16" t="s">
        <v>57</v>
      </c>
      <c r="J498" s="21" t="s">
        <v>462</v>
      </c>
      <c r="K498" s="21" t="s">
        <v>462</v>
      </c>
      <c r="L498" s="21">
        <v>3</v>
      </c>
      <c r="M498" s="18">
        <v>3420000</v>
      </c>
      <c r="N498" s="19">
        <f t="shared" si="26"/>
        <v>10260000</v>
      </c>
      <c r="O498" s="20" t="s">
        <v>454</v>
      </c>
      <c r="P498" s="17" t="s">
        <v>61</v>
      </c>
      <c r="Q498" s="21" t="s">
        <v>62</v>
      </c>
      <c r="R498" s="21" t="s">
        <v>63</v>
      </c>
    </row>
    <row r="499" spans="1:19" ht="120" x14ac:dyDescent="0.2">
      <c r="A499" s="16" t="s">
        <v>429</v>
      </c>
      <c r="B499" s="16" t="s">
        <v>430</v>
      </c>
      <c r="C499" s="16" t="s">
        <v>10</v>
      </c>
      <c r="D499" s="16" t="s">
        <v>431</v>
      </c>
      <c r="E499" s="55" t="s">
        <v>27</v>
      </c>
      <c r="F499" s="57">
        <v>80111600</v>
      </c>
      <c r="G499" s="16" t="s">
        <v>472</v>
      </c>
      <c r="H499" s="16" t="s">
        <v>68</v>
      </c>
      <c r="I499" s="16" t="s">
        <v>57</v>
      </c>
      <c r="J499" s="21" t="s">
        <v>58</v>
      </c>
      <c r="K499" s="21" t="s">
        <v>58</v>
      </c>
      <c r="L499" s="21">
        <v>7</v>
      </c>
      <c r="M499" s="18">
        <v>4330000</v>
      </c>
      <c r="N499" s="19">
        <f t="shared" si="26"/>
        <v>30310000</v>
      </c>
      <c r="O499" s="20" t="s">
        <v>454</v>
      </c>
      <c r="P499" s="17" t="s">
        <v>61</v>
      </c>
      <c r="Q499" s="21" t="s">
        <v>62</v>
      </c>
      <c r="R499" s="21" t="s">
        <v>63</v>
      </c>
    </row>
    <row r="500" spans="1:19" ht="120" x14ac:dyDescent="0.2">
      <c r="A500" s="16" t="s">
        <v>429</v>
      </c>
      <c r="B500" s="16" t="s">
        <v>430</v>
      </c>
      <c r="C500" s="16" t="s">
        <v>10</v>
      </c>
      <c r="D500" s="16" t="s">
        <v>431</v>
      </c>
      <c r="E500" s="55" t="s">
        <v>27</v>
      </c>
      <c r="F500" s="57">
        <v>80111600</v>
      </c>
      <c r="G500" s="16" t="s">
        <v>472</v>
      </c>
      <c r="H500" s="16" t="s">
        <v>68</v>
      </c>
      <c r="I500" s="16" t="s">
        <v>57</v>
      </c>
      <c r="J500" s="21" t="s">
        <v>462</v>
      </c>
      <c r="K500" s="21" t="s">
        <v>462</v>
      </c>
      <c r="L500" s="21">
        <v>3.5</v>
      </c>
      <c r="M500" s="18">
        <v>4330000</v>
      </c>
      <c r="N500" s="19">
        <f t="shared" si="26"/>
        <v>15155000</v>
      </c>
      <c r="O500" s="20" t="s">
        <v>454</v>
      </c>
      <c r="P500" s="17" t="s">
        <v>61</v>
      </c>
      <c r="Q500" s="21" t="s">
        <v>62</v>
      </c>
      <c r="R500" s="21" t="s">
        <v>63</v>
      </c>
    </row>
    <row r="501" spans="1:19" ht="90" x14ac:dyDescent="0.2">
      <c r="A501" s="16" t="s">
        <v>429</v>
      </c>
      <c r="B501" s="16" t="s">
        <v>430</v>
      </c>
      <c r="C501" s="16" t="s">
        <v>10</v>
      </c>
      <c r="D501" s="16" t="s">
        <v>431</v>
      </c>
      <c r="E501" s="55" t="s">
        <v>27</v>
      </c>
      <c r="F501" s="57">
        <v>80111600</v>
      </c>
      <c r="G501" s="16" t="s">
        <v>613</v>
      </c>
      <c r="H501" s="16" t="s">
        <v>68</v>
      </c>
      <c r="I501" s="16" t="s">
        <v>57</v>
      </c>
      <c r="J501" s="21" t="s">
        <v>58</v>
      </c>
      <c r="K501" s="21" t="s">
        <v>58</v>
      </c>
      <c r="L501" s="21">
        <v>7</v>
      </c>
      <c r="M501" s="18">
        <v>2600000</v>
      </c>
      <c r="N501" s="19">
        <f t="shared" si="26"/>
        <v>18200000</v>
      </c>
      <c r="O501" s="20" t="s">
        <v>454</v>
      </c>
      <c r="P501" s="17" t="s">
        <v>61</v>
      </c>
      <c r="Q501" s="21" t="s">
        <v>62</v>
      </c>
      <c r="R501" s="21" t="s">
        <v>63</v>
      </c>
    </row>
    <row r="502" spans="1:19" ht="90" x14ac:dyDescent="0.2">
      <c r="A502" s="16" t="s">
        <v>429</v>
      </c>
      <c r="B502" s="16" t="s">
        <v>430</v>
      </c>
      <c r="C502" s="16" t="s">
        <v>10</v>
      </c>
      <c r="D502" s="16" t="s">
        <v>431</v>
      </c>
      <c r="E502" s="55" t="s">
        <v>27</v>
      </c>
      <c r="F502" s="57">
        <v>80111600</v>
      </c>
      <c r="G502" s="16" t="s">
        <v>613</v>
      </c>
      <c r="H502" s="16" t="s">
        <v>68</v>
      </c>
      <c r="I502" s="16" t="s">
        <v>57</v>
      </c>
      <c r="J502" s="21" t="s">
        <v>462</v>
      </c>
      <c r="K502" s="21" t="s">
        <v>462</v>
      </c>
      <c r="L502" s="21">
        <v>3.5</v>
      </c>
      <c r="M502" s="18">
        <v>2600000</v>
      </c>
      <c r="N502" s="19">
        <f t="shared" si="26"/>
        <v>9100000</v>
      </c>
      <c r="O502" s="20" t="s">
        <v>454</v>
      </c>
      <c r="P502" s="17" t="s">
        <v>61</v>
      </c>
      <c r="Q502" s="21" t="s">
        <v>62</v>
      </c>
      <c r="R502" s="21" t="s">
        <v>63</v>
      </c>
    </row>
    <row r="503" spans="1:19" ht="120" x14ac:dyDescent="0.2">
      <c r="A503" s="16" t="s">
        <v>429</v>
      </c>
      <c r="B503" s="16" t="s">
        <v>430</v>
      </c>
      <c r="C503" s="16" t="s">
        <v>10</v>
      </c>
      <c r="D503" s="16" t="s">
        <v>431</v>
      </c>
      <c r="E503" s="55" t="s">
        <v>27</v>
      </c>
      <c r="F503" s="21">
        <v>80111600</v>
      </c>
      <c r="G503" s="16" t="s">
        <v>473</v>
      </c>
      <c r="H503" s="16" t="s">
        <v>68</v>
      </c>
      <c r="I503" s="16" t="s">
        <v>57</v>
      </c>
      <c r="J503" s="21" t="s">
        <v>58</v>
      </c>
      <c r="K503" s="21" t="s">
        <v>58</v>
      </c>
      <c r="L503" s="21">
        <v>7</v>
      </c>
      <c r="M503" s="18">
        <v>4490000</v>
      </c>
      <c r="N503" s="19">
        <f t="shared" si="26"/>
        <v>31430000</v>
      </c>
      <c r="O503" s="20" t="s">
        <v>454</v>
      </c>
      <c r="P503" s="17" t="s">
        <v>61</v>
      </c>
      <c r="Q503" s="21" t="s">
        <v>62</v>
      </c>
      <c r="R503" s="21" t="s">
        <v>63</v>
      </c>
    </row>
    <row r="504" spans="1:19" ht="120" x14ac:dyDescent="0.2">
      <c r="A504" s="16" t="s">
        <v>429</v>
      </c>
      <c r="B504" s="16" t="s">
        <v>430</v>
      </c>
      <c r="C504" s="16" t="s">
        <v>10</v>
      </c>
      <c r="D504" s="16" t="s">
        <v>431</v>
      </c>
      <c r="E504" s="55" t="s">
        <v>27</v>
      </c>
      <c r="F504" s="21">
        <v>80111600</v>
      </c>
      <c r="G504" s="16" t="s">
        <v>473</v>
      </c>
      <c r="H504" s="16" t="s">
        <v>68</v>
      </c>
      <c r="I504" s="16" t="s">
        <v>57</v>
      </c>
      <c r="J504" s="21" t="s">
        <v>462</v>
      </c>
      <c r="K504" s="21" t="s">
        <v>462</v>
      </c>
      <c r="L504" s="21">
        <v>3.5</v>
      </c>
      <c r="M504" s="18">
        <v>4490000</v>
      </c>
      <c r="N504" s="19">
        <f t="shared" si="26"/>
        <v>15715000</v>
      </c>
      <c r="O504" s="20" t="s">
        <v>454</v>
      </c>
      <c r="P504" s="17" t="s">
        <v>61</v>
      </c>
      <c r="Q504" s="21" t="s">
        <v>62</v>
      </c>
      <c r="R504" s="21" t="s">
        <v>63</v>
      </c>
    </row>
    <row r="505" spans="1:19" ht="75" x14ac:dyDescent="0.2">
      <c r="A505" s="16" t="s">
        <v>429</v>
      </c>
      <c r="B505" s="16" t="s">
        <v>430</v>
      </c>
      <c r="C505" s="16" t="s">
        <v>10</v>
      </c>
      <c r="D505" s="16" t="s">
        <v>431</v>
      </c>
      <c r="E505" s="55" t="s">
        <v>27</v>
      </c>
      <c r="F505" s="16">
        <v>80111600</v>
      </c>
      <c r="G505" s="16" t="s">
        <v>181</v>
      </c>
      <c r="H505" s="16" t="s">
        <v>56</v>
      </c>
      <c r="I505" s="16" t="s">
        <v>135</v>
      </c>
      <c r="J505" s="16" t="s">
        <v>206</v>
      </c>
      <c r="K505" s="16" t="s">
        <v>130</v>
      </c>
      <c r="L505" s="16">
        <v>8</v>
      </c>
      <c r="M505" s="18" t="s">
        <v>188</v>
      </c>
      <c r="N505" s="18">
        <v>500000</v>
      </c>
      <c r="O505" s="20" t="s">
        <v>454</v>
      </c>
      <c r="P505" s="21" t="s">
        <v>61</v>
      </c>
      <c r="Q505" s="21" t="s">
        <v>62</v>
      </c>
      <c r="R505" s="21" t="s">
        <v>63</v>
      </c>
      <c r="S505" s="58"/>
    </row>
    <row r="506" spans="1:19" ht="75" x14ac:dyDescent="0.2">
      <c r="A506" s="16" t="s">
        <v>429</v>
      </c>
      <c r="B506" s="16" t="s">
        <v>430</v>
      </c>
      <c r="C506" s="16" t="s">
        <v>10</v>
      </c>
      <c r="D506" s="16" t="s">
        <v>431</v>
      </c>
      <c r="E506" s="55" t="s">
        <v>27</v>
      </c>
      <c r="F506" s="21">
        <v>80111600</v>
      </c>
      <c r="G506" s="16" t="s">
        <v>474</v>
      </c>
      <c r="H506" s="16" t="s">
        <v>68</v>
      </c>
      <c r="I506" s="16" t="s">
        <v>57</v>
      </c>
      <c r="J506" s="21" t="s">
        <v>58</v>
      </c>
      <c r="K506" s="21" t="s">
        <v>58</v>
      </c>
      <c r="L506" s="21">
        <v>1</v>
      </c>
      <c r="M506" s="19">
        <v>2165000</v>
      </c>
      <c r="N506" s="19">
        <f t="shared" ref="N506:N552" si="27">+L506*M506</f>
        <v>2165000</v>
      </c>
      <c r="O506" s="20" t="s">
        <v>454</v>
      </c>
      <c r="P506" s="17" t="s">
        <v>61</v>
      </c>
      <c r="Q506" s="21" t="s">
        <v>62</v>
      </c>
      <c r="R506" s="21" t="s">
        <v>63</v>
      </c>
    </row>
    <row r="507" spans="1:19" ht="75" x14ac:dyDescent="0.2">
      <c r="A507" s="16" t="s">
        <v>429</v>
      </c>
      <c r="B507" s="16" t="s">
        <v>430</v>
      </c>
      <c r="C507" s="16" t="s">
        <v>10</v>
      </c>
      <c r="D507" s="16" t="s">
        <v>431</v>
      </c>
      <c r="E507" s="55" t="s">
        <v>27</v>
      </c>
      <c r="F507" s="21">
        <v>80111600</v>
      </c>
      <c r="G507" s="16" t="s">
        <v>474</v>
      </c>
      <c r="H507" s="16" t="s">
        <v>68</v>
      </c>
      <c r="I507" s="16" t="s">
        <v>57</v>
      </c>
      <c r="J507" s="21" t="s">
        <v>58</v>
      </c>
      <c r="K507" s="21" t="s">
        <v>58</v>
      </c>
      <c r="L507" s="21">
        <v>7</v>
      </c>
      <c r="M507" s="18">
        <v>2600000</v>
      </c>
      <c r="N507" s="19">
        <f t="shared" si="27"/>
        <v>18200000</v>
      </c>
      <c r="O507" s="20" t="s">
        <v>454</v>
      </c>
      <c r="P507" s="17" t="s">
        <v>61</v>
      </c>
      <c r="Q507" s="21" t="s">
        <v>62</v>
      </c>
      <c r="R507" s="21" t="s">
        <v>63</v>
      </c>
    </row>
    <row r="508" spans="1:19" ht="75" x14ac:dyDescent="0.2">
      <c r="A508" s="16" t="s">
        <v>429</v>
      </c>
      <c r="B508" s="16" t="s">
        <v>430</v>
      </c>
      <c r="C508" s="16" t="s">
        <v>10</v>
      </c>
      <c r="D508" s="16" t="s">
        <v>431</v>
      </c>
      <c r="E508" s="55" t="s">
        <v>27</v>
      </c>
      <c r="F508" s="21">
        <v>80111600</v>
      </c>
      <c r="G508" s="16" t="s">
        <v>474</v>
      </c>
      <c r="H508" s="16" t="s">
        <v>68</v>
      </c>
      <c r="I508" s="16" t="s">
        <v>57</v>
      </c>
      <c r="J508" s="21" t="s">
        <v>462</v>
      </c>
      <c r="K508" s="21" t="s">
        <v>462</v>
      </c>
      <c r="L508" s="21">
        <v>3.5</v>
      </c>
      <c r="M508" s="18">
        <v>2600000</v>
      </c>
      <c r="N508" s="19">
        <f t="shared" si="27"/>
        <v>9100000</v>
      </c>
      <c r="O508" s="20" t="s">
        <v>454</v>
      </c>
      <c r="P508" s="17" t="s">
        <v>61</v>
      </c>
      <c r="Q508" s="21" t="s">
        <v>62</v>
      </c>
      <c r="R508" s="21" t="s">
        <v>63</v>
      </c>
    </row>
    <row r="509" spans="1:19" ht="75" x14ac:dyDescent="0.2">
      <c r="A509" s="17" t="s">
        <v>429</v>
      </c>
      <c r="B509" s="17" t="s">
        <v>430</v>
      </c>
      <c r="C509" s="17" t="s">
        <v>10</v>
      </c>
      <c r="D509" s="17" t="s">
        <v>475</v>
      </c>
      <c r="E509" s="17" t="s">
        <v>28</v>
      </c>
      <c r="F509" s="17">
        <v>80111600</v>
      </c>
      <c r="G509" s="16" t="s">
        <v>476</v>
      </c>
      <c r="H509" s="16" t="s">
        <v>56</v>
      </c>
      <c r="I509" s="16" t="s">
        <v>57</v>
      </c>
      <c r="J509" s="21" t="s">
        <v>76</v>
      </c>
      <c r="K509" s="21" t="s">
        <v>76</v>
      </c>
      <c r="L509" s="21">
        <v>10</v>
      </c>
      <c r="M509" s="18">
        <v>4277000</v>
      </c>
      <c r="N509" s="19">
        <f t="shared" si="27"/>
        <v>42770000</v>
      </c>
      <c r="O509" s="16" t="s">
        <v>405</v>
      </c>
      <c r="P509" s="17" t="s">
        <v>61</v>
      </c>
      <c r="Q509" s="21" t="s">
        <v>62</v>
      </c>
      <c r="R509" s="21" t="s">
        <v>63</v>
      </c>
      <c r="S509" s="1" t="s">
        <v>477</v>
      </c>
    </row>
    <row r="510" spans="1:19" ht="75" x14ac:dyDescent="0.2">
      <c r="A510" s="17" t="s">
        <v>429</v>
      </c>
      <c r="B510" s="17" t="s">
        <v>430</v>
      </c>
      <c r="C510" s="17" t="s">
        <v>10</v>
      </c>
      <c r="D510" s="17" t="s">
        <v>475</v>
      </c>
      <c r="E510" s="17" t="s">
        <v>28</v>
      </c>
      <c r="F510" s="17">
        <v>80111600</v>
      </c>
      <c r="G510" s="16" t="s">
        <v>478</v>
      </c>
      <c r="H510" s="16" t="s">
        <v>56</v>
      </c>
      <c r="I510" s="16" t="s">
        <v>57</v>
      </c>
      <c r="J510" s="21" t="s">
        <v>76</v>
      </c>
      <c r="K510" s="21" t="s">
        <v>76</v>
      </c>
      <c r="L510" s="21">
        <v>10</v>
      </c>
      <c r="M510" s="18">
        <v>4700000</v>
      </c>
      <c r="N510" s="19">
        <f t="shared" si="27"/>
        <v>47000000</v>
      </c>
      <c r="O510" s="16" t="s">
        <v>405</v>
      </c>
      <c r="P510" s="17" t="s">
        <v>61</v>
      </c>
      <c r="Q510" s="21" t="s">
        <v>62</v>
      </c>
      <c r="R510" s="21" t="s">
        <v>63</v>
      </c>
      <c r="S510" s="1" t="s">
        <v>479</v>
      </c>
    </row>
    <row r="511" spans="1:19" ht="75" x14ac:dyDescent="0.2">
      <c r="A511" s="17" t="s">
        <v>429</v>
      </c>
      <c r="B511" s="17" t="s">
        <v>430</v>
      </c>
      <c r="C511" s="17" t="s">
        <v>10</v>
      </c>
      <c r="D511" s="17" t="s">
        <v>475</v>
      </c>
      <c r="E511" s="17" t="s">
        <v>28</v>
      </c>
      <c r="F511" s="17">
        <v>80111600</v>
      </c>
      <c r="G511" s="16" t="s">
        <v>480</v>
      </c>
      <c r="H511" s="16" t="s">
        <v>56</v>
      </c>
      <c r="I511" s="16" t="s">
        <v>57</v>
      </c>
      <c r="J511" s="21" t="s">
        <v>76</v>
      </c>
      <c r="K511" s="21" t="s">
        <v>76</v>
      </c>
      <c r="L511" s="21">
        <v>10</v>
      </c>
      <c r="M511" s="18">
        <v>3605000</v>
      </c>
      <c r="N511" s="19">
        <f t="shared" si="27"/>
        <v>36050000</v>
      </c>
      <c r="O511" s="16" t="s">
        <v>405</v>
      </c>
      <c r="P511" s="17" t="s">
        <v>61</v>
      </c>
      <c r="Q511" s="21" t="s">
        <v>62</v>
      </c>
      <c r="R511" s="21" t="s">
        <v>63</v>
      </c>
      <c r="S511" s="1" t="s">
        <v>481</v>
      </c>
    </row>
    <row r="512" spans="1:19" ht="75" x14ac:dyDescent="0.2">
      <c r="A512" s="17" t="s">
        <v>429</v>
      </c>
      <c r="B512" s="17" t="s">
        <v>430</v>
      </c>
      <c r="C512" s="17" t="s">
        <v>10</v>
      </c>
      <c r="D512" s="17" t="s">
        <v>475</v>
      </c>
      <c r="E512" s="17" t="s">
        <v>28</v>
      </c>
      <c r="F512" s="17">
        <v>80111600</v>
      </c>
      <c r="G512" s="16" t="s">
        <v>482</v>
      </c>
      <c r="H512" s="16" t="s">
        <v>56</v>
      </c>
      <c r="I512" s="16" t="s">
        <v>57</v>
      </c>
      <c r="J512" s="21" t="s">
        <v>76</v>
      </c>
      <c r="K512" s="21" t="s">
        <v>76</v>
      </c>
      <c r="L512" s="21">
        <v>10</v>
      </c>
      <c r="M512" s="18">
        <v>3090000</v>
      </c>
      <c r="N512" s="19">
        <f t="shared" si="27"/>
        <v>30900000</v>
      </c>
      <c r="O512" s="16" t="s">
        <v>405</v>
      </c>
      <c r="P512" s="17" t="s">
        <v>61</v>
      </c>
      <c r="Q512" s="21" t="s">
        <v>62</v>
      </c>
      <c r="R512" s="21" t="s">
        <v>63</v>
      </c>
      <c r="S512" s="1" t="s">
        <v>483</v>
      </c>
    </row>
    <row r="513" spans="1:19" ht="75" x14ac:dyDescent="0.2">
      <c r="A513" s="17" t="s">
        <v>429</v>
      </c>
      <c r="B513" s="17" t="s">
        <v>430</v>
      </c>
      <c r="C513" s="17" t="s">
        <v>10</v>
      </c>
      <c r="D513" s="17" t="s">
        <v>475</v>
      </c>
      <c r="E513" s="17" t="s">
        <v>28</v>
      </c>
      <c r="F513" s="17">
        <v>80111600</v>
      </c>
      <c r="G513" s="16" t="s">
        <v>484</v>
      </c>
      <c r="H513" s="16" t="s">
        <v>56</v>
      </c>
      <c r="I513" s="16" t="s">
        <v>57</v>
      </c>
      <c r="J513" s="21" t="s">
        <v>76</v>
      </c>
      <c r="K513" s="21" t="s">
        <v>76</v>
      </c>
      <c r="L513" s="16">
        <v>10</v>
      </c>
      <c r="M513" s="18">
        <v>3421001</v>
      </c>
      <c r="N513" s="19">
        <f t="shared" si="27"/>
        <v>34210010</v>
      </c>
      <c r="O513" s="16" t="s">
        <v>405</v>
      </c>
      <c r="P513" s="17" t="s">
        <v>61</v>
      </c>
      <c r="Q513" s="21" t="s">
        <v>62</v>
      </c>
      <c r="R513" s="21" t="s">
        <v>63</v>
      </c>
      <c r="S513" s="1" t="s">
        <v>485</v>
      </c>
    </row>
    <row r="514" spans="1:19" ht="75" x14ac:dyDescent="0.2">
      <c r="A514" s="17" t="s">
        <v>429</v>
      </c>
      <c r="B514" s="17" t="s">
        <v>430</v>
      </c>
      <c r="C514" s="17" t="s">
        <v>10</v>
      </c>
      <c r="D514" s="17" t="s">
        <v>475</v>
      </c>
      <c r="E514" s="17" t="s">
        <v>28</v>
      </c>
      <c r="F514" s="17">
        <v>80111600</v>
      </c>
      <c r="G514" s="16" t="s">
        <v>486</v>
      </c>
      <c r="H514" s="16" t="s">
        <v>56</v>
      </c>
      <c r="I514" s="16" t="s">
        <v>57</v>
      </c>
      <c r="J514" s="21" t="s">
        <v>76</v>
      </c>
      <c r="K514" s="21" t="s">
        <v>76</v>
      </c>
      <c r="L514" s="21">
        <v>10</v>
      </c>
      <c r="M514" s="18">
        <v>3421001</v>
      </c>
      <c r="N514" s="19">
        <f t="shared" si="27"/>
        <v>34210010</v>
      </c>
      <c r="O514" s="16" t="s">
        <v>405</v>
      </c>
      <c r="P514" s="17" t="s">
        <v>61</v>
      </c>
      <c r="Q514" s="21" t="s">
        <v>62</v>
      </c>
      <c r="R514" s="21" t="s">
        <v>63</v>
      </c>
      <c r="S514" s="1" t="s">
        <v>487</v>
      </c>
    </row>
    <row r="515" spans="1:19" ht="75" x14ac:dyDescent="0.2">
      <c r="A515" s="17" t="s">
        <v>429</v>
      </c>
      <c r="B515" s="17" t="s">
        <v>430</v>
      </c>
      <c r="C515" s="17" t="s">
        <v>10</v>
      </c>
      <c r="D515" s="17" t="s">
        <v>475</v>
      </c>
      <c r="E515" s="17" t="s">
        <v>28</v>
      </c>
      <c r="F515" s="17">
        <v>80111600</v>
      </c>
      <c r="G515" s="16" t="s">
        <v>488</v>
      </c>
      <c r="H515" s="16" t="s">
        <v>56</v>
      </c>
      <c r="I515" s="16" t="s">
        <v>57</v>
      </c>
      <c r="J515" s="21" t="s">
        <v>76</v>
      </c>
      <c r="K515" s="21" t="s">
        <v>76</v>
      </c>
      <c r="L515" s="21">
        <v>10</v>
      </c>
      <c r="M515" s="18">
        <v>3708000</v>
      </c>
      <c r="N515" s="19">
        <f t="shared" si="27"/>
        <v>37080000</v>
      </c>
      <c r="O515" s="16" t="s">
        <v>405</v>
      </c>
      <c r="P515" s="17" t="s">
        <v>61</v>
      </c>
      <c r="Q515" s="21" t="s">
        <v>62</v>
      </c>
      <c r="R515" s="21" t="s">
        <v>63</v>
      </c>
      <c r="S515" s="1" t="s">
        <v>489</v>
      </c>
    </row>
    <row r="516" spans="1:19" ht="75" x14ac:dyDescent="0.2">
      <c r="A516" s="17" t="s">
        <v>429</v>
      </c>
      <c r="B516" s="17" t="s">
        <v>430</v>
      </c>
      <c r="C516" s="17" t="s">
        <v>10</v>
      </c>
      <c r="D516" s="17" t="s">
        <v>475</v>
      </c>
      <c r="E516" s="17" t="s">
        <v>28</v>
      </c>
      <c r="F516" s="17">
        <v>80111600</v>
      </c>
      <c r="G516" s="16" t="s">
        <v>490</v>
      </c>
      <c r="H516" s="16" t="s">
        <v>56</v>
      </c>
      <c r="I516" s="16" t="s">
        <v>57</v>
      </c>
      <c r="J516" s="21" t="s">
        <v>76</v>
      </c>
      <c r="K516" s="21" t="s">
        <v>76</v>
      </c>
      <c r="L516" s="21">
        <v>10</v>
      </c>
      <c r="M516" s="18">
        <v>4277000</v>
      </c>
      <c r="N516" s="19">
        <f t="shared" si="27"/>
        <v>42770000</v>
      </c>
      <c r="O516" s="16" t="s">
        <v>405</v>
      </c>
      <c r="P516" s="17" t="s">
        <v>61</v>
      </c>
      <c r="Q516" s="21" t="s">
        <v>62</v>
      </c>
      <c r="R516" s="21" t="s">
        <v>63</v>
      </c>
      <c r="S516" s="1" t="s">
        <v>491</v>
      </c>
    </row>
    <row r="517" spans="1:19" ht="75" x14ac:dyDescent="0.2">
      <c r="A517" s="17" t="s">
        <v>429</v>
      </c>
      <c r="B517" s="17" t="s">
        <v>430</v>
      </c>
      <c r="C517" s="17" t="s">
        <v>10</v>
      </c>
      <c r="D517" s="17" t="s">
        <v>475</v>
      </c>
      <c r="E517" s="17" t="s">
        <v>28</v>
      </c>
      <c r="F517" s="17">
        <v>80111600</v>
      </c>
      <c r="G517" s="16" t="s">
        <v>492</v>
      </c>
      <c r="H517" s="16" t="s">
        <v>56</v>
      </c>
      <c r="I517" s="16" t="s">
        <v>57</v>
      </c>
      <c r="J517" s="21" t="s">
        <v>76</v>
      </c>
      <c r="K517" s="21" t="s">
        <v>76</v>
      </c>
      <c r="L517" s="21">
        <v>10</v>
      </c>
      <c r="M517" s="18">
        <v>4500000</v>
      </c>
      <c r="N517" s="19">
        <f t="shared" si="27"/>
        <v>45000000</v>
      </c>
      <c r="O517" s="16" t="s">
        <v>405</v>
      </c>
      <c r="P517" s="17" t="s">
        <v>61</v>
      </c>
      <c r="Q517" s="21" t="s">
        <v>62</v>
      </c>
      <c r="R517" s="21" t="s">
        <v>63</v>
      </c>
      <c r="S517" s="1" t="s">
        <v>493</v>
      </c>
    </row>
    <row r="518" spans="1:19" ht="75" x14ac:dyDescent="0.2">
      <c r="A518" s="17" t="s">
        <v>429</v>
      </c>
      <c r="B518" s="17" t="s">
        <v>430</v>
      </c>
      <c r="C518" s="17" t="s">
        <v>10</v>
      </c>
      <c r="D518" s="17" t="s">
        <v>475</v>
      </c>
      <c r="E518" s="17" t="s">
        <v>28</v>
      </c>
      <c r="F518" s="17">
        <v>80111600</v>
      </c>
      <c r="G518" s="16" t="s">
        <v>494</v>
      </c>
      <c r="H518" s="16" t="s">
        <v>56</v>
      </c>
      <c r="I518" s="16" t="s">
        <v>57</v>
      </c>
      <c r="J518" s="21" t="s">
        <v>76</v>
      </c>
      <c r="K518" s="21" t="s">
        <v>76</v>
      </c>
      <c r="L518" s="21">
        <v>11</v>
      </c>
      <c r="M518" s="18">
        <v>5000000</v>
      </c>
      <c r="N518" s="19">
        <f t="shared" si="27"/>
        <v>55000000</v>
      </c>
      <c r="O518" s="16" t="s">
        <v>405</v>
      </c>
      <c r="P518" s="17" t="s">
        <v>61</v>
      </c>
      <c r="Q518" s="21" t="s">
        <v>62</v>
      </c>
      <c r="R518" s="21" t="s">
        <v>63</v>
      </c>
      <c r="S518" s="1" t="s">
        <v>495</v>
      </c>
    </row>
    <row r="519" spans="1:19" ht="75" x14ac:dyDescent="0.2">
      <c r="A519" s="17" t="s">
        <v>429</v>
      </c>
      <c r="B519" s="17" t="s">
        <v>430</v>
      </c>
      <c r="C519" s="17" t="s">
        <v>10</v>
      </c>
      <c r="D519" s="17" t="s">
        <v>431</v>
      </c>
      <c r="E519" s="17" t="s">
        <v>29</v>
      </c>
      <c r="F519" s="17">
        <v>80111600</v>
      </c>
      <c r="G519" s="16" t="s">
        <v>496</v>
      </c>
      <c r="H519" s="16" t="s">
        <v>56</v>
      </c>
      <c r="I519" s="16" t="s">
        <v>57</v>
      </c>
      <c r="J519" s="21" t="s">
        <v>76</v>
      </c>
      <c r="K519" s="21" t="s">
        <v>76</v>
      </c>
      <c r="L519" s="21">
        <v>9</v>
      </c>
      <c r="M519" s="18">
        <v>2266000</v>
      </c>
      <c r="N519" s="19">
        <f t="shared" si="27"/>
        <v>20394000</v>
      </c>
      <c r="O519" s="16" t="s">
        <v>405</v>
      </c>
      <c r="P519" s="17" t="s">
        <v>61</v>
      </c>
      <c r="Q519" s="21" t="s">
        <v>62</v>
      </c>
      <c r="R519" s="21" t="s">
        <v>63</v>
      </c>
      <c r="S519" s="1" t="s">
        <v>497</v>
      </c>
    </row>
    <row r="520" spans="1:19" ht="75" x14ac:dyDescent="0.2">
      <c r="A520" s="17" t="s">
        <v>429</v>
      </c>
      <c r="B520" s="17" t="s">
        <v>430</v>
      </c>
      <c r="C520" s="17" t="s">
        <v>10</v>
      </c>
      <c r="D520" s="17" t="s">
        <v>431</v>
      </c>
      <c r="E520" s="17" t="s">
        <v>29</v>
      </c>
      <c r="F520" s="17">
        <v>80111600</v>
      </c>
      <c r="G520" s="16" t="s">
        <v>496</v>
      </c>
      <c r="H520" s="16" t="s">
        <v>56</v>
      </c>
      <c r="I520" s="16" t="s">
        <v>57</v>
      </c>
      <c r="J520" s="21" t="s">
        <v>76</v>
      </c>
      <c r="K520" s="21" t="s">
        <v>76</v>
      </c>
      <c r="L520" s="21">
        <v>9</v>
      </c>
      <c r="M520" s="18">
        <v>2266000</v>
      </c>
      <c r="N520" s="19">
        <f t="shared" si="27"/>
        <v>20394000</v>
      </c>
      <c r="O520" s="16" t="s">
        <v>405</v>
      </c>
      <c r="P520" s="17" t="s">
        <v>61</v>
      </c>
      <c r="Q520" s="21" t="s">
        <v>62</v>
      </c>
      <c r="R520" s="21" t="s">
        <v>63</v>
      </c>
      <c r="S520" s="1" t="s">
        <v>498</v>
      </c>
    </row>
    <row r="521" spans="1:19" ht="75" x14ac:dyDescent="0.2">
      <c r="A521" s="17" t="s">
        <v>429</v>
      </c>
      <c r="B521" s="17" t="s">
        <v>430</v>
      </c>
      <c r="C521" s="17" t="s">
        <v>10</v>
      </c>
      <c r="D521" s="17" t="s">
        <v>431</v>
      </c>
      <c r="E521" s="17" t="s">
        <v>29</v>
      </c>
      <c r="F521" s="17">
        <v>80111600</v>
      </c>
      <c r="G521" s="16" t="s">
        <v>496</v>
      </c>
      <c r="H521" s="16" t="s">
        <v>56</v>
      </c>
      <c r="I521" s="16" t="s">
        <v>57</v>
      </c>
      <c r="J521" s="21" t="s">
        <v>76</v>
      </c>
      <c r="K521" s="21" t="s">
        <v>76</v>
      </c>
      <c r="L521" s="21">
        <v>9</v>
      </c>
      <c r="M521" s="18">
        <v>2266000</v>
      </c>
      <c r="N521" s="19">
        <f t="shared" si="27"/>
        <v>20394000</v>
      </c>
      <c r="O521" s="16" t="s">
        <v>405</v>
      </c>
      <c r="P521" s="17" t="s">
        <v>61</v>
      </c>
      <c r="Q521" s="21" t="s">
        <v>62</v>
      </c>
      <c r="R521" s="21" t="s">
        <v>63</v>
      </c>
      <c r="S521" s="1" t="s">
        <v>499</v>
      </c>
    </row>
    <row r="522" spans="1:19" ht="75" x14ac:dyDescent="0.2">
      <c r="A522" s="17" t="s">
        <v>429</v>
      </c>
      <c r="B522" s="17" t="s">
        <v>430</v>
      </c>
      <c r="C522" s="17" t="s">
        <v>10</v>
      </c>
      <c r="D522" s="17" t="s">
        <v>431</v>
      </c>
      <c r="E522" s="17" t="s">
        <v>29</v>
      </c>
      <c r="F522" s="17">
        <v>80111600</v>
      </c>
      <c r="G522" s="16" t="s">
        <v>496</v>
      </c>
      <c r="H522" s="16" t="s">
        <v>56</v>
      </c>
      <c r="I522" s="16" t="s">
        <v>57</v>
      </c>
      <c r="J522" s="21" t="s">
        <v>76</v>
      </c>
      <c r="K522" s="21" t="s">
        <v>76</v>
      </c>
      <c r="L522" s="21">
        <v>9</v>
      </c>
      <c r="M522" s="18">
        <v>2266000</v>
      </c>
      <c r="N522" s="19">
        <f t="shared" si="27"/>
        <v>20394000</v>
      </c>
      <c r="O522" s="16" t="s">
        <v>405</v>
      </c>
      <c r="P522" s="17" t="s">
        <v>61</v>
      </c>
      <c r="Q522" s="21" t="s">
        <v>62</v>
      </c>
      <c r="R522" s="21" t="s">
        <v>63</v>
      </c>
      <c r="S522" s="1" t="s">
        <v>500</v>
      </c>
    </row>
    <row r="523" spans="1:19" ht="75" x14ac:dyDescent="0.2">
      <c r="A523" s="17" t="s">
        <v>429</v>
      </c>
      <c r="B523" s="17" t="s">
        <v>430</v>
      </c>
      <c r="C523" s="17" t="s">
        <v>10</v>
      </c>
      <c r="D523" s="17" t="s">
        <v>431</v>
      </c>
      <c r="E523" s="17" t="s">
        <v>29</v>
      </c>
      <c r="F523" s="17">
        <v>80111600</v>
      </c>
      <c r="G523" s="16" t="s">
        <v>496</v>
      </c>
      <c r="H523" s="16" t="s">
        <v>56</v>
      </c>
      <c r="I523" s="16" t="s">
        <v>57</v>
      </c>
      <c r="J523" s="21" t="s">
        <v>76</v>
      </c>
      <c r="K523" s="21" t="s">
        <v>76</v>
      </c>
      <c r="L523" s="21">
        <v>9</v>
      </c>
      <c r="M523" s="18">
        <v>2266000</v>
      </c>
      <c r="N523" s="19">
        <f t="shared" si="27"/>
        <v>20394000</v>
      </c>
      <c r="O523" s="16" t="s">
        <v>405</v>
      </c>
      <c r="P523" s="17" t="s">
        <v>61</v>
      </c>
      <c r="Q523" s="21" t="s">
        <v>62</v>
      </c>
      <c r="R523" s="21" t="s">
        <v>63</v>
      </c>
      <c r="S523" s="1" t="s">
        <v>501</v>
      </c>
    </row>
    <row r="524" spans="1:19" ht="75" x14ac:dyDescent="0.2">
      <c r="A524" s="17" t="s">
        <v>429</v>
      </c>
      <c r="B524" s="17" t="s">
        <v>430</v>
      </c>
      <c r="C524" s="17" t="s">
        <v>10</v>
      </c>
      <c r="D524" s="17" t="s">
        <v>431</v>
      </c>
      <c r="E524" s="17" t="s">
        <v>29</v>
      </c>
      <c r="F524" s="17">
        <v>80111600</v>
      </c>
      <c r="G524" s="16" t="s">
        <v>496</v>
      </c>
      <c r="H524" s="16" t="s">
        <v>56</v>
      </c>
      <c r="I524" s="16" t="s">
        <v>57</v>
      </c>
      <c r="J524" s="21" t="s">
        <v>76</v>
      </c>
      <c r="K524" s="21" t="s">
        <v>76</v>
      </c>
      <c r="L524" s="21">
        <v>9</v>
      </c>
      <c r="M524" s="18">
        <v>2266000</v>
      </c>
      <c r="N524" s="19">
        <f t="shared" si="27"/>
        <v>20394000</v>
      </c>
      <c r="O524" s="16" t="s">
        <v>405</v>
      </c>
      <c r="P524" s="17" t="s">
        <v>61</v>
      </c>
      <c r="Q524" s="21" t="s">
        <v>62</v>
      </c>
      <c r="R524" s="21" t="s">
        <v>63</v>
      </c>
      <c r="S524" s="1" t="s">
        <v>502</v>
      </c>
    </row>
    <row r="525" spans="1:19" ht="75" x14ac:dyDescent="0.2">
      <c r="A525" s="17" t="s">
        <v>429</v>
      </c>
      <c r="B525" s="17" t="s">
        <v>430</v>
      </c>
      <c r="C525" s="17" t="s">
        <v>10</v>
      </c>
      <c r="D525" s="17" t="s">
        <v>431</v>
      </c>
      <c r="E525" s="17" t="s">
        <v>29</v>
      </c>
      <c r="F525" s="17">
        <v>80111600</v>
      </c>
      <c r="G525" s="16" t="s">
        <v>496</v>
      </c>
      <c r="H525" s="16" t="s">
        <v>56</v>
      </c>
      <c r="I525" s="16" t="s">
        <v>57</v>
      </c>
      <c r="J525" s="21" t="s">
        <v>76</v>
      </c>
      <c r="K525" s="21" t="s">
        <v>76</v>
      </c>
      <c r="L525" s="21">
        <v>9</v>
      </c>
      <c r="M525" s="18">
        <v>2266000</v>
      </c>
      <c r="N525" s="19">
        <f t="shared" si="27"/>
        <v>20394000</v>
      </c>
      <c r="O525" s="16" t="s">
        <v>405</v>
      </c>
      <c r="P525" s="17" t="s">
        <v>61</v>
      </c>
      <c r="Q525" s="21" t="s">
        <v>62</v>
      </c>
      <c r="R525" s="21" t="s">
        <v>63</v>
      </c>
      <c r="S525" s="1" t="s">
        <v>503</v>
      </c>
    </row>
    <row r="526" spans="1:19" ht="75" x14ac:dyDescent="0.2">
      <c r="A526" s="17" t="s">
        <v>429</v>
      </c>
      <c r="B526" s="17" t="s">
        <v>430</v>
      </c>
      <c r="C526" s="17" t="s">
        <v>10</v>
      </c>
      <c r="D526" s="17" t="s">
        <v>431</v>
      </c>
      <c r="E526" s="17" t="s">
        <v>29</v>
      </c>
      <c r="F526" s="17">
        <v>80111600</v>
      </c>
      <c r="G526" s="16" t="s">
        <v>496</v>
      </c>
      <c r="H526" s="16" t="s">
        <v>56</v>
      </c>
      <c r="I526" s="16" t="s">
        <v>57</v>
      </c>
      <c r="J526" s="21" t="s">
        <v>76</v>
      </c>
      <c r="K526" s="21" t="s">
        <v>76</v>
      </c>
      <c r="L526" s="21">
        <v>9</v>
      </c>
      <c r="M526" s="18">
        <v>2266000</v>
      </c>
      <c r="N526" s="19">
        <f t="shared" si="27"/>
        <v>20394000</v>
      </c>
      <c r="O526" s="16" t="s">
        <v>405</v>
      </c>
      <c r="P526" s="17" t="s">
        <v>61</v>
      </c>
      <c r="Q526" s="21" t="s">
        <v>62</v>
      </c>
      <c r="R526" s="21" t="s">
        <v>63</v>
      </c>
      <c r="S526" s="1" t="s">
        <v>504</v>
      </c>
    </row>
    <row r="527" spans="1:19" ht="75" x14ac:dyDescent="0.2">
      <c r="A527" s="17" t="s">
        <v>429</v>
      </c>
      <c r="B527" s="17" t="s">
        <v>430</v>
      </c>
      <c r="C527" s="17" t="s">
        <v>10</v>
      </c>
      <c r="D527" s="17" t="s">
        <v>431</v>
      </c>
      <c r="E527" s="17" t="s">
        <v>29</v>
      </c>
      <c r="F527" s="17">
        <v>80111600</v>
      </c>
      <c r="G527" s="16" t="s">
        <v>496</v>
      </c>
      <c r="H527" s="16" t="s">
        <v>56</v>
      </c>
      <c r="I527" s="16" t="s">
        <v>57</v>
      </c>
      <c r="J527" s="21" t="s">
        <v>76</v>
      </c>
      <c r="K527" s="21" t="s">
        <v>76</v>
      </c>
      <c r="L527" s="21">
        <v>9</v>
      </c>
      <c r="M527" s="18">
        <v>2266000</v>
      </c>
      <c r="N527" s="19">
        <f t="shared" si="27"/>
        <v>20394000</v>
      </c>
      <c r="O527" s="16" t="s">
        <v>405</v>
      </c>
      <c r="P527" s="17" t="s">
        <v>61</v>
      </c>
      <c r="Q527" s="21" t="s">
        <v>62</v>
      </c>
      <c r="R527" s="21" t="s">
        <v>63</v>
      </c>
      <c r="S527" s="1" t="s">
        <v>505</v>
      </c>
    </row>
    <row r="528" spans="1:19" ht="75" x14ac:dyDescent="0.2">
      <c r="A528" s="17" t="s">
        <v>429</v>
      </c>
      <c r="B528" s="17" t="s">
        <v>430</v>
      </c>
      <c r="C528" s="17" t="s">
        <v>10</v>
      </c>
      <c r="D528" s="17" t="s">
        <v>431</v>
      </c>
      <c r="E528" s="17" t="s">
        <v>29</v>
      </c>
      <c r="F528" s="17">
        <v>80111600</v>
      </c>
      <c r="G528" s="16" t="s">
        <v>496</v>
      </c>
      <c r="H528" s="16" t="s">
        <v>56</v>
      </c>
      <c r="I528" s="16" t="s">
        <v>57</v>
      </c>
      <c r="J528" s="21" t="s">
        <v>76</v>
      </c>
      <c r="K528" s="21" t="s">
        <v>76</v>
      </c>
      <c r="L528" s="21">
        <v>9</v>
      </c>
      <c r="M528" s="18">
        <v>2266000</v>
      </c>
      <c r="N528" s="19">
        <f t="shared" si="27"/>
        <v>20394000</v>
      </c>
      <c r="O528" s="16" t="s">
        <v>405</v>
      </c>
      <c r="P528" s="17" t="s">
        <v>61</v>
      </c>
      <c r="Q528" s="21" t="s">
        <v>62</v>
      </c>
      <c r="R528" s="21" t="s">
        <v>63</v>
      </c>
      <c r="S528" s="1" t="s">
        <v>505</v>
      </c>
    </row>
    <row r="529" spans="1:22" ht="75" x14ac:dyDescent="0.2">
      <c r="A529" s="17" t="s">
        <v>429</v>
      </c>
      <c r="B529" s="17" t="s">
        <v>430</v>
      </c>
      <c r="C529" s="17" t="s">
        <v>10</v>
      </c>
      <c r="D529" s="17" t="s">
        <v>431</v>
      </c>
      <c r="E529" s="17" t="s">
        <v>29</v>
      </c>
      <c r="F529" s="17">
        <v>80111600</v>
      </c>
      <c r="G529" s="16" t="s">
        <v>506</v>
      </c>
      <c r="H529" s="16" t="s">
        <v>56</v>
      </c>
      <c r="I529" s="16" t="s">
        <v>57</v>
      </c>
      <c r="J529" s="21" t="s">
        <v>76</v>
      </c>
      <c r="K529" s="21" t="s">
        <v>76</v>
      </c>
      <c r="L529" s="16">
        <v>10</v>
      </c>
      <c r="M529" s="18">
        <v>4686500</v>
      </c>
      <c r="N529" s="19">
        <f t="shared" si="27"/>
        <v>46865000</v>
      </c>
      <c r="O529" s="16" t="s">
        <v>405</v>
      </c>
      <c r="P529" s="17" t="s">
        <v>61</v>
      </c>
      <c r="Q529" s="21" t="s">
        <v>62</v>
      </c>
      <c r="R529" s="21" t="s">
        <v>63</v>
      </c>
      <c r="S529" s="1" t="s">
        <v>507</v>
      </c>
    </row>
    <row r="530" spans="1:22" ht="75" x14ac:dyDescent="0.2">
      <c r="A530" s="17" t="s">
        <v>429</v>
      </c>
      <c r="B530" s="17" t="s">
        <v>430</v>
      </c>
      <c r="C530" s="17" t="s">
        <v>10</v>
      </c>
      <c r="D530" s="17" t="s">
        <v>431</v>
      </c>
      <c r="E530" s="17" t="s">
        <v>29</v>
      </c>
      <c r="F530" s="17">
        <v>80111600</v>
      </c>
      <c r="G530" s="16" t="s">
        <v>508</v>
      </c>
      <c r="H530" s="16" t="s">
        <v>56</v>
      </c>
      <c r="I530" s="16" t="s">
        <v>57</v>
      </c>
      <c r="J530" s="21" t="s">
        <v>76</v>
      </c>
      <c r="K530" s="21" t="s">
        <v>76</v>
      </c>
      <c r="L530" s="16">
        <v>10</v>
      </c>
      <c r="M530" s="18">
        <v>4686500</v>
      </c>
      <c r="N530" s="19">
        <f t="shared" si="27"/>
        <v>46865000</v>
      </c>
      <c r="O530" s="16" t="s">
        <v>405</v>
      </c>
      <c r="P530" s="17" t="s">
        <v>61</v>
      </c>
      <c r="Q530" s="21" t="s">
        <v>62</v>
      </c>
      <c r="R530" s="21" t="s">
        <v>63</v>
      </c>
      <c r="S530" s="1" t="s">
        <v>509</v>
      </c>
    </row>
    <row r="531" spans="1:22" ht="75" x14ac:dyDescent="0.2">
      <c r="A531" s="17" t="s">
        <v>429</v>
      </c>
      <c r="B531" s="17" t="s">
        <v>430</v>
      </c>
      <c r="C531" s="17" t="s">
        <v>10</v>
      </c>
      <c r="D531" s="17" t="s">
        <v>431</v>
      </c>
      <c r="E531" s="17" t="s">
        <v>29</v>
      </c>
      <c r="F531" s="17">
        <v>80111600</v>
      </c>
      <c r="G531" s="16" t="s">
        <v>510</v>
      </c>
      <c r="H531" s="16" t="s">
        <v>56</v>
      </c>
      <c r="I531" s="16" t="s">
        <v>57</v>
      </c>
      <c r="J531" s="21" t="s">
        <v>76</v>
      </c>
      <c r="K531" s="21" t="s">
        <v>76</v>
      </c>
      <c r="L531" s="16">
        <v>10</v>
      </c>
      <c r="M531" s="18">
        <v>4686500</v>
      </c>
      <c r="N531" s="19">
        <f t="shared" si="27"/>
        <v>46865000</v>
      </c>
      <c r="O531" s="16" t="s">
        <v>405</v>
      </c>
      <c r="P531" s="17" t="s">
        <v>61</v>
      </c>
      <c r="Q531" s="21" t="s">
        <v>62</v>
      </c>
      <c r="R531" s="21" t="s">
        <v>63</v>
      </c>
      <c r="S531" s="1" t="s">
        <v>511</v>
      </c>
    </row>
    <row r="532" spans="1:22" ht="75" x14ac:dyDescent="0.2">
      <c r="A532" s="17" t="s">
        <v>429</v>
      </c>
      <c r="B532" s="17" t="s">
        <v>430</v>
      </c>
      <c r="C532" s="17" t="s">
        <v>10</v>
      </c>
      <c r="D532" s="17" t="s">
        <v>431</v>
      </c>
      <c r="E532" s="17" t="s">
        <v>29</v>
      </c>
      <c r="F532" s="17">
        <v>80111600</v>
      </c>
      <c r="G532" s="16" t="s">
        <v>512</v>
      </c>
      <c r="H532" s="16" t="s">
        <v>56</v>
      </c>
      <c r="I532" s="16" t="s">
        <v>57</v>
      </c>
      <c r="J532" s="21" t="s">
        <v>76</v>
      </c>
      <c r="K532" s="21" t="s">
        <v>76</v>
      </c>
      <c r="L532" s="16">
        <v>10</v>
      </c>
      <c r="M532" s="18">
        <v>4686500</v>
      </c>
      <c r="N532" s="19">
        <f t="shared" si="27"/>
        <v>46865000</v>
      </c>
      <c r="O532" s="16" t="s">
        <v>405</v>
      </c>
      <c r="P532" s="17" t="s">
        <v>61</v>
      </c>
      <c r="Q532" s="21" t="s">
        <v>62</v>
      </c>
      <c r="R532" s="21" t="s">
        <v>63</v>
      </c>
      <c r="S532" s="1" t="s">
        <v>513</v>
      </c>
    </row>
    <row r="533" spans="1:22" ht="75" x14ac:dyDescent="0.2">
      <c r="A533" s="17" t="s">
        <v>429</v>
      </c>
      <c r="B533" s="17" t="s">
        <v>430</v>
      </c>
      <c r="C533" s="17" t="s">
        <v>10</v>
      </c>
      <c r="D533" s="17" t="s">
        <v>431</v>
      </c>
      <c r="E533" s="17" t="s">
        <v>29</v>
      </c>
      <c r="F533" s="17">
        <v>80111600</v>
      </c>
      <c r="G533" s="16" t="s">
        <v>514</v>
      </c>
      <c r="H533" s="16" t="s">
        <v>56</v>
      </c>
      <c r="I533" s="16" t="s">
        <v>57</v>
      </c>
      <c r="J533" s="21" t="s">
        <v>76</v>
      </c>
      <c r="K533" s="21" t="s">
        <v>76</v>
      </c>
      <c r="L533" s="16">
        <v>10</v>
      </c>
      <c r="M533" s="18">
        <v>4686500</v>
      </c>
      <c r="N533" s="19">
        <f t="shared" si="27"/>
        <v>46865000</v>
      </c>
      <c r="O533" s="16" t="s">
        <v>405</v>
      </c>
      <c r="P533" s="17" t="s">
        <v>61</v>
      </c>
      <c r="Q533" s="21" t="s">
        <v>62</v>
      </c>
      <c r="R533" s="21" t="s">
        <v>63</v>
      </c>
      <c r="S533" s="1" t="s">
        <v>515</v>
      </c>
    </row>
    <row r="534" spans="1:22" ht="75" x14ac:dyDescent="0.2">
      <c r="A534" s="17" t="s">
        <v>429</v>
      </c>
      <c r="B534" s="17" t="s">
        <v>430</v>
      </c>
      <c r="C534" s="17" t="s">
        <v>10</v>
      </c>
      <c r="D534" s="17" t="s">
        <v>431</v>
      </c>
      <c r="E534" s="17" t="s">
        <v>29</v>
      </c>
      <c r="F534" s="17">
        <v>80111600</v>
      </c>
      <c r="G534" s="16" t="s">
        <v>516</v>
      </c>
      <c r="H534" s="16" t="s">
        <v>56</v>
      </c>
      <c r="I534" s="16" t="s">
        <v>57</v>
      </c>
      <c r="J534" s="21" t="s">
        <v>76</v>
      </c>
      <c r="K534" s="21" t="s">
        <v>76</v>
      </c>
      <c r="L534" s="16">
        <v>10</v>
      </c>
      <c r="M534" s="18">
        <v>4686500</v>
      </c>
      <c r="N534" s="19">
        <f t="shared" si="27"/>
        <v>46865000</v>
      </c>
      <c r="O534" s="16" t="s">
        <v>405</v>
      </c>
      <c r="P534" s="17" t="s">
        <v>61</v>
      </c>
      <c r="Q534" s="21" t="s">
        <v>62</v>
      </c>
      <c r="R534" s="21" t="s">
        <v>63</v>
      </c>
      <c r="S534" s="1" t="s">
        <v>517</v>
      </c>
    </row>
    <row r="535" spans="1:22" ht="75" x14ac:dyDescent="0.2">
      <c r="A535" s="17" t="s">
        <v>429</v>
      </c>
      <c r="B535" s="17" t="s">
        <v>430</v>
      </c>
      <c r="C535" s="17" t="s">
        <v>10</v>
      </c>
      <c r="D535" s="17" t="s">
        <v>431</v>
      </c>
      <c r="E535" s="17" t="s">
        <v>29</v>
      </c>
      <c r="F535" s="17">
        <v>80111600</v>
      </c>
      <c r="G535" s="16" t="s">
        <v>518</v>
      </c>
      <c r="H535" s="16" t="s">
        <v>56</v>
      </c>
      <c r="I535" s="16" t="s">
        <v>57</v>
      </c>
      <c r="J535" s="21" t="s">
        <v>76</v>
      </c>
      <c r="K535" s="21" t="s">
        <v>76</v>
      </c>
      <c r="L535" s="16">
        <v>9.5</v>
      </c>
      <c r="M535" s="18">
        <v>4686500</v>
      </c>
      <c r="N535" s="19">
        <f t="shared" si="27"/>
        <v>44521750</v>
      </c>
      <c r="O535" s="16" t="s">
        <v>405</v>
      </c>
      <c r="P535" s="17" t="s">
        <v>61</v>
      </c>
      <c r="Q535" s="21" t="s">
        <v>62</v>
      </c>
      <c r="R535" s="21" t="s">
        <v>63</v>
      </c>
      <c r="S535" s="1" t="s">
        <v>519</v>
      </c>
    </row>
    <row r="536" spans="1:22" ht="75" x14ac:dyDescent="0.2">
      <c r="A536" s="17" t="s">
        <v>429</v>
      </c>
      <c r="B536" s="17" t="s">
        <v>430</v>
      </c>
      <c r="C536" s="17" t="s">
        <v>10</v>
      </c>
      <c r="D536" s="17" t="s">
        <v>431</v>
      </c>
      <c r="E536" s="17" t="s">
        <v>29</v>
      </c>
      <c r="F536" s="17">
        <v>80111600</v>
      </c>
      <c r="G536" s="16" t="s">
        <v>520</v>
      </c>
      <c r="H536" s="16" t="s">
        <v>56</v>
      </c>
      <c r="I536" s="16" t="s">
        <v>57</v>
      </c>
      <c r="J536" s="21" t="s">
        <v>76</v>
      </c>
      <c r="K536" s="21" t="s">
        <v>76</v>
      </c>
      <c r="L536" s="16">
        <v>9.5</v>
      </c>
      <c r="M536" s="18">
        <v>4686500</v>
      </c>
      <c r="N536" s="19">
        <f t="shared" si="27"/>
        <v>44521750</v>
      </c>
      <c r="O536" s="16" t="s">
        <v>405</v>
      </c>
      <c r="P536" s="17" t="s">
        <v>61</v>
      </c>
      <c r="Q536" s="21" t="s">
        <v>62</v>
      </c>
      <c r="R536" s="21" t="s">
        <v>63</v>
      </c>
      <c r="S536" s="1" t="s">
        <v>521</v>
      </c>
    </row>
    <row r="537" spans="1:22" ht="75" x14ac:dyDescent="0.2">
      <c r="A537" s="17" t="s">
        <v>429</v>
      </c>
      <c r="B537" s="17" t="s">
        <v>430</v>
      </c>
      <c r="C537" s="17" t="s">
        <v>10</v>
      </c>
      <c r="D537" s="17" t="s">
        <v>431</v>
      </c>
      <c r="E537" s="17" t="s">
        <v>29</v>
      </c>
      <c r="F537" s="17">
        <v>80111600</v>
      </c>
      <c r="G537" s="16" t="s">
        <v>522</v>
      </c>
      <c r="H537" s="16" t="s">
        <v>56</v>
      </c>
      <c r="I537" s="16" t="s">
        <v>57</v>
      </c>
      <c r="J537" s="21" t="s">
        <v>76</v>
      </c>
      <c r="K537" s="21" t="s">
        <v>76</v>
      </c>
      <c r="L537" s="16">
        <v>9.5</v>
      </c>
      <c r="M537" s="18">
        <v>4686500</v>
      </c>
      <c r="N537" s="19">
        <f t="shared" si="27"/>
        <v>44521750</v>
      </c>
      <c r="O537" s="16" t="s">
        <v>405</v>
      </c>
      <c r="P537" s="17" t="s">
        <v>61</v>
      </c>
      <c r="Q537" s="21" t="s">
        <v>62</v>
      </c>
      <c r="R537" s="21" t="s">
        <v>63</v>
      </c>
      <c r="S537" s="1" t="s">
        <v>523</v>
      </c>
    </row>
    <row r="538" spans="1:22" ht="75" x14ac:dyDescent="0.2">
      <c r="A538" s="17" t="s">
        <v>429</v>
      </c>
      <c r="B538" s="17" t="s">
        <v>430</v>
      </c>
      <c r="C538" s="17" t="s">
        <v>10</v>
      </c>
      <c r="D538" s="17" t="s">
        <v>431</v>
      </c>
      <c r="E538" s="17" t="s">
        <v>29</v>
      </c>
      <c r="F538" s="17">
        <v>80111600</v>
      </c>
      <c r="G538" s="16" t="s">
        <v>524</v>
      </c>
      <c r="H538" s="16" t="s">
        <v>56</v>
      </c>
      <c r="I538" s="16" t="s">
        <v>57</v>
      </c>
      <c r="J538" s="21" t="s">
        <v>76</v>
      </c>
      <c r="K538" s="21" t="s">
        <v>76</v>
      </c>
      <c r="L538" s="16">
        <v>9.5</v>
      </c>
      <c r="M538" s="18">
        <v>4686500</v>
      </c>
      <c r="N538" s="19">
        <f t="shared" si="27"/>
        <v>44521750</v>
      </c>
      <c r="O538" s="16" t="s">
        <v>405</v>
      </c>
      <c r="P538" s="17" t="s">
        <v>61</v>
      </c>
      <c r="Q538" s="21" t="s">
        <v>62</v>
      </c>
      <c r="R538" s="21" t="s">
        <v>63</v>
      </c>
      <c r="S538" s="1" t="s">
        <v>525</v>
      </c>
      <c r="V538" s="7"/>
    </row>
    <row r="539" spans="1:22" ht="75" x14ac:dyDescent="0.2">
      <c r="A539" s="17" t="s">
        <v>429</v>
      </c>
      <c r="B539" s="17" t="s">
        <v>430</v>
      </c>
      <c r="C539" s="17" t="s">
        <v>10</v>
      </c>
      <c r="D539" s="17" t="s">
        <v>431</v>
      </c>
      <c r="E539" s="17" t="s">
        <v>29</v>
      </c>
      <c r="F539" s="17">
        <v>80111600</v>
      </c>
      <c r="G539" s="16" t="s">
        <v>614</v>
      </c>
      <c r="H539" s="16" t="s">
        <v>56</v>
      </c>
      <c r="I539" s="16" t="s">
        <v>57</v>
      </c>
      <c r="J539" s="21" t="s">
        <v>76</v>
      </c>
      <c r="K539" s="21" t="s">
        <v>76</v>
      </c>
      <c r="L539" s="16">
        <v>9.5</v>
      </c>
      <c r="M539" s="18">
        <v>4686500</v>
      </c>
      <c r="N539" s="19">
        <f t="shared" si="27"/>
        <v>44521750</v>
      </c>
      <c r="O539" s="16" t="s">
        <v>405</v>
      </c>
      <c r="P539" s="17" t="s">
        <v>61</v>
      </c>
      <c r="Q539" s="21" t="s">
        <v>62</v>
      </c>
      <c r="R539" s="21" t="s">
        <v>63</v>
      </c>
      <c r="S539" s="1" t="s">
        <v>526</v>
      </c>
    </row>
    <row r="540" spans="1:22" ht="75" x14ac:dyDescent="0.2">
      <c r="A540" s="17" t="s">
        <v>429</v>
      </c>
      <c r="B540" s="17" t="s">
        <v>430</v>
      </c>
      <c r="C540" s="17" t="s">
        <v>10</v>
      </c>
      <c r="D540" s="17" t="s">
        <v>431</v>
      </c>
      <c r="E540" s="17" t="s">
        <v>29</v>
      </c>
      <c r="F540" s="17">
        <v>80111600</v>
      </c>
      <c r="G540" s="16" t="s">
        <v>615</v>
      </c>
      <c r="H540" s="16" t="s">
        <v>56</v>
      </c>
      <c r="I540" s="16" t="s">
        <v>57</v>
      </c>
      <c r="J540" s="21" t="s">
        <v>76</v>
      </c>
      <c r="K540" s="21" t="s">
        <v>76</v>
      </c>
      <c r="L540" s="21">
        <v>9</v>
      </c>
      <c r="M540" s="18">
        <v>3845927</v>
      </c>
      <c r="N540" s="19">
        <f t="shared" si="27"/>
        <v>34613343</v>
      </c>
      <c r="O540" s="16" t="s">
        <v>405</v>
      </c>
      <c r="P540" s="17" t="s">
        <v>61</v>
      </c>
      <c r="Q540" s="21" t="s">
        <v>62</v>
      </c>
      <c r="R540" s="21" t="s">
        <v>63</v>
      </c>
      <c r="S540" s="1" t="s">
        <v>527</v>
      </c>
    </row>
    <row r="541" spans="1:22" ht="75" x14ac:dyDescent="0.2">
      <c r="A541" s="17" t="s">
        <v>429</v>
      </c>
      <c r="B541" s="17" t="s">
        <v>430</v>
      </c>
      <c r="C541" s="17" t="s">
        <v>10</v>
      </c>
      <c r="D541" s="17" t="s">
        <v>431</v>
      </c>
      <c r="E541" s="17" t="s">
        <v>29</v>
      </c>
      <c r="F541" s="17">
        <v>80111600</v>
      </c>
      <c r="G541" s="16" t="s">
        <v>528</v>
      </c>
      <c r="H541" s="16" t="s">
        <v>56</v>
      </c>
      <c r="I541" s="16" t="s">
        <v>57</v>
      </c>
      <c r="J541" s="21" t="s">
        <v>76</v>
      </c>
      <c r="K541" s="21" t="s">
        <v>76</v>
      </c>
      <c r="L541" s="59">
        <v>9</v>
      </c>
      <c r="M541" s="18">
        <v>3708000</v>
      </c>
      <c r="N541" s="19">
        <f t="shared" si="27"/>
        <v>33372000</v>
      </c>
      <c r="O541" s="16" t="s">
        <v>405</v>
      </c>
      <c r="P541" s="17" t="s">
        <v>61</v>
      </c>
      <c r="Q541" s="21" t="s">
        <v>62</v>
      </c>
      <c r="R541" s="21" t="s">
        <v>63</v>
      </c>
      <c r="S541" s="1" t="s">
        <v>529</v>
      </c>
    </row>
    <row r="542" spans="1:22" ht="75" x14ac:dyDescent="0.2">
      <c r="A542" s="17" t="s">
        <v>429</v>
      </c>
      <c r="B542" s="17" t="s">
        <v>430</v>
      </c>
      <c r="C542" s="17" t="s">
        <v>10</v>
      </c>
      <c r="D542" s="17" t="s">
        <v>431</v>
      </c>
      <c r="E542" s="17" t="s">
        <v>29</v>
      </c>
      <c r="F542" s="17">
        <v>80111600</v>
      </c>
      <c r="G542" s="17" t="s">
        <v>530</v>
      </c>
      <c r="H542" s="16" t="s">
        <v>68</v>
      </c>
      <c r="I542" s="16" t="s">
        <v>57</v>
      </c>
      <c r="J542" s="21" t="s">
        <v>76</v>
      </c>
      <c r="K542" s="21" t="s">
        <v>76</v>
      </c>
      <c r="L542" s="31">
        <v>9</v>
      </c>
      <c r="M542" s="18">
        <v>5025000</v>
      </c>
      <c r="N542" s="19">
        <f t="shared" si="27"/>
        <v>45225000</v>
      </c>
      <c r="O542" s="16" t="s">
        <v>405</v>
      </c>
      <c r="P542" s="17" t="s">
        <v>61</v>
      </c>
      <c r="Q542" s="21" t="s">
        <v>62</v>
      </c>
      <c r="R542" s="21" t="s">
        <v>63</v>
      </c>
      <c r="S542" s="1" t="s">
        <v>531</v>
      </c>
    </row>
    <row r="543" spans="1:22" ht="75" x14ac:dyDescent="0.2">
      <c r="A543" s="17" t="s">
        <v>429</v>
      </c>
      <c r="B543" s="17" t="s">
        <v>430</v>
      </c>
      <c r="C543" s="17" t="s">
        <v>10</v>
      </c>
      <c r="D543" s="17" t="s">
        <v>431</v>
      </c>
      <c r="E543" s="17" t="s">
        <v>29</v>
      </c>
      <c r="F543" s="17">
        <v>80111600</v>
      </c>
      <c r="G543" s="16" t="s">
        <v>616</v>
      </c>
      <c r="H543" s="16" t="s">
        <v>68</v>
      </c>
      <c r="I543" s="16" t="s">
        <v>57</v>
      </c>
      <c r="J543" s="21" t="s">
        <v>76</v>
      </c>
      <c r="K543" s="21" t="s">
        <v>76</v>
      </c>
      <c r="L543" s="59">
        <v>9</v>
      </c>
      <c r="M543" s="18">
        <v>3421500</v>
      </c>
      <c r="N543" s="19">
        <f t="shared" si="27"/>
        <v>30793500</v>
      </c>
      <c r="O543" s="16" t="s">
        <v>405</v>
      </c>
      <c r="P543" s="17" t="s">
        <v>61</v>
      </c>
      <c r="Q543" s="21" t="s">
        <v>62</v>
      </c>
      <c r="R543" s="21" t="s">
        <v>63</v>
      </c>
      <c r="S543" s="1" t="s">
        <v>532</v>
      </c>
    </row>
    <row r="544" spans="1:22" ht="75" x14ac:dyDescent="0.2">
      <c r="A544" s="17" t="s">
        <v>429</v>
      </c>
      <c r="B544" s="17" t="s">
        <v>430</v>
      </c>
      <c r="C544" s="17" t="s">
        <v>10</v>
      </c>
      <c r="D544" s="17" t="s">
        <v>431</v>
      </c>
      <c r="E544" s="17" t="s">
        <v>29</v>
      </c>
      <c r="F544" s="17">
        <v>80111600</v>
      </c>
      <c r="G544" s="16" t="s">
        <v>617</v>
      </c>
      <c r="H544" s="16" t="s">
        <v>68</v>
      </c>
      <c r="I544" s="16" t="s">
        <v>57</v>
      </c>
      <c r="J544" s="21" t="s">
        <v>76</v>
      </c>
      <c r="K544" s="21" t="s">
        <v>76</v>
      </c>
      <c r="L544" s="21">
        <v>10</v>
      </c>
      <c r="M544" s="18">
        <v>3421000</v>
      </c>
      <c r="N544" s="19">
        <f t="shared" si="27"/>
        <v>34210000</v>
      </c>
      <c r="O544" s="16" t="s">
        <v>405</v>
      </c>
      <c r="P544" s="17" t="s">
        <v>61</v>
      </c>
      <c r="Q544" s="21" t="s">
        <v>62</v>
      </c>
      <c r="R544" s="21" t="s">
        <v>63</v>
      </c>
      <c r="S544" s="1" t="s">
        <v>533</v>
      </c>
    </row>
    <row r="545" spans="1:19" ht="75" x14ac:dyDescent="0.2">
      <c r="A545" s="17" t="s">
        <v>429</v>
      </c>
      <c r="B545" s="17" t="s">
        <v>430</v>
      </c>
      <c r="C545" s="17" t="s">
        <v>10</v>
      </c>
      <c r="D545" s="17" t="s">
        <v>431</v>
      </c>
      <c r="E545" s="17" t="s">
        <v>29</v>
      </c>
      <c r="F545" s="17">
        <v>80111600</v>
      </c>
      <c r="G545" s="16" t="s">
        <v>534</v>
      </c>
      <c r="H545" s="16" t="s">
        <v>68</v>
      </c>
      <c r="I545" s="16" t="s">
        <v>57</v>
      </c>
      <c r="J545" s="21" t="s">
        <v>76</v>
      </c>
      <c r="K545" s="21" t="s">
        <v>76</v>
      </c>
      <c r="L545" s="21">
        <v>10</v>
      </c>
      <c r="M545" s="18">
        <v>4800000</v>
      </c>
      <c r="N545" s="19">
        <f t="shared" si="27"/>
        <v>48000000</v>
      </c>
      <c r="O545" s="16" t="s">
        <v>405</v>
      </c>
      <c r="P545" s="17" t="s">
        <v>61</v>
      </c>
      <c r="Q545" s="21" t="s">
        <v>62</v>
      </c>
      <c r="R545" s="21" t="s">
        <v>63</v>
      </c>
      <c r="S545" s="1" t="s">
        <v>535</v>
      </c>
    </row>
    <row r="546" spans="1:19" ht="75" x14ac:dyDescent="0.2">
      <c r="A546" s="17" t="s">
        <v>429</v>
      </c>
      <c r="B546" s="17" t="s">
        <v>430</v>
      </c>
      <c r="C546" s="17" t="s">
        <v>10</v>
      </c>
      <c r="D546" s="17" t="s">
        <v>431</v>
      </c>
      <c r="E546" s="17" t="s">
        <v>29</v>
      </c>
      <c r="F546" s="17">
        <v>80111600</v>
      </c>
      <c r="G546" s="16" t="s">
        <v>536</v>
      </c>
      <c r="H546" s="16" t="s">
        <v>68</v>
      </c>
      <c r="I546" s="16" t="s">
        <v>57</v>
      </c>
      <c r="J546" s="21" t="s">
        <v>76</v>
      </c>
      <c r="K546" s="21" t="s">
        <v>76</v>
      </c>
      <c r="L546" s="21">
        <v>10</v>
      </c>
      <c r="M546" s="18">
        <v>2672850</v>
      </c>
      <c r="N546" s="19">
        <f t="shared" si="27"/>
        <v>26728500</v>
      </c>
      <c r="O546" s="16" t="s">
        <v>405</v>
      </c>
      <c r="P546" s="17" t="s">
        <v>61</v>
      </c>
      <c r="Q546" s="21" t="s">
        <v>62</v>
      </c>
      <c r="R546" s="21" t="s">
        <v>63</v>
      </c>
      <c r="S546" s="1" t="s">
        <v>537</v>
      </c>
    </row>
    <row r="547" spans="1:19" ht="75" x14ac:dyDescent="0.2">
      <c r="A547" s="17" t="s">
        <v>429</v>
      </c>
      <c r="B547" s="17" t="s">
        <v>430</v>
      </c>
      <c r="C547" s="17" t="s">
        <v>10</v>
      </c>
      <c r="D547" s="17" t="s">
        <v>431</v>
      </c>
      <c r="E547" s="17" t="s">
        <v>29</v>
      </c>
      <c r="F547" s="17">
        <v>80111600</v>
      </c>
      <c r="G547" s="16" t="s">
        <v>538</v>
      </c>
      <c r="H547" s="16" t="s">
        <v>56</v>
      </c>
      <c r="I547" s="16" t="s">
        <v>57</v>
      </c>
      <c r="J547" s="21" t="s">
        <v>76</v>
      </c>
      <c r="K547" s="21" t="s">
        <v>76</v>
      </c>
      <c r="L547" s="21">
        <v>10</v>
      </c>
      <c r="M547" s="18">
        <v>3321000</v>
      </c>
      <c r="N547" s="19">
        <f t="shared" si="27"/>
        <v>33210000</v>
      </c>
      <c r="O547" s="16" t="s">
        <v>405</v>
      </c>
      <c r="P547" s="17" t="s">
        <v>61</v>
      </c>
      <c r="Q547" s="21" t="s">
        <v>62</v>
      </c>
      <c r="R547" s="21" t="s">
        <v>63</v>
      </c>
      <c r="S547" s="1" t="s">
        <v>539</v>
      </c>
    </row>
    <row r="548" spans="1:19" ht="75" x14ac:dyDescent="0.2">
      <c r="A548" s="17" t="s">
        <v>429</v>
      </c>
      <c r="B548" s="17" t="s">
        <v>430</v>
      </c>
      <c r="C548" s="17" t="s">
        <v>10</v>
      </c>
      <c r="D548" s="17" t="s">
        <v>431</v>
      </c>
      <c r="E548" s="17" t="s">
        <v>29</v>
      </c>
      <c r="F548" s="17">
        <v>80111600</v>
      </c>
      <c r="G548" s="16" t="s">
        <v>540</v>
      </c>
      <c r="H548" s="16" t="s">
        <v>68</v>
      </c>
      <c r="I548" s="16" t="s">
        <v>57</v>
      </c>
      <c r="J548" s="21" t="s">
        <v>76</v>
      </c>
      <c r="K548" s="21" t="s">
        <v>76</v>
      </c>
      <c r="L548" s="21">
        <v>10</v>
      </c>
      <c r="M548" s="18">
        <v>4878600</v>
      </c>
      <c r="N548" s="19">
        <f t="shared" si="27"/>
        <v>48786000</v>
      </c>
      <c r="O548" s="16" t="s">
        <v>405</v>
      </c>
      <c r="P548" s="17" t="s">
        <v>61</v>
      </c>
      <c r="Q548" s="21" t="s">
        <v>62</v>
      </c>
      <c r="R548" s="21" t="s">
        <v>63</v>
      </c>
      <c r="S548" s="1" t="s">
        <v>541</v>
      </c>
    </row>
    <row r="549" spans="1:19" ht="75" x14ac:dyDescent="0.2">
      <c r="A549" s="17" t="s">
        <v>429</v>
      </c>
      <c r="B549" s="17" t="s">
        <v>430</v>
      </c>
      <c r="C549" s="17" t="s">
        <v>10</v>
      </c>
      <c r="D549" s="17" t="s">
        <v>431</v>
      </c>
      <c r="E549" s="17" t="s">
        <v>29</v>
      </c>
      <c r="F549" s="17">
        <v>80111600</v>
      </c>
      <c r="G549" s="16" t="s">
        <v>542</v>
      </c>
      <c r="H549" s="16" t="s">
        <v>68</v>
      </c>
      <c r="I549" s="16" t="s">
        <v>57</v>
      </c>
      <c r="J549" s="21" t="s">
        <v>76</v>
      </c>
      <c r="K549" s="21" t="s">
        <v>76</v>
      </c>
      <c r="L549" s="21">
        <v>10</v>
      </c>
      <c r="M549" s="18">
        <v>5025000</v>
      </c>
      <c r="N549" s="19">
        <f t="shared" si="27"/>
        <v>50250000</v>
      </c>
      <c r="O549" s="16" t="s">
        <v>405</v>
      </c>
      <c r="P549" s="17" t="s">
        <v>61</v>
      </c>
      <c r="Q549" s="21" t="s">
        <v>62</v>
      </c>
      <c r="R549" s="21" t="s">
        <v>63</v>
      </c>
      <c r="S549" s="1" t="s">
        <v>543</v>
      </c>
    </row>
    <row r="550" spans="1:19" ht="75" x14ac:dyDescent="0.2">
      <c r="A550" s="17" t="s">
        <v>429</v>
      </c>
      <c r="B550" s="17" t="s">
        <v>430</v>
      </c>
      <c r="C550" s="17" t="s">
        <v>10</v>
      </c>
      <c r="D550" s="17" t="s">
        <v>431</v>
      </c>
      <c r="E550" s="17" t="s">
        <v>29</v>
      </c>
      <c r="F550" s="17">
        <v>80111600</v>
      </c>
      <c r="G550" s="16" t="s">
        <v>544</v>
      </c>
      <c r="H550" s="16" t="s">
        <v>68</v>
      </c>
      <c r="I550" s="16" t="s">
        <v>57</v>
      </c>
      <c r="J550" s="21" t="s">
        <v>76</v>
      </c>
      <c r="K550" s="21" t="s">
        <v>76</v>
      </c>
      <c r="L550" s="21">
        <v>10</v>
      </c>
      <c r="M550" s="18">
        <v>5500000</v>
      </c>
      <c r="N550" s="19">
        <f t="shared" si="27"/>
        <v>55000000</v>
      </c>
      <c r="O550" s="16" t="s">
        <v>405</v>
      </c>
      <c r="P550" s="17" t="s">
        <v>61</v>
      </c>
      <c r="Q550" s="21" t="s">
        <v>62</v>
      </c>
      <c r="R550" s="21" t="s">
        <v>63</v>
      </c>
      <c r="S550" s="1" t="s">
        <v>545</v>
      </c>
    </row>
    <row r="551" spans="1:19" ht="75" x14ac:dyDescent="0.2">
      <c r="A551" s="17" t="s">
        <v>429</v>
      </c>
      <c r="B551" s="17" t="s">
        <v>430</v>
      </c>
      <c r="C551" s="17" t="s">
        <v>10</v>
      </c>
      <c r="D551" s="17" t="s">
        <v>431</v>
      </c>
      <c r="E551" s="17" t="s">
        <v>29</v>
      </c>
      <c r="F551" s="17">
        <v>80111600</v>
      </c>
      <c r="G551" s="16" t="s">
        <v>546</v>
      </c>
      <c r="H551" s="16" t="s">
        <v>68</v>
      </c>
      <c r="I551" s="16" t="s">
        <v>57</v>
      </c>
      <c r="J551" s="21" t="s">
        <v>76</v>
      </c>
      <c r="K551" s="21" t="s">
        <v>76</v>
      </c>
      <c r="L551" s="21">
        <v>10</v>
      </c>
      <c r="M551" s="18">
        <v>2300000</v>
      </c>
      <c r="N551" s="19">
        <f t="shared" si="27"/>
        <v>23000000</v>
      </c>
      <c r="O551" s="16" t="s">
        <v>405</v>
      </c>
      <c r="P551" s="17" t="s">
        <v>61</v>
      </c>
      <c r="Q551" s="21" t="s">
        <v>62</v>
      </c>
      <c r="R551" s="21" t="s">
        <v>63</v>
      </c>
      <c r="S551" s="1" t="s">
        <v>547</v>
      </c>
    </row>
    <row r="552" spans="1:19" ht="75" x14ac:dyDescent="0.2">
      <c r="A552" s="17" t="s">
        <v>429</v>
      </c>
      <c r="B552" s="17" t="s">
        <v>430</v>
      </c>
      <c r="C552" s="17" t="s">
        <v>10</v>
      </c>
      <c r="D552" s="17" t="s">
        <v>431</v>
      </c>
      <c r="E552" s="17" t="s">
        <v>29</v>
      </c>
      <c r="F552" s="17">
        <v>80111600</v>
      </c>
      <c r="G552" s="16" t="s">
        <v>548</v>
      </c>
      <c r="H552" s="16" t="s">
        <v>68</v>
      </c>
      <c r="I552" s="16" t="s">
        <v>57</v>
      </c>
      <c r="J552" s="21" t="s">
        <v>76</v>
      </c>
      <c r="K552" s="21" t="s">
        <v>76</v>
      </c>
      <c r="L552" s="21">
        <v>10</v>
      </c>
      <c r="M552" s="18">
        <v>5000000</v>
      </c>
      <c r="N552" s="19">
        <f t="shared" si="27"/>
        <v>50000000</v>
      </c>
      <c r="O552" s="16" t="s">
        <v>405</v>
      </c>
      <c r="P552" s="17" t="s">
        <v>61</v>
      </c>
      <c r="Q552" s="21" t="s">
        <v>62</v>
      </c>
      <c r="R552" s="21" t="s">
        <v>63</v>
      </c>
      <c r="S552" s="1" t="s">
        <v>549</v>
      </c>
    </row>
    <row r="553" spans="1:19" ht="75" x14ac:dyDescent="0.2">
      <c r="A553" s="17" t="s">
        <v>429</v>
      </c>
      <c r="B553" s="17" t="s">
        <v>430</v>
      </c>
      <c r="C553" s="17" t="s">
        <v>10</v>
      </c>
      <c r="D553" s="17" t="s">
        <v>431</v>
      </c>
      <c r="E553" s="17" t="s">
        <v>29</v>
      </c>
      <c r="F553" s="17" t="s">
        <v>127</v>
      </c>
      <c r="G553" s="16" t="s">
        <v>132</v>
      </c>
      <c r="H553" s="16" t="s">
        <v>56</v>
      </c>
      <c r="I553" s="16" t="s">
        <v>129</v>
      </c>
      <c r="J553" s="21" t="s">
        <v>130</v>
      </c>
      <c r="K553" s="21" t="s">
        <v>130</v>
      </c>
      <c r="L553" s="21">
        <v>6</v>
      </c>
      <c r="M553" s="18" t="s">
        <v>188</v>
      </c>
      <c r="N553" s="19">
        <v>10079397</v>
      </c>
      <c r="O553" s="16" t="s">
        <v>405</v>
      </c>
      <c r="P553" s="17" t="s">
        <v>61</v>
      </c>
      <c r="Q553" s="21" t="s">
        <v>62</v>
      </c>
      <c r="R553" s="21" t="s">
        <v>63</v>
      </c>
      <c r="S553" s="1" t="s">
        <v>409</v>
      </c>
    </row>
    <row r="554" spans="1:19" ht="20.100000000000001" customHeight="1" x14ac:dyDescent="0.2">
      <c r="L554" s="75"/>
      <c r="M554" s="76"/>
      <c r="N554" s="77"/>
      <c r="S554" s="1" t="s">
        <v>549</v>
      </c>
    </row>
    <row r="555" spans="1:19" ht="20.100000000000001" customHeight="1" x14ac:dyDescent="0.2">
      <c r="S555" s="1" t="s">
        <v>409</v>
      </c>
    </row>
    <row r="556" spans="1:19" ht="20.100000000000001" customHeight="1" x14ac:dyDescent="0.2">
      <c r="S556" s="1" t="s">
        <v>550</v>
      </c>
    </row>
  </sheetData>
  <mergeCells count="11">
    <mergeCell ref="A5:R5"/>
    <mergeCell ref="A1:C2"/>
    <mergeCell ref="D1:Q1"/>
    <mergeCell ref="R1:R2"/>
    <mergeCell ref="D2:Q2"/>
    <mergeCell ref="A3:R3"/>
    <mergeCell ref="A4:B4"/>
    <mergeCell ref="F4:L4"/>
    <mergeCell ref="M4:O4"/>
    <mergeCell ref="P4:R4"/>
    <mergeCell ref="C4:D4"/>
  </mergeCells>
  <phoneticPr fontId="3" type="noConversion"/>
  <conditionalFormatting sqref="S299:S301">
    <cfRule type="duplicateValues" dxfId="11" priority="10"/>
  </conditionalFormatting>
  <conditionalFormatting sqref="S255:S256">
    <cfRule type="duplicateValues" dxfId="10" priority="9"/>
  </conditionalFormatting>
  <conditionalFormatting sqref="S257:S258">
    <cfRule type="duplicateValues" dxfId="9" priority="8"/>
  </conditionalFormatting>
  <conditionalFormatting sqref="S259:S260">
    <cfRule type="duplicateValues" dxfId="8" priority="7"/>
  </conditionalFormatting>
  <conditionalFormatting sqref="S261:S262">
    <cfRule type="duplicateValues" dxfId="7" priority="6"/>
  </conditionalFormatting>
  <conditionalFormatting sqref="S263:S264">
    <cfRule type="duplicateValues" dxfId="6" priority="5"/>
  </conditionalFormatting>
  <conditionalFormatting sqref="S265:S266">
    <cfRule type="duplicateValues" dxfId="5" priority="4"/>
  </conditionalFormatting>
  <conditionalFormatting sqref="S280:S281">
    <cfRule type="duplicateValues" dxfId="4" priority="3"/>
  </conditionalFormatting>
  <conditionalFormatting sqref="S326:S338">
    <cfRule type="duplicateValues" dxfId="3" priority="11"/>
  </conditionalFormatting>
  <conditionalFormatting sqref="S339:S351 S267:S279 S282:S298 S302:S325">
    <cfRule type="duplicateValues" dxfId="2" priority="12"/>
  </conditionalFormatting>
  <conditionalFormatting sqref="H376">
    <cfRule type="duplicateValues" dxfId="1" priority="2"/>
  </conditionalFormatting>
  <conditionalFormatting sqref="S352:S376">
    <cfRule type="duplicateValues" dxfId="0" priority="1"/>
  </conditionalFormatting>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19EA7B2145242544B76FE70DDD8D19D5" ma:contentTypeVersion="2" ma:contentTypeDescription="Crear nuevo documento." ma:contentTypeScope="" ma:versionID="44d8db85430b2d8181a103850ad1d487">
  <xsd:schema xmlns:xsd="http://www.w3.org/2001/XMLSchema" xmlns:xs="http://www.w3.org/2001/XMLSchema" xmlns:p="http://schemas.microsoft.com/office/2006/metadata/properties" xmlns:ns2="ad0262b1-06b4-4d09-9f25-2da5836b63ce" targetNamespace="http://schemas.microsoft.com/office/2006/metadata/properties" ma:root="true" ma:fieldsID="b0873c7e2b6378c070b1dc1216e815cb" ns2:_="">
    <xsd:import namespace="ad0262b1-06b4-4d09-9f25-2da5836b63ce"/>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0262b1-06b4-4d09-9f25-2da5836b63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53D98DD-6FAE-430C-BA57-CD223DF883CB}">
  <ds:schemaRefs>
    <ds:schemaRef ds:uri="http://schemas.microsoft.com/sharepoint/v3/contenttype/forms"/>
  </ds:schemaRefs>
</ds:datastoreItem>
</file>

<file path=customXml/itemProps2.xml><?xml version="1.0" encoding="utf-8"?>
<ds:datastoreItem xmlns:ds="http://schemas.openxmlformats.org/officeDocument/2006/customXml" ds:itemID="{29F168CA-23A7-4735-9603-AE1C61838350}">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CA93049D-A71A-4E45-A8DF-27FB369567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0262b1-06b4-4d09-9f25-2da5836b63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TOTAL</vt:lpstr>
      <vt:lpstr>x METAS</vt:lpstr>
      <vt:lpstr>PAA de Inversión 2023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HIMELDA</dc:creator>
  <cp:keywords/>
  <dc:description/>
  <cp:lastModifiedBy>William</cp:lastModifiedBy>
  <cp:revision/>
  <dcterms:created xsi:type="dcterms:W3CDTF">2021-02-17T00:10:28Z</dcterms:created>
  <dcterms:modified xsi:type="dcterms:W3CDTF">2023-01-05T02:33:55Z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0x01010019EA7B2145242544B76FE70DDD8D19D5</vt:lpwstr>
  </property>
</Properties>
</file>