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INFORMACION\Desktop\IDPAC\Seguimiento Plan Anticorrupción\31 DE AGOSTO 2022\Informe\"/>
    </mc:Choice>
  </mc:AlternateContent>
  <bookViews>
    <workbookView xWindow="-120" yWindow="-120" windowWidth="24240" windowHeight="13140"/>
  </bookViews>
  <sheets>
    <sheet name="PAI 2022" sheetId="1" r:id="rId1"/>
    <sheet name="Modificación 1. CIGD 2" sheetId="3" state="hidden" r:id="rId2"/>
    <sheet name="Modificación 2. CIGD 3" sheetId="5" state="hidden" r:id="rId3"/>
    <sheet name="Modificación 3. CIGD 4" sheetId="6" state="hidden" r:id="rId4"/>
    <sheet name="Resumen Seg OCI II CUATRIMESTRE" sheetId="7" r:id="rId5"/>
  </sheets>
  <definedNames>
    <definedName name="_100.000_aportes_realizados_en_la_plataforma__Bogotá_Abierta" localSheetId="2">#REF!</definedName>
    <definedName name="_100.000_aportes_realizados_en_la_plataforma__Bogotá_Abierta" localSheetId="3">#REF!</definedName>
    <definedName name="_100.000_aportes_realizados_en_la_plataforma__Bogotá_Abierta" localSheetId="4">#REF!</definedName>
    <definedName name="_100.000_aportes_realizados_en_la_plataforma__Bogotá_Abierta">#REF!</definedName>
    <definedName name="_100__del_marco_de_gestión_de_TI___Arquitectura_empresarial_implementado" localSheetId="2">#REF!</definedName>
    <definedName name="_100__del_marco_de_gestión_de_TI___Arquitectura_empresarial_implementado" localSheetId="3">#REF!</definedName>
    <definedName name="_100__del_marco_de_gestión_de_TI___Arquitectura_empresarial_implementado" localSheetId="4">#REF!</definedName>
    <definedName name="_100__del_marco_de_gestión_de_TI___Arquitectura_empresarial_implementado">#REF!</definedName>
    <definedName name="_1013_Formación_para_una_participación_ciudadana_incidente_en_los_asuntos_públicos_de_la_ciudad." localSheetId="2">#REF!</definedName>
    <definedName name="_1013_Formación_para_una_participación_ciudadana_incidente_en_los_asuntos_públicos_de_la_ciudad." localSheetId="3">#REF!</definedName>
    <definedName name="_1013_Formación_para_una_participación_ciudadana_incidente_en_los_asuntos_públicos_de_la_ciudad." localSheetId="4">#REF!</definedName>
    <definedName name="_1013_Formación_para_una_participación_ciudadana_incidente_en_los_asuntos_públicos_de_la_ciudad.">#REF!</definedName>
    <definedName name="_1014_Fortalecimiento_a_las_organizaciones_para_la_participación_incidente_en_la_ciudad." localSheetId="2">#REF!</definedName>
    <definedName name="_1014_Fortalecimiento_a_las_organizaciones_para_la_participación_incidente_en_la_ciudad." localSheetId="3">#REF!</definedName>
    <definedName name="_1014_Fortalecimiento_a_las_organizaciones_para_la_participación_incidente_en_la_ciudad." localSheetId="4">#REF!</definedName>
    <definedName name="_1014_Fortalecimiento_a_las_organizaciones_para_la_participación_incidente_en_la_ciudad.">#REF!</definedName>
    <definedName name="_1080_Fortalecimiento_y_modernización_de_la_gestión_institucional" localSheetId="2">#REF!</definedName>
    <definedName name="_1080_Fortalecimiento_y_modernización_de_la_gestión_institucional" localSheetId="3">#REF!</definedName>
    <definedName name="_1080_Fortalecimiento_y_modernización_de_la_gestión_institucional" localSheetId="4">#REF!</definedName>
    <definedName name="_1080_Fortalecimiento_y_modernización_de_la_gestión_institucional">#REF!</definedName>
    <definedName name="_1088_Estrategias_para_la_modernización_de_las_Organizaciones_Comunales_en_el_Distrito_Capital.__1" localSheetId="2">#REF!</definedName>
    <definedName name="_1088_Estrategias_para_la_modernización_de_las_Organizaciones_Comunales_en_el_Distrito_Capital.__1" localSheetId="3">#REF!</definedName>
    <definedName name="_1088_Estrategias_para_la_modernización_de_las_Organizaciones_Comunales_en_el_Distrito_Capital.__1" localSheetId="4">#REF!</definedName>
    <definedName name="_1088_Estrategias_para_la_modernización_de_las_Organizaciones_Comunales_en_el_Distrito_Capital.__1">#REF!</definedName>
    <definedName name="_1089_Promoción_para_una_participación_incidente_en_el_Distrito_Capital." localSheetId="2">#REF!</definedName>
    <definedName name="_1089_Promoción_para_una_participación_incidente_en_el_Distrito_Capital." localSheetId="3">#REF!</definedName>
    <definedName name="_1089_Promoción_para_una_participación_incidente_en_el_Distrito_Capital." localSheetId="4">#REF!</definedName>
    <definedName name="_1089_Promoción_para_una_participación_incidente_en_el_Distrito_Capital.">#REF!</definedName>
    <definedName name="_1193_Modernización_de_las_herramientas_tecnológicas_del_IDPAC." localSheetId="2">#REF!</definedName>
    <definedName name="_1193_Modernización_de_las_herramientas_tecnológicas_del_IDPAC." localSheetId="3">#REF!</definedName>
    <definedName name="_1193_Modernización_de_las_herramientas_tecnológicas_del_IDPAC." localSheetId="4">#REF!</definedName>
    <definedName name="_1193_Modernización_de_las_herramientas_tecnológicas_del_IDPAC.">#REF!</definedName>
    <definedName name="_20_de_puntos_de_participación_IDPAC_en_las_localidades." localSheetId="2">#REF!</definedName>
    <definedName name="_20_de_puntos_de_participación_IDPAC_en_las_localidades." localSheetId="3">#REF!</definedName>
    <definedName name="_20_de_puntos_de_participación_IDPAC_en_las_localidades." localSheetId="4">#REF!</definedName>
    <definedName name="_20_de_puntos_de_participación_IDPAC_en_las_localidades.">#REF!</definedName>
    <definedName name="_xlnm._FilterDatabase" localSheetId="1" hidden="1">'Modificación 1. CIGD 2'!$A$7:$AQ$357</definedName>
    <definedName name="_xlnm._FilterDatabase" localSheetId="2" hidden="1">'Modificación 2. CIGD 3'!$A$9:$AQ$349</definedName>
    <definedName name="_xlnm._FilterDatabase" localSheetId="3" hidden="1">'Modificación 3. CIGD 4'!$A$7:$AQ$354</definedName>
    <definedName name="_xlnm._FilterDatabase" localSheetId="0" hidden="1">'PAI 2022'!$A$9:$AX$61</definedName>
    <definedName name="_Llevar_a_un_100__la_implementación_de_las_leyes_1712_de_2014_y_1474_de_2011" localSheetId="2">#REF!</definedName>
    <definedName name="_Llevar_a_un_100__la_implementación_de_las_leyes_1712_de_2014_y_1474_de_2011" localSheetId="3">#REF!</definedName>
    <definedName name="_Llevar_a_un_100__la_implementación_de_las_leyes_1712_de_2014_y_1474_de_2011" localSheetId="4">#REF!</definedName>
    <definedName name="_Llevar_a_un_100__la_implementación_de_las_leyes_1712_de_2014_y_1474_de_2011">#REF!</definedName>
    <definedName name="Acompañar_50acciones_de_participación_ciudadana_realizadas_por_organizaciones_de_Propiedad_horizontal." localSheetId="2">#REF!</definedName>
    <definedName name="Acompañar_50acciones_de_participación_ciudadana_realizadas_por_organizaciones_de_Propiedad_horizontal." localSheetId="3">#REF!</definedName>
    <definedName name="Acompañar_50acciones_de_participación_ciudadana_realizadas_por_organizaciones_de_Propiedad_horizontal." localSheetId="4">#REF!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2">#REF!</definedName>
    <definedName name="Acompañar_el_50__de_las_organizaciones_comunales_de_primer_grado_en_temas_relacionados_con_acción_comunal." localSheetId="3">#REF!</definedName>
    <definedName name="Acompañar_el_50__de_las_organizaciones_comunales_de_primer_grado_en_temas_relacionados_con_acción_comunal." localSheetId="4">#REF!</definedName>
    <definedName name="Acompañar_el_50__de_las_organizaciones_comunales_de_primer_grado_en_temas_relacionados_con_acción_comunal.">#REF!</definedName>
    <definedName name="Acompañar_técnicamente_100_instancias_de_participación_en_el_Distrito_Capital." localSheetId="2">#REF!</definedName>
    <definedName name="Acompañar_técnicamente_100_instancias_de_participación_en_el_Distrito_Capital." localSheetId="3">#REF!</definedName>
    <definedName name="Acompañar_técnicamente_100_instancias_de_participación_en_el_Distrito_Capital." localSheetId="4">#REF!</definedName>
    <definedName name="Acompañar_técnicamente_100_instancias_de_participación_en_el_Distrito_Capital.">#REF!</definedName>
    <definedName name="Acompañar100__de_las_organizaciones_comunales_de_segundo_grado_en_temas_relacionados_con_acción_comunal" localSheetId="2">#REF!</definedName>
    <definedName name="Acompañar100__de_las_organizaciones_comunales_de_segundo_grado_en_temas_relacionados_con_acción_comunal" localSheetId="3">#REF!</definedName>
    <definedName name="Acompañar100__de_las_organizaciones_comunales_de_segundo_grado_en_temas_relacionados_con_acción_comunal" localSheetId="4">#REF!</definedName>
    <definedName name="Acompañar100__de_las_organizaciones_comunales_de_segundo_grado_en_temas_relacionados_con_acción_comunal">#REF!</definedName>
    <definedName name="Adecuar_en_un_100__las_redes_y_hardware_de_acuerdo_a_las_necesidades_del_IDPAC." localSheetId="2">#REF!</definedName>
    <definedName name="Adecuar_en_un_100__las_redes_y_hardware_de_acuerdo_a_las_necesidades_del_IDPAC." localSheetId="3">#REF!</definedName>
    <definedName name="Adecuar_en_un_100__las_redes_y_hardware_de_acuerdo_a_las_necesidades_del_IDPAC." localSheetId="4">#REF!</definedName>
    <definedName name="Adecuar_en_un_100__las_redes_y_hardware_de_acuerdo_a_las_necesidades_del_IDPAC.">#REF!</definedName>
    <definedName name="_xlnm.Print_Area" localSheetId="1">'Modificación 1. CIGD 2'!$D$1:$AP$13</definedName>
    <definedName name="_xlnm.Print_Area" localSheetId="2">'Modificación 2. CIGD 3'!$D$1:$AP$13</definedName>
    <definedName name="_xlnm.Print_Area" localSheetId="3">'Modificación 3. CIGD 4'!$D$1:$AP$13</definedName>
    <definedName name="_xlnm.Print_Area" localSheetId="0">'PAI 2022'!$D$1:$AP$9</definedName>
    <definedName name="Atender_20_puntos_de_Participación_IDPAC" localSheetId="2">#REF!</definedName>
    <definedName name="Atender_20_puntos_de_Participación_IDPAC" localSheetId="3">#REF!</definedName>
    <definedName name="Atender_20_puntos_de_Participación_IDPAC" localSheetId="4">#REF!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2">#REF!</definedName>
    <definedName name="Atender_en_un_100__los_requerimientos_de_Inspección__Vigilancia_y_control_de_las_organizaciones_comunales_que_sean_identificadas_como_prioritarias_por_la_Sub_Dirección_de_Asuntos_Comunales" localSheetId="3">#REF!</definedName>
    <definedName name="Atender_en_un_100__los_requerimientos_de_Inspección__Vigilancia_y_control_de_las_organizaciones_comunales_que_sean_identificadas_como_prioritarias_por_la_Sub_Dirección_de_Asuntos_Comunales" localSheetId="4">#REF!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2">#REF!</definedName>
    <definedName name="Consolidar_Bogotá_Abierta_como_plataforma_digital_que_promueva_la_participación_ciudadana_en_el_Distrito." localSheetId="3">#REF!</definedName>
    <definedName name="Consolidar_Bogotá_Abierta_como_plataforma_digital_que_promueva_la_participación_ciudadana_en_el_Distrito." localSheetId="4">#REF!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2">#REF!</definedName>
    <definedName name="Desarrollar_30_obras_bajo_la_metodología_Uno___Uno___Todos__Una___Una___Todas__desarrolladas_y_entregadas_a_la_comunidad" localSheetId="3">#REF!</definedName>
    <definedName name="Desarrollar_30_obras_bajo_la_metodología_Uno___Uno___Todos__Una___Una___Todas__desarrolladas_y_entregadas_a_la_comunidad" localSheetId="4">#REF!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2">#REF!</definedName>
    <definedName name="Desarrollar_30_obras_de_infraestructura_en_los_barrios_de_la_ciudad_con_participación_de_la_comunidad_bajo_el_modelo_Uno_Uno_Todos__Uno_Uno_Todas" localSheetId="3">#REF!</definedName>
    <definedName name="Desarrollar_30_obras_de_infraestructura_en_los_barrios_de_la_ciudad_con_participación_de_la_comunidad_bajo_el_modelo_Uno_Uno_Todos__Uno_Uno_Todas" localSheetId="4">#REF!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2">#REF!</definedName>
    <definedName name="Desarrollar_una_Propuesta_de_racionalización_de_instancias_y_espacios_de_participación_en_el_distrito_capital_y_las_localidades." localSheetId="3">#REF!</definedName>
    <definedName name="Desarrollar_una_Propuesta_de_racionalización_de_instancias_y_espacios_de_participación_en_el_distrito_capital_y_las_localidades." localSheetId="4">#REF!</definedName>
    <definedName name="Desarrollar_una_Propuesta_de_racionalización_de_instancias_y_espacios_de_participación_en_el_distrito_capital_y_las_localidades.">#REF!</definedName>
    <definedName name="EA1_Adecuar_y_mantener_el_Sistema_Integrado_de_Gestión_del_IDPAC" localSheetId="2">#REF!</definedName>
    <definedName name="EA1_Adecuar_y_mantener_el_Sistema_Integrado_de_Gestión_del_IDPAC" localSheetId="3">#REF!</definedName>
    <definedName name="EA1_Adecuar_y_mantener_el_Sistema_Integrado_de_Gestión_del_IDPAC" localSheetId="4">#REF!</definedName>
    <definedName name="EA1_Adecuar_y_mantener_el_Sistema_Integrado_de_Gestión_del_IDPAC">#REF!</definedName>
    <definedName name="EA2_Fortalecer_las_herramientas_tecnológicas_del_IDPAC" localSheetId="2">#REF!</definedName>
    <definedName name="EA2_Fortalecer_las_herramientas_tecnológicas_del_IDPAC" localSheetId="3">#REF!</definedName>
    <definedName name="EA2_Fortalecer_las_herramientas_tecnológicas_del_IDPAC" localSheetId="4">#REF!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2">#REF!</definedName>
    <definedName name="Elaborar_en_un_100__el_estudio_que_defina_la_metodología_y_los_mecanismos_de_implementación_de_política_pública_de_Participación_Ciudadana_y_Convivencia_en_Propiedad_Horizontal." localSheetId="3">#REF!</definedName>
    <definedName name="Elaborar_en_un_100__el_estudio_que_defina_la_metodología_y_los_mecanismos_de_implementación_de_política_pública_de_Participación_Ciudadana_y_Convivencia_en_Propiedad_Horizontal." localSheetId="4">#REF!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2">#REF!</definedName>
    <definedName name="Formar_10.000_ciudadanos_en_los_procesos_de_participación." localSheetId="3">#REF!</definedName>
    <definedName name="Formar_10.000_ciudadanos_en_los_procesos_de_participación." localSheetId="4">#REF!</definedName>
    <definedName name="Formar_10.000_ciudadanos_en_los_procesos_de_participación.">#REF!</definedName>
    <definedName name="Formar_10.000_ciudadanos_en_participación" localSheetId="2">#REF!</definedName>
    <definedName name="Formar_10.000_ciudadanos_en_participación" localSheetId="3">#REF!</definedName>
    <definedName name="Formar_10.000_ciudadanos_en_participación" localSheetId="4">#REF!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2">#REF!</definedName>
    <definedName name="Formar_80_líderes_de_organizaciones_sociales_del_distrito_a_través_del_intercambio_de_experiencias_nacionales_e_internacionales_previstas_en_la_estrategia_Bogotá_líder" localSheetId="3">#REF!</definedName>
    <definedName name="Formar_80_líderes_de_organizaciones_sociales_del_distrito_a_través_del_intercambio_de_experiencias_nacionales_e_internacionales_previstas_en_la_estrategia_Bogotá_líder" localSheetId="4">#REF!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2">#REF!</definedName>
    <definedName name="Formular_48_Retos_sobre_las_necesidades_e_intereses_que_enfrenta__la_ciudad__en_una_plataforma_digital_que_promueva_la_participación_ciudadana_en_el_Distrito." localSheetId="3">#REF!</definedName>
    <definedName name="Formular_48_Retos_sobre_las_necesidades_e_intereses_que_enfrenta__la_ciudad__en_una_plataforma_digital_que_promueva_la_participación_ciudadana_en_el_Distrito." localSheetId="4">#REF!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2">#REF!</definedName>
    <definedName name="Fortalecer__150_organizaciones_juveniles_en_espacios_y_procesos_de_participación" localSheetId="3">#REF!</definedName>
    <definedName name="Fortalecer__150_organizaciones_juveniles_en_espacios_y_procesos_de_participación" localSheetId="4">#REF!</definedName>
    <definedName name="Fortalecer__150_organizaciones_juveniles_en_espacios_y_procesos_de_participación">#REF!</definedName>
    <definedName name="Fortalecer_100__la_capacidad_operativa_en_los_procesos_estratégicos_y_de_apoyo" localSheetId="2">#REF!</definedName>
    <definedName name="Fortalecer_100__la_capacidad_operativa_en_los_procesos_estratégicos_y_de_apoyo" localSheetId="3">#REF!</definedName>
    <definedName name="Fortalecer_100__la_capacidad_operativa_en_los_procesos_estratégicos_y_de_apoyo" localSheetId="4">#REF!</definedName>
    <definedName name="Fortalecer_100__la_capacidad_operativa_en_los_procesos_estratégicos_y_de_apoyo">#REF!</definedName>
    <definedName name="Fortalecer_150_organizaciones_de_mujer_y_género_en_espacios_y_procesos_de_participación" localSheetId="2">#REF!</definedName>
    <definedName name="Fortalecer_150_organizaciones_de_mujer_y_género_en_espacios_y_procesos_de_participación" localSheetId="3">#REF!</definedName>
    <definedName name="Fortalecer_150_organizaciones_de_mujer_y_género_en_espacios_y_procesos_de_participación" localSheetId="4">#REF!</definedName>
    <definedName name="Fortalecer_150_organizaciones_de_mujer_y_género_en_espacios_y_procesos_de_participación">#REF!</definedName>
    <definedName name="Fortalecer_150_organizaciones_étnicas_en_espacios_y_procesos_de_participación" localSheetId="2">#REF!</definedName>
    <definedName name="Fortalecer_150_organizaciones_étnicas_en_espacios_y_procesos_de_participación" localSheetId="3">#REF!</definedName>
    <definedName name="Fortalecer_150_organizaciones_étnicas_en_espacios_y_procesos_de_participación" localSheetId="4">#REF!</definedName>
    <definedName name="Fortalecer_150_organizaciones_étnicas_en_espacios_y_procesos_de_participación">#REF!</definedName>
    <definedName name="Fortalecer_50__organizaciones_sociales_de_población_con_discapacidad_en_espacios_y_procesos_de_participación" localSheetId="2">#REF!</definedName>
    <definedName name="Fortalecer_50__organizaciones_sociales_de_población_con_discapacidad_en_espacios_y_procesos_de_participación" localSheetId="3">#REF!</definedName>
    <definedName name="Fortalecer_50__organizaciones_sociales_de_población_con_discapacidad_en_espacios_y_procesos_de_participación" localSheetId="4">#REF!</definedName>
    <definedName name="Fortalecer_50__organizaciones_sociales_de_población_con_discapacidad_en_espacios_y_procesos_de_participación">#REF!</definedName>
    <definedName name="Fortalecer_50_organizaciones_de_nuevas_expresiones_en_espacios_y_procesos_de_participación" localSheetId="2">#REF!</definedName>
    <definedName name="Fortalecer_50_organizaciones_de_nuevas_expresiones_en_espacios_y_procesos_de_participación" localSheetId="3">#REF!</definedName>
    <definedName name="Fortalecer_50_organizaciones_de_nuevas_expresiones_en_espacios_y_procesos_de_participación" localSheetId="4">#REF!</definedName>
    <definedName name="Fortalecer_50_organizaciones_de_nuevas_expresiones_en_espacios_y_procesos_de_participación">#REF!</definedName>
    <definedName name="Fortalecer_los_19_Consejos_Locales_de_Propiedad_Horizontal_en_el_Distrito_Capital" localSheetId="2">#REF!</definedName>
    <definedName name="Fortalecer_los_19_Consejos_Locales_de_Propiedad_Horizontal_en_el_Distrito_Capital" localSheetId="3">#REF!</definedName>
    <definedName name="Fortalecer_los_19_Consejos_Locales_de_Propiedad_Horizontal_en_el_Distrito_Capital" localSheetId="4">#REF!</definedName>
    <definedName name="Fortalecer_los_19_Consejos_Locales_de_Propiedad_Horizontal_en_el_Distrito_Capital">#REF!</definedName>
    <definedName name="Generar_1_alianza_anual_con_entidad_pública_o_privada_para_el_fortalecimiento_de_las_JAC" localSheetId="2">#REF!</definedName>
    <definedName name="Generar_1_alianza_anual_con_entidad_pública_o_privada_para_el_fortalecimiento_de_las_JAC" localSheetId="3">#REF!</definedName>
    <definedName name="Generar_1_alianza_anual_con_entidad_pública_o_privada_para_el_fortalecimiento_de_las_JAC" localSheetId="4">#REF!</definedName>
    <definedName name="Generar_1_alianza_anual_con_entidad_pública_o_privada_para_el_fortalecimiento_de_las_JAC">#REF!</definedName>
    <definedName name="GM1_Modernizar_la_participación_en_el_Distrito_Capital" localSheetId="2">#REF!</definedName>
    <definedName name="GM1_Modernizar_la_participación_en_el_Distrito_Capital" localSheetId="3">#REF!</definedName>
    <definedName name="GM1_Modernizar_la_participación_en_el_Distrito_Capital" localSheetId="4">#REF!</definedName>
    <definedName name="GM1_Modernizar_la_participación_en_el_Distrito_Capital">#REF!</definedName>
    <definedName name="GM2_Desarrollar_conocimiento_y_capacidades_de_la_ciudadanía_y_sus_organizaciones_para_ejercer_el_derecho_a_participar" localSheetId="2">#REF!</definedName>
    <definedName name="GM2_Desarrollar_conocimiento_y_capacidades_de_la_ciudadanía_y_sus_organizaciones_para_ejercer_el_derecho_a_participar" localSheetId="3">#REF!</definedName>
    <definedName name="GM2_Desarrollar_conocimiento_y_capacidades_de_la_ciudadanía_y_sus_organizaciones_para_ejercer_el_derecho_a_participar" localSheetId="4">#REF!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2">#REF!</definedName>
    <definedName name="GM3_Fortalecer_la_gestión_de_la_ciudadanía_y_sus_organizaciones_desde_procesos__espacios_e_instancias_de_participación_en_el_nivel_local_y_distrital." localSheetId="3">#REF!</definedName>
    <definedName name="GM3_Fortalecer_la_gestión_de_la_ciudadanía_y_sus_organizaciones_desde_procesos__espacios_e_instancias_de_participación_en_el_nivel_local_y_distrital." localSheetId="4">#REF!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2">#REF!</definedName>
    <definedName name="Implementar_en_un_100__el_plan_de_gestión_del_cambio_al_interior_de_la_entidad" localSheetId="3">#REF!</definedName>
    <definedName name="Implementar_en_un_100__el_plan_de_gestión_del_cambio_al_interior_de_la_entidad" localSheetId="4">#REF!</definedName>
    <definedName name="Implementar_en_un_100__el_plan_de_gestión_del_cambio_al_interior_de_la_entidad">#REF!</definedName>
    <definedName name="Implementar_en_un_100__el_Sistema_de_Información_Integral_y_soporte_a_los_procesos_estratégicos__de_apoyo_y_evaluación" localSheetId="2">#REF!</definedName>
    <definedName name="Implementar_en_un_100__el_Sistema_de_Información_Integral_y_soporte_a_los_procesos_estratégicos__de_apoyo_y_evaluación" localSheetId="3">#REF!</definedName>
    <definedName name="Implementar_en_un_100__el_Sistema_de_Información_Integral_y_soporte_a_los_procesos_estratégicos__de_apoyo_y_evaluación" localSheetId="4">#REF!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2">#REF!</definedName>
    <definedName name="Implementar_en_un_100__una_herramienta_tecnológica_que_facilite_el_seguimiento_al_grado_de_aplicabilidad_del_fortalecimiento_y_la_Inspección_Vigilancia_y_Control__a_las_Organizaciones_Comunales" localSheetId="3">#REF!</definedName>
    <definedName name="Implementar_en_un_100__una_herramienta_tecnológica_que_facilite_el_seguimiento_al_grado_de_aplicabilidad_del_fortalecimiento_y_la_Inspección_Vigilancia_y_Control__a_las_Organizaciones_Comunales" localSheetId="4">#REF!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2">#REF!</definedName>
    <definedName name="Implementar_un_Subsistema_Interno_de_Gestión_Documental_y_Archivo" localSheetId="3">#REF!</definedName>
    <definedName name="Implementar_un_Subsistema_Interno_de_Gestión_Documental_y_Archivo" localSheetId="4">#REF!</definedName>
    <definedName name="Implementar_un_Subsistema_Interno_de_Gestión_Documental_y_Archivo">#REF!</definedName>
    <definedName name="Incrementar_a_un_90__la_sostenibilidad_del_SIG_en_el_Gobierno_Distrital" localSheetId="2">#REF!</definedName>
    <definedName name="Incrementar_a_un_90__la_sostenibilidad_del_SIG_en_el_Gobierno_Distrital" localSheetId="3">#REF!</definedName>
    <definedName name="Incrementar_a_un_90__la_sostenibilidad_del_SIG_en_el_Gobierno_Distrital" localSheetId="4">#REF!</definedName>
    <definedName name="Incrementar_a_un_90__la_sostenibilidad_del_SIG_en_el_Gobierno_Distrital">#REF!</definedName>
    <definedName name="Integrar_el_modelo_de_atención_al_ciudadano__de_acuerdo_con_la_política_distrital" localSheetId="2">#REF!</definedName>
    <definedName name="Integrar_el_modelo_de_atención_al_ciudadano__de_acuerdo_con_la_política_distrital" localSheetId="3">#REF!</definedName>
    <definedName name="Integrar_el_modelo_de_atención_al_ciudadano__de_acuerdo_con_la_política_distrital" localSheetId="4">#REF!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2">#REF!</definedName>
    <definedName name="Lograr_2.9_millones_de_impactos_ciudadanos_a_través_de_los_medios_de_comunicación_con_las_que_cuenta_el_IDPAC__Redes_sociales__emisora__página_web__otros" localSheetId="3">#REF!</definedName>
    <definedName name="Lograr_2.9_millones_de_impactos_ciudadanos_a_través_de_los_medios_de_comunicación_con_las_que_cuenta_el_IDPAC__Redes_sociales__emisora__página_web__otros" localSheetId="4">#REF!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2">#REF!</definedName>
    <definedName name="Mantener_20_puntos_de_participación_IDPAC__con_una_infraestructura_adecuada_en_lo_que_concierne_a_puesto_de_trabajo_y_equipos_de_cómputo." localSheetId="3">#REF!</definedName>
    <definedName name="Mantener_20_puntos_de_participación_IDPAC__con_una_infraestructura_adecuada_en_lo_que_concierne_a_puesto_de_trabajo_y_equipos_de_cómputo." localSheetId="4">#REF!</definedName>
    <definedName name="Mantener_20_puntos_de_participación_IDPAC__con_una_infraestructura_adecuada_en_lo_que_concierne_a_puesto_de_trabajo_y_equipos_de_cómputo.">#REF!</definedName>
    <definedName name="Mejorar_las_herramientas_administrativas_del_IDPAC" localSheetId="2">#REF!</definedName>
    <definedName name="Mejorar_las_herramientas_administrativas_del_IDPAC" localSheetId="3">#REF!</definedName>
    <definedName name="Mejorar_las_herramientas_administrativas_del_IDPAC" localSheetId="4">#REF!</definedName>
    <definedName name="Mejorar_las_herramientas_administrativas_del_IDPAC">#REF!</definedName>
    <definedName name="Promover_64_acciones_de_transferencia_de_conocimiento_realizadas_por_líderes_formados_a_través_del_intercambio_de_experiencias_de_Bogotá_Líder" localSheetId="2">#REF!</definedName>
    <definedName name="Promover_64_acciones_de_transferencia_de_conocimiento_realizadas_por_líderes_formados_a_través_del_intercambio_de_experiencias_de_Bogotá_Líder" localSheetId="3">#REF!</definedName>
    <definedName name="Promover_64_acciones_de_transferencia_de_conocimiento_realizadas_por_líderes_formados_a_través_del_intercambio_de_experiencias_de_Bogotá_Líder" localSheetId="4">#REF!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2">#REF!</definedName>
    <definedName name="Promover_y_acompañar_acciones_de_desarrollo_de_125_organizaciones_Comunales_en_el_Distrito_Capital" localSheetId="3">#REF!</definedName>
    <definedName name="Promover_y_acompañar_acciones_de_desarrollo_de_125_organizaciones_Comunales_en_el_Distrito_Capital" localSheetId="4">#REF!</definedName>
    <definedName name="Promover_y_acompañar_acciones_de_desarrollo_de_125_organizaciones_Comunales_en_el_Distrito_Capital">#REF!</definedName>
    <definedName name="Propiciar_64_espacios_de_transferencia_de_conocimiento_realizados_por_los_líderes_formados." localSheetId="2">#REF!</definedName>
    <definedName name="Propiciar_64_espacios_de_transferencia_de_conocimiento_realizados_por_los_líderes_formados." localSheetId="3">#REF!</definedName>
    <definedName name="Propiciar_64_espacios_de_transferencia_de_conocimiento_realizados_por_los_líderes_formados." localSheetId="4">#REF!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2">#REF!</definedName>
    <definedName name="Realizar_350_Acciones_de_participación_ciudadana_desarrolladas_por_organizaciones_comunales__sociales_y_comunitarias" localSheetId="3">#REF!</definedName>
    <definedName name="Realizar_350_Acciones_de_participación_ciudadana_desarrolladas_por_organizaciones_comunales__sociales_y_comunitarias" localSheetId="4">#REF!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2">#REF!</definedName>
    <definedName name="Realizar_4_procesos_de_promoción_de_la_participación_y_fortalecimiento_a_los_medios_de_comunicación_comunitaria_y_alternativa_en_su_función_de_informar." localSheetId="3">#REF!</definedName>
    <definedName name="Realizar_4_procesos_de_promoción_de_la_participación_y_fortalecimiento_a_los_medios_de_comunicación_comunitaria_y_alternativa_en_su_función_de_informar." localSheetId="4">#REF!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2">#REF!</definedName>
    <definedName name="Realizar_5_eventos_de_intercambio_de_experiencias_en_participación_con_líderes_de_organizaciones_sociales." localSheetId="3">#REF!</definedName>
    <definedName name="Realizar_5_eventos_de_intercambio_de_experiencias_en_participación_con_líderes_de_organizaciones_sociales." localSheetId="4">#REF!</definedName>
    <definedName name="Realizar_5_eventos_de_intercambio_de_experiencias_en_participación_con_líderes_de_organizaciones_sociales.">#REF!</definedName>
    <definedName name="Registrar_40.000_ciudadanos_en_la_plataforma_Bogotá_Abierta" localSheetId="2">#REF!</definedName>
    <definedName name="Registrar_40.000_ciudadanos_en_la_plataforma_Bogotá_Abierta" localSheetId="3">#REF!</definedName>
    <definedName name="Registrar_40.000_ciudadanos_en_la_plataforma_Bogotá_Abierta" localSheetId="4">#REF!</definedName>
    <definedName name="Registrar_40.000_ciudadanos_en_la_plataforma_Bogotá_Abierta">#REF!</definedName>
    <definedName name="RI1_Fortalecer_la_capacidad_operativa_del_IDPAC" localSheetId="2">#REF!</definedName>
    <definedName name="RI1_Fortalecer_la_capacidad_operativa_del_IDPAC" localSheetId="3">#REF!</definedName>
    <definedName name="RI1_Fortalecer_la_capacidad_operativa_del_IDPAC" localSheetId="4">#REF!</definedName>
    <definedName name="RI1_Fortalecer_la_capacidad_operativa_del_IDPAC">#REF!</definedName>
    <definedName name="Sostener_en_un_100__el_Sistema_Integrado_de_Gestión___SIG" localSheetId="2">#REF!</definedName>
    <definedName name="Sostener_en_un_100__el_Sistema_Integrado_de_Gestión___SIG" localSheetId="3">#REF!</definedName>
    <definedName name="Sostener_en_un_100__el_Sistema_Integrado_de_Gestión___SIG" localSheetId="4">#REF!</definedName>
    <definedName name="Sostener_en_un_100__el_Sistema_Integrado_de_Gestión___SIG">#REF!</definedName>
    <definedName name="Subdirección_de_Fortalecimiento_de_la_Organización_Social" localSheetId="2">#REF!</definedName>
    <definedName name="Subdirección_de_Fortalecimiento_de_la_Organización_Social" localSheetId="3">#REF!</definedName>
    <definedName name="Subdirección_de_Fortalecimiento_de_la_Organización_Social" localSheetId="4">#REF!</definedName>
    <definedName name="Subdirección_de_Fortalecimiento_de_la_Organización_Social">#REF!</definedName>
    <definedName name="Subdirección_de_Promoción_de_la_Participación" localSheetId="2">#REF!</definedName>
    <definedName name="Subdirección_de_Promoción_de_la_Participación" localSheetId="3">#REF!</definedName>
    <definedName name="Subdirección_de_Promoción_de_la_Participación" localSheetId="4">#REF!</definedName>
    <definedName name="Subdirección_de_Promoción_de_la_Participación">#REF!</definedName>
    <definedName name="Vincular_a_80_líderes_de_las_organizaciones_sociales_en_espacios_de_intercambio_de_conocimiento_a_nivel_nacional_o_internacional" localSheetId="2">#REF!</definedName>
    <definedName name="Vincular_a_80_líderes_de_las_organizaciones_sociales_en_espacios_de_intercambio_de_conocimiento_a_nivel_nacional_o_internacional" localSheetId="3">#REF!</definedName>
    <definedName name="Vincular_a_80_líderes_de_las_organizaciones_sociales_en_espacios_de_intercambio_de_conocimiento_a_nivel_nacional_o_internacional" localSheetId="4">#REF!</definedName>
    <definedName name="Vincular_a_80_líderes_de_las_organizaciones_sociales_en_espacios_de_intercambio_de_conocimiento_a_nivel_nacional_o_internacional">#REF!</definedName>
  </definedNames>
  <calcPr calcId="162913"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5" i="7" l="1"/>
  <c r="F6" i="7"/>
  <c r="G4" i="7"/>
  <c r="G3" i="7" l="1"/>
  <c r="G6" i="7" s="1"/>
  <c r="AI54" i="1" l="1"/>
  <c r="AH54" i="1"/>
  <c r="AI47" i="1"/>
  <c r="AH47" i="1"/>
  <c r="AI33" i="1" l="1"/>
  <c r="AH33" i="1"/>
  <c r="AI32" i="1"/>
  <c r="AH32" i="1"/>
  <c r="H42" i="1" l="1"/>
  <c r="AI45" i="1"/>
  <c r="AH45" i="1"/>
  <c r="H130" i="6"/>
  <c r="AI133" i="6"/>
  <c r="AH133" i="6"/>
  <c r="AI256" i="6" l="1"/>
  <c r="AH256" i="6"/>
  <c r="AI111" i="6"/>
  <c r="AH111" i="6"/>
  <c r="AI109" i="6"/>
  <c r="AH109" i="6"/>
  <c r="AI44" i="6"/>
  <c r="AH44" i="6"/>
  <c r="AI160" i="6"/>
  <c r="AH160" i="6"/>
  <c r="AI157" i="6"/>
  <c r="AH157" i="6"/>
  <c r="AI118" i="6" l="1"/>
  <c r="AH118" i="6"/>
  <c r="AH354" i="6"/>
  <c r="AH353" i="6"/>
  <c r="AH352" i="6"/>
  <c r="AH351" i="6"/>
  <c r="AH350" i="6"/>
  <c r="AH349" i="6"/>
  <c r="AH348" i="6"/>
  <c r="AH347" i="6"/>
  <c r="AH346" i="6"/>
  <c r="AH345" i="6"/>
  <c r="H345" i="6"/>
  <c r="AI344" i="6"/>
  <c r="AH344" i="6"/>
  <c r="AI343" i="6"/>
  <c r="AH343" i="6"/>
  <c r="AI342" i="6"/>
  <c r="AH342" i="6"/>
  <c r="AI341" i="6"/>
  <c r="AH341" i="6"/>
  <c r="AI340" i="6"/>
  <c r="AH340" i="6"/>
  <c r="AI339" i="6"/>
  <c r="AH339" i="6"/>
  <c r="H339" i="6"/>
  <c r="AI338" i="6"/>
  <c r="AH338" i="6"/>
  <c r="AI337" i="6"/>
  <c r="AH337" i="6"/>
  <c r="AI336" i="6"/>
  <c r="AH336" i="6"/>
  <c r="AI335" i="6"/>
  <c r="AH335" i="6"/>
  <c r="AI334" i="6"/>
  <c r="AH334" i="6"/>
  <c r="AI333" i="6"/>
  <c r="AH333" i="6"/>
  <c r="AI332" i="6"/>
  <c r="AH332" i="6"/>
  <c r="AI331" i="6"/>
  <c r="AH331" i="6"/>
  <c r="H331" i="6"/>
  <c r="AI330" i="6"/>
  <c r="AH330" i="6"/>
  <c r="AI329" i="6"/>
  <c r="AH329" i="6"/>
  <c r="AI328" i="6"/>
  <c r="AH328" i="6"/>
  <c r="AI327" i="6"/>
  <c r="AH327" i="6"/>
  <c r="AI326" i="6"/>
  <c r="AH326" i="6"/>
  <c r="H326" i="6"/>
  <c r="AH325" i="6"/>
  <c r="AH324" i="6"/>
  <c r="AH323" i="6"/>
  <c r="AH322" i="6"/>
  <c r="AH321" i="6"/>
  <c r="AH320" i="6"/>
  <c r="AH319" i="6"/>
  <c r="AH318" i="6"/>
  <c r="AH317" i="6"/>
  <c r="AH316" i="6"/>
  <c r="H316" i="6"/>
  <c r="AH314" i="6"/>
  <c r="AH313" i="6"/>
  <c r="AI312" i="6"/>
  <c r="AH312" i="6"/>
  <c r="AI311" i="6"/>
  <c r="AH311" i="6"/>
  <c r="AI310" i="6"/>
  <c r="AH310" i="6"/>
  <c r="AI309" i="6"/>
  <c r="AH309" i="6"/>
  <c r="H309" i="6"/>
  <c r="AI308" i="6"/>
  <c r="AH308" i="6"/>
  <c r="AI307" i="6"/>
  <c r="AH307" i="6"/>
  <c r="AI306" i="6"/>
  <c r="AH306" i="6"/>
  <c r="AI305" i="6"/>
  <c r="AH305" i="6"/>
  <c r="H305" i="6"/>
  <c r="AI304" i="6"/>
  <c r="AH304" i="6"/>
  <c r="AI303" i="6"/>
  <c r="AH303" i="6"/>
  <c r="AI302" i="6"/>
  <c r="AH302" i="6"/>
  <c r="H302" i="6"/>
  <c r="AI301" i="6"/>
  <c r="AH301" i="6"/>
  <c r="AI300" i="6"/>
  <c r="AH300" i="6"/>
  <c r="AI299" i="6"/>
  <c r="AH299" i="6"/>
  <c r="AI298" i="6"/>
  <c r="AH298" i="6"/>
  <c r="H298" i="6"/>
  <c r="AI297" i="6"/>
  <c r="AH297" i="6"/>
  <c r="AI292" i="6"/>
  <c r="AH292" i="6"/>
  <c r="AI290" i="6"/>
  <c r="AH290" i="6"/>
  <c r="AI289" i="6"/>
  <c r="AH289" i="6"/>
  <c r="AI288" i="6"/>
  <c r="AH288" i="6"/>
  <c r="AI287" i="6"/>
  <c r="AH287" i="6"/>
  <c r="AI286" i="6"/>
  <c r="AH286" i="6"/>
  <c r="AI285" i="6"/>
  <c r="AH285" i="6"/>
  <c r="AI284" i="6"/>
  <c r="AH284" i="6"/>
  <c r="AI283" i="6"/>
  <c r="AH283" i="6"/>
  <c r="AI282" i="6"/>
  <c r="AH282" i="6"/>
  <c r="AI281" i="6"/>
  <c r="AH281" i="6"/>
  <c r="H281" i="6"/>
  <c r="AI280" i="6"/>
  <c r="AH280" i="6"/>
  <c r="AI278" i="6"/>
  <c r="AH278" i="6"/>
  <c r="AI277" i="6"/>
  <c r="AH277" i="6"/>
  <c r="AI276" i="6"/>
  <c r="AH276" i="6"/>
  <c r="AI275" i="6"/>
  <c r="AH275" i="6"/>
  <c r="AI274" i="6"/>
  <c r="AH274" i="6"/>
  <c r="AI273" i="6"/>
  <c r="AH273" i="6"/>
  <c r="AI272" i="6"/>
  <c r="AH272" i="6"/>
  <c r="AI271" i="6"/>
  <c r="AH271" i="6"/>
  <c r="AI270" i="6"/>
  <c r="AH270" i="6"/>
  <c r="H270" i="6"/>
  <c r="AI269" i="6"/>
  <c r="AH269" i="6"/>
  <c r="AI268" i="6"/>
  <c r="AH268" i="6"/>
  <c r="AI267" i="6"/>
  <c r="AH267" i="6"/>
  <c r="AI266" i="6"/>
  <c r="AH266" i="6"/>
  <c r="H266" i="6"/>
  <c r="AI265" i="6"/>
  <c r="AH265" i="6"/>
  <c r="AI264" i="6"/>
  <c r="AH264" i="6"/>
  <c r="H264" i="6"/>
  <c r="AI263" i="6"/>
  <c r="AH263" i="6"/>
  <c r="AI262" i="6"/>
  <c r="AH262" i="6"/>
  <c r="AI261" i="6"/>
  <c r="AH261" i="6"/>
  <c r="AI260" i="6"/>
  <c r="AH260" i="6"/>
  <c r="AI259" i="6"/>
  <c r="AH259" i="6"/>
  <c r="H259" i="6"/>
  <c r="AI258" i="6"/>
  <c r="AH258" i="6"/>
  <c r="AI257" i="6"/>
  <c r="AH257" i="6"/>
  <c r="AI255" i="6"/>
  <c r="AH255" i="6"/>
  <c r="AI254" i="6"/>
  <c r="AH254" i="6"/>
  <c r="H254" i="6"/>
  <c r="AI253" i="6"/>
  <c r="AH253" i="6"/>
  <c r="AI252" i="6"/>
  <c r="AH252" i="6"/>
  <c r="AI251" i="6"/>
  <c r="AH251" i="6"/>
  <c r="AI250" i="6"/>
  <c r="AH250" i="6"/>
  <c r="H250" i="6"/>
  <c r="AI249" i="6"/>
  <c r="AH249" i="6"/>
  <c r="AI248" i="6"/>
  <c r="AH248" i="6"/>
  <c r="AI247" i="6"/>
  <c r="AH247" i="6"/>
  <c r="AI246" i="6"/>
  <c r="AH246" i="6"/>
  <c r="AI245" i="6"/>
  <c r="AH245" i="6"/>
  <c r="H245" i="6"/>
  <c r="AI244" i="6"/>
  <c r="AH244" i="6"/>
  <c r="AI243" i="6"/>
  <c r="AH243" i="6"/>
  <c r="H243" i="6"/>
  <c r="AI242" i="6"/>
  <c r="AH242" i="6"/>
  <c r="H242" i="6"/>
  <c r="AI241" i="6"/>
  <c r="AH241" i="6"/>
  <c r="AI240" i="6"/>
  <c r="AH240" i="6"/>
  <c r="AI239" i="6"/>
  <c r="AH239" i="6"/>
  <c r="AI238" i="6"/>
  <c r="AH238" i="6"/>
  <c r="AI237" i="6"/>
  <c r="AH237" i="6"/>
  <c r="AI236" i="6"/>
  <c r="AH236" i="6"/>
  <c r="AI235" i="6"/>
  <c r="AH235" i="6"/>
  <c r="AI234" i="6"/>
  <c r="AH234" i="6"/>
  <c r="H234" i="6"/>
  <c r="AI233" i="6"/>
  <c r="AH233" i="6"/>
  <c r="AI232" i="6"/>
  <c r="AH232" i="6"/>
  <c r="AI231" i="6"/>
  <c r="AH231" i="6"/>
  <c r="AI230" i="6"/>
  <c r="AH230" i="6"/>
  <c r="AI229" i="6"/>
  <c r="AH229" i="6"/>
  <c r="AI228" i="6"/>
  <c r="AH228" i="6"/>
  <c r="AI227" i="6"/>
  <c r="AH227" i="6"/>
  <c r="H227" i="6"/>
  <c r="AI226" i="6"/>
  <c r="AH226" i="6"/>
  <c r="AI225" i="6"/>
  <c r="AH225" i="6"/>
  <c r="AI224" i="6"/>
  <c r="AH224" i="6"/>
  <c r="AI223" i="6"/>
  <c r="AH223" i="6"/>
  <c r="AI222" i="6"/>
  <c r="AH222" i="6"/>
  <c r="AI221" i="6"/>
  <c r="AH221" i="6"/>
  <c r="H221" i="6"/>
  <c r="AI220" i="6"/>
  <c r="AH220" i="6"/>
  <c r="AI219" i="6"/>
  <c r="AH219" i="6"/>
  <c r="AI218" i="6"/>
  <c r="AH218" i="6"/>
  <c r="H218" i="6"/>
  <c r="AH217" i="6"/>
  <c r="AI216" i="6"/>
  <c r="AH216" i="6"/>
  <c r="AI215" i="6"/>
  <c r="AH215" i="6"/>
  <c r="AI214" i="6"/>
  <c r="AH214" i="6"/>
  <c r="AI213" i="6"/>
  <c r="AH213" i="6"/>
  <c r="AI212" i="6"/>
  <c r="AH212" i="6"/>
  <c r="AI211" i="6"/>
  <c r="AH211" i="6"/>
  <c r="AI210" i="6"/>
  <c r="AH210" i="6"/>
  <c r="AI209" i="6"/>
  <c r="AH209" i="6"/>
  <c r="AI208" i="6"/>
  <c r="AH208" i="6"/>
  <c r="H208" i="6"/>
  <c r="AI207" i="6"/>
  <c r="AH207" i="6"/>
  <c r="AI206" i="6"/>
  <c r="AH206" i="6"/>
  <c r="AI205" i="6"/>
  <c r="AH205" i="6"/>
  <c r="AI204" i="6"/>
  <c r="AH204" i="6"/>
  <c r="AI203" i="6"/>
  <c r="AH203" i="6"/>
  <c r="H203" i="6"/>
  <c r="AI202" i="6"/>
  <c r="AH202" i="6"/>
  <c r="AI201" i="6"/>
  <c r="AH201" i="6"/>
  <c r="AI200" i="6"/>
  <c r="AH200" i="6"/>
  <c r="AI199" i="6"/>
  <c r="AH199" i="6"/>
  <c r="AI198" i="6"/>
  <c r="AH198" i="6"/>
  <c r="AI197" i="6"/>
  <c r="AH197" i="6"/>
  <c r="AI196" i="6"/>
  <c r="AH196" i="6"/>
  <c r="H196" i="6"/>
  <c r="AI195" i="6"/>
  <c r="AH195" i="6"/>
  <c r="AI194" i="6"/>
  <c r="AH194" i="6"/>
  <c r="AI193" i="6"/>
  <c r="AH193" i="6"/>
  <c r="AI192" i="6"/>
  <c r="AH192" i="6"/>
  <c r="AI191" i="6"/>
  <c r="AH191" i="6"/>
  <c r="AI190" i="6"/>
  <c r="AH190" i="6"/>
  <c r="H190" i="6"/>
  <c r="AI189" i="6"/>
  <c r="AH189" i="6"/>
  <c r="AI188" i="6"/>
  <c r="AH188" i="6"/>
  <c r="AI187" i="6"/>
  <c r="AH187" i="6"/>
  <c r="AI186" i="6"/>
  <c r="AH186" i="6"/>
  <c r="AI185" i="6"/>
  <c r="AH185" i="6"/>
  <c r="AI184" i="6"/>
  <c r="AH184" i="6"/>
  <c r="AI183" i="6"/>
  <c r="AH183" i="6"/>
  <c r="H183" i="6"/>
  <c r="AI182" i="6"/>
  <c r="AH182" i="6"/>
  <c r="AI181" i="6"/>
  <c r="AH181" i="6"/>
  <c r="AI180" i="6"/>
  <c r="AH180" i="6"/>
  <c r="AI179" i="6"/>
  <c r="AH179" i="6"/>
  <c r="AI178" i="6"/>
  <c r="AH178" i="6"/>
  <c r="H178" i="6"/>
  <c r="AI177" i="6"/>
  <c r="AH177" i="6"/>
  <c r="AI176" i="6"/>
  <c r="AH176" i="6"/>
  <c r="AI175" i="6"/>
  <c r="AH175" i="6"/>
  <c r="AI174" i="6"/>
  <c r="AH174" i="6"/>
  <c r="H174" i="6"/>
  <c r="AI173" i="6"/>
  <c r="AH173" i="6"/>
  <c r="AI172" i="6"/>
  <c r="AH172" i="6"/>
  <c r="AI171" i="6"/>
  <c r="AH171" i="6"/>
  <c r="AI170" i="6"/>
  <c r="AH170" i="6"/>
  <c r="AI169" i="6"/>
  <c r="AH169" i="6"/>
  <c r="AI168" i="6"/>
  <c r="AH168" i="6"/>
  <c r="H168" i="6"/>
  <c r="AI167" i="6"/>
  <c r="AH167" i="6"/>
  <c r="AI166" i="6"/>
  <c r="AH166" i="6"/>
  <c r="AI165" i="6"/>
  <c r="AH165" i="6"/>
  <c r="AI164" i="6"/>
  <c r="AH164" i="6"/>
  <c r="AI163" i="6"/>
  <c r="AH163" i="6"/>
  <c r="AI162" i="6"/>
  <c r="AH162" i="6"/>
  <c r="H162" i="6"/>
  <c r="AI161" i="6"/>
  <c r="AH161" i="6"/>
  <c r="AI159" i="6"/>
  <c r="AH159" i="6"/>
  <c r="AI158" i="6"/>
  <c r="AH158" i="6"/>
  <c r="AI156" i="6"/>
  <c r="AH156" i="6"/>
  <c r="AI155" i="6"/>
  <c r="AH155" i="6"/>
  <c r="AI154" i="6"/>
  <c r="AH154" i="6"/>
  <c r="AI153" i="6"/>
  <c r="AH153" i="6"/>
  <c r="AI152" i="6"/>
  <c r="AH152" i="6"/>
  <c r="AI151" i="6"/>
  <c r="AH151" i="6"/>
  <c r="AI150" i="6"/>
  <c r="AH150" i="6"/>
  <c r="AI149" i="6"/>
  <c r="AH149" i="6"/>
  <c r="H149" i="6"/>
  <c r="AI148" i="6"/>
  <c r="AI147" i="6"/>
  <c r="AH147" i="6"/>
  <c r="AI146" i="6"/>
  <c r="AH146" i="6"/>
  <c r="AI145" i="6"/>
  <c r="AH145" i="6"/>
  <c r="AI144" i="6"/>
  <c r="AH144" i="6"/>
  <c r="AI143" i="6"/>
  <c r="AH143" i="6"/>
  <c r="AI142" i="6"/>
  <c r="AH142" i="6"/>
  <c r="H142" i="6"/>
  <c r="AI141" i="6"/>
  <c r="AH141" i="6"/>
  <c r="AI140" i="6"/>
  <c r="AH140" i="6"/>
  <c r="AI139" i="6"/>
  <c r="AH139" i="6"/>
  <c r="AI138" i="6"/>
  <c r="AH138" i="6"/>
  <c r="AI137" i="6"/>
  <c r="AH137" i="6"/>
  <c r="AI136" i="6"/>
  <c r="AH136" i="6"/>
  <c r="AI135" i="6"/>
  <c r="AH135" i="6"/>
  <c r="AI134" i="6"/>
  <c r="AH134" i="6"/>
  <c r="AI132" i="6"/>
  <c r="AH132" i="6"/>
  <c r="AI131" i="6"/>
  <c r="AH131" i="6"/>
  <c r="AI130" i="6"/>
  <c r="AH130" i="6"/>
  <c r="AI129" i="6"/>
  <c r="AH129" i="6"/>
  <c r="AI128" i="6"/>
  <c r="AH128" i="6"/>
  <c r="AI127" i="6"/>
  <c r="AH127" i="6"/>
  <c r="AI126" i="6"/>
  <c r="AH126" i="6"/>
  <c r="AI125" i="6"/>
  <c r="AH125" i="6"/>
  <c r="AI124" i="6"/>
  <c r="AH124" i="6"/>
  <c r="AI123" i="6"/>
  <c r="AH123" i="6"/>
  <c r="H123" i="6"/>
  <c r="AI122" i="6"/>
  <c r="AH122" i="6"/>
  <c r="AI121" i="6"/>
  <c r="AH121" i="6"/>
  <c r="AI120" i="6"/>
  <c r="AH120" i="6"/>
  <c r="AI119" i="6"/>
  <c r="AH119" i="6"/>
  <c r="AI117" i="6"/>
  <c r="AH117" i="6"/>
  <c r="AI116" i="6"/>
  <c r="AH116" i="6"/>
  <c r="AI115" i="6"/>
  <c r="AH115" i="6"/>
  <c r="AI114" i="6"/>
  <c r="AH114" i="6"/>
  <c r="AI113" i="6"/>
  <c r="AH113" i="6"/>
  <c r="AI112" i="6"/>
  <c r="AH112" i="6"/>
  <c r="H112" i="6"/>
  <c r="AI110" i="6"/>
  <c r="AH110" i="6"/>
  <c r="AI108" i="6"/>
  <c r="AH108" i="6"/>
  <c r="H108" i="6"/>
  <c r="AI107" i="6"/>
  <c r="AH107" i="6"/>
  <c r="AI106" i="6"/>
  <c r="AH106" i="6"/>
  <c r="AI105" i="6"/>
  <c r="AH105" i="6"/>
  <c r="AI104" i="6"/>
  <c r="AH104" i="6"/>
  <c r="AI103" i="6"/>
  <c r="AH103" i="6"/>
  <c r="AI102" i="6"/>
  <c r="AH102" i="6"/>
  <c r="AI101" i="6"/>
  <c r="AH101" i="6"/>
  <c r="AI100" i="6"/>
  <c r="AH100" i="6"/>
  <c r="AI99" i="6"/>
  <c r="AH99" i="6"/>
  <c r="AI98" i="6"/>
  <c r="AH98" i="6"/>
  <c r="H98" i="6"/>
  <c r="AI97" i="6"/>
  <c r="AH97" i="6"/>
  <c r="AI96" i="6"/>
  <c r="AH96" i="6"/>
  <c r="AI95" i="6"/>
  <c r="AH95" i="6"/>
  <c r="AI94" i="6"/>
  <c r="AH94" i="6"/>
  <c r="AI93" i="6"/>
  <c r="AH93" i="6"/>
  <c r="AI92" i="6"/>
  <c r="AH92" i="6"/>
  <c r="AI91" i="6"/>
  <c r="AH91" i="6"/>
  <c r="AI90" i="6"/>
  <c r="AH90" i="6"/>
  <c r="H90" i="6"/>
  <c r="AI89" i="6"/>
  <c r="AH89" i="6"/>
  <c r="AI88" i="6"/>
  <c r="AH88" i="6"/>
  <c r="AI87" i="6"/>
  <c r="AH87" i="6"/>
  <c r="AI86" i="6"/>
  <c r="AH86" i="6"/>
  <c r="H86" i="6"/>
  <c r="AI85" i="6"/>
  <c r="AH85" i="6"/>
  <c r="AI84" i="6"/>
  <c r="AH84" i="6"/>
  <c r="AI83" i="6"/>
  <c r="AH83" i="6"/>
  <c r="H83" i="6"/>
  <c r="AI82" i="6"/>
  <c r="AH82" i="6"/>
  <c r="AI81" i="6"/>
  <c r="AH81" i="6"/>
  <c r="AI80" i="6"/>
  <c r="AH80" i="6"/>
  <c r="AI79" i="6"/>
  <c r="AH79" i="6"/>
  <c r="AI78" i="6"/>
  <c r="AH78" i="6"/>
  <c r="AI77" i="6"/>
  <c r="AH77" i="6"/>
  <c r="H77" i="6"/>
  <c r="AI76" i="6"/>
  <c r="AH76" i="6"/>
  <c r="AI75" i="6"/>
  <c r="AH75" i="6"/>
  <c r="AI74" i="6"/>
  <c r="AH74" i="6"/>
  <c r="AH73" i="6"/>
  <c r="AH72" i="6"/>
  <c r="AH71" i="6"/>
  <c r="AH70" i="6"/>
  <c r="AH69" i="6"/>
  <c r="H69" i="6"/>
  <c r="AH68" i="6"/>
  <c r="AH67" i="6"/>
  <c r="AH66" i="6"/>
  <c r="AH65" i="6"/>
  <c r="AH64" i="6"/>
  <c r="AH63" i="6"/>
  <c r="AH62" i="6"/>
  <c r="AH61" i="6"/>
  <c r="AH60" i="6"/>
  <c r="AH59" i="6"/>
  <c r="AH58" i="6"/>
  <c r="AH57" i="6"/>
  <c r="AH56" i="6"/>
  <c r="AH55" i="6"/>
  <c r="AH54" i="6"/>
  <c r="H54" i="6"/>
  <c r="AI53" i="6"/>
  <c r="AH53" i="6"/>
  <c r="AI52" i="6"/>
  <c r="AH52" i="6"/>
  <c r="AI51" i="6"/>
  <c r="AH51" i="6"/>
  <c r="AI50" i="6"/>
  <c r="AH50" i="6"/>
  <c r="AI49" i="6"/>
  <c r="AH49" i="6"/>
  <c r="AI48" i="6"/>
  <c r="AH48" i="6"/>
  <c r="AI47" i="6"/>
  <c r="AH47" i="6"/>
  <c r="AI46" i="6"/>
  <c r="AH46" i="6"/>
  <c r="AI45" i="6"/>
  <c r="AH45" i="6"/>
  <c r="AI43" i="6"/>
  <c r="AH43" i="6"/>
  <c r="AI42" i="6"/>
  <c r="AH42" i="6"/>
  <c r="AI41" i="6"/>
  <c r="AH41" i="6"/>
  <c r="AI40" i="6"/>
  <c r="AH40" i="6"/>
  <c r="AI39" i="6"/>
  <c r="AH39" i="6"/>
  <c r="AI38" i="6"/>
  <c r="AH38" i="6"/>
  <c r="AI37" i="6"/>
  <c r="AH37" i="6"/>
  <c r="AI36" i="6"/>
  <c r="AH36" i="6"/>
  <c r="AI35" i="6"/>
  <c r="AH35" i="6"/>
  <c r="AI34" i="6"/>
  <c r="AH34" i="6"/>
  <c r="AI33" i="6"/>
  <c r="AH33" i="6"/>
  <c r="AI32" i="6"/>
  <c r="AH32" i="6"/>
  <c r="AI31" i="6"/>
  <c r="AH31" i="6"/>
  <c r="H31" i="6"/>
  <c r="AI30" i="6"/>
  <c r="AH30" i="6"/>
  <c r="AI29" i="6"/>
  <c r="AH29" i="6"/>
  <c r="AI28" i="6"/>
  <c r="AH28" i="6"/>
  <c r="AI27" i="6"/>
  <c r="AH27" i="6"/>
  <c r="AI26" i="6"/>
  <c r="AH26" i="6"/>
  <c r="AI25" i="6"/>
  <c r="AH25" i="6"/>
  <c r="AI24" i="6"/>
  <c r="AH24" i="6"/>
  <c r="AI23" i="6"/>
  <c r="AH23" i="6"/>
  <c r="H23" i="6"/>
  <c r="AI22" i="6"/>
  <c r="AH22" i="6"/>
  <c r="AI21" i="6"/>
  <c r="AH21" i="6"/>
  <c r="AI20" i="6"/>
  <c r="AH20" i="6"/>
  <c r="AI19" i="6"/>
  <c r="AH19" i="6"/>
  <c r="AI18" i="6"/>
  <c r="AH18" i="6"/>
  <c r="AI17" i="6"/>
  <c r="AH17" i="6"/>
  <c r="AI16" i="6"/>
  <c r="AH16" i="6"/>
  <c r="AI15" i="6"/>
  <c r="AH15" i="6"/>
  <c r="AI14" i="6"/>
  <c r="AH14" i="6"/>
  <c r="H14" i="6"/>
  <c r="AI13" i="6"/>
  <c r="AH13" i="6"/>
  <c r="AI12" i="6"/>
  <c r="AH12" i="6"/>
  <c r="AI11" i="6"/>
  <c r="AH11" i="6"/>
  <c r="AI10" i="6"/>
  <c r="AH10" i="6"/>
  <c r="H10" i="6"/>
  <c r="AI255" i="5" l="1"/>
  <c r="AH255" i="5"/>
  <c r="AI124" i="5" l="1"/>
  <c r="AH124" i="5"/>
  <c r="AI19" i="5"/>
  <c r="AH19" i="5"/>
  <c r="AH349" i="5" l="1"/>
  <c r="AH348" i="5"/>
  <c r="AH347" i="5"/>
  <c r="AH346" i="5"/>
  <c r="AH345" i="5"/>
  <c r="AH344" i="5"/>
  <c r="AH343" i="5"/>
  <c r="AH342" i="5"/>
  <c r="AH341" i="5"/>
  <c r="AH340" i="5"/>
  <c r="H340" i="5"/>
  <c r="AI339" i="5"/>
  <c r="AH339" i="5"/>
  <c r="AI338" i="5"/>
  <c r="AH338" i="5"/>
  <c r="AI337" i="5"/>
  <c r="AH337" i="5"/>
  <c r="AI336" i="5"/>
  <c r="AH336" i="5"/>
  <c r="AI335" i="5"/>
  <c r="AH335" i="5"/>
  <c r="AI334" i="5"/>
  <c r="AH334" i="5"/>
  <c r="H334" i="5"/>
  <c r="AI333" i="5"/>
  <c r="AH333" i="5"/>
  <c r="AI332" i="5"/>
  <c r="AH332" i="5"/>
  <c r="AI331" i="5"/>
  <c r="AH331" i="5"/>
  <c r="AI330" i="5"/>
  <c r="AH330" i="5"/>
  <c r="AI329" i="5"/>
  <c r="AH329" i="5"/>
  <c r="AI328" i="5"/>
  <c r="AH328" i="5"/>
  <c r="AI327" i="5"/>
  <c r="AH327" i="5"/>
  <c r="AI326" i="5"/>
  <c r="AH326" i="5"/>
  <c r="H326" i="5"/>
  <c r="AI325" i="5"/>
  <c r="AH325" i="5"/>
  <c r="AI324" i="5"/>
  <c r="AH324" i="5"/>
  <c r="AI323" i="5"/>
  <c r="AH323" i="5"/>
  <c r="AI322" i="5"/>
  <c r="AH322" i="5"/>
  <c r="AI321" i="5"/>
  <c r="AH321" i="5"/>
  <c r="H321" i="5"/>
  <c r="AH320" i="5"/>
  <c r="AH319" i="5"/>
  <c r="AH318" i="5"/>
  <c r="AH317" i="5"/>
  <c r="AH316" i="5"/>
  <c r="AH315" i="5"/>
  <c r="AH314" i="5"/>
  <c r="AH313" i="5"/>
  <c r="AH312" i="5"/>
  <c r="AH311" i="5"/>
  <c r="H311" i="5"/>
  <c r="AH309" i="5"/>
  <c r="AH308" i="5"/>
  <c r="AI307" i="5"/>
  <c r="AH307" i="5"/>
  <c r="AI306" i="5"/>
  <c r="AH306" i="5"/>
  <c r="AI305" i="5"/>
  <c r="AH305" i="5"/>
  <c r="AI304" i="5"/>
  <c r="AH304" i="5"/>
  <c r="H304" i="5"/>
  <c r="AI303" i="5"/>
  <c r="AH303" i="5"/>
  <c r="AI302" i="5"/>
  <c r="AH302" i="5"/>
  <c r="AI301" i="5"/>
  <c r="AH301" i="5"/>
  <c r="AI300" i="5"/>
  <c r="AH300" i="5"/>
  <c r="H300" i="5"/>
  <c r="AI299" i="5"/>
  <c r="AH299" i="5"/>
  <c r="AI298" i="5"/>
  <c r="AH298" i="5"/>
  <c r="AI297" i="5"/>
  <c r="AH297" i="5"/>
  <c r="H297" i="5"/>
  <c r="AI296" i="5"/>
  <c r="AH296" i="5"/>
  <c r="AI295" i="5"/>
  <c r="AH295" i="5"/>
  <c r="AI294" i="5"/>
  <c r="AH294" i="5"/>
  <c r="AI293" i="5"/>
  <c r="AH293" i="5"/>
  <c r="H293" i="5"/>
  <c r="AI292" i="5"/>
  <c r="AH292" i="5"/>
  <c r="AI287" i="5"/>
  <c r="AH287" i="5"/>
  <c r="AI285" i="5"/>
  <c r="AH285" i="5"/>
  <c r="AI284" i="5"/>
  <c r="AH284" i="5"/>
  <c r="AI283" i="5"/>
  <c r="AH283" i="5"/>
  <c r="AI282" i="5"/>
  <c r="AH282" i="5"/>
  <c r="AI281" i="5"/>
  <c r="AH281" i="5"/>
  <c r="AI280" i="5"/>
  <c r="AH280" i="5"/>
  <c r="AI279" i="5"/>
  <c r="AH279" i="5"/>
  <c r="AI278" i="5"/>
  <c r="AH278" i="5"/>
  <c r="AI277" i="5"/>
  <c r="AH277" i="5"/>
  <c r="AI276" i="5"/>
  <c r="AH276" i="5"/>
  <c r="H276" i="5"/>
  <c r="AI275" i="5"/>
  <c r="AH275" i="5"/>
  <c r="AI273" i="5"/>
  <c r="AH273" i="5"/>
  <c r="AI272" i="5"/>
  <c r="AH272" i="5"/>
  <c r="AI271" i="5"/>
  <c r="AH271" i="5"/>
  <c r="AI270" i="5"/>
  <c r="AH270" i="5"/>
  <c r="AI269" i="5"/>
  <c r="AH269" i="5"/>
  <c r="AI268" i="5"/>
  <c r="AH268" i="5"/>
  <c r="AI267" i="5"/>
  <c r="AH267" i="5"/>
  <c r="AI266" i="5"/>
  <c r="AH266" i="5"/>
  <c r="AI265" i="5"/>
  <c r="AH265" i="5"/>
  <c r="H265" i="5"/>
  <c r="AI264" i="5"/>
  <c r="AH264" i="5"/>
  <c r="AI263" i="5"/>
  <c r="AH263" i="5"/>
  <c r="AI262" i="5"/>
  <c r="AH262" i="5"/>
  <c r="AI261" i="5"/>
  <c r="AH261" i="5"/>
  <c r="H261" i="5"/>
  <c r="AI260" i="5"/>
  <c r="AH260" i="5"/>
  <c r="AI259" i="5"/>
  <c r="AH259" i="5"/>
  <c r="H259" i="5"/>
  <c r="AI258" i="5"/>
  <c r="AH258" i="5"/>
  <c r="AI257" i="5"/>
  <c r="AH257" i="5"/>
  <c r="AI256" i="5"/>
  <c r="AH256" i="5"/>
  <c r="AI254" i="5"/>
  <c r="AH254" i="5"/>
  <c r="AI253" i="5"/>
  <c r="AH253" i="5"/>
  <c r="H253" i="5"/>
  <c r="AI252" i="5"/>
  <c r="AH252" i="5"/>
  <c r="AI251" i="5"/>
  <c r="AH251" i="5"/>
  <c r="AI250" i="5"/>
  <c r="AH250" i="5"/>
  <c r="AI249" i="5"/>
  <c r="AH249" i="5"/>
  <c r="H249" i="5"/>
  <c r="AI248" i="5"/>
  <c r="AH248" i="5"/>
  <c r="AI247" i="5"/>
  <c r="AH247" i="5"/>
  <c r="AI246" i="5"/>
  <c r="AH246" i="5"/>
  <c r="AI245" i="5"/>
  <c r="AH245" i="5"/>
  <c r="H245" i="5"/>
  <c r="AI244" i="5"/>
  <c r="AH244" i="5"/>
  <c r="AI243" i="5"/>
  <c r="AH243" i="5"/>
  <c r="AI242" i="5"/>
  <c r="AH242" i="5"/>
  <c r="AI241" i="5"/>
  <c r="AH241" i="5"/>
  <c r="AI240" i="5"/>
  <c r="AH240" i="5"/>
  <c r="H240" i="5"/>
  <c r="AI239" i="5"/>
  <c r="AH239" i="5"/>
  <c r="AI238" i="5"/>
  <c r="AH238" i="5"/>
  <c r="H238" i="5"/>
  <c r="AI237" i="5"/>
  <c r="AH237" i="5"/>
  <c r="H237" i="5"/>
  <c r="AI236" i="5"/>
  <c r="AH236" i="5"/>
  <c r="AI235" i="5"/>
  <c r="AH235" i="5"/>
  <c r="AI234" i="5"/>
  <c r="AH234" i="5"/>
  <c r="AI233" i="5"/>
  <c r="AH233" i="5"/>
  <c r="AI232" i="5"/>
  <c r="AH232" i="5"/>
  <c r="AI231" i="5"/>
  <c r="AH231" i="5"/>
  <c r="AI230" i="5"/>
  <c r="AH230" i="5"/>
  <c r="AI229" i="5"/>
  <c r="AH229" i="5"/>
  <c r="H229" i="5"/>
  <c r="AI228" i="5"/>
  <c r="AH228" i="5"/>
  <c r="AI227" i="5"/>
  <c r="AH227" i="5"/>
  <c r="AI226" i="5"/>
  <c r="AH226" i="5"/>
  <c r="AI225" i="5"/>
  <c r="AH225" i="5"/>
  <c r="AI224" i="5"/>
  <c r="AH224" i="5"/>
  <c r="AI223" i="5"/>
  <c r="AH223" i="5"/>
  <c r="AI222" i="5"/>
  <c r="AH222" i="5"/>
  <c r="H222" i="5"/>
  <c r="AI221" i="5"/>
  <c r="AH221" i="5"/>
  <c r="AI220" i="5"/>
  <c r="AH220" i="5"/>
  <c r="AI219" i="5"/>
  <c r="AH219" i="5"/>
  <c r="AI218" i="5"/>
  <c r="AH218" i="5"/>
  <c r="AI217" i="5"/>
  <c r="AH217" i="5"/>
  <c r="AI216" i="5"/>
  <c r="AH216" i="5"/>
  <c r="H216" i="5"/>
  <c r="AI215" i="5"/>
  <c r="AH215" i="5"/>
  <c r="AI214" i="5"/>
  <c r="AH214" i="5"/>
  <c r="AI213" i="5"/>
  <c r="AH213" i="5"/>
  <c r="H213" i="5"/>
  <c r="AH212" i="5"/>
  <c r="AI211" i="5"/>
  <c r="AH211" i="5"/>
  <c r="AI210" i="5"/>
  <c r="AH210" i="5"/>
  <c r="AI209" i="5"/>
  <c r="AH209" i="5"/>
  <c r="AI208" i="5"/>
  <c r="AH208" i="5"/>
  <c r="AI207" i="5"/>
  <c r="AH207" i="5"/>
  <c r="AI206" i="5"/>
  <c r="AH206" i="5"/>
  <c r="AI205" i="5"/>
  <c r="AH205" i="5"/>
  <c r="AI204" i="5"/>
  <c r="AH204" i="5"/>
  <c r="AI203" i="5"/>
  <c r="AH203" i="5"/>
  <c r="H203" i="5"/>
  <c r="AI202" i="5"/>
  <c r="AH202" i="5"/>
  <c r="AI201" i="5"/>
  <c r="AH201" i="5"/>
  <c r="AI200" i="5"/>
  <c r="AH200" i="5"/>
  <c r="AI199" i="5"/>
  <c r="AH199" i="5"/>
  <c r="AI198" i="5"/>
  <c r="AH198" i="5"/>
  <c r="H198" i="5"/>
  <c r="AI197" i="5"/>
  <c r="AH197" i="5"/>
  <c r="AI196" i="5"/>
  <c r="AH196" i="5"/>
  <c r="AI195" i="5"/>
  <c r="AH195" i="5"/>
  <c r="AI194" i="5"/>
  <c r="AH194" i="5"/>
  <c r="AI193" i="5"/>
  <c r="AH193" i="5"/>
  <c r="AI192" i="5"/>
  <c r="AH192" i="5"/>
  <c r="AI191" i="5"/>
  <c r="AH191" i="5"/>
  <c r="H191" i="5"/>
  <c r="AI190" i="5"/>
  <c r="AH190" i="5"/>
  <c r="AI189" i="5"/>
  <c r="AH189" i="5"/>
  <c r="AI188" i="5"/>
  <c r="AH188" i="5"/>
  <c r="AI187" i="5"/>
  <c r="AH187" i="5"/>
  <c r="AI186" i="5"/>
  <c r="AH186" i="5"/>
  <c r="AI185" i="5"/>
  <c r="AH185" i="5"/>
  <c r="H185" i="5"/>
  <c r="AI184" i="5"/>
  <c r="AH184" i="5"/>
  <c r="AI183" i="5"/>
  <c r="AH183" i="5"/>
  <c r="AI182" i="5"/>
  <c r="AH182" i="5"/>
  <c r="AI181" i="5"/>
  <c r="AH181" i="5"/>
  <c r="AI180" i="5"/>
  <c r="AH180" i="5"/>
  <c r="AI179" i="5"/>
  <c r="AH179" i="5"/>
  <c r="AI178" i="5"/>
  <c r="AH178" i="5"/>
  <c r="H178" i="5"/>
  <c r="AI177" i="5"/>
  <c r="AH177" i="5"/>
  <c r="AI176" i="5"/>
  <c r="AH176" i="5"/>
  <c r="AI175" i="5"/>
  <c r="AH175" i="5"/>
  <c r="AI174" i="5"/>
  <c r="AH174" i="5"/>
  <c r="AI173" i="5"/>
  <c r="AH173" i="5"/>
  <c r="H173" i="5"/>
  <c r="AI172" i="5"/>
  <c r="AH172" i="5"/>
  <c r="AI171" i="5"/>
  <c r="AH171" i="5"/>
  <c r="AI170" i="5"/>
  <c r="AH170" i="5"/>
  <c r="AI169" i="5"/>
  <c r="AH169" i="5"/>
  <c r="H169" i="5"/>
  <c r="AI168" i="5"/>
  <c r="AH168" i="5"/>
  <c r="AI167" i="5"/>
  <c r="AH167" i="5"/>
  <c r="AI166" i="5"/>
  <c r="AH166" i="5"/>
  <c r="AI165" i="5"/>
  <c r="AH165" i="5"/>
  <c r="AI164" i="5"/>
  <c r="AH164" i="5"/>
  <c r="AI163" i="5"/>
  <c r="AH163" i="5"/>
  <c r="H163" i="5"/>
  <c r="AI162" i="5"/>
  <c r="AH162" i="5"/>
  <c r="AI161" i="5"/>
  <c r="AH161" i="5"/>
  <c r="AI160" i="5"/>
  <c r="AH160" i="5"/>
  <c r="AI159" i="5"/>
  <c r="AH159" i="5"/>
  <c r="AI158" i="5"/>
  <c r="AH158" i="5"/>
  <c r="AI157" i="5"/>
  <c r="AH157" i="5"/>
  <c r="H157" i="5"/>
  <c r="AI156" i="5"/>
  <c r="AH156" i="5"/>
  <c r="AI155" i="5"/>
  <c r="AH155" i="5"/>
  <c r="AI154" i="5"/>
  <c r="AH154" i="5"/>
  <c r="AI153" i="5"/>
  <c r="AH153" i="5"/>
  <c r="AI152" i="5"/>
  <c r="AH152" i="5"/>
  <c r="AI151" i="5"/>
  <c r="AH151" i="5"/>
  <c r="AI150" i="5"/>
  <c r="AH150" i="5"/>
  <c r="AI149" i="5"/>
  <c r="AH149" i="5"/>
  <c r="AI148" i="5"/>
  <c r="AH148" i="5"/>
  <c r="AI147" i="5"/>
  <c r="AH147" i="5"/>
  <c r="AI146" i="5"/>
  <c r="AH146" i="5"/>
  <c r="H146" i="5"/>
  <c r="AI145" i="5"/>
  <c r="AI144" i="5"/>
  <c r="AH144" i="5"/>
  <c r="AI143" i="5"/>
  <c r="AH143" i="5"/>
  <c r="AI142" i="5"/>
  <c r="AH142" i="5"/>
  <c r="AI141" i="5"/>
  <c r="AH141" i="5"/>
  <c r="AI140" i="5"/>
  <c r="AH140" i="5"/>
  <c r="AI139" i="5"/>
  <c r="AH139" i="5"/>
  <c r="H139" i="5"/>
  <c r="AI138" i="5"/>
  <c r="AH138" i="5"/>
  <c r="AI137" i="5"/>
  <c r="AH137" i="5"/>
  <c r="AI136" i="5"/>
  <c r="AH136" i="5"/>
  <c r="AI135" i="5"/>
  <c r="AH135" i="5"/>
  <c r="AI134" i="5"/>
  <c r="AH134" i="5"/>
  <c r="AI133" i="5"/>
  <c r="AH133" i="5"/>
  <c r="AI132" i="5"/>
  <c r="AH132" i="5"/>
  <c r="AI131" i="5"/>
  <c r="AH131" i="5"/>
  <c r="AI130" i="5"/>
  <c r="AH130" i="5"/>
  <c r="AI129" i="5"/>
  <c r="AH129" i="5"/>
  <c r="AI128" i="5"/>
  <c r="AH128" i="5"/>
  <c r="H128" i="5"/>
  <c r="AI127" i="5"/>
  <c r="AH127" i="5"/>
  <c r="AI126" i="5"/>
  <c r="AH126" i="5"/>
  <c r="AI125" i="5"/>
  <c r="AH125" i="5"/>
  <c r="AI123" i="5"/>
  <c r="AH123" i="5"/>
  <c r="AI122" i="5"/>
  <c r="AH122" i="5"/>
  <c r="AI121" i="5"/>
  <c r="AH121" i="5"/>
  <c r="AI120" i="5"/>
  <c r="AH120" i="5"/>
  <c r="H120" i="5"/>
  <c r="AI119" i="5"/>
  <c r="AH119" i="5"/>
  <c r="AI118" i="5"/>
  <c r="AH118" i="5"/>
  <c r="AI117" i="5"/>
  <c r="AH117" i="5"/>
  <c r="AI116" i="5"/>
  <c r="AH116" i="5"/>
  <c r="AI115" i="5"/>
  <c r="AH115" i="5"/>
  <c r="AI114" i="5"/>
  <c r="AH114" i="5"/>
  <c r="AI113" i="5"/>
  <c r="AH113" i="5"/>
  <c r="AI112" i="5"/>
  <c r="AH112" i="5"/>
  <c r="AI111" i="5"/>
  <c r="AH111" i="5"/>
  <c r="AI110" i="5"/>
  <c r="AH110" i="5"/>
  <c r="H110" i="5"/>
  <c r="AI109" i="5"/>
  <c r="AH109" i="5"/>
  <c r="AI108" i="5"/>
  <c r="AH108" i="5"/>
  <c r="H108" i="5"/>
  <c r="AI107" i="5"/>
  <c r="AH107" i="5"/>
  <c r="AI106" i="5"/>
  <c r="AH106" i="5"/>
  <c r="AI105" i="5"/>
  <c r="AH105" i="5"/>
  <c r="AI104" i="5"/>
  <c r="AH104" i="5"/>
  <c r="AI103" i="5"/>
  <c r="AH103" i="5"/>
  <c r="AI102" i="5"/>
  <c r="AH102" i="5"/>
  <c r="AI101" i="5"/>
  <c r="AH101" i="5"/>
  <c r="AI100" i="5"/>
  <c r="AH100" i="5"/>
  <c r="AI99" i="5"/>
  <c r="AH99" i="5"/>
  <c r="AI98" i="5"/>
  <c r="AH98" i="5"/>
  <c r="H98" i="5"/>
  <c r="AI97" i="5"/>
  <c r="AH97" i="5"/>
  <c r="AI96" i="5"/>
  <c r="AH96" i="5"/>
  <c r="AI95" i="5"/>
  <c r="AH95" i="5"/>
  <c r="AI94" i="5"/>
  <c r="AH94" i="5"/>
  <c r="AI93" i="5"/>
  <c r="AH93" i="5"/>
  <c r="AI92" i="5"/>
  <c r="AH92" i="5"/>
  <c r="AI91" i="5"/>
  <c r="AH91" i="5"/>
  <c r="AI90" i="5"/>
  <c r="AH90" i="5"/>
  <c r="H90" i="5"/>
  <c r="AI89" i="5"/>
  <c r="AH89" i="5"/>
  <c r="AI88" i="5"/>
  <c r="AH88" i="5"/>
  <c r="AI87" i="5"/>
  <c r="AH87" i="5"/>
  <c r="AI86" i="5"/>
  <c r="AH86" i="5"/>
  <c r="H86" i="5"/>
  <c r="AI85" i="5"/>
  <c r="AH85" i="5"/>
  <c r="AI84" i="5"/>
  <c r="AH84" i="5"/>
  <c r="AI83" i="5"/>
  <c r="AH83" i="5"/>
  <c r="H83" i="5"/>
  <c r="AI82" i="5"/>
  <c r="AH82" i="5"/>
  <c r="AI81" i="5"/>
  <c r="AH81" i="5"/>
  <c r="AI80" i="5"/>
  <c r="AH80" i="5"/>
  <c r="AI79" i="5"/>
  <c r="AH79" i="5"/>
  <c r="AI78" i="5"/>
  <c r="AH78" i="5"/>
  <c r="AI77" i="5"/>
  <c r="AH77" i="5"/>
  <c r="H77" i="5"/>
  <c r="AI76" i="5"/>
  <c r="AH76" i="5"/>
  <c r="AI75" i="5"/>
  <c r="AH75" i="5"/>
  <c r="AI74" i="5"/>
  <c r="AH74" i="5"/>
  <c r="AH73" i="5"/>
  <c r="AH72" i="5"/>
  <c r="AH71" i="5"/>
  <c r="AH70" i="5"/>
  <c r="AH69" i="5"/>
  <c r="H69" i="5"/>
  <c r="AH68" i="5"/>
  <c r="AH67" i="5"/>
  <c r="AH66" i="5"/>
  <c r="AH65" i="5"/>
  <c r="AH64" i="5"/>
  <c r="AH63" i="5"/>
  <c r="AH62" i="5"/>
  <c r="AH61" i="5"/>
  <c r="AH60" i="5"/>
  <c r="AH59" i="5"/>
  <c r="AH58" i="5"/>
  <c r="AH57" i="5"/>
  <c r="AH56" i="5"/>
  <c r="AH55" i="5"/>
  <c r="AH54" i="5"/>
  <c r="H54" i="5"/>
  <c r="AI53" i="5"/>
  <c r="AH53" i="5"/>
  <c r="AI52" i="5"/>
  <c r="AH52" i="5"/>
  <c r="AI51" i="5"/>
  <c r="AH51" i="5"/>
  <c r="AI50" i="5"/>
  <c r="AH50" i="5"/>
  <c r="AI49" i="5"/>
  <c r="AH49" i="5"/>
  <c r="AI48" i="5"/>
  <c r="AH48" i="5"/>
  <c r="AI47" i="5"/>
  <c r="AH47" i="5"/>
  <c r="AI46" i="5"/>
  <c r="AH46" i="5"/>
  <c r="AI45" i="5"/>
  <c r="AH45" i="5"/>
  <c r="AI44" i="5"/>
  <c r="AH44" i="5"/>
  <c r="AI43" i="5"/>
  <c r="AH43" i="5"/>
  <c r="AI42" i="5"/>
  <c r="AH42" i="5"/>
  <c r="AI41" i="5"/>
  <c r="AH41" i="5"/>
  <c r="AI40" i="5"/>
  <c r="AH40" i="5"/>
  <c r="AI39" i="5"/>
  <c r="AH39" i="5"/>
  <c r="AI38" i="5"/>
  <c r="AH38" i="5"/>
  <c r="AI37" i="5"/>
  <c r="AH37" i="5"/>
  <c r="AI36" i="5"/>
  <c r="AH36" i="5"/>
  <c r="AI35" i="5"/>
  <c r="AH35" i="5"/>
  <c r="AI34" i="5"/>
  <c r="AH34" i="5"/>
  <c r="AI33" i="5"/>
  <c r="AH33" i="5"/>
  <c r="AI32" i="5"/>
  <c r="AH32" i="5"/>
  <c r="H32" i="5"/>
  <c r="AI31" i="5"/>
  <c r="AH31" i="5"/>
  <c r="AI30" i="5"/>
  <c r="AH30" i="5"/>
  <c r="AI29" i="5"/>
  <c r="AH29" i="5"/>
  <c r="AI28" i="5"/>
  <c r="AH28" i="5"/>
  <c r="AI27" i="5"/>
  <c r="AH27" i="5"/>
  <c r="AI26" i="5"/>
  <c r="AH26" i="5"/>
  <c r="AI25" i="5"/>
  <c r="AH25" i="5"/>
  <c r="AI24" i="5"/>
  <c r="AH24" i="5"/>
  <c r="H24" i="5"/>
  <c r="AI23" i="5"/>
  <c r="AH23" i="5"/>
  <c r="AI22" i="5"/>
  <c r="AH22" i="5"/>
  <c r="AI21" i="5"/>
  <c r="AH21" i="5"/>
  <c r="AI20" i="5"/>
  <c r="AH20" i="5"/>
  <c r="AI18" i="5"/>
  <c r="AH18" i="5"/>
  <c r="AI17" i="5"/>
  <c r="AH17" i="5"/>
  <c r="AI16" i="5"/>
  <c r="AH16" i="5"/>
  <c r="AI15" i="5"/>
  <c r="AH15" i="5"/>
  <c r="AI14" i="5"/>
  <c r="AH14" i="5"/>
  <c r="H14" i="5"/>
  <c r="AI13" i="5"/>
  <c r="AH13" i="5"/>
  <c r="AI12" i="5"/>
  <c r="AH12" i="5"/>
  <c r="AI11" i="5"/>
  <c r="AH11" i="5"/>
  <c r="AI10" i="5"/>
  <c r="AH10" i="5"/>
  <c r="H10" i="5"/>
  <c r="AI147" i="3" l="1"/>
  <c r="AH147" i="3"/>
  <c r="AI315" i="3"/>
  <c r="AH315" i="3"/>
  <c r="AI310" i="3"/>
  <c r="AH310" i="3"/>
  <c r="AI308" i="3"/>
  <c r="AH308" i="3"/>
  <c r="AI306" i="3"/>
  <c r="AH306" i="3"/>
  <c r="AI291" i="3"/>
  <c r="AH291" i="3"/>
  <c r="AH289" i="3"/>
  <c r="AI289" i="3"/>
  <c r="AI288" i="3"/>
  <c r="AH288" i="3"/>
  <c r="AI112" i="3"/>
  <c r="AH112" i="3"/>
  <c r="AI110" i="3"/>
  <c r="AH110" i="3"/>
  <c r="AI15" i="3" l="1"/>
  <c r="AH15" i="3"/>
  <c r="AH357" i="3" l="1"/>
  <c r="AH356" i="3"/>
  <c r="AH355" i="3"/>
  <c r="AH354" i="3"/>
  <c r="AH353" i="3"/>
  <c r="AH352" i="3"/>
  <c r="AH351" i="3"/>
  <c r="AH350" i="3"/>
  <c r="AH349" i="3"/>
  <c r="AH348" i="3"/>
  <c r="H348" i="3"/>
  <c r="AI347" i="3"/>
  <c r="AH347" i="3"/>
  <c r="AI346" i="3"/>
  <c r="AH346" i="3"/>
  <c r="AI345" i="3"/>
  <c r="AH345" i="3"/>
  <c r="AI344" i="3"/>
  <c r="AH344" i="3"/>
  <c r="AI343" i="3"/>
  <c r="AH343" i="3"/>
  <c r="AI342" i="3"/>
  <c r="AH342" i="3"/>
  <c r="H342" i="3"/>
  <c r="AI341" i="3"/>
  <c r="AH341" i="3"/>
  <c r="AI340" i="3"/>
  <c r="AH340" i="3"/>
  <c r="AI339" i="3"/>
  <c r="AH339" i="3"/>
  <c r="AI338" i="3"/>
  <c r="AH338" i="3"/>
  <c r="AI337" i="3"/>
  <c r="AH337" i="3"/>
  <c r="AI336" i="3"/>
  <c r="AH336" i="3"/>
  <c r="AI335" i="3"/>
  <c r="AH335" i="3"/>
  <c r="AI334" i="3"/>
  <c r="AH334" i="3"/>
  <c r="H334" i="3"/>
  <c r="AI333" i="3"/>
  <c r="AH333" i="3"/>
  <c r="AI332" i="3"/>
  <c r="AH332" i="3"/>
  <c r="AI331" i="3"/>
  <c r="AH331" i="3"/>
  <c r="AI330" i="3"/>
  <c r="AH330" i="3"/>
  <c r="AI329" i="3"/>
  <c r="AH329" i="3"/>
  <c r="H329" i="3"/>
  <c r="AH328" i="3"/>
  <c r="AH327" i="3"/>
  <c r="AH326" i="3"/>
  <c r="AH325" i="3"/>
  <c r="AH324" i="3"/>
  <c r="AH323" i="3"/>
  <c r="AH322" i="3"/>
  <c r="AH321" i="3"/>
  <c r="AH320" i="3"/>
  <c r="AH319" i="3"/>
  <c r="H319" i="3"/>
  <c r="AH317" i="3"/>
  <c r="AH316" i="3"/>
  <c r="AI314" i="3"/>
  <c r="AH314" i="3"/>
  <c r="AI313" i="3"/>
  <c r="AH313" i="3"/>
  <c r="AI312" i="3"/>
  <c r="AH312" i="3"/>
  <c r="AI311" i="3"/>
  <c r="AH311" i="3"/>
  <c r="H311" i="3"/>
  <c r="AI309" i="3"/>
  <c r="AH309" i="3"/>
  <c r="AI307" i="3"/>
  <c r="AH307" i="3"/>
  <c r="AI305" i="3"/>
  <c r="AH305" i="3"/>
  <c r="AI304" i="3"/>
  <c r="AH304" i="3"/>
  <c r="H304" i="3"/>
  <c r="AI303" i="3"/>
  <c r="AH303" i="3"/>
  <c r="AI302" i="3"/>
  <c r="AH302" i="3"/>
  <c r="AI301" i="3"/>
  <c r="AH301" i="3"/>
  <c r="H301" i="3"/>
  <c r="AI300" i="3"/>
  <c r="AH300" i="3"/>
  <c r="AI299" i="3"/>
  <c r="AH299" i="3"/>
  <c r="AI298" i="3"/>
  <c r="AH298" i="3"/>
  <c r="AI297" i="3"/>
  <c r="AH297" i="3"/>
  <c r="H297" i="3"/>
  <c r="AI296" i="3"/>
  <c r="AH296" i="3"/>
  <c r="AI290" i="3"/>
  <c r="AH290" i="3"/>
  <c r="AI287" i="3"/>
  <c r="AH287" i="3"/>
  <c r="AI286" i="3"/>
  <c r="AH286" i="3"/>
  <c r="AI285" i="3"/>
  <c r="AH285" i="3"/>
  <c r="AI284" i="3"/>
  <c r="AH284" i="3"/>
  <c r="AI283" i="3"/>
  <c r="AH283" i="3"/>
  <c r="AI282" i="3"/>
  <c r="AH282" i="3"/>
  <c r="AI281" i="3"/>
  <c r="AH281" i="3"/>
  <c r="AI280" i="3"/>
  <c r="AH280" i="3"/>
  <c r="AI279" i="3"/>
  <c r="AH279" i="3"/>
  <c r="AI278" i="3"/>
  <c r="AH278" i="3"/>
  <c r="H278" i="3"/>
  <c r="AI277" i="3"/>
  <c r="AH277" i="3"/>
  <c r="AI275" i="3"/>
  <c r="AH275" i="3"/>
  <c r="AI274" i="3"/>
  <c r="AH274" i="3"/>
  <c r="AI273" i="3"/>
  <c r="AH273" i="3"/>
  <c r="AI272" i="3"/>
  <c r="AH272" i="3"/>
  <c r="AI271" i="3"/>
  <c r="AH271" i="3"/>
  <c r="AI270" i="3"/>
  <c r="AH270" i="3"/>
  <c r="AI269" i="3"/>
  <c r="AH269" i="3"/>
  <c r="AI268" i="3"/>
  <c r="AH268" i="3"/>
  <c r="AI267" i="3"/>
  <c r="AH267" i="3"/>
  <c r="H267" i="3"/>
  <c r="AI266" i="3"/>
  <c r="AH266" i="3"/>
  <c r="AI265" i="3"/>
  <c r="AH265" i="3"/>
  <c r="AI264" i="3"/>
  <c r="AH264" i="3"/>
  <c r="AI263" i="3"/>
  <c r="AH263" i="3"/>
  <c r="H263" i="3"/>
  <c r="AI262" i="3"/>
  <c r="AH262" i="3"/>
  <c r="AI261" i="3"/>
  <c r="AH261" i="3"/>
  <c r="H261" i="3"/>
  <c r="AI260" i="3"/>
  <c r="AH260" i="3"/>
  <c r="AI259" i="3"/>
  <c r="AH259" i="3"/>
  <c r="AI258" i="3"/>
  <c r="AH258" i="3"/>
  <c r="AI257" i="3"/>
  <c r="AH257" i="3"/>
  <c r="AI256" i="3"/>
  <c r="AH256" i="3"/>
  <c r="H256" i="3"/>
  <c r="AI255" i="3"/>
  <c r="AH255" i="3"/>
  <c r="AI254" i="3"/>
  <c r="AH254" i="3"/>
  <c r="AI253" i="3"/>
  <c r="AH253" i="3"/>
  <c r="AI252" i="3"/>
  <c r="AH252" i="3"/>
  <c r="H252" i="3"/>
  <c r="AI251" i="3"/>
  <c r="AH251" i="3"/>
  <c r="AI250" i="3"/>
  <c r="AH250" i="3"/>
  <c r="AI249" i="3"/>
  <c r="AH249" i="3"/>
  <c r="AI248" i="3"/>
  <c r="AH248" i="3"/>
  <c r="H248" i="3"/>
  <c r="AI247" i="3"/>
  <c r="AH247" i="3"/>
  <c r="AI246" i="3"/>
  <c r="AH246" i="3"/>
  <c r="AI245" i="3"/>
  <c r="AH245" i="3"/>
  <c r="AI244" i="3"/>
  <c r="AH244" i="3"/>
  <c r="AI243" i="3"/>
  <c r="AH243" i="3"/>
  <c r="H243" i="3"/>
  <c r="AI242" i="3"/>
  <c r="AH242" i="3"/>
  <c r="AI241" i="3"/>
  <c r="AH241" i="3"/>
  <c r="H241" i="3"/>
  <c r="AI240" i="3"/>
  <c r="AH240" i="3"/>
  <c r="H240" i="3"/>
  <c r="AI239" i="3"/>
  <c r="AH239" i="3"/>
  <c r="AI238" i="3"/>
  <c r="AH238" i="3"/>
  <c r="AI237" i="3"/>
  <c r="AH237" i="3"/>
  <c r="AI236" i="3"/>
  <c r="AH236" i="3"/>
  <c r="AI235" i="3"/>
  <c r="AH235" i="3"/>
  <c r="AI234" i="3"/>
  <c r="AH234" i="3"/>
  <c r="AI233" i="3"/>
  <c r="AH233" i="3"/>
  <c r="AI232" i="3"/>
  <c r="AH232" i="3"/>
  <c r="H232" i="3"/>
  <c r="AI231" i="3"/>
  <c r="AH231" i="3"/>
  <c r="AI230" i="3"/>
  <c r="AH230" i="3"/>
  <c r="AI229" i="3"/>
  <c r="AH229" i="3"/>
  <c r="AI228" i="3"/>
  <c r="AH228" i="3"/>
  <c r="AI227" i="3"/>
  <c r="AH227" i="3"/>
  <c r="AI226" i="3"/>
  <c r="AH226" i="3"/>
  <c r="AI225" i="3"/>
  <c r="AH225" i="3"/>
  <c r="H225" i="3"/>
  <c r="AI224" i="3"/>
  <c r="AH224" i="3"/>
  <c r="AI223" i="3"/>
  <c r="AH223" i="3"/>
  <c r="AI222" i="3"/>
  <c r="AH222" i="3"/>
  <c r="AI221" i="3"/>
  <c r="AH221" i="3"/>
  <c r="AI220" i="3"/>
  <c r="AH220" i="3"/>
  <c r="AI219" i="3"/>
  <c r="AH219" i="3"/>
  <c r="H219" i="3"/>
  <c r="AI218" i="3"/>
  <c r="AH218" i="3"/>
  <c r="AI217" i="3"/>
  <c r="AH217" i="3"/>
  <c r="AI216" i="3"/>
  <c r="AH216" i="3"/>
  <c r="H216" i="3"/>
  <c r="AH215" i="3"/>
  <c r="AI214" i="3"/>
  <c r="AH214" i="3"/>
  <c r="AI213" i="3"/>
  <c r="AH213" i="3"/>
  <c r="AI212" i="3"/>
  <c r="AH212" i="3"/>
  <c r="AI211" i="3"/>
  <c r="AH211" i="3"/>
  <c r="AI210" i="3"/>
  <c r="AH210" i="3"/>
  <c r="AI209" i="3"/>
  <c r="AH209" i="3"/>
  <c r="AI208" i="3"/>
  <c r="AH208" i="3"/>
  <c r="AI207" i="3"/>
  <c r="AH207" i="3"/>
  <c r="AI206" i="3"/>
  <c r="AH206" i="3"/>
  <c r="H206" i="3"/>
  <c r="AI205" i="3"/>
  <c r="AH205" i="3"/>
  <c r="AI204" i="3"/>
  <c r="AH204" i="3"/>
  <c r="AI203" i="3"/>
  <c r="AH203" i="3"/>
  <c r="AI202" i="3"/>
  <c r="AH202" i="3"/>
  <c r="AI201" i="3"/>
  <c r="AH201" i="3"/>
  <c r="H201" i="3"/>
  <c r="AI200" i="3"/>
  <c r="AH200" i="3"/>
  <c r="AI199" i="3"/>
  <c r="AH199" i="3"/>
  <c r="AI198" i="3"/>
  <c r="AH198" i="3"/>
  <c r="AI197" i="3"/>
  <c r="AH197" i="3"/>
  <c r="AI196" i="3"/>
  <c r="AH196" i="3"/>
  <c r="AI195" i="3"/>
  <c r="AH195" i="3"/>
  <c r="AI194" i="3"/>
  <c r="AH194" i="3"/>
  <c r="H194" i="3"/>
  <c r="AI193" i="3"/>
  <c r="AH193" i="3"/>
  <c r="AI192" i="3"/>
  <c r="AH192" i="3"/>
  <c r="AI191" i="3"/>
  <c r="AH191" i="3"/>
  <c r="AI190" i="3"/>
  <c r="AH190" i="3"/>
  <c r="AI189" i="3"/>
  <c r="AH189" i="3"/>
  <c r="AI188" i="3"/>
  <c r="AH188" i="3"/>
  <c r="H188" i="3"/>
  <c r="AI187" i="3"/>
  <c r="AH187" i="3"/>
  <c r="AI186" i="3"/>
  <c r="AH186" i="3"/>
  <c r="AI185" i="3"/>
  <c r="AH185" i="3"/>
  <c r="AI184" i="3"/>
  <c r="AH184" i="3"/>
  <c r="AI183" i="3"/>
  <c r="AH183" i="3"/>
  <c r="AI182" i="3"/>
  <c r="AH182" i="3"/>
  <c r="AI181" i="3"/>
  <c r="AH181" i="3"/>
  <c r="H181" i="3"/>
  <c r="AI180" i="3"/>
  <c r="AH180" i="3"/>
  <c r="AI179" i="3"/>
  <c r="AH179" i="3"/>
  <c r="AI178" i="3"/>
  <c r="AH178" i="3"/>
  <c r="AI177" i="3"/>
  <c r="AH177" i="3"/>
  <c r="AI176" i="3"/>
  <c r="AH176" i="3"/>
  <c r="H176" i="3"/>
  <c r="AI175" i="3"/>
  <c r="AH175" i="3"/>
  <c r="AI174" i="3"/>
  <c r="AH174" i="3"/>
  <c r="AI173" i="3"/>
  <c r="AH173" i="3"/>
  <c r="AI172" i="3"/>
  <c r="AH172" i="3"/>
  <c r="H172" i="3"/>
  <c r="AI171" i="3"/>
  <c r="AH171" i="3"/>
  <c r="AI170" i="3"/>
  <c r="AH170" i="3"/>
  <c r="AI169" i="3"/>
  <c r="AH169" i="3"/>
  <c r="AI168" i="3"/>
  <c r="AH168" i="3"/>
  <c r="AI167" i="3"/>
  <c r="AH167" i="3"/>
  <c r="AI166" i="3"/>
  <c r="AH166" i="3"/>
  <c r="H166" i="3"/>
  <c r="AI165" i="3"/>
  <c r="AH165" i="3"/>
  <c r="AI164" i="3"/>
  <c r="AH164" i="3"/>
  <c r="AI163" i="3"/>
  <c r="AH163" i="3"/>
  <c r="AI162" i="3"/>
  <c r="AH162" i="3"/>
  <c r="AI161" i="3"/>
  <c r="AH161" i="3"/>
  <c r="AI160" i="3"/>
  <c r="AH160" i="3"/>
  <c r="H160" i="3"/>
  <c r="AI159" i="3"/>
  <c r="AH159" i="3"/>
  <c r="AI158" i="3"/>
  <c r="AH158" i="3"/>
  <c r="AI157" i="3"/>
  <c r="AH157" i="3"/>
  <c r="AI156" i="3"/>
  <c r="AH156" i="3"/>
  <c r="AI155" i="3"/>
  <c r="AH155" i="3"/>
  <c r="AI154" i="3"/>
  <c r="AH154" i="3"/>
  <c r="AI153" i="3"/>
  <c r="AH153" i="3"/>
  <c r="AI152" i="3"/>
  <c r="AH152" i="3"/>
  <c r="AI151" i="3"/>
  <c r="AH151" i="3"/>
  <c r="AI150" i="3"/>
  <c r="AH150" i="3"/>
  <c r="AI149" i="3"/>
  <c r="AH149" i="3"/>
  <c r="H149" i="3"/>
  <c r="AI148" i="3"/>
  <c r="AI146" i="3"/>
  <c r="AH146" i="3"/>
  <c r="AI145" i="3"/>
  <c r="AH145" i="3"/>
  <c r="AI144" i="3"/>
  <c r="AH144" i="3"/>
  <c r="AI143" i="3"/>
  <c r="AH143" i="3"/>
  <c r="AI142" i="3"/>
  <c r="AH142" i="3"/>
  <c r="AI141" i="3"/>
  <c r="AH141" i="3"/>
  <c r="H141" i="3"/>
  <c r="AI140" i="3"/>
  <c r="AH140" i="3"/>
  <c r="AI139" i="3"/>
  <c r="AH139" i="3"/>
  <c r="AI138" i="3"/>
  <c r="AH138" i="3"/>
  <c r="AI137" i="3"/>
  <c r="AH137" i="3"/>
  <c r="AI136" i="3"/>
  <c r="AH136" i="3"/>
  <c r="AI135" i="3"/>
  <c r="AH135" i="3"/>
  <c r="AI134" i="3"/>
  <c r="AH134" i="3"/>
  <c r="AI133" i="3"/>
  <c r="AH133" i="3"/>
  <c r="AI132" i="3"/>
  <c r="AH132" i="3"/>
  <c r="AI131" i="3"/>
  <c r="AH131" i="3"/>
  <c r="AI130" i="3"/>
  <c r="AH130" i="3"/>
  <c r="H130" i="3"/>
  <c r="AI129" i="3"/>
  <c r="AH129" i="3"/>
  <c r="AI128" i="3"/>
  <c r="AH128" i="3"/>
  <c r="AI127" i="3"/>
  <c r="AH127" i="3"/>
  <c r="AI126" i="3"/>
  <c r="AH126" i="3"/>
  <c r="AI125" i="3"/>
  <c r="AH125" i="3"/>
  <c r="AI124" i="3"/>
  <c r="AH124" i="3"/>
  <c r="AI123" i="3"/>
  <c r="AH123" i="3"/>
  <c r="H123" i="3"/>
  <c r="AI122" i="3"/>
  <c r="AH122" i="3"/>
  <c r="AI121" i="3"/>
  <c r="AH121" i="3"/>
  <c r="AI120" i="3"/>
  <c r="AH120" i="3"/>
  <c r="AI119" i="3"/>
  <c r="AH119" i="3"/>
  <c r="AI118" i="3"/>
  <c r="AH118" i="3"/>
  <c r="AI117" i="3"/>
  <c r="AH117" i="3"/>
  <c r="AI116" i="3"/>
  <c r="AH116" i="3"/>
  <c r="AI115" i="3"/>
  <c r="AH115" i="3"/>
  <c r="AI114" i="3"/>
  <c r="AH114" i="3"/>
  <c r="AI113" i="3"/>
  <c r="AH113" i="3"/>
  <c r="H113" i="3"/>
  <c r="AI111" i="3"/>
  <c r="AH111" i="3"/>
  <c r="AI109" i="3"/>
  <c r="AH109" i="3"/>
  <c r="H109" i="3"/>
  <c r="AI108" i="3"/>
  <c r="AH108" i="3"/>
  <c r="AI107" i="3"/>
  <c r="AH107" i="3"/>
  <c r="AI106" i="3"/>
  <c r="AH106" i="3"/>
  <c r="AI105" i="3"/>
  <c r="AH105" i="3"/>
  <c r="AI104" i="3"/>
  <c r="AH104" i="3"/>
  <c r="AI103" i="3"/>
  <c r="AH103" i="3"/>
  <c r="AI102" i="3"/>
  <c r="AH102" i="3"/>
  <c r="AI101" i="3"/>
  <c r="AH101" i="3"/>
  <c r="AI100" i="3"/>
  <c r="AH100" i="3"/>
  <c r="AI99" i="3"/>
  <c r="AH99" i="3"/>
  <c r="H99" i="3"/>
  <c r="AI98" i="3"/>
  <c r="AH98" i="3"/>
  <c r="AI97" i="3"/>
  <c r="AH97" i="3"/>
  <c r="AI96" i="3"/>
  <c r="AH96" i="3"/>
  <c r="AI95" i="3"/>
  <c r="AH95" i="3"/>
  <c r="AI94" i="3"/>
  <c r="AH94" i="3"/>
  <c r="AI93" i="3"/>
  <c r="AH93" i="3"/>
  <c r="AI92" i="3"/>
  <c r="AH92" i="3"/>
  <c r="AI91" i="3"/>
  <c r="AH91" i="3"/>
  <c r="H91" i="3"/>
  <c r="AI90" i="3"/>
  <c r="AH90" i="3"/>
  <c r="AI89" i="3"/>
  <c r="AH89" i="3"/>
  <c r="AI88" i="3"/>
  <c r="AH88" i="3"/>
  <c r="AI87" i="3"/>
  <c r="AH87" i="3"/>
  <c r="H87" i="3"/>
  <c r="AI86" i="3"/>
  <c r="AH86" i="3"/>
  <c r="AI85" i="3"/>
  <c r="AH85" i="3"/>
  <c r="AI84" i="3"/>
  <c r="AH84" i="3"/>
  <c r="H84" i="3"/>
  <c r="AI83" i="3"/>
  <c r="AH83" i="3"/>
  <c r="AI82" i="3"/>
  <c r="AH82" i="3"/>
  <c r="AI81" i="3"/>
  <c r="AH81" i="3"/>
  <c r="AI80" i="3"/>
  <c r="AH80" i="3"/>
  <c r="AI79" i="3"/>
  <c r="AH79" i="3"/>
  <c r="AI78" i="3"/>
  <c r="AH78" i="3"/>
  <c r="H78" i="3"/>
  <c r="AI77" i="3"/>
  <c r="AH77" i="3"/>
  <c r="AI76" i="3"/>
  <c r="AH76" i="3"/>
  <c r="AI75" i="3"/>
  <c r="AH75" i="3"/>
  <c r="AH74" i="3"/>
  <c r="AH73" i="3"/>
  <c r="AH72" i="3"/>
  <c r="AH71" i="3"/>
  <c r="AH70" i="3"/>
  <c r="H70" i="3"/>
  <c r="AH69" i="3"/>
  <c r="AH68" i="3"/>
  <c r="AH67" i="3"/>
  <c r="AH66" i="3"/>
  <c r="AH65" i="3"/>
  <c r="AH64" i="3"/>
  <c r="AH63" i="3"/>
  <c r="AH62" i="3"/>
  <c r="AH61" i="3"/>
  <c r="AH60" i="3"/>
  <c r="AH59" i="3"/>
  <c r="AH58" i="3"/>
  <c r="AH57" i="3"/>
  <c r="AH56" i="3"/>
  <c r="AH55" i="3"/>
  <c r="H55" i="3"/>
  <c r="AI54" i="3"/>
  <c r="AH54" i="3"/>
  <c r="AI53" i="3"/>
  <c r="AH53" i="3"/>
  <c r="AI52" i="3"/>
  <c r="AH52" i="3"/>
  <c r="AI51" i="3"/>
  <c r="AH51" i="3"/>
  <c r="AI50" i="3"/>
  <c r="AH50" i="3"/>
  <c r="AI49" i="3"/>
  <c r="AH49" i="3"/>
  <c r="AI48" i="3"/>
  <c r="AH48" i="3"/>
  <c r="AI47" i="3"/>
  <c r="AH47" i="3"/>
  <c r="AI46" i="3"/>
  <c r="AH46" i="3"/>
  <c r="AI45" i="3"/>
  <c r="AH45" i="3"/>
  <c r="AI44" i="3"/>
  <c r="AH44" i="3"/>
  <c r="AI43" i="3"/>
  <c r="AH43" i="3"/>
  <c r="AI42" i="3"/>
  <c r="AH42" i="3"/>
  <c r="AI41" i="3"/>
  <c r="AH41" i="3"/>
  <c r="AI40" i="3"/>
  <c r="AH40" i="3"/>
  <c r="AI39" i="3"/>
  <c r="AH39" i="3"/>
  <c r="AI38" i="3"/>
  <c r="AH38" i="3"/>
  <c r="AI37" i="3"/>
  <c r="AH37" i="3"/>
  <c r="AI36" i="3"/>
  <c r="AH36" i="3"/>
  <c r="AI35" i="3"/>
  <c r="AH35" i="3"/>
  <c r="AI34" i="3"/>
  <c r="AH34" i="3"/>
  <c r="AI33" i="3"/>
  <c r="AH33" i="3"/>
  <c r="AI32" i="3"/>
  <c r="AH32" i="3"/>
  <c r="H32" i="3"/>
  <c r="AI31" i="3"/>
  <c r="AH31" i="3"/>
  <c r="AI30" i="3"/>
  <c r="AH30" i="3"/>
  <c r="AI29" i="3"/>
  <c r="AH29" i="3"/>
  <c r="AI28" i="3"/>
  <c r="AH28" i="3"/>
  <c r="AI27" i="3"/>
  <c r="AH27" i="3"/>
  <c r="AI26" i="3"/>
  <c r="AH26" i="3"/>
  <c r="AI25" i="3"/>
  <c r="AH25" i="3"/>
  <c r="AI24" i="3"/>
  <c r="AH24" i="3"/>
  <c r="H24" i="3"/>
  <c r="AI23" i="3"/>
  <c r="AH23" i="3"/>
  <c r="AI22" i="3"/>
  <c r="AH22" i="3"/>
  <c r="AI21" i="3"/>
  <c r="AH21" i="3"/>
  <c r="AI20" i="3"/>
  <c r="AH20" i="3"/>
  <c r="AI19" i="3"/>
  <c r="AH19" i="3"/>
  <c r="AI18" i="3"/>
  <c r="AH18" i="3"/>
  <c r="AI17" i="3"/>
  <c r="AH17" i="3"/>
  <c r="AI16" i="3"/>
  <c r="AH16" i="3"/>
  <c r="AI14" i="3"/>
  <c r="AH14" i="3"/>
  <c r="H14" i="3"/>
  <c r="AI13" i="3"/>
  <c r="AH13" i="3"/>
  <c r="AI12" i="3"/>
  <c r="AH12" i="3"/>
  <c r="AI11" i="3"/>
  <c r="AH11" i="3"/>
  <c r="AI10" i="3"/>
  <c r="AH10" i="3"/>
  <c r="H10" i="3"/>
  <c r="H56" i="1" l="1"/>
  <c r="H35" i="1"/>
  <c r="AI61" i="1" l="1"/>
  <c r="AH61" i="1"/>
  <c r="AI60" i="1"/>
  <c r="AH60" i="1"/>
  <c r="AI59" i="1"/>
  <c r="AH59" i="1"/>
  <c r="AI58" i="1"/>
  <c r="AH58" i="1"/>
  <c r="AI57" i="1"/>
  <c r="AH57" i="1"/>
  <c r="AI56" i="1"/>
  <c r="AH56" i="1"/>
  <c r="AI55" i="1"/>
  <c r="AH55" i="1"/>
  <c r="AI53" i="1"/>
  <c r="AH53" i="1"/>
  <c r="AI52" i="1"/>
  <c r="AH52" i="1"/>
  <c r="AI51" i="1"/>
  <c r="AH51" i="1"/>
  <c r="AI50" i="1"/>
  <c r="AH50" i="1"/>
  <c r="AI49" i="1"/>
  <c r="AH49" i="1"/>
  <c r="AI48" i="1"/>
  <c r="AH48" i="1"/>
  <c r="AI46" i="1"/>
  <c r="AH46" i="1"/>
  <c r="AI44" i="1"/>
  <c r="AH44" i="1"/>
  <c r="AI43" i="1"/>
  <c r="AH43" i="1"/>
  <c r="AI42" i="1"/>
  <c r="AH42" i="1"/>
  <c r="AI41" i="1"/>
  <c r="AH41" i="1"/>
  <c r="AI40" i="1"/>
  <c r="AH40" i="1"/>
  <c r="AI39" i="1"/>
  <c r="AH39" i="1"/>
  <c r="AI38" i="1"/>
  <c r="AH38" i="1"/>
  <c r="AI37" i="1"/>
  <c r="AH37" i="1"/>
  <c r="AI36" i="1"/>
  <c r="AH36" i="1"/>
  <c r="AI35" i="1"/>
  <c r="AH35" i="1"/>
  <c r="AI34" i="1"/>
  <c r="AH34" i="1"/>
  <c r="AI31" i="1"/>
  <c r="AH31" i="1"/>
  <c r="AI30" i="1"/>
  <c r="AH30" i="1"/>
  <c r="AI29" i="1"/>
  <c r="AH29" i="1"/>
  <c r="AI28" i="1"/>
  <c r="AH28" i="1"/>
  <c r="AI27" i="1"/>
  <c r="AH27" i="1"/>
  <c r="AI26" i="1"/>
  <c r="AH26" i="1"/>
  <c r="AI25" i="1"/>
  <c r="AH25" i="1"/>
  <c r="AI24" i="1"/>
  <c r="AH24" i="1"/>
  <c r="AI23" i="1"/>
  <c r="AH23" i="1"/>
  <c r="H23" i="1"/>
  <c r="AI22" i="1"/>
  <c r="AH22" i="1"/>
  <c r="AI21" i="1"/>
  <c r="AH21" i="1"/>
  <c r="H21" i="1"/>
  <c r="AI20" i="1"/>
  <c r="AH20" i="1"/>
  <c r="AI19" i="1"/>
  <c r="AH19" i="1"/>
  <c r="AI17" i="1"/>
  <c r="AH17" i="1"/>
  <c r="AI16" i="1"/>
  <c r="AH16" i="1"/>
  <c r="AI15" i="1"/>
  <c r="AH15" i="1"/>
  <c r="AI14" i="1"/>
  <c r="AH14" i="1"/>
  <c r="AI13" i="1"/>
  <c r="AH13" i="1"/>
  <c r="AI12" i="1"/>
  <c r="AH12" i="1"/>
  <c r="AI11" i="1"/>
  <c r="AH11" i="1"/>
  <c r="AI10" i="1"/>
  <c r="AH10" i="1"/>
  <c r="H10" i="1"/>
</calcChain>
</file>

<file path=xl/comments1.xml><?xml version="1.0" encoding="utf-8"?>
<comments xmlns="http://schemas.openxmlformats.org/spreadsheetml/2006/main">
  <authors>
    <author>tc={12ADD56A-200A-46B3-B01B-EB1A52AEC18A}</author>
  </authors>
  <commentList>
    <comment ref="H7" authorId="0" shape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2.xml><?xml version="1.0" encoding="utf-8"?>
<comments xmlns="http://schemas.openxmlformats.org/spreadsheetml/2006/main">
  <authors>
    <author>tc={F6224D37-5C62-4BDC-8EC0-90ED3BE2E933}</author>
    <author>tc={D51586CE-5544-4A34-BEF9-0220E98765C4}</author>
    <author/>
  </authors>
  <commentList>
    <comment ref="H7" authorId="0" shape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1" authorId="1" shape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 ref="E308" authorId="2" shapeId="0">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Cuál es la diferencia con la actividad anterior, no se supone que maletas viajeras es el tema de lectura y ayuda posicionar las bibliotecas?</t>
        </r>
      </text>
    </comment>
    <comment ref="E315" authorId="2" shapeId="0">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Esta actividad no es clara. No se sabe cómo medirla, ni desarrollarla</t>
        </r>
      </text>
    </comment>
  </commentList>
</comments>
</file>

<file path=xl/comments3.xml><?xml version="1.0" encoding="utf-8"?>
<comments xmlns="http://schemas.openxmlformats.org/spreadsheetml/2006/main">
  <authors>
    <author>tc={12ADD56A-200A-46B4-B01B-EB1A52AEC18A}</author>
    <author>tc={2D330849-DA6B-4359-8B29-E9D7CBF165B5}</author>
  </authors>
  <commentList>
    <comment ref="H7" authorId="0" shape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79" authorId="1" shape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4.xml><?xml version="1.0" encoding="utf-8"?>
<comments xmlns="http://schemas.openxmlformats.org/spreadsheetml/2006/main">
  <authors>
    <author>tc={12ADD56A-200A-46B5-B01B-EB1A52AEC18A}</author>
    <author>tc={2D330849-DA6B-435A-8B29-E9D7CBF165B5}</author>
  </authors>
  <commentList>
    <comment ref="H7" authorId="0" shape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4" authorId="1" shape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sharedStrings.xml><?xml version="1.0" encoding="utf-8"?>
<sst xmlns="http://schemas.openxmlformats.org/spreadsheetml/2006/main" count="12694" uniqueCount="1046">
  <si>
    <t>PLANEACIÓN ESTRATÉGICA</t>
  </si>
  <si>
    <t>Código: IDPAC-PE-FT-14
Versión: 05
Página 1 de 1
14/12/2021</t>
  </si>
  <si>
    <t>FORMULACIÓN PLANES DE ACCIÓN</t>
  </si>
  <si>
    <t xml:space="preserve">Fecha de Formulación: </t>
  </si>
  <si>
    <t>Nombre del Plan</t>
  </si>
  <si>
    <t>Plan de Acción Institucional</t>
  </si>
  <si>
    <t>Propósito</t>
  </si>
  <si>
    <t>Programa</t>
  </si>
  <si>
    <t>Meta PDD</t>
  </si>
  <si>
    <r>
      <t xml:space="preserve">Categoría - Producto
</t>
    </r>
    <r>
      <rPr>
        <sz val="11"/>
        <color theme="0"/>
        <rFont val="Arial"/>
        <family val="2"/>
      </rPr>
      <t>(Conjunto de características y atributos tangibles que le apuntan al cumplimiento del plan - Actividad principal)</t>
    </r>
  </si>
  <si>
    <t>Actividades - Tarea
(Sumatoria de acciones que permiten cumplir la categoría - producto)</t>
  </si>
  <si>
    <t>Fecha Inicio</t>
  </si>
  <si>
    <t>Fecha Final</t>
  </si>
  <si>
    <r>
      <t xml:space="preserve">Peso de la categoría - producto </t>
    </r>
    <r>
      <rPr>
        <sz val="11"/>
        <color theme="0"/>
        <rFont val="Arial"/>
        <family val="2"/>
      </rPr>
      <t>(Corresponde a la Sumatoria de los pesos de las tareas)</t>
    </r>
  </si>
  <si>
    <t>Peso de la tarea en porcentaje</t>
  </si>
  <si>
    <t>Programación mensual en porcentaje</t>
  </si>
  <si>
    <t>Suma de la programación mensual</t>
  </si>
  <si>
    <t>Subtotal ejecutado</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</si>
  <si>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</si>
  <si>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</si>
  <si>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</si>
  <si>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</si>
  <si>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</si>
  <si>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</si>
  <si>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</si>
  <si>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</si>
  <si>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</si>
  <si>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</si>
  <si>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</si>
  <si>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</si>
  <si>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</si>
  <si>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</si>
  <si>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</si>
  <si>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</si>
  <si>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</si>
  <si>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</si>
  <si>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</si>
  <si>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</si>
  <si>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</si>
  <si>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r>
      <rPr>
        <b/>
        <sz val="11"/>
        <rFont val="Arial"/>
        <family val="2"/>
      </rPr>
      <t>PI 7712</t>
    </r>
    <r>
      <rPr>
        <sz val="11"/>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</si>
  <si>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</si>
  <si>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</si>
  <si>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Secretaría General</t>
  </si>
  <si>
    <t>Valentina Vásquez Sánchez</t>
  </si>
  <si>
    <t>María Angélica Castro Corredor</t>
  </si>
  <si>
    <t>Pablo César Pacheco Rodríguez</t>
  </si>
  <si>
    <t>Ejecutar las actividades que se programen en el plan de acción de fortalecimiento administrativo y operativo.</t>
  </si>
  <si>
    <t xml:space="preserve">Informe de actividades de implementación del plan de acción trimestral </t>
  </si>
  <si>
    <t>Supervisar la ejecución del plan de acción de fortalecimiento administrativo y operativo</t>
  </si>
  <si>
    <t xml:space="preserve">Informe trimestral de supervisión a la ejecución del plan </t>
  </si>
  <si>
    <t xml:space="preserve">Realizar una evaluación semestral al cumplimiento de la ejecución del plan de acción de fortalecimiento administrativo y operativo </t>
  </si>
  <si>
    <t xml:space="preserve">Informe de verificación de la entrega de los productos planificados </t>
  </si>
  <si>
    <r>
      <rPr>
        <b/>
        <sz val="11"/>
        <rFont val="Arial"/>
        <family val="2"/>
      </rPr>
      <t xml:space="preserve">PI 7714 </t>
    </r>
    <r>
      <rPr>
        <sz val="11"/>
        <rFont val="Arial"/>
        <family val="2"/>
      </rPr>
      <t>Estrategia de modernización y fortalecimiento de la capacidad tecnológica</t>
    </r>
  </si>
  <si>
    <t>Actualizar y aprobar el plan estratégico de tecnologías de la información y las comunicaciones PETI.</t>
  </si>
  <si>
    <t>Plan estratégico de tecnologías de la información y las comunicaciones - PETI, actualizado.</t>
  </si>
  <si>
    <t>Secretaría General-Gestión de Tecnologías de la Información</t>
  </si>
  <si>
    <t>Alexandra Castillo</t>
  </si>
  <si>
    <t>Elaborar los módulos: de organizaciones comunales, índice de fortalecimiento a las organizaciones, votaciones virtuales, certificaciones y paz y salvos en la plataforma de la participación 2.0</t>
  </si>
  <si>
    <t>Manuales de uso de la plataforma de la participación y sus módulos</t>
  </si>
  <si>
    <t>Actualizar las políticas de seguridad de la información de la entidad</t>
  </si>
  <si>
    <t>Documento de política de Seguridad de la información actualizada y formalizada en el SIG PARTICIPO</t>
  </si>
  <si>
    <t>Desarrollar las actividades de tratamiento de riesgos de seguridad y privacidad de la información</t>
  </si>
  <si>
    <t>Plan de tratamiento de Riesgos de Seguridad y privacidad de la información actualizado y formalizado en el SIG PARTICIPO</t>
  </si>
  <si>
    <t>Poner en operación la nueva página web de la entidad</t>
  </si>
  <si>
    <t>Página Web actualizada</t>
  </si>
  <si>
    <t>Renovar el licenciamiento endpoint sanblas y vpn</t>
  </si>
  <si>
    <t>Ficha técnica de necesidad y minuta contractual</t>
  </si>
  <si>
    <t>Cargue y validación de las tablas de retención documental aprobadas en la entidad en el sistema de gestión documental Orfeo</t>
  </si>
  <si>
    <t>Tablas de retención documental adoptadas y aprobadas por la entidad y disponibles en Orfeo.</t>
  </si>
  <si>
    <t>Secretaría General-Gestión Documental</t>
  </si>
  <si>
    <t>Julio Hernán Contreras</t>
  </si>
  <si>
    <t>Capacitar en la aplicación de las TRD y  creación de expediente electrónico archivo de gestión en el sistema de gestión documental Orfeo</t>
  </si>
  <si>
    <t xml:space="preserve">Documento de registro de la actividad de socialización y capacitación donde se deberá consignar: Nombre de la actividad, objetivo, población objetivo, metodología de la actividad y resultados obtenidos. Hoja de asistencia, y si lo hubiere, registro fotográfico. </t>
  </si>
  <si>
    <t>Parametrizar el sistema de gestión documental Orfeo de acuerdo a las necesidades de la entidad</t>
  </si>
  <si>
    <t xml:space="preserve">Informe con las pruebas de usuario Funcional del Sistema de Gestión Documental Orfeo (Módulo de administración, módulo de radicación, módulo de gestión y trámite, módulo de archivo básico y módulo de reportes y estadísticas). </t>
  </si>
  <si>
    <t>Proyecto de elaboración y/o actualización de instrumentos archivísticos - PINAR</t>
  </si>
  <si>
    <t>Actualizar las tablas de retención documental vigentes</t>
  </si>
  <si>
    <t>Encuestas de levantamiento de información
Fichas de Valoración Documental
Cuadro de caracterización documental
Memoria descriptiva
Tablas de Retención Documental</t>
  </si>
  <si>
    <t>N/A</t>
  </si>
  <si>
    <t>Secretaría General - Proceso de Gestión Documental</t>
  </si>
  <si>
    <t xml:space="preserve">Mary Sol Novoa Rodríguez </t>
  </si>
  <si>
    <t xml:space="preserve">Actualizar cuadro de clasificación documental CCD. </t>
  </si>
  <si>
    <t>Cuadro de Clasificación Documental</t>
  </si>
  <si>
    <t xml:space="preserve">Elaborar el modelo de requisitos para la implementación de un sistema de gestión de documentos electrónicos de archivo MOREQ </t>
  </si>
  <si>
    <t>Modelo de requisitos para la gestión de documentos electrónicos</t>
  </si>
  <si>
    <t xml:space="preserve">Programa de acompañamiento técnico a las oficinas del IDPAC - PINAR para la ejecución de procesos de Gestión Documental </t>
  </si>
  <si>
    <t>Realizar acompañamiento técnico a todas las dependencias del IDPAC. Según el cronograma programado</t>
  </si>
  <si>
    <t>Cronograma de acompañamiento técnico
Actas de reunión</t>
  </si>
  <si>
    <t>Programa de implementación de tecnologías de información TIC’s - PINAR</t>
  </si>
  <si>
    <t>Implementar el aplicativo ORFEO</t>
  </si>
  <si>
    <t>Informe de avance implementación ORFEO</t>
  </si>
  <si>
    <t>Realizar actividades de implementación del sistema Integrado de Conservación SIC</t>
  </si>
  <si>
    <t>Informe técnico de necesidades de infraestructura Informe de evaluación con relación al reporte de condiciones ambientales existente para archivo central
Definición de tiempos de ejecución y fichas técnicas requeridas para el programa de saneamiento ambiental
Informe de identificación de las unidades de almacenamiento y conservación que no se encuentren en condiciones óptimas tanto en el archivo central como los archivos de gestión
Actas de capacitación y sensibilización con relación al Sistema Integrado de Conservación</t>
  </si>
  <si>
    <t>Proyecto de organización de archivos de gestión para la implementación de la TRD - PINAR</t>
  </si>
  <si>
    <t>Realizar las transferencias documentales primarias según el cronograma establecido</t>
  </si>
  <si>
    <t>Cronograma de transferencias
Actas de transferencias</t>
  </si>
  <si>
    <t>Implementar el Sistema de Información y control del PINAR</t>
  </si>
  <si>
    <t>Elaborar informe trimestral sobre la implementación del PINAR</t>
  </si>
  <si>
    <t xml:space="preserve">Informe trimestral de seguimiento y control a la implementación del PINAR </t>
  </si>
  <si>
    <t xml:space="preserve">Plan Estratégico de Talento Humano </t>
  </si>
  <si>
    <t>Establecer línea base, para cada una de las estrategias establecidas en el Plan Estratégico del Talento Humano</t>
  </si>
  <si>
    <t>matriz consolidada con la línea base de cada estrategia establecida en el Plan Estratégico de Talento Humano
Informe con el diagnóstico actual de la implementación de cada una de las estrategias establecidas en el Plan Estratégico del Talento Humano</t>
  </si>
  <si>
    <t>Secretaría General - Proceso de Gestión de Talento Humano</t>
  </si>
  <si>
    <t>Briyith Castellanos</t>
  </si>
  <si>
    <t xml:space="preserve">Plan Estratégico de Talento Humano -PIC </t>
  </si>
  <si>
    <t>Elaborar el cronograma del Plan Anual Institucional de Capacitaciones con énfasis en comunicación asertiva, liderazgo, innovación, y el uso y apropiación de las nuevas tecnologías de la información, gestión de la información y gestión pública transparente.</t>
  </si>
  <si>
    <t>Cronograma donde se definan fechas y actividades a realizar del Plan Anual Institucional de Capacitaciones</t>
  </si>
  <si>
    <t xml:space="preserve">Plan Estratégico de Talento Humano - PIC </t>
  </si>
  <si>
    <t>Ejecutar y realizar seguimiento trimestral al cumplimiento del cronograma de ejecución del plan anual institucional de capacitación.</t>
  </si>
  <si>
    <t>Informe de seguimiento trimestral del cumplimiento a la ejecución del Plan Anual Institucional de Capacitaciones.</t>
  </si>
  <si>
    <t xml:space="preserve">Plan Estratégico de Talento Humano - Plan de Integridad </t>
  </si>
  <si>
    <t>Realizar una campaña semestral de sensibilización y generación de competencias sobre la importancia de desaprender prácticas nocivas que no contribuyen al bienestar colectivo institucional y aprender nuevas prácticas y valores de la cultura organizacional</t>
  </si>
  <si>
    <t>Documento de formulación de la campaña (estrategia comunicativa)
Informe de ejecución y evaluación de la campaña (incluir resultados de satisfacción de forma anónima).</t>
  </si>
  <si>
    <t xml:space="preserve">Plan Estratégico de Talento Humano -Plan de Integridad </t>
  </si>
  <si>
    <t>Desarrollar actividades culturales, formativas y pedagógicas para promover la inclusión, diversidad y equidad. Una por semestre</t>
  </si>
  <si>
    <t>Informe de ejecución y evaluación de la actividad realizada (incluir resultados de satisfacción de forma anónima).</t>
  </si>
  <si>
    <t>Plan Estratégico de Talento Humano - Plan de Integridad</t>
  </si>
  <si>
    <t>Realizar una actividad de exaltación a las buenas prácticas institucionales.</t>
  </si>
  <si>
    <t xml:space="preserve">Plan Estratégico de Talento Humano - Plan de Bienestar e Incentivos </t>
  </si>
  <si>
    <t>Realizar una actividad  deportiva y recreativa para el desarrollo integral de los servidores públicos por semestre</t>
  </si>
  <si>
    <t xml:space="preserve">Realizar una actividad cultural que promueva los talentos artísticos de los y las trabajadoras de la Entidad. </t>
  </si>
  <si>
    <t xml:space="preserve">Gestionar el paquete de estímulos pecuniarios y no pecuniarios de los y las trabajadoras de la Entidad.  </t>
  </si>
  <si>
    <t>Informe trimestral de ejecución de las actividades desarrolladas en el marco del contrato de bienestar e incentivos.
Informe trimestral de seguimiento a las actividades desarrolladas fuera del marco de contrato de bienes e incentivos</t>
  </si>
  <si>
    <t>Plan Estratégico de Talento Humano - Estrategia de gestión del ciclo de vida del servidor público</t>
  </si>
  <si>
    <t>Revisar y actualizar  los procedimientos de atracción laboral e ingreso a la Entidad</t>
  </si>
  <si>
    <t>Procedimientos de atracción laboral e ingreso a la Entidad actualizados y formalizados en el SIGPARTICIPO. 
Documento de registro de la actividad de socialización y capacitación donde se deberá consignar: Nombre de la actividad, objetivo, población objetivo, metodología de la actividad y resultados obtenidos. Hoja de asistencia, y si lo hubiere, registro fotográfico.</t>
  </si>
  <si>
    <t xml:space="preserve">Realizar una jornada de inducción y reinducción  lúdico-pedagógica para todos los funcionarios y contratistas de la Entidad. </t>
  </si>
  <si>
    <t>Documento de registro de las actividades de inducción y reinducción donde se deberá consignar: Nombre de la actividad, objetivo, población objetivo, metodología de la actividad y resultados obtenidos. Hoja de asistencia, y si lo hubiere, registro fotográfico.</t>
  </si>
  <si>
    <t xml:space="preserve">Plan Estratégico de Talento Humano - Estrategia de gestión del ciclo de vida del servidor público - Plan anual de vacantes </t>
  </si>
  <si>
    <t xml:space="preserve">Gestionar el plan anual de vacantes. </t>
  </si>
  <si>
    <t>Informe de seguimiento trimestral al plan anual de vacantes.</t>
  </si>
  <si>
    <t>Plan Estratégico de Talento Humano - Estrategia de gestión del ciclo de vida del servidor público - Plan de Previsión de Recursos Humanos</t>
  </si>
  <si>
    <t>Actualizar y/o generar procedimientos y formatos que permitan evaluar las competencias de los candidatos a proveer vacantes temporales o de libre nombramiento y remoción</t>
  </si>
  <si>
    <t>Procedimientos y formatos formalizados en el SIGPARTICIPO. 
Documento de registro de la actividad de socialización donde se deberá consignar: Nombre de la actividad, objetivo, población objetivo, metodología de la actividad y resultados obtenidos. Hoja de asistencia, y si lo hubiere, registro fotográfico.</t>
  </si>
  <si>
    <t>Implementar en un 50% un sistema de información sobre la gestión y características del personal de la entidad.</t>
  </si>
  <si>
    <t>Informe de avance de la implementación del sistema de información.</t>
  </si>
  <si>
    <t>Ejecutar el cronograma de Teletrabajo, horarios flexibles y de Estado joven en la Entidad. </t>
  </si>
  <si>
    <t>Informe sobre el proceso de implementación del programa de Teletrabajo, horarios flexibles y de Estado joven en la Entidad</t>
  </si>
  <si>
    <t>Preparar y orientar la negociación periódica de las condiciones de trabajo con los sindicatos de la Entidad. </t>
  </si>
  <si>
    <t>Informe del proceso y resultados de la negociación colectiva.</t>
  </si>
  <si>
    <t>Realizar actividades de apoyo socio laboral y emocional a las personas que se desvinculan por pensión, o por finalización del nombramiento en provisionalidad.</t>
  </si>
  <si>
    <t>Informe de ejecución de las actividades desarrolladas en el marco de la desvinculación asistida.</t>
  </si>
  <si>
    <t>Realizar dos (2) seguimientos a la implementación del sistema de evaluación del desempeño, los acuerdos de gestión y la evaluación de periodo de prueba a los servidores vinculados en carrera administrativa</t>
  </si>
  <si>
    <t>Informes (2) de seguimiento a la implementación del sistema de evaluación del desempeño, los acuerdos de gestión y la evaluación del periodo de prueba.</t>
  </si>
  <si>
    <t>Plan Estratégico de Talento Humano - Plan de Seguridad y Salud en el Trabajo</t>
  </si>
  <si>
    <t>Ejecutar y realizar seguimiento al cumplimiento de las actividades programadas en el plan de seguridad y salud en el trabajo</t>
  </si>
  <si>
    <t xml:space="preserve">Informe de seguimiento trimestral del cumplimiento a la ejecución del Plan de trabajo anual de seguridad y salud en el trabajo </t>
  </si>
  <si>
    <t>Plan Estratégico de Talento Humano - Gestión del Conocimiento y la Innovación</t>
  </si>
  <si>
    <t>Elaborar el cronograma de implementación de la política de gestión del conocimiento y la Innovación</t>
  </si>
  <si>
    <t>Cronograma de la implementación de la política de gestión del conocimiento y la Innovación</t>
  </si>
  <si>
    <t xml:space="preserve">Ejecutar y realizar seguimiento al cumplimiento de las actividades programadas para la implementación de la política de gestión del conocimiento y la innovación. </t>
  </si>
  <si>
    <t>Informe de seguimiento trimestral del cumplimiento a la ejecución de la implementación de la política de gestión del conocimiento y la Innovación</t>
  </si>
  <si>
    <t>Plan Estratégico de Talento Humano - Estrategia de seguimiento y evaluación</t>
  </si>
  <si>
    <t xml:space="preserve">Realizar una medición sobre clima laboral y de la cultura organizacional. </t>
  </si>
  <si>
    <t xml:space="preserve">Informe que incluya la metodología, aplicación del instrumento de medición sobre clima laboral  y de la cultura organizacional, análisis de los resultados obtenidos </t>
  </si>
  <si>
    <t>Evaluar de forma cuantitativa y cualitativa el cumplimiento del Plan Estratégico de Talento Humano emitiendo dos (2) informes</t>
  </si>
  <si>
    <t xml:space="preserve">Informe semestral de la evaluación del Plan Estratégico de Talento Humano con el análisis de datos y entrega de resultados </t>
  </si>
  <si>
    <t>Plan estratégico de tecnologías de la información y las comunicaciones PETI</t>
  </si>
  <si>
    <t xml:space="preserve">Desarrollar la arquitectura empresarial en un proceso de la entidad </t>
  </si>
  <si>
    <t xml:space="preserve">Informe de seguimiento a la implementación de la arquitectura empresarial en un proceso de la entidad. </t>
  </si>
  <si>
    <t xml:space="preserve">Alexandra Castillo </t>
  </si>
  <si>
    <t>Adquirir y renovar servicios TIC</t>
  </si>
  <si>
    <t>Minutas contractuales.
Soporte de adquisición y renovación de servicios TIC</t>
  </si>
  <si>
    <t>Establecer  las políticas, lineamientos, estrategias y prácticas de Gobierno en Línea, privacidad de la información y buenas prácticas de seguridad Digital.</t>
  </si>
  <si>
    <t>Documentos de Políticas, lineamientos y seguimiento a las estrategias y la implementación de buenas prácticas de Gobierno en Línea</t>
  </si>
  <si>
    <t>Actualizar y publicar la matriz de activos de la información del IDPAC.</t>
  </si>
  <si>
    <t>Matriz de activos de la información actualizada, formalizada en el SIGPARTICIPO y publicada en el link de transparencia</t>
  </si>
  <si>
    <t>Elaborar y actualizar guías, instructivos y procedimientos para la gestión del proceso.</t>
  </si>
  <si>
    <t>Guías, instructivos y procedimientos para la gestión del proceso formalizados en el SIGPARTICIPO.</t>
  </si>
  <si>
    <t>Realizar un inventario de la infraestructura tecnológica de la entidad</t>
  </si>
  <si>
    <t>Informe consolidado del inventario de la infraestructura tecnológica de la entidad</t>
  </si>
  <si>
    <t>Elaborar un diagnóstico del estado actual de la infraestructura TIC</t>
  </si>
  <si>
    <t>Documento de diagnóstico del estado actual de la infraestructura TIC</t>
  </si>
  <si>
    <t>Formular el plan para la renovación de la infraestructura TIC</t>
  </si>
  <si>
    <t xml:space="preserve">Documento del plan para la renovación de la infraestructura TIC, formalizado en el SIG PARTICIPO </t>
  </si>
  <si>
    <t>Analizar, diseñar y desarrollar el módulo de Organizaciones Comunales 2.0</t>
  </si>
  <si>
    <t>Manuales de uso de la plataforma de la participación y sus módulos.</t>
  </si>
  <si>
    <t>Analizar, diseñar y desarrollar el módulo de IFORG 1.0</t>
  </si>
  <si>
    <t>Analizar, diseñar y desarrollar el módulo para implementar las votaciones virtuales VOTEC</t>
  </si>
  <si>
    <t>Analizar, diseñar y desarrollar el módulo de certificaciones y paz y salvos para contratistas</t>
  </si>
  <si>
    <t>Analizar, diseñar y desarrollar Bogotá Abierta versión 2.0</t>
  </si>
  <si>
    <t>Realizar procesos de sensibilización sobre el uso y cuidado de la herramientas tecnológicas de la entidad</t>
  </si>
  <si>
    <t>Documento de registro de la actividad de sensibilización donde se deberá consignar: Nombre de la actividad, objetivo, población objetivo, metodología de la actividad y resultados obtenidos. Hoja de asistencia, y si lo hubiere, registro fotográfico.</t>
  </si>
  <si>
    <t xml:space="preserve">Fomentar, promover e implementar la cultura para el uso eficiente y apropiación de los recursos tecnológicos </t>
  </si>
  <si>
    <t>Plan de Seguridad y Privacidad de la Información</t>
  </si>
  <si>
    <t>Elaborar el diagnóstico de identificación de  los riesgos de seguridad y privacidad de la información</t>
  </si>
  <si>
    <t xml:space="preserve">Documento diagnóstico </t>
  </si>
  <si>
    <t>Jairo Grajales</t>
  </si>
  <si>
    <t xml:space="preserve">Realizar la identificación, análisis, valoración, manejo y  monitoreo de los riesgos de seguridad y privacidad de la información </t>
  </si>
  <si>
    <t>Registro de los riesgos en el aplicativo SIG PARTICIPO</t>
  </si>
  <si>
    <t>Formular una estrategia de transformación digital que incluya transferencia de información y seguridad para los Servicios ciudadanos digitales (sistemas digitales)</t>
  </si>
  <si>
    <t>Documento de estrategia de transformación digital</t>
  </si>
  <si>
    <t xml:space="preserve">Implementar un botón de políticas de seguridad de la información en el marco del sistema de gestión de seguridad de la información Institucional </t>
  </si>
  <si>
    <t xml:space="preserve">Instructivo de uso del botón de políticas de seguridad de la información </t>
  </si>
  <si>
    <t>Elaborar los procedimientos y herramientas que se requieran para proteger la información que se genera y procesa a través de computadoras, servidores, dispositivos móviles, redes y sistemas electrónicos. (Ciberseguridad)</t>
  </si>
  <si>
    <t xml:space="preserve">Procedimientos y herramientas adoptadas en el sistema integrado de gestión </t>
  </si>
  <si>
    <t>Plan de tratamiento riesgos de Seguridad y Privacidad de la Información</t>
  </si>
  <si>
    <t>Elaborar el plan de mitigación de riesgos identificados</t>
  </si>
  <si>
    <t>Plan  de mitigación de riesgos</t>
  </si>
  <si>
    <t xml:space="preserve">Realizar el seguimiento a las acciones del plan de tratamiento de riesgos </t>
  </si>
  <si>
    <t>Informe de seguimiento al Plan  de mitigación de riesgos</t>
  </si>
  <si>
    <t>Analizar y presentar al Comité Institucional de Gestión y Desempeño los resultados obtenidos en el  seguimiento del plan de mitigación de riesgos para la toma de decisiones</t>
  </si>
  <si>
    <t>Presentación de los resultados del Plan  de mitigación de riesgos
Acta de Comité Institucional de Gestión y Desempeño</t>
  </si>
  <si>
    <t>Actividad estratégica - Oficina Asesora Jurídica</t>
  </si>
  <si>
    <t>Ejercer la representación judicial y extrajudicial del IDPAC con el fin de asegurar la defensa técnica de la entidad</t>
  </si>
  <si>
    <t>Informe mensual consolidado sobre las actuaciones realizadas en los procesos a cargo de la entidad</t>
  </si>
  <si>
    <t>Oficina Asesora Jurídica</t>
  </si>
  <si>
    <t>Elena Apraez Toro</t>
  </si>
  <si>
    <t>Justine Melissa Perea Gómez</t>
  </si>
  <si>
    <t>Paula Lorena Castañeda Vásquez</t>
  </si>
  <si>
    <t>Atender requerimientos relacionados con reconocimiento de personerías jurídicas, revisión estatutaria, impugnaciones, asesorías, entre otras</t>
  </si>
  <si>
    <t>Matriz de control de las resoluciones expedidas por la entidad</t>
  </si>
  <si>
    <t>Realizar el acompañamiento jurídico a las diferentes dependencias de la entidad, según demanda</t>
  </si>
  <si>
    <t>Reporte de acompañamientos jurídicos realizados a las demás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</si>
  <si>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</si>
  <si>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Informe sobre actuaciones administrativas sancionatorias</t>
  </si>
  <si>
    <t xml:space="preserve">Gestionar la consolidación e implementación de un repositorio único en materia de participación ciudadana en la herramienta Régimen Legal de la Secretaría Jurídica Distrital </t>
  </si>
  <si>
    <t>Matriz de repositorio consolidado 
Comunicaciones oficiales o correos electrónicos o actas de reunión</t>
  </si>
  <si>
    <t>Realizar semestralmente la actualización del normograma de la entidad</t>
  </si>
  <si>
    <t>Matriz normograma institucional actualizada
Publicación del Normograma Institucional en el Link de Transparencia</t>
  </si>
  <si>
    <t>Actividades estratégica - Oficina de Control Interno</t>
  </si>
  <si>
    <t>Elaborar el Plan Anual de Auditoría Interna y presentarlo ante el comité</t>
  </si>
  <si>
    <t>Documento Plan Anual de Auditoría Interna
Acta de aprobación</t>
  </si>
  <si>
    <t>Oficina de Control Interno</t>
  </si>
  <si>
    <t>Deicy Andrea Méndez</t>
  </si>
  <si>
    <t>Ana Silvia Olano Aponte</t>
  </si>
  <si>
    <t>Pedro Pablo Salguero Lizarazo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</si>
  <si>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</si>
  <si>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</si>
  <si>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</si>
  <si>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</si>
  <si>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r>
      <rPr>
        <b/>
        <sz val="11"/>
        <rFont val="Arial"/>
        <family val="2"/>
      </rPr>
      <t xml:space="preserve">PI 7712 </t>
    </r>
    <r>
      <rPr>
        <sz val="11"/>
        <rFont val="Arial"/>
        <family val="2"/>
      </rPr>
      <t>Estrategia de MIPG implementada en el IDPAC</t>
    </r>
  </si>
  <si>
    <t>Aplicar los instrumentos de autodiagnóstico de las Políticas del Modelo de Integración y operación por procesos.</t>
  </si>
  <si>
    <t>Registro de diligenciamiento de Autodiagnósticos políticas del MIPG</t>
  </si>
  <si>
    <t>Oficina Asesora de Planeación</t>
  </si>
  <si>
    <t>Daniel Tovar</t>
  </si>
  <si>
    <t xml:space="preserve">Silvia Milena Patiño León </t>
  </si>
  <si>
    <t>Elaborar, consolidar y cargar el Plan de Adecuación y Sostenibilidad - Cierre de brechas vigencia 2022</t>
  </si>
  <si>
    <t>Documento de Plan de adecuación y sostenibilidad del MIPG en el aplicativo SIG PARTICIPO</t>
  </si>
  <si>
    <t>Implementar el Plan de Adecuación y Sostenibilidad - Cierre de brechas vigencia 2022.</t>
  </si>
  <si>
    <t>Reportes de seguimiento al plan de MIPG y evidencias de ejecución de las actividades propuestas registradas  en el aplicativo SIG PARTICIPO</t>
  </si>
  <si>
    <t xml:space="preserve">Realizar, evaluar y hacer seguimiento al  plan de adecuación y sostenibilidad del MIPG,con periodicidad trimestral </t>
  </si>
  <si>
    <t>Actas del Comité Institucional de Gestión y Desempeño</t>
  </si>
  <si>
    <t xml:space="preserve">Actividad estratégica - Oficina Asesora de Planeación </t>
  </si>
  <si>
    <t>Reportar los avances de política pública en los distintos planes de acción</t>
  </si>
  <si>
    <t>Informe de seguimiento a los avance en la formulación y ejecución de los planes de acción de las políticas públicas</t>
  </si>
  <si>
    <t xml:space="preserve">Carolina Cristancho </t>
  </si>
  <si>
    <t>Consolidar el anteproyecto de inversión presupuestal de la entidad, de conformidad con lineamientos en la materia</t>
  </si>
  <si>
    <t>Documento de proyecto de acuerdo para aprobación del anteproyecto de presupuesto y anexos</t>
  </si>
  <si>
    <t>Himelda Tapiero</t>
  </si>
  <si>
    <t>Realizar el seguimiento a los planes ambientales en los cuales participa la entidad</t>
  </si>
  <si>
    <t xml:space="preserve">Certificado de transmisión STORM USER
Informes </t>
  </si>
  <si>
    <t>Realizar el seguimiento al cumplimiento de metas PDD, SEGPLAN, PMR y proyectos de inversión, balance social y todos los informes requeridos por entes internos y externos</t>
  </si>
  <si>
    <t>Informes y matrices de reporte</t>
  </si>
  <si>
    <t>Juan Pablo Aldana</t>
  </si>
  <si>
    <t>Configurar y administrar en el sistema SIGPARTICIPO el plan de acción institucional</t>
  </si>
  <si>
    <t xml:space="preserve">Reportes e informes </t>
  </si>
  <si>
    <t>Diana Lora</t>
  </si>
  <si>
    <t>Realizar capacitaciones funcionales a los usuarios del aplicativo SIG PARTICIPO</t>
  </si>
  <si>
    <t>31/11/2022</t>
  </si>
  <si>
    <t xml:space="preserve">Documento de registro de la actividad de capacitación donde se deberá consignar: Nombre de la actividad, objetivo, población objetivo, metodología de la actividad y resultados obtenidos. Hoja de asistencia, y si lo hubiere, registro fotográfico. </t>
  </si>
  <si>
    <t xml:space="preserve">Daniel Tovar </t>
  </si>
  <si>
    <t>Realizar seguimiento a la información consignada por las dependencias y procesos en el aplicativo SIG PARTICIPO</t>
  </si>
  <si>
    <t>Reporte mensual con las alertas de incumplimiento al PAI</t>
  </si>
  <si>
    <t>Asesorar el proceso de reingeniería del modelo de operación por procesos de la entidad</t>
  </si>
  <si>
    <t>Actas de reunión, Listados de Asistencia, y Resolución de modificación del modelo de operación por procesos</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</si>
  <si>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1</t>
    </r>
    <r>
      <rPr>
        <sz val="11"/>
        <rFont val="Arial"/>
        <family val="2"/>
      </rPr>
      <t xml:space="preserve"> Política de Administración de Riesgos</t>
    </r>
  </si>
  <si>
    <t>Divulgar periódicamente de manera interna y externa la Política de Administración de Riesgos</t>
  </si>
  <si>
    <t>Piezas de divulgación por los diferentes canales de comunicación interna y externa</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</si>
  <si>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2</t>
    </r>
    <r>
      <rPr>
        <sz val="11"/>
        <rFont val="Arial"/>
        <family val="2"/>
      </rPr>
      <t xml:space="preserve"> Construcción del Mapa de Riesgos de Corrupción</t>
    </r>
  </si>
  <si>
    <t>Realizar mesa técnica para la revisión y construcción de los riesgos de corrupción asociados a los procesos del Sistema Integrado de Gestión para la vigencia 2023</t>
  </si>
  <si>
    <t>Actas de reunión virtual y/o presencial
Matriz de Mapa de riesgos de corrupción</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</si>
  <si>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2</t>
    </r>
    <r>
      <rPr>
        <sz val="11"/>
        <rFont val="Arial"/>
        <family val="2"/>
      </rPr>
      <t xml:space="preserve"> Construcción del Mapa de Riesgos de Corrupción</t>
    </r>
  </si>
  <si>
    <t>Identificar los riesgos institucionales y de corrupción para la vigencia 2023</t>
  </si>
  <si>
    <t>Matriz de mapa de riesgos de corrupción
Matriz de mapa de riesgos de gestión</t>
  </si>
  <si>
    <t>Presentar al Comité Institucional de Coordinación de Control Interno las matrices de riesgos 2023 para su aprobación</t>
  </si>
  <si>
    <t>Acta de reunión Comité Institucional de Coordinación de Control Interno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</si>
  <si>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3</t>
    </r>
    <r>
      <rPr>
        <sz val="11"/>
        <rFont val="Arial"/>
        <family val="2"/>
      </rPr>
      <t xml:space="preserve"> Consulta y divulgación</t>
    </r>
  </si>
  <si>
    <t>Someter a consulta pública el mapa de riesgos de corrupción actualizado para la vigencia 2022</t>
  </si>
  <si>
    <t>Pantallazo, link de consulta pública del mapa de riesgos de corrupción ubicado en la página web de la entidad</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</si>
  <si>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 xml:space="preserve">Subcomponente 3 </t>
    </r>
    <r>
      <rPr>
        <sz val="11"/>
        <rFont val="Arial"/>
        <family val="2"/>
      </rPr>
      <t>Consulta y divulgación</t>
    </r>
  </si>
  <si>
    <t xml:space="preserve">Ajustar y publicar el mapa de riesgos de corrupción de acuerdo con las observaciones generadas en la consulta pública	</t>
  </si>
  <si>
    <t>Matriz Mapa de riesgos de corrupción definitivo</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</si>
  <si>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 xml:space="preserve">Subcomponente 3 </t>
    </r>
    <r>
      <rPr>
        <sz val="11"/>
        <rFont val="Arial"/>
        <family val="2"/>
      </rPr>
      <t>Consulta y divulgación</t>
    </r>
  </si>
  <si>
    <t>Socializar mapas de riesgos de la Entidad 2022</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</si>
  <si>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</si>
  <si>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r>
      <rPr>
        <b/>
        <sz val="11"/>
        <rFont val="Arial"/>
        <family val="2"/>
      </rPr>
      <t xml:space="preserve">PAAC-2022 </t>
    </r>
    <r>
      <rPr>
        <b/>
        <u/>
        <sz val="11"/>
        <rFont val="Arial"/>
        <family val="2"/>
      </rPr>
      <t>Componente 1</t>
    </r>
    <r>
      <rPr>
        <sz val="11"/>
        <rFont val="Arial"/>
        <family val="2"/>
      </rPr>
      <t>: Gestión del Riesgo de Corrupción, Mapa de Riesgos de Corrupción-</t>
    </r>
    <r>
      <rPr>
        <b/>
        <u/>
        <sz val="11"/>
        <rFont val="Arial"/>
        <family val="2"/>
      </rPr>
      <t>Subcomponente 4</t>
    </r>
    <r>
      <rPr>
        <sz val="11"/>
        <rFont val="Arial"/>
        <family val="2"/>
      </rPr>
      <t xml:space="preserve"> Monitoreo y revisión </t>
    </r>
  </si>
  <si>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</si>
  <si>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</si>
  <si>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</si>
  <si>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</si>
  <si>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</si>
  <si>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4</t>
    </r>
    <r>
      <rPr>
        <sz val="11"/>
        <rFont val="Arial"/>
        <family val="2"/>
      </rPr>
      <t xml:space="preserve"> Monitoreo y revisión </t>
    </r>
  </si>
  <si>
    <t>Realizar informe y presentación en el Comité Institucional de Gestión y Desempeño - CIGD sobre la gestión del riesgo de la entidad con periodicidad cuatrimestral</t>
  </si>
  <si>
    <t>Documento de Informe sobre la gestión del riesgo institucional 
Acta de Comité Institucional de Gestión y Desempeño - CIGD</t>
  </si>
  <si>
    <r>
      <rPr>
        <b/>
        <sz val="11"/>
        <rFont val="Arial"/>
        <family val="2"/>
      </rPr>
      <t xml:space="preserve">PAAC-2022 </t>
    </r>
    <r>
      <rPr>
        <b/>
        <u/>
        <sz val="11"/>
        <rFont val="Arial"/>
        <family val="2"/>
      </rPr>
      <t>Componente 1:</t>
    </r>
    <r>
      <rPr>
        <u/>
        <sz val="11"/>
        <rFont val="Arial"/>
        <family val="2"/>
      </rPr>
      <t xml:space="preserve"> </t>
    </r>
    <r>
      <rPr>
        <sz val="11"/>
        <rFont val="Arial"/>
        <family val="2"/>
      </rPr>
      <t>Gestión del Riesgo de Corrupción, Mapa de Riesgos de Corrupción-</t>
    </r>
    <r>
      <rPr>
        <b/>
        <u/>
        <sz val="11"/>
        <rFont val="Arial"/>
        <family val="2"/>
      </rPr>
      <t xml:space="preserve">Subcomponente 5 </t>
    </r>
    <r>
      <rPr>
        <sz val="11"/>
        <rFont val="Arial"/>
        <family val="2"/>
      </rPr>
      <t xml:space="preserve">Seguimiento </t>
    </r>
  </si>
  <si>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</si>
  <si>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</si>
  <si>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r>
      <rPr>
        <b/>
        <sz val="11"/>
        <rFont val="Arial"/>
        <family val="2"/>
      </rPr>
      <t xml:space="preserve">PAAC-2022 </t>
    </r>
    <r>
      <rPr>
        <b/>
        <u/>
        <sz val="11"/>
        <rFont val="Arial"/>
        <family val="2"/>
      </rPr>
      <t xml:space="preserve">Componente 2: </t>
    </r>
    <r>
      <rPr>
        <sz val="11"/>
        <rFont val="Arial"/>
        <family val="2"/>
      </rPr>
      <t>Racionalización de Trámites</t>
    </r>
  </si>
  <si>
    <t>Identificar los trámites y OPA´s objeto de racionalización para incluir en el SUIT. </t>
  </si>
  <si>
    <t>Documento informe de identificación de trámites y OPAS</t>
  </si>
  <si>
    <t>Subdirección de Asuntos Comunales</t>
  </si>
  <si>
    <t>José Silvino González</t>
  </si>
  <si>
    <t>Eduar David Martínez Segura</t>
  </si>
  <si>
    <t>Presentar al Comité Institucional de Gestión y Desempeño la estrategia de racionalización de trámites</t>
  </si>
  <si>
    <t xml:space="preserve">Estrategia de racionalización de trámites
Acta de Comité Institucional de Gestión y Desempeño </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</si>
  <si>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</si>
  <si>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y publicar el informe de gestión del IDPAC de la vigencia 2021</t>
  </si>
  <si>
    <t>Informe de gestión del IDPAC publicado en el link de transparencia y en el micrositio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</si>
  <si>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</si>
  <si>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e implementar una estrategia de comunicación para la rendición de cuentas institucional</t>
  </si>
  <si>
    <t>Documento de estrategia de Rendición de Cuentas</t>
  </si>
  <si>
    <t>Oficina Asesora de Comunicaciones</t>
  </si>
  <si>
    <t>Omaira Morales Arboleda</t>
  </si>
  <si>
    <r>
      <rPr>
        <b/>
        <sz val="11"/>
        <rFont val="Arial"/>
        <family val="2"/>
      </rPr>
      <t xml:space="preserve">PAAC-2022 </t>
    </r>
    <r>
      <rPr>
        <b/>
        <u/>
        <sz val="11"/>
        <rFont val="Arial"/>
        <family val="2"/>
      </rPr>
      <t>Componente 3:</t>
    </r>
    <r>
      <rPr>
        <b/>
        <sz val="11"/>
        <rFont val="Arial"/>
        <family val="2"/>
      </rPr>
      <t xml:space="preserve"> </t>
    </r>
    <r>
      <rPr>
        <sz val="11"/>
        <rFont val="Arial"/>
        <family val="2"/>
      </rPr>
      <t>Rendición de cuentas-</t>
    </r>
    <r>
      <rPr>
        <b/>
        <u/>
        <sz val="11"/>
        <rFont val="Arial"/>
        <family val="2"/>
      </rPr>
      <t>Subcomponente 1</t>
    </r>
    <r>
      <rPr>
        <sz val="11"/>
        <rFont val="Arial"/>
        <family val="2"/>
      </rPr>
      <t xml:space="preserve"> Información de calidad y en lenguaje comprensible</t>
    </r>
  </si>
  <si>
    <t>Divulgar acciones desarrolladas en el marco de las convocatorias de participación ciudadana, a través de los diferentes canales de comunicación.</t>
  </si>
  <si>
    <t>Piezas comunicacionales y registros de convocatorias publicadas</t>
  </si>
  <si>
    <t xml:space="preserve">Subdirecciones </t>
  </si>
  <si>
    <t>Subdirectores</t>
  </si>
  <si>
    <r>
      <rPr>
        <b/>
        <sz val="11"/>
        <rFont val="Arial"/>
        <family val="2"/>
      </rPr>
      <t xml:space="preserve">PAAC-2022 </t>
    </r>
    <r>
      <rPr>
        <b/>
        <u/>
        <sz val="11"/>
        <rFont val="Arial"/>
        <family val="2"/>
      </rPr>
      <t>Componente 3</t>
    </r>
    <r>
      <rPr>
        <sz val="11"/>
        <rFont val="Arial"/>
        <family val="2"/>
      </rPr>
      <t>: Rendición de cuentas</t>
    </r>
    <r>
      <rPr>
        <b/>
        <u/>
        <sz val="11"/>
        <rFont val="Arial"/>
        <family val="2"/>
      </rPr>
      <t>-Subcomponente 2</t>
    </r>
    <r>
      <rPr>
        <sz val="11"/>
        <rFont val="Arial"/>
        <family val="2"/>
      </rPr>
      <t xml:space="preserve"> Diálogo de doble vía con la ciudadanía y sus organizaciones</t>
    </r>
  </si>
  <si>
    <t>Realizar la caracterización de los grupos de valor e identificar necesidades de información y dialogo</t>
  </si>
  <si>
    <t>Documento de caracterización de los grupos de valor</t>
  </si>
  <si>
    <t>Luis Fernando Ángel Aros</t>
  </si>
  <si>
    <t>Pablo Cesar Pacheco Rodríguez</t>
  </si>
  <si>
    <r>
      <rPr>
        <b/>
        <sz val="11"/>
        <rFont val="Arial"/>
        <family val="2"/>
      </rPr>
      <t xml:space="preserve">PAAC-2022 </t>
    </r>
    <r>
      <rPr>
        <b/>
        <u/>
        <sz val="11"/>
        <rFont val="Arial"/>
        <family val="2"/>
      </rPr>
      <t xml:space="preserve">Componente 3: </t>
    </r>
    <r>
      <rPr>
        <sz val="11"/>
        <rFont val="Arial"/>
        <family val="2"/>
      </rPr>
      <t>Rendición de cuentas- Diálogo de doble vía con la ciudadanía y sus organizaciones</t>
    </r>
  </si>
  <si>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</si>
  <si>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</si>
  <si>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2</t>
    </r>
    <r>
      <rPr>
        <sz val="11"/>
        <rFont val="Arial"/>
        <family val="2"/>
      </rPr>
      <t xml:space="preserve"> Diálogo de doble vía con la ciudadanía y sus organizaciones</t>
    </r>
  </si>
  <si>
    <t>Realizar jornada de Audiencia Pública de Rendición de Cuentas</t>
  </si>
  <si>
    <t>Evidencias audiovisuales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</si>
  <si>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 xml:space="preserve">Subcomponente 2 </t>
    </r>
    <r>
      <rPr>
        <sz val="11"/>
        <rFont val="Arial"/>
        <family val="2"/>
      </rPr>
      <t>Diálogo de doble vía con la ciudadanía y sus organizaciones</t>
    </r>
  </si>
  <si>
    <t>Realizar acciones de diálogo con la ciudadanía y las organizaciones comunales, sociales, comunitarias, de propiedad horizontal e instancias de participación</t>
  </si>
  <si>
    <r>
      <rPr>
        <b/>
        <sz val="11"/>
        <rFont val="Arial"/>
        <family val="2"/>
      </rPr>
      <t>PAAC-2022</t>
    </r>
    <r>
      <rPr>
        <u/>
        <sz val="11"/>
        <rFont val="Arial"/>
        <family val="2"/>
      </rPr>
      <t xml:space="preserve"> </t>
    </r>
    <r>
      <rPr>
        <b/>
        <u/>
        <sz val="11"/>
        <rFont val="Arial"/>
        <family val="2"/>
      </rPr>
      <t>Componente 3:</t>
    </r>
    <r>
      <rPr>
        <b/>
        <sz val="11"/>
        <rFont val="Arial"/>
        <family val="2"/>
      </rPr>
      <t xml:space="preserve"> </t>
    </r>
    <r>
      <rPr>
        <sz val="11"/>
        <rFont val="Arial"/>
        <family val="2"/>
      </rPr>
      <t>Rendición de cuentas-</t>
    </r>
    <r>
      <rPr>
        <b/>
        <u/>
        <sz val="11"/>
        <rFont val="Arial"/>
        <family val="2"/>
      </rPr>
      <t xml:space="preserve">Subcomponente 3 </t>
    </r>
    <r>
      <rPr>
        <sz val="11"/>
        <rFont val="Arial"/>
        <family val="2"/>
      </rPr>
      <t xml:space="preserve">Incentivos para motivar la cultura de la rendición y petición de cuentas </t>
    </r>
  </si>
  <si>
    <t xml:space="preserve">Capacitar y/o sensibilizar a los servidores públicos de la entidad para fortalecer sus competencias en rendición de cuentas </t>
  </si>
  <si>
    <t>Presentaciones y Listados de asistencias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</si>
  <si>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4</t>
    </r>
    <r>
      <rPr>
        <sz val="11"/>
        <rFont val="Arial"/>
        <family val="2"/>
      </rPr>
      <t xml:space="preserve"> Evaluación y retroalimentación a la gestión institucional </t>
    </r>
  </si>
  <si>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</si>
  <si>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</si>
  <si>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2021, adicionando el monitoreo de respuesta a los temas propuestos en la audiencia de Rendición de Cuenta. </t>
  </si>
  <si>
    <t>Documento de informe de la implementación de la estrategia de Rendición de Cuentas</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</si>
  <si>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1</t>
    </r>
    <r>
      <rPr>
        <sz val="11"/>
        <rFont val="Arial"/>
        <family val="2"/>
      </rPr>
      <t xml:space="preserve"> Estructura Administrativa y Direccionamiento Estratégico</t>
    </r>
  </si>
  <si>
    <t>Realizar tres (3) sesiones del Comité Institucional de Gestión y Desempeño en la que se informe temas de servicio a la ciudadanía.</t>
  </si>
  <si>
    <t xml:space="preserve">Presentación de informe de Atención a la ciudadanía </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</si>
  <si>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2</t>
    </r>
    <r>
      <rPr>
        <sz val="11"/>
        <rFont val="Arial"/>
        <family val="2"/>
      </rPr>
      <t xml:space="preserve"> Fortalecimiento de los canales de atención </t>
    </r>
  </si>
  <si>
    <t>Posicionar los canales de atención al ciudadano a través de tres (3) acciones comunicativas.</t>
  </si>
  <si>
    <t xml:space="preserve">Piezas comunicacionales y material audiovisual
Informe de las acciones comunicativas </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</si>
  <si>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3</t>
    </r>
    <r>
      <rPr>
        <sz val="11"/>
        <rFont val="Arial"/>
        <family val="2"/>
      </rPr>
      <t xml:space="preserve"> Talento Humano </t>
    </r>
  </si>
  <si>
    <t>Coordinar jornadas de capacitación a los servidores de la entidad en el uso de las herramientas del centro de relevo , herramientas de accesibilidad de la página web de la Entidad y lenguaje Claro.</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</si>
  <si>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4</t>
    </r>
    <r>
      <rPr>
        <sz val="11"/>
        <rFont val="Arial"/>
        <family val="2"/>
      </rPr>
      <t xml:space="preserve"> Normativo y procedimental </t>
    </r>
  </si>
  <si>
    <t>Realizar informe trimestral de PQRSD con recomendaciones para la mejora en la prestación de los servicios de la Entidad.</t>
  </si>
  <si>
    <t>Documento de informe trimestral de PQRSD</t>
  </si>
  <si>
    <t>Coordinar jornadas de capacitación a los servidores de la Entidad  en Servicio a la Ciudadanía, normatividad relativa a la atención de PQRSD y herramientas informáticas para el trámite de requerimientos ciudadanos.</t>
  </si>
  <si>
    <r>
      <rPr>
        <b/>
        <sz val="11"/>
        <rFont val="Arial"/>
        <family val="2"/>
      </rPr>
      <t xml:space="preserve">PAAC-2022 </t>
    </r>
    <r>
      <rPr>
        <b/>
        <u/>
        <sz val="11"/>
        <rFont val="Arial"/>
        <family val="2"/>
      </rPr>
      <t xml:space="preserve">Componente 4: </t>
    </r>
    <r>
      <rPr>
        <sz val="11"/>
        <rFont val="Arial"/>
        <family val="2"/>
      </rPr>
      <t xml:space="preserve">Atención al Ciudadano. </t>
    </r>
    <r>
      <rPr>
        <b/>
        <u/>
        <sz val="11"/>
        <rFont val="Arial"/>
        <family val="2"/>
      </rPr>
      <t>Subcomponente 5</t>
    </r>
    <r>
      <rPr>
        <sz val="11"/>
        <rFont val="Arial"/>
        <family val="2"/>
      </rPr>
      <t xml:space="preserve"> Relacionamiento con el ciudadano</t>
    </r>
  </si>
  <si>
    <t>Elaborar informe trimestral sobre la percepción ciudadana respecto de la atención recibida, con base en la encuesta de percepción.</t>
  </si>
  <si>
    <t>Documento de informe de evaluación de la percepción de la ciudadanía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</si>
  <si>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1</t>
    </r>
    <r>
      <rPr>
        <sz val="11"/>
        <rFont val="Arial"/>
        <family val="2"/>
      </rPr>
      <t xml:space="preserve"> Lineamientos de Transparencia Activa</t>
    </r>
  </si>
  <si>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</si>
  <si>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</si>
  <si>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</si>
  <si>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</si>
  <si>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</si>
  <si>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Adriana Robles</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</si>
  <si>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2</t>
    </r>
    <r>
      <rPr>
        <sz val="11"/>
        <rFont val="Arial"/>
        <family val="2"/>
      </rPr>
      <t xml:space="preserve"> Lineamientos de Transparencia Pasiva </t>
    </r>
  </si>
  <si>
    <t>Actualizar preguntas frecuentes en página web</t>
  </si>
  <si>
    <t>Documento de preguntas y respuestas frecuentes publicado en página WEB</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</si>
  <si>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3</t>
    </r>
    <r>
      <rPr>
        <sz val="11"/>
        <rFont val="Arial"/>
        <family val="2"/>
      </rPr>
      <t xml:space="preserve"> Elaboración los Instrumentos de Gestión de la Información </t>
    </r>
  </si>
  <si>
    <t xml:space="preserve">Actualizar y publicar el registro de activos de información </t>
  </si>
  <si>
    <t>Registro de activos de Información  actualizado y publicado en link de transparencia</t>
  </si>
  <si>
    <t xml:space="preserve">Actualizar y publicar el Índice de Información Clasificada y Reservada </t>
  </si>
  <si>
    <t>Índice de Información Clasificada y Reservada  publicado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</si>
  <si>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4</t>
    </r>
    <r>
      <rPr>
        <sz val="11"/>
        <rFont val="Arial"/>
        <family val="2"/>
      </rPr>
      <t xml:space="preserve"> Criterio Diferencial de Accesibilidad </t>
    </r>
  </si>
  <si>
    <t>Realizar y divulgar información en diferentes lenguas étnicas de la población atendida por el IDPAC, promoviendo la participación ciudadana</t>
  </si>
  <si>
    <t>Link publicados con información accesible en lenguas a población étnica</t>
  </si>
  <si>
    <r>
      <rPr>
        <b/>
        <sz val="11"/>
        <rFont val="Arial"/>
        <family val="2"/>
      </rPr>
      <t>PAAC-2022 Componente 5:</t>
    </r>
    <r>
      <rPr>
        <sz val="11"/>
        <rFont val="Arial"/>
        <family val="2"/>
      </rPr>
      <t xml:space="preserve"> Transparencia y Acceso de la Información-</t>
    </r>
    <r>
      <rPr>
        <b/>
        <u/>
        <sz val="11"/>
        <rFont val="Arial"/>
        <family val="2"/>
      </rPr>
      <t xml:space="preserve">Subcomponente 4 </t>
    </r>
    <r>
      <rPr>
        <sz val="11"/>
        <rFont val="Arial"/>
        <family val="2"/>
      </rPr>
      <t xml:space="preserve">Criterio Diferencial de Accesibilidad </t>
    </r>
  </si>
  <si>
    <t>Realizar jornadas de asesoría con el equipo técnico del INCI para verificar la implementación de los criterios de accesibilidad a la página web para personas en condición de discapacidad visual</t>
  </si>
  <si>
    <t>Actas de reunión virtual y/o presencial
Constancia y/o certificación del INCI</t>
  </si>
  <si>
    <r>
      <rPr>
        <b/>
        <sz val="11"/>
        <rFont val="Arial"/>
        <family val="2"/>
      </rPr>
      <t>PAAC-2022 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</si>
  <si>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Publicar la información solicitada por las dependencias, de acuerdo a las especificaciones (en tiempo y ubicación) en la página web, Link de Transparencia y Acceso a la Información Pública.</t>
  </si>
  <si>
    <t>Reportes de la mesa de ayuda - GLPI</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</si>
  <si>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</si>
  <si>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Verificar de manera permanente que la información bajo la responsabilidad de la dependencia publicada en el link de transparencia de la página web de la entidad, se encuentre completa, actualizada y sea consistente, de conformidad con lo dispuesto en la Ley de Transparencia, dejando registro mensual de la verificación efectuada</t>
  </si>
  <si>
    <t>Informes de verificación de la información publicada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</si>
  <si>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t>
    </r>
  </si>
  <si>
    <t>Generar documento de seguimiento a la apertura de documentos y links publicados en la página web según lo solicitado por los centros de gestión, de acuerdo con la Ley de Transparencia.</t>
  </si>
  <si>
    <t>Informe consolidado de la información publicada en link de transparencia</t>
  </si>
  <si>
    <r>
      <rPr>
        <b/>
        <sz val="11"/>
        <rFont val="Arial"/>
        <family val="2"/>
      </rPr>
      <t>PAAC-2022</t>
    </r>
    <r>
      <rPr>
        <b/>
        <u/>
        <sz val="11"/>
        <rFont val="Arial"/>
        <family val="2"/>
      </rPr>
      <t xml:space="preserve"> Componente 6: </t>
    </r>
    <r>
      <rPr>
        <sz val="11"/>
        <rFont val="Arial"/>
        <family val="2"/>
      </rPr>
      <t>Iniciativas Adicionales (en cumplimiento del artículo 2° del Decreto 118 de 2018, se formulan las acciones del Plan de Gestión de la Integridad)</t>
    </r>
  </si>
  <si>
    <t>Aplicar el Test de percepción sobre integridad de la Función Pública a los servidores del IDPAC 2022 (Diagnóstico)</t>
  </si>
  <si>
    <t>Informe consolidado con los resultados de la aplicación del test de percepción sobre integridad</t>
  </si>
  <si>
    <t>Realizar tres (3) actividades de apropiación del Código de integridad con el apoyo de los gestores de integridad (Alistamiento)</t>
  </si>
  <si>
    <t>Elaborar documento de diagnostico de implementación del Código de Integridad de la Entidad con el equipo de gestores  (Armonización)</t>
  </si>
  <si>
    <t>Documento de diagnóstico de la política de integridad</t>
  </si>
  <si>
    <t xml:space="preserve">Actas de reunión
Informes de seguimiento </t>
  </si>
  <si>
    <r>
      <t>PAA-2022</t>
    </r>
    <r>
      <rPr>
        <sz val="11"/>
        <rFont val="Arial"/>
        <family val="2"/>
      </rPr>
      <t xml:space="preserve"> Articulación Institucional en Plan  Anal de Adquisiciones</t>
    </r>
  </si>
  <si>
    <t>Ejercer la secretaría Técnica del Comité Anual de Adquisiciones</t>
  </si>
  <si>
    <t>Actas de reunión,   Publicación en plataforma SECOP II</t>
  </si>
  <si>
    <t>3 Inspirar confianza y legitimidad para vivir sin miedo y ser epicentro de cultura ciudadana, paz y reconciliación.</t>
  </si>
  <si>
    <t>43 Cultura ciudadana para la confianza, la convivencia y la participación desde la vida cotidiana</t>
  </si>
  <si>
    <r>
      <rPr>
        <b/>
        <sz val="11"/>
        <rFont val="Arial"/>
        <family val="2"/>
      </rPr>
      <t xml:space="preserve">PI 7796 </t>
    </r>
    <r>
      <rPr>
        <sz val="11"/>
        <rFont val="Arial"/>
        <family val="2"/>
      </rPr>
      <t>Estrategia de comunicaciones implementada</t>
    </r>
  </si>
  <si>
    <t>Implementar del Sistema Informativo DC: 4 productos DCTV; 7 programas radiales propios; difusión en las 8 redes sociales y publicación de notas web.</t>
  </si>
  <si>
    <t>Archivo digital de los programas realizados (Registro de emisiones DCTV, Publicaciones en página Web y Redes Sociales consolidado en la Matriz de Monitoreo de Medios; Cuadro de Control DC Radio Reporte Mensual).</t>
  </si>
  <si>
    <t>Lina Paola Bernal Loaiza</t>
  </si>
  <si>
    <t>Donka Atanassova Iakimova</t>
  </si>
  <si>
    <t>Diseñar e implementar estrategias para fortalecer la comunicación organizacional promoviendo el uso de la intranet y correo masivo.</t>
  </si>
  <si>
    <t xml:space="preserve">Informe trimestral de intranet y difusión de correos masivos. </t>
  </si>
  <si>
    <t>Diseñar e implementar el uso del lenguaje claro en la entidad.</t>
  </si>
  <si>
    <t>Informe trimestral de la implementación del lenguaje claro de la entidad</t>
  </si>
  <si>
    <t>Contribuir por demanda, a la gestión comunicativa de los productos institucionales de la entidad a través del diseño de piezas comunicacionales.</t>
  </si>
  <si>
    <t>Cuadro Control de Piezas Gráficas
Cuadro Control de Producción Audiovisual Animado.</t>
  </si>
  <si>
    <t>Asesorar y realizar el diseño del branding del evento (Presencial) especialmente sobre los hitos de la entidad durante el 2022</t>
  </si>
  <si>
    <t>Fotografías de la escenografía del evento</t>
  </si>
  <si>
    <t>Gestionar los servicios de la entidad en medios masivos, comunitarios externos y redes sociales, de manera creativa e innovadora.</t>
  </si>
  <si>
    <t>Registro de publicaciones en medios masivos y comunitarios y redes sociales externos consolidado en la Matriz de Monitoreo de Medios.</t>
  </si>
  <si>
    <t>Realizar la evaluación de Marca IDPAC 2022</t>
  </si>
  <si>
    <t>Instrumento de medición de percepción de marca
Informe de resultados y listados de asistencia.</t>
  </si>
  <si>
    <t>Vincular a DC Radio en las emisoras de los  colegios del distrito</t>
  </si>
  <si>
    <t>Informe de avance de la vinculación de DC Radio en los colegios</t>
  </si>
  <si>
    <t>Diseñar instrumento de consulta ciudadana sobre las temáticas que la ciudadanía quiere que sean tratadas en la audiencia pública de rendición de cuentas de la entidad.</t>
  </si>
  <si>
    <t>Un (1) instrumento de consulta publicado</t>
  </si>
  <si>
    <t>Evaluar la satisfacción de los ciudadanos asistentes frente a los resultados de la Audiencia Pública de Rendición de Cuentas- Rdc</t>
  </si>
  <si>
    <t xml:space="preserve">Una (1) informe de los resultados </t>
  </si>
  <si>
    <t>Entregar la página Web Finalizada</t>
  </si>
  <si>
    <t>Entrega de página web</t>
  </si>
  <si>
    <t>51 Gobierno Abierto</t>
  </si>
  <si>
    <r>
      <rPr>
        <b/>
        <sz val="11"/>
        <rFont val="Arial"/>
        <family val="2"/>
      </rPr>
      <t xml:space="preserve">PI 7687 </t>
    </r>
    <r>
      <rPr>
        <sz val="11"/>
        <rFont val="Arial"/>
        <family val="2"/>
      </rPr>
      <t>Gestión Medios Comunitarios Fortalecidos</t>
    </r>
  </si>
  <si>
    <t xml:space="preserve">Aplicar el formulario de caracterización a 67 medios comunitarios y alternativos </t>
  </si>
  <si>
    <t xml:space="preserve">Formulario diligenciado y cargado en la hoja de vida de la organización o  constancia de caracterización de la plataforma de la participación cargada en la hoja de vida de la organización. </t>
  </si>
  <si>
    <t>Subdirección de Fortalecimiento de la Organización Social</t>
  </si>
  <si>
    <t>Zabrina Delgado Plata</t>
  </si>
  <si>
    <t>Ana María Almario Dreszer</t>
  </si>
  <si>
    <t xml:space="preserve">Elaborar el Plan de Fortalecimiento a 67 organizaciones de medios comunitarios y alternativos </t>
  </si>
  <si>
    <t xml:space="preserve">Documento de plan de fortalecimiento elaborado de manera concertada con el medio comunitario, cargado en el share point e incluido en la hoja de vida. </t>
  </si>
  <si>
    <t xml:space="preserve">Hacer seguimiento a la  fase de formación en el marco del modelo de fortalecimiento a 67 medios comunitarios y alternativos </t>
  </si>
  <si>
    <t>Documento de registro de la actividad formativa donde se deberá consignar: Nombre de la actividad, objetivo, población objetivo, metodología de la actividad y resultados obtenidos. Hoja de asistencia, y si lo hubiere, registro fotográfico, o certificado de la escuela.</t>
  </si>
  <si>
    <t xml:space="preserve">Prestar asistencia técnica a 67 medios comunitarios y alternativos </t>
  </si>
  <si>
    <t>Documento de registro de la actividad de asistencia técnica donde se deberá consignar: Nombre de la actividad, objetivo, población objetivo, metodología y resultados obtenidos, incluyendo a cual categoría del índice responde. Hoja de asistencia, y si hubiere, registro fotográfico</t>
  </si>
  <si>
    <t xml:space="preserve">Entregar incentivos a 67 medios comunitarios y alternativos </t>
  </si>
  <si>
    <t>Documento de acta de entrega de incentivo para el fortalecimiento.</t>
  </si>
  <si>
    <t>Evaluar el fortalecimiento de 67 medios comunitarios y alternativos  a través de la aplicación por segunda vez del formulario de caracterización que permita evidenciar el avance en el índice de fortalecimiento y la correspondiente encuesta de satisfacción.</t>
  </si>
  <si>
    <t xml:space="preserve">Formulario diligenciado del índice de fortalecimiento cargado en el sistema. </t>
  </si>
  <si>
    <r>
      <rPr>
        <b/>
        <sz val="11"/>
        <rFont val="Arial"/>
        <family val="2"/>
      </rPr>
      <t>PI 7687</t>
    </r>
    <r>
      <rPr>
        <sz val="11"/>
        <rFont val="Arial"/>
        <family val="2"/>
      </rPr>
      <t xml:space="preserve"> Organizaciones sociales fortalecidas</t>
    </r>
  </si>
  <si>
    <t xml:space="preserve">Aplicar el formulario de caracterización a 162 organizaciones sociales </t>
  </si>
  <si>
    <t>Elaborar el Plan de Fortalecimiento a 162 organizaciones sociales</t>
  </si>
  <si>
    <t xml:space="preserve">Documento de plan elaborado de manera concertada con la instancia, cargado en el sistema. </t>
  </si>
  <si>
    <t>Hacer seguimiento a la  fase de formación a 190 en el marco del modelo de fortalecimiento a organizaciones sociales fortalecidas</t>
  </si>
  <si>
    <t xml:space="preserve">Documento de registro de la actividad formativa donde se deberá consignar: Nombre de la actividad, objetivo, población objetivo, metodología de la actividad y resultados obtenidos. Hoja de asistencia, y si lo hubiere, registro fotográfico. </t>
  </si>
  <si>
    <t>Prestar asistencia técnica a 162 organizaciones sociales</t>
  </si>
  <si>
    <t>Documento de registro de la actividad de asistencia técnica donde se deberá consignar: Nombre de la actividad, objetivo, población objetivo, metodología y resultados obtenidos. Hoja de asistencia, y si hubiere, registro fotográfico</t>
  </si>
  <si>
    <t>Entregar incentivos a 162 organizaciones sociales</t>
  </si>
  <si>
    <t>Documento de acta de entrega del o los estímulos</t>
  </si>
  <si>
    <t>Evaluar el fortalecimiento de 162 organizaciones sociales a través de la aplicación por segunda vez del formulario de caracterización que permita evidenciar el avance en el índice de fortalecimiento y la correspondiente encuesta de satisfacción.</t>
  </si>
  <si>
    <r>
      <t>PI 7687</t>
    </r>
    <r>
      <rPr>
        <sz val="11"/>
        <rFont val="Arial"/>
        <family val="2"/>
      </rPr>
      <t xml:space="preserve"> Política pública de medios comunitarios formulada</t>
    </r>
  </si>
  <si>
    <t>Elaborar el diagnóstico participativo de la Política pública de medios comunitarios</t>
  </si>
  <si>
    <t>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por parte de la Secretaría Distrital de Gobierno.</t>
  </si>
  <si>
    <r>
      <rPr>
        <b/>
        <sz val="11"/>
        <rFont val="Arial"/>
        <family val="2"/>
      </rPr>
      <t>PI 7687</t>
    </r>
    <r>
      <rPr>
        <sz val="11"/>
        <rFont val="Arial"/>
        <family val="2"/>
      </rPr>
      <t xml:space="preserve"> Política pública de medios comunitarios formulada</t>
    </r>
  </si>
  <si>
    <t>Consolidar el documento de estructura y el Plan de acción participativo de la Política pública de medios comunitarios</t>
  </si>
  <si>
    <t>Documento de plan de acción.</t>
  </si>
  <si>
    <t>Proyectar y tramitar la expedición del acto administrativo de adopción de la Política pública de medios comunitarios</t>
  </si>
  <si>
    <t>Acto administrativo de expedición</t>
  </si>
  <si>
    <t>Desarrollar la metodología pedagógica para la apropiación de la Política pública de medios comunitarios</t>
  </si>
  <si>
    <t>Metodología de apropiación (Objetivo, población objetivo, metodología y resultados obtenidos. Hoja de asistencia, y si hubiere, registro fotográfico)</t>
  </si>
  <si>
    <r>
      <rPr>
        <b/>
        <sz val="11"/>
        <rFont val="Arial"/>
        <family val="2"/>
      </rPr>
      <t xml:space="preserve">PI 7687 </t>
    </r>
    <r>
      <rPr>
        <sz val="11"/>
        <rFont val="Arial"/>
        <family val="2"/>
      </rPr>
      <t>Observatorio de la Participación Implementado</t>
    </r>
  </si>
  <si>
    <t xml:space="preserve">Desarrollar un informe de análisis de los planes, proyectos y programas de participación ciudadana en Bogotá contemplados en el Plan de Desarrollo y hacer la correspondiente difusión en Bogotá y en los círculos académicos </t>
  </si>
  <si>
    <t>Informe de análisis de los planes, programas y proyectos de participación ciudadana en Bogotá</t>
  </si>
  <si>
    <r>
      <t xml:space="preserve">Elaborar un informe  publicado en página web sobre la movilización </t>
    </r>
    <r>
      <rPr>
        <i/>
        <sz val="12"/>
        <rFont val="Museo Sans Condensed 300"/>
      </rPr>
      <t xml:space="preserve">en </t>
    </r>
    <r>
      <rPr>
        <sz val="12"/>
        <rFont val="Museo Sans Condensed 300"/>
      </rPr>
      <t>y</t>
    </r>
    <r>
      <rPr>
        <i/>
        <sz val="12"/>
        <rFont val="Museo Sans Condensed 300"/>
      </rPr>
      <t xml:space="preserve"> por </t>
    </r>
    <r>
      <rPr>
        <sz val="12"/>
        <rFont val="Museo Sans Condensed 300"/>
      </rPr>
      <t xml:space="preserve">Bogotá desde 2012 hasta julio de 2021. Que permita identificar cuáles son los conflictos sociales en </t>
    </r>
    <r>
      <rPr>
        <u/>
        <sz val="12"/>
        <rFont val="Museo Sans Condensed 300"/>
      </rPr>
      <t>cada localidad.</t>
    </r>
  </si>
  <si>
    <t xml:space="preserve">Informe publicado en página web sobre movilización en y por Bogotá </t>
  </si>
  <si>
    <t xml:space="preserve">Elaborar Un documento de recomendación de política pública sobre barras futboleras, que incluya las voces de los protagonistas y de los clubes, incluyendo la cartografía social </t>
  </si>
  <si>
    <t>Documento de recomendación de política pública sobre barras futboleras</t>
  </si>
  <si>
    <t xml:space="preserve">Elaborar un informe sobre tejido asociativo de la ciudad de Bogotá teniendo en cuenta los diferentes tipos de organizaciones sociales  </t>
  </si>
  <si>
    <t xml:space="preserve">Informe sobre tejido asociativo de la ciudad </t>
  </si>
  <si>
    <t>Elaborar el atlas de cartografía sobre la participación ciudadana</t>
  </si>
  <si>
    <t>Cartograma elaborado sobre la participación en Bogotá</t>
  </si>
  <si>
    <t>Actividad estratégica - Subdirección de Fortalecimiento de la Organización Social</t>
  </si>
  <si>
    <t xml:space="preserve">Elaborar artículos para revistas indexadas sobre los termas abordadas en el observatorio de la Participación </t>
  </si>
  <si>
    <t>Cinco (5) artículos para revistas indexadas</t>
  </si>
  <si>
    <t xml:space="preserve">Desarrollar acciones afirmativas para grupos étnicos, como: Semana Raizal, Semana Palenquera, Premios  Benkos Biohó y Festival de la Chicha. </t>
  </si>
  <si>
    <t>Informes de la ejecución de las acciones afirmativas para cada grupo étnico</t>
  </si>
  <si>
    <t xml:space="preserve">David Jair Angulo </t>
  </si>
  <si>
    <t>Apoyar las acciones de participación con los grupos de valor en termas como Unidades de Planeamiento Local, Políticas Públicas de la Ciudad, Presupuesto Participativo, para lo cual se realiza el acompañamiento por medio de foros, reuniones y sesiones territoriales.</t>
  </si>
  <si>
    <t>Informes de las acciones desarrolladas en diferentes espacios</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</si>
  <si>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</si>
  <si>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Actas de reunión, Listados de asistencia.</t>
  </si>
  <si>
    <t xml:space="preserve">Divulgar y apoyar las inscripciones en los procesos electorales de instancias de los grupos poblacionales identificados en la Subdirección de fortalecimiento de la Organización Sociales los cuales son Consejos Locales de Discapacidad, Consejos Locales de la Bicicleta, Consejos Locales de Niños, Niñas y Adolescentes  y Elección de Mesa de Medios Comunitarios </t>
  </si>
  <si>
    <t>Piezas comunicacionales, actas de reunión, actas de escrutinio e informes de avance de cada proceso electoral.</t>
  </si>
  <si>
    <t>Elaborar el procedimiento de los procesos eleccionarios adelantados por la entidad.</t>
  </si>
  <si>
    <t>Procedimiento creado y formalizado en el SIG PARTICIPO</t>
  </si>
  <si>
    <t>Realizar actividades de diálogo, visibilización  y generación de alianzas, por medio del Festival a lo Bien por Bogotá, Festival Panas y Parces, línea ambiental y No Discriminación, entre otros</t>
  </si>
  <si>
    <t>Piezas comunicacionales, actas de reunión e informes de actividades y registros fotográficos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</si>
  <si>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</si>
  <si>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</si>
  <si>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r>
      <rPr>
        <b/>
        <sz val="11"/>
        <rFont val="Arial"/>
        <family val="2"/>
      </rPr>
      <t xml:space="preserve">PI 7678 </t>
    </r>
    <r>
      <rPr>
        <sz val="11"/>
        <rFont val="Arial"/>
        <family val="2"/>
      </rPr>
      <t>Implementación estrategia de fortalecimiento de instancias étnicas</t>
    </r>
  </si>
  <si>
    <t>Aplicar el formulario de caracterización a 21 instancias étnicas indígenas (10), Negras, Afrocolombianas, Raizales y palenqueras (10), Gitanas (1)</t>
  </si>
  <si>
    <t xml:space="preserve">Formulario diligenciado  y cargado en la herramienta tecnológica dispuesta para tal fin. </t>
  </si>
  <si>
    <t>Gerencia de Etnias</t>
  </si>
  <si>
    <t>Martha Liliana Montoya Hurtado</t>
  </si>
  <si>
    <t>Marcela Tinoco</t>
  </si>
  <si>
    <t>David Jair Angulo Cabezas</t>
  </si>
  <si>
    <t>Elaborar el Plan de Fortalecimiento a  19 instancias étnicas indígenas (9), Negras, Afrocolombianas, Raizales y palenqueras (9), Gitanas (1) 12%</t>
  </si>
  <si>
    <t xml:space="preserve">Documento de plan elaborado de manera concertada con la instancia, cargado en la herramienta tecnológica dispuesta para tal fin. </t>
  </si>
  <si>
    <t>Desarrollar la fase de formación en el marco del modelo de fortalecimiento a instancias étnicas en temas como: Interétnico concertado con las comunidades y pueblos indígenas,  instancias locales de participación del pueblo Rroom/Gitano, participación ciudadana con enfoque diferencial étnico,  género, política pública de grupos étnicos y organización interna para la comunidad Palenquera, entre otros</t>
  </si>
  <si>
    <t>Documento de registro de la actividad formativa donde se deberá consignar: Nombre de la actividad, objetivo, población objetivo, metodología de la actividad y resultados obtenidos. Hoja de asistencia, y si lo hubiere, registro fotográfico.</t>
  </si>
  <si>
    <t>Prestar asistencia técnica a 20 instancias étnicas: formalización de instancias indígenas, presupuestos participativos, construcción de reglamentos internos, entre otros</t>
  </si>
  <si>
    <t xml:space="preserve">Documento de registro de la actividad de asistencia técnica donde se deberá consignar: Nombre de la actividad, objetivo, población objetivo, metodología y resultados obtenidos. Hoja de asistencia, y si hubiere, registro fotográfico. </t>
  </si>
  <si>
    <t>Evaluar el fortalecimiento de las instancias étnicas a través de la aplicación del formulario de caracterización y el IFOS</t>
  </si>
  <si>
    <t xml:space="preserve">Formulario diligenciado cargado en la herramienta tecnológica dispuesta para tal fin. </t>
  </si>
  <si>
    <t>Actividad estratégica - Gerencia de Etnias</t>
  </si>
  <si>
    <t>Desarrollar acciones de visibilización del IDPAC y posicionamiento en el marco de la conmemoración de sus 15 años.</t>
  </si>
  <si>
    <t>Informe de actividades desarrolladas en el marco de la celebración de los 15 años de vida institucional</t>
  </si>
  <si>
    <r>
      <rPr>
        <b/>
        <sz val="11"/>
        <rFont val="Arial"/>
        <family val="2"/>
      </rPr>
      <t xml:space="preserve">PI 7796 </t>
    </r>
    <r>
      <rPr>
        <sz val="11"/>
        <rFont val="Arial"/>
        <family val="2"/>
      </rPr>
      <t>Gestión Iniciativas ciudadanas juveniles implementadas.</t>
    </r>
  </si>
  <si>
    <t>Formulación de términos de referencia para la convocatoria de iniciativas ciudadanas juveniles</t>
  </si>
  <si>
    <t>Documento con términos de referencia definidos para la convocatoria del programa de iniciativas ciudadanas juveniles</t>
  </si>
  <si>
    <t>Gerencia de Juventud</t>
  </si>
  <si>
    <t>María Johanna Ñañez Padilla</t>
  </si>
  <si>
    <t>Oscar Leonel Oviedo Castillo</t>
  </si>
  <si>
    <t>Realizar los trámites y gestiones pertinentes para adelantar la etapa contractual</t>
  </si>
  <si>
    <t xml:space="preserve"> Documentos de estudios previos, anexos técnicos y el contrato suscrito según corresponda la modalidad escogida para la ejecución de los incentivos para el fortalecimiento en la implementación de las iniciativas ciudadanas juveniles</t>
  </si>
  <si>
    <t>Realizar las actividades pertinentes para adelantar la convocatoria de iniciativas ciudadanas juveniles</t>
  </si>
  <si>
    <t>Publicación del cronograma de convocatoria y los anexos correspondientes para la realización de las iniciativas ciudadanas juveniles</t>
  </si>
  <si>
    <t>Evaluar y seleccionar las organizaciones ganadoras en el marco de la convocatoria de iniciativas ciudadanas juveniles</t>
  </si>
  <si>
    <t>Documento de publicación de los resultados de la valoración de las iniciativas ciudadanas juveniles</t>
  </si>
  <si>
    <t>Realizar la entrega de los incentivos a las organizaciones ganadoras en el marco de la convocatoria de iniciativas ciudadanas juveniles</t>
  </si>
  <si>
    <t xml:space="preserve"> Informe consolidado de la entrega de los incentivos a las organizaciones sociales juveniles que propusieron las iniciativas ciudadanas. Acta de entrega o de recibido del incentivo</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</si>
  <si>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</si>
  <si>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</si>
  <si>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</si>
  <si>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</si>
  <si>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1"/>
        <rFont val="Arial"/>
        <family val="2"/>
      </rPr>
      <t xml:space="preserve">PI 7796 </t>
    </r>
    <r>
      <rPr>
        <sz val="11"/>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</si>
  <si>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</si>
  <si>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</si>
  <si>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</si>
  <si>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Acción Elaborado</t>
  </si>
  <si>
    <t>Desarrollar la fase de formación en el marco del modelo de fortalecimiento a los Consejos Locales de Juventud</t>
  </si>
  <si>
    <t>Soportes de Actividades de Formación (Propuesta Metodológica de Formación, asistencia y evidencia gráfica)</t>
  </si>
  <si>
    <t>Prestar asistencia técnica a los Consejos Locales de Juventud</t>
  </si>
  <si>
    <t>Acciones en el Plan de Asistencia (Actas, asistencia, documentos de apoyo)</t>
  </si>
  <si>
    <t>Evaluar el fortalecimiento de los Consejos Locales de Juventud  a través de la aplicación del formulario de caracterización</t>
  </si>
  <si>
    <t>Ficha de Caracterización (Aplicación de Índice de fortalecimiento)</t>
  </si>
  <si>
    <t xml:space="preserve">Actividad estratégica - Gerencia de Juventud </t>
  </si>
  <si>
    <t>Apoyar técnica y logísticamente actividades territoriales de barrismo social en las diferentes localidades.</t>
  </si>
  <si>
    <t>Informe de apoyo técnico y logístico de actividades territoriales de barrismo social en las diferentes localidades, con anexos de actas, listado de asistencia y/o registro fotográfico.</t>
  </si>
  <si>
    <t>Concertar y acompañar la implementación de agendas de juventud en los escenarios de diálogo mixto del Sistema Distrital de Juventud.</t>
  </si>
  <si>
    <t>Informe ejecutivo de avances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</si>
  <si>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</si>
  <si>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</si>
  <si>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</si>
  <si>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</si>
  <si>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</si>
  <si>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</si>
  <si>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</si>
  <si>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</si>
  <si>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</si>
  <si>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</si>
  <si>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</si>
  <si>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t>
  </si>
  <si>
    <t>Producir y desarrollar el programa de juventud en DC Radio.</t>
  </si>
  <si>
    <t>Parrilla de contenidos programa radial de juventud</t>
  </si>
  <si>
    <t>Contribuir a la celebración de los 15 años del IDPAC con actividades que involucre los grupos de valor</t>
  </si>
  <si>
    <r>
      <rPr>
        <b/>
        <sz val="11"/>
        <rFont val="Arial"/>
        <family val="2"/>
      </rPr>
      <t xml:space="preserve">PI 7685 </t>
    </r>
    <r>
      <rPr>
        <sz val="11"/>
        <rFont val="Arial"/>
        <family val="2"/>
      </rPr>
      <t>Política pública de acción comunal formulada</t>
    </r>
  </si>
  <si>
    <t>Elaborar el plan de acción participativo de la política pública comunal</t>
  </si>
  <si>
    <t>1. Resultados de las mesas de participación
2.Construcción del plan de acción participativo
3. Análisis y consolidación de propuestas de acción
4.Coordinación con sectores para la construcción del plan de acción participativo
5.Revisión técnica por parte de la Secretaría de Gobierno</t>
  </si>
  <si>
    <t>Delia Ximena Robayo Bello</t>
  </si>
  <si>
    <t>Proyectar y tramitar la expedición del acto administrativo de adopción de la política pública comunal</t>
  </si>
  <si>
    <t>1. Decreto de Política Pública de acción comunal
2. Documento de  Política Pública de acción comunal
3. Trámite administrativo para la expedición del  Decreto de Política Pública de acción comunal</t>
  </si>
  <si>
    <t xml:space="preserve">Desarrollar la metodología pedagógica para la apropiación de la política pública comunal por parte de la ciudadanía </t>
  </si>
  <si>
    <t xml:space="preserve">1. Estrategia de divulgación de la Política con cronograma de actividades
2. Actividades de socialización  en el marco de la apropiación de la Política  Pública de Acción Comunal </t>
  </si>
  <si>
    <r>
      <rPr>
        <b/>
        <sz val="11"/>
        <rFont val="Arial"/>
        <family val="2"/>
      </rPr>
      <t xml:space="preserve">PI 7685 </t>
    </r>
    <r>
      <rPr>
        <sz val="11"/>
        <rFont val="Arial"/>
        <family val="2"/>
      </rPr>
      <t>Organizaciones comunales acompañadas</t>
    </r>
  </si>
  <si>
    <t xml:space="preserve">Aplicar el formulario de caracterización a 224 organizaciones comunales de primer y segundo grado </t>
  </si>
  <si>
    <t xml:space="preserve">Elaborar el Plan de Fortalecimiento a 224  organizaciones comunales de primer y segundo grado  </t>
  </si>
  <si>
    <t xml:space="preserve">Desarrollar la fase de formación (Presupuesto participativo, UPL, Ley Comunal, Justicia Comunal, PPI, desaprendizaje del machismo,  entre otras) en el marco del modelo de fortalecimiento a 224 organizaciones comunales de primer y segundo grado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</si>
  <si>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</si>
  <si>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</si>
  <si>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</si>
  <si>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</si>
  <si>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</si>
  <si>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r>
      <rPr>
        <b/>
        <sz val="11"/>
        <rFont val="Arial"/>
        <family val="2"/>
      </rPr>
      <t xml:space="preserve">PI 7685  </t>
    </r>
    <r>
      <rPr>
        <sz val="11"/>
        <rFont val="Arial"/>
        <family val="2"/>
      </rPr>
      <t>Organizaciones de propiedad horizontal acompañadas</t>
    </r>
  </si>
  <si>
    <t xml:space="preserve">Aplicar el formulario de caracterización a 300    organizaciones de propiedad horizontal </t>
  </si>
  <si>
    <t>Gina Marcela Moreno Fandiño</t>
  </si>
  <si>
    <t>Entregar incentivos a 43 organizaciones de propiedad horizontal</t>
  </si>
  <si>
    <t xml:space="preserve">Documento de acta de entrega del o los estímulos. </t>
  </si>
  <si>
    <t xml:space="preserve">Elaborar el Plan de Fortalecimiento a 43 organizaciones de propiedad horizontal </t>
  </si>
  <si>
    <t xml:space="preserve">Desarrollar la fase de formación en el marco del modelo de fortalecimiento a 906 organizaciones de propiedad horizontal </t>
  </si>
  <si>
    <t xml:space="preserve">Prestar asistencia técnica a 600  organizaciones de propiedad horizontal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</si>
  <si>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de propiedad horizontal. </t>
  </si>
  <si>
    <t>Evaluar el fortalecimiento de 43 organizaciones de propiedad horizontal  a través de la aplicación del formulario de caracterización y el IFOC</t>
  </si>
  <si>
    <r>
      <rPr>
        <b/>
        <sz val="11"/>
        <rFont val="Arial"/>
        <family val="2"/>
      </rPr>
      <t xml:space="preserve">PI 7685 </t>
    </r>
    <r>
      <rPr>
        <sz val="11"/>
        <rFont val="Arial"/>
        <family val="2"/>
      </rPr>
      <t>Plataforma tecnológica de organizaciones comunales y propiedad horizontal</t>
    </r>
  </si>
  <si>
    <t>Adecuar en un 100% la plataforma tecnológica de la participación de JAC y PH.</t>
  </si>
  <si>
    <t>Manuales de funcionalidades del  uso de la plataforma tecnológica de AC - PH
Informe de la migración a la plataforma 2.0</t>
  </si>
  <si>
    <t>Actividad estratégica - Subdirección de Asuntos Comunales</t>
  </si>
  <si>
    <t>Realizar acompañamiento y reconocimiento en el Día del Comunal</t>
  </si>
  <si>
    <t xml:space="preserve">Listado de asistencia </t>
  </si>
  <si>
    <t xml:space="preserve">Realizar acompañamiento y reconocimiento en el Día del Administrador de la Propiedad Horizontal </t>
  </si>
  <si>
    <t xml:space="preserve">Realizar acompañamiento en la segunda jornada de elecciones de organizaciones de primer grado </t>
  </si>
  <si>
    <t xml:space="preserve">Reporte de incidencias de jornada electoral </t>
  </si>
  <si>
    <t xml:space="preserve">Realizar acompañamiento de la jornada de elecciones de organizaciones de segundo grado </t>
  </si>
  <si>
    <t xml:space="preserve">Realizar acto de posesión de dignatarios elegidos de las organizaciones de primer grado </t>
  </si>
  <si>
    <t>Entrega de autos de reconocimiento</t>
  </si>
  <si>
    <t xml:space="preserve">Realizar acto de posesión de dignatarios elegidos de las organizaciones de segundo grado </t>
  </si>
  <si>
    <t>Realizar 22 programas de Área Común</t>
  </si>
  <si>
    <t>Informe que contenga el link y las métricas de cada programa</t>
  </si>
  <si>
    <r>
      <rPr>
        <b/>
        <sz val="11"/>
        <rFont val="Arial"/>
        <family val="2"/>
      </rPr>
      <t>PI 7796</t>
    </r>
    <r>
      <rPr>
        <sz val="11"/>
        <rFont val="Arial"/>
        <family val="2"/>
      </rPr>
      <t xml:space="preserve"> Procesos de mediación de conflictos</t>
    </r>
  </si>
  <si>
    <t>Adelantar 17 procesos de mediación de conflictos y construcción de pactos con participación ciudadana.</t>
  </si>
  <si>
    <t xml:space="preserve">Matriz de hitos actualizada SDG
Documento de diagnostico de pacto (Solo cuando se concrete el pacto)
Documento Acta de Suscripción (Solo cuando se concrete el pacto)
Formato de Seguimiento y Control pacto (Solo cuando se concrete el pacto)
Informe ejecutivo mensual de pacto </t>
  </si>
  <si>
    <t>Subdirección de Promoción de la Participación</t>
  </si>
  <si>
    <t>Sindy Torres</t>
  </si>
  <si>
    <t xml:space="preserve">Iván Vargas </t>
  </si>
  <si>
    <t>Actividad estratégica - Subdirección de promoción de la participación - Procesos de mediación de conflictos</t>
  </si>
  <si>
    <t>Articular con la Veeduría Distrital para realizar el seguimiento con los compromisos de los pactos firmados a través del sistema Colibrí</t>
  </si>
  <si>
    <t xml:space="preserve">Actas de reunión </t>
  </si>
  <si>
    <t>Realizar la presentación de los resultados de la sistematización y seguimiento de los pactos</t>
  </si>
  <si>
    <t>Documento de resultados de la sistematización y seguimiento de los pactos</t>
  </si>
  <si>
    <r>
      <rPr>
        <b/>
        <sz val="11"/>
        <rFont val="Arial"/>
        <family val="2"/>
      </rPr>
      <t xml:space="preserve">PI 7796 </t>
    </r>
    <r>
      <rPr>
        <sz val="11"/>
        <rFont val="Arial"/>
        <family val="2"/>
      </rPr>
      <t>Eventos de socialización y visibilización de intercambios de experiencias de mediación de conflictos realizados</t>
    </r>
  </si>
  <si>
    <t>Diseñar la ruta metodológica para la realización del evento</t>
  </si>
  <si>
    <t>Documento metodológico</t>
  </si>
  <si>
    <t>Gestionar la logística para la realización del evento</t>
  </si>
  <si>
    <t xml:space="preserve">Informe de acciones de coordinación realizadas </t>
  </si>
  <si>
    <t>Realizar una convocatoria abierta para la difusión del evento de socialización</t>
  </si>
  <si>
    <t xml:space="preserve"> Diseños y piezas publicitarias</t>
  </si>
  <si>
    <t>Realizar un evento de intercambio de experiencias de mediación</t>
  </si>
  <si>
    <t>Informe con resultados obtenidos, listados de asistencia y registro fotográfico</t>
  </si>
  <si>
    <t>Sistematización de la realización del evento</t>
  </si>
  <si>
    <t>Documento de sistematización del evento</t>
  </si>
  <si>
    <r>
      <rPr>
        <b/>
        <sz val="11"/>
        <rFont val="Arial"/>
        <family val="2"/>
      </rPr>
      <t xml:space="preserve">PI 7729 </t>
    </r>
    <r>
      <rPr>
        <sz val="11"/>
        <rFont val="Arial"/>
        <family val="2"/>
      </rPr>
      <t>Política pública de participación incidente reformulada</t>
    </r>
  </si>
  <si>
    <t>Implementar la estrategia de participación para la definición del problema central y las problemáticas asociadas a este, que serán atendidas en la nueva política de participación incidente.</t>
  </si>
  <si>
    <t>Informe de implementación de la fase de agenda pública</t>
  </si>
  <si>
    <t>Sistematizar el desarrollo de  la estrategia de participación para la definición del problema central y las problemáticas asociadas a este, que serán atendidas en la nueva política de participación incidente.</t>
  </si>
  <si>
    <t xml:space="preserve">Documento de sistematización parcial y final de los aportes realizados por la comunidad en desarrollo de la fase de agenda pública.
</t>
  </si>
  <si>
    <t xml:space="preserve">Elaborar el documento de Decreto de la Política Pública de Participación Ciudadana. </t>
  </si>
  <si>
    <t xml:space="preserve">Documento borrador de decreto de Política Pública de Participación Ciudadana. </t>
  </si>
  <si>
    <t xml:space="preserve">Socializar con la ciudadanía el documento de Decreto de la Política Pública de Participación Ciudadana. </t>
  </si>
  <si>
    <t xml:space="preserve">Evidencias de socialización del documento de borrador de la Política Pública de Participación Ciudadana </t>
  </si>
  <si>
    <r>
      <rPr>
        <b/>
        <sz val="11"/>
        <rFont val="Arial"/>
        <family val="2"/>
      </rPr>
      <t xml:space="preserve">Actividad estratégica - Subdirección de Promoción de la Participación - </t>
    </r>
    <r>
      <rPr>
        <sz val="11"/>
        <rFont val="Arial"/>
        <family val="2"/>
      </rPr>
      <t>Política pública de participación incidente reformulada</t>
    </r>
  </si>
  <si>
    <t>Aportar en el esquema de participación de los programas de desarrollo con enfoque territorial (PDET)</t>
  </si>
  <si>
    <t>Generar espacios de diálogo y concertación social y ciudadana sobre los ajustes a la normatividad  del Sistema Distrital de Participación Ciudadana (Decreto 448 de 2007,  Acuerdos 12 de 2000 y Acuerdo 13 de 2000 )</t>
  </si>
  <si>
    <t>Evidencias de espacios de diálogo y concertación social y ciudadana sobre los ajustes a estos cuerpos normativos</t>
  </si>
  <si>
    <t>Elaborar documentos de modificación al marco normativo del Sistema Distrital de Participación Ciudadana (Decreto 448 de 2007)</t>
  </si>
  <si>
    <t>Documentos de modificación al marco normativo del Sistema Distrital de Participación Ciudadana.
Informe de gestión de los procesos de reforma a la normatividad en Participación ciudadana.</t>
  </si>
  <si>
    <t>Realizar los tramites ante las instancias respectivas para la concreción de las reformas propuestas.</t>
  </si>
  <si>
    <t>Actas de reuniones de gestión</t>
  </si>
  <si>
    <t>57 Gestión pública local</t>
  </si>
  <si>
    <r>
      <rPr>
        <b/>
        <sz val="11"/>
        <rFont val="Arial"/>
        <family val="2"/>
      </rPr>
      <t xml:space="preserve">PI 7723 </t>
    </r>
    <r>
      <rPr>
        <sz val="11"/>
        <rFont val="Arial"/>
        <family val="2"/>
      </rPr>
      <t>Estrategia de asesoría de planeación y presupuestos participativos implementada</t>
    </r>
  </si>
  <si>
    <t>Actualizar el documento metodológico de la estrategia de asesoría y acompañamiento entre Alcaldías Locales y Entidades del Distrito en los procesos de planeación y presupuestos participativos (Actividad  indicador PDD)</t>
  </si>
  <si>
    <t>Documento "la estrategia de asesoría y acompañamiento entre Alcaldías Locales y Entidades del Distrito en los procesos de planeación y presupuestos participativos"  
Informe de actividades de asesoría realizadas</t>
  </si>
  <si>
    <t xml:space="preserve">Diseñar un plan de asesoría técnica con cada Alcaldía Local </t>
  </si>
  <si>
    <t xml:space="preserve">Planes de asesorías diseñados con cada Alcaldía Local </t>
  </si>
  <si>
    <t>Implementar el plan de asesoría técnica con cada Alcaldía Local</t>
  </si>
  <si>
    <t>Informes de implementación de los Planes de asesorías diseñados</t>
  </si>
  <si>
    <t>Realizar cuatro asesorarías técnicas con Entidades del Distrito en la CIP en temas de planeación participativa.</t>
  </si>
  <si>
    <t>31/12/202</t>
  </si>
  <si>
    <t>Cuatro Informes de asesorías en CIP</t>
  </si>
  <si>
    <t>Evaluar los logros obtenidos con la implementación de la estrategia de asesoría a las alcaldías locales y entidades distritales en materia planeación y presupuestos participativos.</t>
  </si>
  <si>
    <t>Informe consolidado de la jornada de evaluación de acciones de asesoría y acompañamiento realizados</t>
  </si>
  <si>
    <r>
      <rPr>
        <b/>
        <sz val="11"/>
        <rFont val="Arial"/>
        <family val="2"/>
      </rPr>
      <t xml:space="preserve">Actividad estratégica - Subdirección de Promoción de la Participación -  </t>
    </r>
    <r>
      <rPr>
        <sz val="11"/>
        <rFont val="Arial"/>
        <family val="2"/>
      </rPr>
      <t>Estrategia de asesoría de planeación y presupuestos participativos implementada</t>
    </r>
  </si>
  <si>
    <t>Realizar acompañamiento y asesoría a las alcaldías locales en las reuniones sobre acuerdos participativos</t>
  </si>
  <si>
    <t xml:space="preserve">Actas de reunión sobre presupuestos participativos </t>
  </si>
  <si>
    <t xml:space="preserve">Asistir a las reuniones en el marco de la Coordinación General de Presupuestos Participativos </t>
  </si>
  <si>
    <t>Matriz de seguimiento a las reuniones de la Coordinación General de Presupuestos Participativos</t>
  </si>
  <si>
    <r>
      <rPr>
        <b/>
        <sz val="11"/>
        <rFont val="Arial"/>
        <family val="2"/>
      </rPr>
      <t>PI 7796</t>
    </r>
    <r>
      <rPr>
        <sz val="11"/>
        <rFont val="Arial"/>
        <family val="2"/>
      </rPr>
      <t xml:space="preserve"> Estrategia de articulación territorial implementada</t>
    </r>
  </si>
  <si>
    <t>Actualizar el procedimiento la estrategia de articulación y la estrategia de articulación para la promoción de la participación</t>
  </si>
  <si>
    <t>Documento de procedimiento ajustado y cargado en SIGPARTICIPO
Documento de la estrategia de articulación para la promoción de la participación</t>
  </si>
  <si>
    <t>Estructurar los planes de acción de articulación territorial para cada localidad, con aportes de todas las áreas</t>
  </si>
  <si>
    <t>Planes de articulación Local formulados</t>
  </si>
  <si>
    <t>Implementar y realizar seguimiento a las actividades a cargo de la SPP en los planes de acción articulación para cada localidad</t>
  </si>
  <si>
    <t>Actas de reuniones de los equipos locales</t>
  </si>
  <si>
    <t>Realizar jornada de evaluación de la estrategia de articulación territorial</t>
  </si>
  <si>
    <t>Evidencia de la jornada de evaluación de la estrategia de articulación territorial</t>
  </si>
  <si>
    <r>
      <rPr>
        <b/>
        <sz val="11"/>
        <rFont val="Arial"/>
        <family val="2"/>
      </rPr>
      <t xml:space="preserve">Actividad estratégica - Subdirección de Promoción de la Participación - </t>
    </r>
    <r>
      <rPr>
        <sz val="11"/>
        <rFont val="Arial"/>
        <family val="2"/>
      </rPr>
      <t xml:space="preserve"> Estrategia de articulación territorial implementada</t>
    </r>
  </si>
  <si>
    <t>Ejercer la secretaría técnica de la Comisión Intersectorial de Participación -CIP- y la articulación de los enfoques de participación de las entidades del Distrito y la ciudadanía en general</t>
  </si>
  <si>
    <t xml:space="preserve">Actas de reunión 
Informe de gestión </t>
  </si>
  <si>
    <t>Desarrollar jornadas de socialización  de los planes territoriales, para la articulación local de equipos IDPAC</t>
  </si>
  <si>
    <t xml:space="preserve">
Listado de asistencia de socialización y matriz con el contenido de los planes territoriales.</t>
  </si>
  <si>
    <t xml:space="preserve">Ejercer la secretaría técnica en las Comisiones Locales Intersectoriales de Participación -CLIP-  </t>
  </si>
  <si>
    <t>Actas de Reunión</t>
  </si>
  <si>
    <r>
      <rPr>
        <b/>
        <sz val="11"/>
        <rFont val="Arial"/>
        <family val="2"/>
      </rPr>
      <t xml:space="preserve">Actividad estratégica - Subdirección de Promoción de la Participación - </t>
    </r>
    <r>
      <rPr>
        <sz val="11"/>
        <rFont val="Arial"/>
        <family val="2"/>
      </rPr>
      <t>Estrategia de articulación territorial implementada</t>
    </r>
  </si>
  <si>
    <t>Asistir a las Instancias de coordinación local (Consejo de Gobierno Local, UAT, CLOPS)</t>
  </si>
  <si>
    <t xml:space="preserve">Soportes y/o evidencias de asistencia a reunión </t>
  </si>
  <si>
    <t>Realizar una publicación sobre presupuestos participativos de forma coordinada con el Observatorio de la Participación</t>
  </si>
  <si>
    <t>Evidencia de publicación realizada</t>
  </si>
  <si>
    <t>Realizar la evaluación de la implementación del proceso de presupuestos participativos locales 2021.</t>
  </si>
  <si>
    <t>Documento de evaluación de la coordinación general de Presupuestos Participativos</t>
  </si>
  <si>
    <t>Implementar estrategia de acompañamiento territorial  en planeación participativa local y presupuestos participativos</t>
  </si>
  <si>
    <t>Documentos y anexos metodológicos de presupuestos participativos 
Matriz de seguimiento de acciones realizadas</t>
  </si>
  <si>
    <t>Presentar la cartilla de la estrategia de articulación territorial como instrumento de la gestión pública</t>
  </si>
  <si>
    <t>Cartilla</t>
  </si>
  <si>
    <t>Realizar seguimiento a la estrategia de articulación territorial en reunión de directivos</t>
  </si>
  <si>
    <t>Acta de reunión de seguimiento</t>
  </si>
  <si>
    <r>
      <t xml:space="preserve">Actividad estratégica - Subdirección de Promoción de la Participación - </t>
    </r>
    <r>
      <rPr>
        <sz val="11"/>
        <rFont val="Arial"/>
        <family val="2"/>
      </rPr>
      <t xml:space="preserve"> Estrategia de articulación territorial implementada</t>
    </r>
  </si>
  <si>
    <t>Promover la participación en el proceso de diseño e implementación de las UPL</t>
  </si>
  <si>
    <t> </t>
  </si>
  <si>
    <t xml:space="preserve">Informe de actividades realizadas </t>
  </si>
  <si>
    <t>Realizar eventos distritales de las CLIP</t>
  </si>
  <si>
    <t>Evidencias de los eventos realizados</t>
  </si>
  <si>
    <r>
      <rPr>
        <b/>
        <sz val="11"/>
        <rFont val="Arial"/>
        <family val="2"/>
      </rP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</si>
  <si>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</si>
  <si>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Documento de  seguimiento y/o balance de la estrategia innovadora que incentive la participación ciudadana</t>
  </si>
  <si>
    <t>Formular planes de trabajo con los nuevos sujetos de la participación identificados en las localidades priorizadas</t>
  </si>
  <si>
    <t>Informe de avance en la formulación de planes de trabajo con los nuevos sujetos de la participación.</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</si>
  <si>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</si>
  <si>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 xml:space="preserve">Convocar a las subdirecciones y gerencias y hacer seguimiento a los procesos eleccionarios que se den en el marco de sus competencias </t>
  </si>
  <si>
    <t xml:space="preserve">Articular entre dependencias recorridos de gestión territorial para unificar el mensaje institucional de la entidad </t>
  </si>
  <si>
    <t xml:space="preserve">Informe de actividades realizadas y 
Actas de asistencia </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</si>
  <si>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</si>
  <si>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Aportar a la armonización de los lineamientos GAB con el plan de acción y enfoques de trabajo de la SPP</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</si>
  <si>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</si>
  <si>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los sectores del Distrito y Alcaldías Locales</t>
  </si>
  <si>
    <t>Evidencias de la realización del evento "La Semana de la Participación"</t>
  </si>
  <si>
    <t xml:space="preserve">Aplicar las herramientas para la identificación, caracterización y abordaje de nuevos sujetos de la participación en las localidades priorizadas </t>
  </si>
  <si>
    <t xml:space="preserve">Matriz de seguimiento de acciones realizadas </t>
  </si>
  <si>
    <t xml:space="preserve">Diseñar la estrategia de difusión del portafolio de servicios institucional con las demás subdirecciones y atención al ciudadano </t>
  </si>
  <si>
    <t>Documento de lineamientos para la divulgación del portafolio</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</si>
  <si>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</si>
  <si>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</si>
  <si>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Realizar el seguimiento del funcionamiento de los Espacios de Participación IDPAC y proponer acciones de mejora.</t>
  </si>
  <si>
    <t>Actas de reunión</t>
  </si>
  <si>
    <t>Desarrollar acciones de promoción de la participación con niños y niñas (realizar un intercambio de experiencias participativas entre niños y niñas en algunas localidades priorizadas por la CEP en su enfoque de niños y niñas, realizar un encuentro entre niños y niñas para la promoción de la participación, realizar 10 actividades itinerantes denominados "Picnics para la promoción de la participación con niñas y niños" en las localidades priorizadas, entre otras)</t>
  </si>
  <si>
    <t xml:space="preserve">Memoria del intercambio de experiencias entre niños y niñas
Informe del encuentro realizado
Actas de asistencia
Evidencia fotográfica
</t>
  </si>
  <si>
    <t>Realizar la articulación intra e interinstitucional y de cooperación para la promoción de la participación de los niños y las niñas en la ciudad-región</t>
  </si>
  <si>
    <t>Informe trimestral de acciones de articulación intra e interinstitucional y de cooperación para la promoción de la participación de los niños y las niñas en la ciudad-región</t>
  </si>
  <si>
    <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</si>
  <si>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Desarrollar las actividades asociadas a la celebración del cumpleaños del IDPAC</t>
  </si>
  <si>
    <t>31/06/2022</t>
  </si>
  <si>
    <t xml:space="preserve">Evidencias de la realización del evento </t>
  </si>
  <si>
    <t>Realizar un diagnóstico del estado actual procedimientos institucionales asociados a las actividades lideradas por la subdirección de promoción de la participación.</t>
  </si>
  <si>
    <t xml:space="preserve">Informe de acciones realizadas y/o documentos de procedimientos ajustados </t>
  </si>
  <si>
    <t>Actualizar, gestionar y reestructurar los procedimientos institucionales asociados a las actividades lideradas por la subdirección de promoción de la participación.</t>
  </si>
  <si>
    <t xml:space="preserve">Desarrollar acciones de fortalecimiento e interiorización de los valores institucionales en los ambientes laborales de la Subdirección </t>
  </si>
  <si>
    <t xml:space="preserve">Informe de acciones realizadas </t>
  </si>
  <si>
    <t>Actualizar los contenidos web del portal institucional asociados a los proyectos e iniciativas lideradas por la SPP</t>
  </si>
  <si>
    <t>Evidencia de actualización en el portal web IDPAC</t>
  </si>
  <si>
    <r>
      <rPr>
        <b/>
        <sz val="11"/>
        <rFont val="Arial"/>
        <family val="2"/>
      </rPr>
      <t xml:space="preserve">Actividad estratégica - Subdirección de Promoción de la Participación - </t>
    </r>
    <r>
      <rPr>
        <sz val="11"/>
        <rFont val="Arial"/>
        <family val="2"/>
      </rPr>
      <t>Redes de solidaridad ciudadana por medios digitales a través de la Plataforma de Red del Cuidado Ciudadano fortalecidas</t>
    </r>
  </si>
  <si>
    <t>Generar lineamientos para la optimización de la Plataforma Red del cuidado Ciudadano</t>
  </si>
  <si>
    <t>Documento de optimización de las plataformas de la participación a cargo de la SPP</t>
  </si>
  <si>
    <t>Realizar dos campañas de solidaridad ciudadana desde la Red del Cuidado Ciudadano</t>
  </si>
  <si>
    <t>Informe de campañas de solidaridad realizadas</t>
  </si>
  <si>
    <t>Administrar técnicamente la Plataforma Red de Cuidado Ciudadano (Elaborar informes, lineamientos de uso, seguimiento a personas inscritas).</t>
  </si>
  <si>
    <t>Informes seguimiento de ciudadanos inscritos plataformas Bogotá Abierta y Red del Cuidado Ciudadano.</t>
  </si>
  <si>
    <t>Realizar el seguimiento a los contenidos publicados en la plataforma Red del Cuidado Ciudadano.</t>
  </si>
  <si>
    <t>Informe de seguimiento a los contenidos publicados en la plataforma Red del Cuidado Ciudadano.</t>
  </si>
  <si>
    <r>
      <rPr>
        <b/>
        <sz val="11"/>
        <rFont val="Arial"/>
        <family val="2"/>
      </rPr>
      <t xml:space="preserve">Actividad estratégica - Subdirección de Promoción de la Participación - </t>
    </r>
    <r>
      <rPr>
        <sz val="11"/>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</si>
  <si>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</si>
  <si>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Informe de lanzamiento de retos que promuevan la deliberación sobre temas de ciudad
Informe de evidencias de retos publicados en la plataforma Bogotá Abierta</t>
  </si>
  <si>
    <t>Actualizar la plataforma tecnológica de Bogotá Abierta.</t>
  </si>
  <si>
    <t>Informe de actualización de la plataforma Bogotá Abierta</t>
  </si>
  <si>
    <t>Implementar la directiva de GAB en el marco de la plataforma de Bogotá Abierta.</t>
  </si>
  <si>
    <t>Actas de reunión y evidencias de articulación de las plataformas</t>
  </si>
  <si>
    <r>
      <rPr>
        <b/>
        <sz val="11"/>
        <rFont val="Arial"/>
        <family val="2"/>
      </rPr>
      <t>Actividad estratégica - Subdirección de Promoción de la Participación -</t>
    </r>
    <r>
      <rPr>
        <sz val="11"/>
        <rFont val="Arial"/>
        <family val="2"/>
      </rPr>
      <t xml:space="preserve"> Estrategia de promoción de la participación con Nuevos Sujetos y Prácticas Innovadoras de la Participación liderada por el equipo de la Casa de Experiencias de la Participación implementada</t>
    </r>
  </si>
  <si>
    <t>Implementar la estrategia de nuevos sujetos de la participación.</t>
  </si>
  <si>
    <t>Informes de avance en la implementación de la estrategia</t>
  </si>
  <si>
    <t>Implementar la estrategia "Maletas viajeras"</t>
  </si>
  <si>
    <t xml:space="preserve">Matriz de entrega de maletas viajeras, informe parcial y final y actas de devolución de maletas viajeras. </t>
  </si>
  <si>
    <t>Impulsar y posicionar 20 bibliotecas comunitarias como un espacio para la promoción de la participación</t>
  </si>
  <si>
    <t xml:space="preserve">Informe de evidencia de acciones realizadas en biblioteca comunitaria </t>
  </si>
  <si>
    <t>Realizar la sistematización de experiencias y prácticas innovadoras de la participación de manera articulada con PARTICILAB.</t>
  </si>
  <si>
    <t>Informe de sistematización de prácticas innovadoras de la participación
Piezas divulgativas de experiencias y prácticas innovadoras de la participación</t>
  </si>
  <si>
    <r>
      <rPr>
        <b/>
        <sz val="11"/>
        <rFont val="Arial"/>
        <family val="2"/>
      </rPr>
      <t xml:space="preserve">Actividad estratégica - Subdirección de Promoción de la Participación - </t>
    </r>
    <r>
      <rPr>
        <sz val="11"/>
        <rFont val="Arial"/>
        <family val="2"/>
      </rPr>
      <t xml:space="preserve"> Metodologías y pedagogías para la promoción de la participación implementadas</t>
    </r>
  </si>
  <si>
    <t xml:space="preserve">Actualizar el repositorio virtual existente sobre la Participación ciudadana en el portal web del IDPAC </t>
  </si>
  <si>
    <t xml:space="preserve">Informe de las actividades realizadas con pantallazos del material enviado a comunicaciones para publicación en el portal web. </t>
  </si>
  <si>
    <t>Realizar 10 transmisiones -Facebook Live- del programa Amplitudes a partir de las diversas expresiones relacionadas con la promoción de la participación ciudadana</t>
  </si>
  <si>
    <t>Soporte de las transmisiones realizadas</t>
  </si>
  <si>
    <t>Desarrollar cuatro podcast de Resonautas a partir de diversas expresiones de participación</t>
  </si>
  <si>
    <t xml:space="preserve">Cuatro podcast Grabaciones en MP3
</t>
  </si>
  <si>
    <r>
      <rPr>
        <b/>
        <sz val="11"/>
        <rFont val="Arial"/>
        <family val="2"/>
      </rPr>
      <t xml:space="preserve">Actividad estratégica - Subdirección de Promoción de la Participación - </t>
    </r>
    <r>
      <rPr>
        <sz val="11"/>
        <rFont val="Arial"/>
        <family val="2"/>
      </rPr>
      <t>Metodologías y pedagogías para la promoción de la participación implementadas</t>
    </r>
  </si>
  <si>
    <t>Aportar desarrollos metodológicos de sistematización y de pedagogía en los proyectos estratégicos de la entidad relacionadas con la Subdirección de Promoción de la Participación</t>
  </si>
  <si>
    <t xml:space="preserve">Informe de aporte a los desarrollo metodológico de sistematización y de pedagogía en los proyectos estratégicos de la entidad </t>
  </si>
  <si>
    <r>
      <t xml:space="preserve">PI 7688 </t>
    </r>
    <r>
      <rPr>
        <sz val="11"/>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</si>
  <si>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</si>
  <si>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</si>
  <si>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Gerencia de Escuela de la Participación</t>
  </si>
  <si>
    <t xml:space="preserve">Juana Garzón </t>
  </si>
  <si>
    <t>María Paula Armenta Garzón</t>
  </si>
  <si>
    <t>Adriana Mejía Ramírez</t>
  </si>
  <si>
    <t>Desarrollar los cursos para formar 20.639 ciudadanos en participación del IDPAC, identificando la cantidad de ciudadanos formados.</t>
  </si>
  <si>
    <t xml:space="preserve">Documento excel desagregado por cada curso y modalidad de formación reportado por la Escuela de Participación, indicando en el mismo datos desagregados por sexo. Dicho documento consolidan los datos de: 1) reporte de inscritos y activos de la plataforma de aprendizaje virtual (modalidad virtual) 2) listas de asistencia a sesiones de formación (modalidad presencial y virtual) 3) actas de compromiso firmadas de entrega de cartillas (modalidad análoga).  </t>
  </si>
  <si>
    <t xml:space="preserve">Realizar evaluación semestral del proyecto de inversión de la Escuela de Participación </t>
  </si>
  <si>
    <t xml:space="preserve">Informe sobre la evaluación y seguimiento a los indicadores del proyecto de inversión 7688 </t>
  </si>
  <si>
    <r>
      <t xml:space="preserve">PI 7688 </t>
    </r>
    <r>
      <rPr>
        <sz val="11"/>
        <rFont val="Arial"/>
        <family val="2"/>
      </rPr>
      <t>Laboratorio de innovación social fortalecido</t>
    </r>
  </si>
  <si>
    <t>Realizar seguimiento y evaluación a las acciones de formación en escenarios de co-creación y colaboración que fomenten el abordaje de temas de interés público</t>
  </si>
  <si>
    <t>Informe de seguimiento y evaluación a las acciones de formación en escenarios de co-creación y colaboración que fomenten el abordaje de temas de interés público.</t>
  </si>
  <si>
    <t>Katherine Vargas</t>
  </si>
  <si>
    <t>Elaborar y  producir tres (3) papers sobre innovación ciudadana en participación</t>
  </si>
  <si>
    <t>Tres (3) Papers escritos sobre innovación ciudadana en participación</t>
  </si>
  <si>
    <t>Realizar dos (2) campañas audiovisuales y/o escritas  promocionando el laboratorio de innovación del IDPAC</t>
  </si>
  <si>
    <t xml:space="preserve">Piezas comunicacionales 
Informe de resultados de la campaña </t>
  </si>
  <si>
    <t>Realizar una convocatoria para los proyectos de innovación ciudadana - LABLOCAL</t>
  </si>
  <si>
    <t xml:space="preserve">Ficha técnica de necesidad 
Piezas comunicacionales de convocatoria
Informe de resultados del primer cierre de la convocatoria
Informe final de seleccionados para el LABLOCAL </t>
  </si>
  <si>
    <t>Realizar un laboratorio de innovación (LABIC)</t>
  </si>
  <si>
    <t>Documentos preparatorios LABIC
Agenda y cronograma de la ejecución de LABIC 
Informe sobre los resultados del LABIC. Registro fotográfico y listados de asistencia</t>
  </si>
  <si>
    <t>Realizar una jornada de actividades con la ciudadanía en donde se implemente la Caja de herramientas realizada por Particilab</t>
  </si>
  <si>
    <t>Informe de avance en la realización de jornadas de actividades con la ciudadanía</t>
  </si>
  <si>
    <t xml:space="preserve">Realizar un evento en el marco del cumpleaños número 15 del IDPAC denominado "Seminario Internacional sobre innovación en la ciudad de Bogotá" </t>
  </si>
  <si>
    <t xml:space="preserve">Informe del evento en el marco del cumpleaños número 15 del IDPAC denominado "Seminario Internacional sobre innovación en la ciudad de Bogotá" </t>
  </si>
  <si>
    <t>Diseñar y consolidar Metodologías del Laboratorio- Particilab</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</si>
  <si>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</si>
  <si>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</si>
  <si>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 de apoyo o coordinación para la promoción de la participación</t>
  </si>
  <si>
    <t>Actividad estratégica - Gerencia de Escuela</t>
  </si>
  <si>
    <t xml:space="preserve">Desarrollar el segundo congreso Bogotá comunidad para el desaprendizaje de la Escuela de Participación </t>
  </si>
  <si>
    <t>Documentos preparatorios del congreso del desaprendizaje. 
Piezas comunicaciones
Informe final de ejecución del congreso, registro fotográfico y Listados de asistencias.</t>
  </si>
  <si>
    <r>
      <rPr>
        <b/>
        <sz val="11"/>
        <rFont val="Arial"/>
        <family val="2"/>
      </rPr>
      <t xml:space="preserve">PI 7729 </t>
    </r>
    <r>
      <rPr>
        <sz val="11"/>
        <rFont val="Arial"/>
        <family val="2"/>
      </rPr>
      <t>Acciones de fortalecimiento a instancias formales y no formales de Participación Ciudadana</t>
    </r>
  </si>
  <si>
    <t>Aplicar el formulario de caracterización a  150 instancias formales y no formales de Participación Ciudadana priorizadas</t>
  </si>
  <si>
    <t>Ficha de Caracterización Diligenciada</t>
  </si>
  <si>
    <t>Gerencia de Instancias y Mecanismos de Participación</t>
  </si>
  <si>
    <t>Carlos Andrés Orejuela Parra</t>
  </si>
  <si>
    <t>Astrid Lorena Castañeda Peña</t>
  </si>
  <si>
    <t>Elaborar el Plan de Fortalecimiento de las 150 instancias formales y no formales de Participación Ciudadana caracterizadas</t>
  </si>
  <si>
    <t>Plan de Fortalecimiento elaborado</t>
  </si>
  <si>
    <t>Desarrollar la fase de formación en el marco del modelo de fortalecimiento a las instancias formales y no formales de Participación Ciudadana en temas transversales como: Presupuesto Participativo, UPL, Política Pública de Participación Incidente; Lucha contra el racismo; Lucha contra el machismo, entre otras.</t>
  </si>
  <si>
    <t>Acciones de Formación a instancias  (Oferta de Gerencia de Escuela, Propuesta Metodológica de Formación, Capacitaciones IDPAC y otras gestionadas por el equipo de la GIMP, asistencia y evidencia gráfica)</t>
  </si>
  <si>
    <t>Prestar asistencia técnica a las instancias formales y no formales de Participación Ciudadana en temas como construcción de UPL, Presupuesto Participativo, elaboración políticas públicas, elaboración sistema distrital de participación, sistema distrital  y local de planeación.</t>
  </si>
  <si>
    <t>Acciones e implementación de Instrumentos (Actas, Listados de Asistencia, Formatos, documentos de apoyo) de Asistencia técnica a instancias para el fortalecimiento de estratégico, organizacional, funcional, de autogestión, transparencia, incidencia, inclusión y solicitudes de información</t>
  </si>
  <si>
    <t>Evaluar el fortalecimiento de las 150 instancias formales y no formales de Participación Ciudadana caracterizadas a través de la aplicación del IFIS</t>
  </si>
  <si>
    <t>Proceso de evaluación de la implementación del plan de fortalecimiento (formatos)</t>
  </si>
  <si>
    <t xml:space="preserve">Actividad estratégica - Gerencia de Instancias y Mecanismos de la Información </t>
  </si>
  <si>
    <t xml:space="preserve">Contribuir en la aprobación de la reforma al Sistema Distrital de Participación desarrollando acciones de socialización a instancias formales y no formales de participación. </t>
  </si>
  <si>
    <t>Actas de reunión y listados de asistencia, documento de decreto, acto administrativo firmado, soportes plataforma</t>
  </si>
  <si>
    <t>Apoyar acciones tendientes a promover la participación infantil incidente.</t>
  </si>
  <si>
    <t>Informe de las acciones desarrolladas con la niñez, piezas comunicaciones y registros fotográficos</t>
  </si>
  <si>
    <r>
      <rPr>
        <b/>
        <sz val="11"/>
        <rFont val="Arial"/>
        <family val="2"/>
      </rPr>
      <t xml:space="preserve">PI 7796 </t>
    </r>
    <r>
      <rPr>
        <sz val="11"/>
        <rFont val="Arial"/>
        <family val="2"/>
      </rPr>
      <t>Gestión Obras para el cuidado y la participación ciudadana realizadas</t>
    </r>
  </si>
  <si>
    <t>Elaborar y publicar los términos de referencia para las convocatorias de OSP</t>
  </si>
  <si>
    <t>Documento de términos de referencia aprobados por dirección de la Entidad y publicados en página web.</t>
  </si>
  <si>
    <t>Gerencia de Proyectos</t>
  </si>
  <si>
    <t>María Fernanda Patiño</t>
  </si>
  <si>
    <t>Luis Fernando Rincón Castañeda</t>
  </si>
  <si>
    <t>Realizar el lanzamiento, difusión y radicación de propuestas de la convocatoria de OSP 2022.</t>
  </si>
  <si>
    <t>Micrositio con documentos e información necesaria para facilitar la presentación de los proyectos. Actas de reuniones de socialización de metodología y requisitos. Matriz de Seguimiento a la Difusión Convocatoria. Piezas publicitarias realizadas.</t>
  </si>
  <si>
    <t>Realizar la selección y ejecución de 20 OSP con el acompañamiento y asesoría del Plan Estratégico de Naciones Unidas - PNUD.</t>
  </si>
  <si>
    <t>Acta de Selección Proyectos OSP seleccionados - PNUD
Informe Ejecutivo por cada OSP
Actas de Entrega de Materiales</t>
  </si>
  <si>
    <t>Ejecutar, hacer seguimiento y evaluar el desarrollo de las 46 OSP 2.0 - en convenio interadministrativo No. 846 de 2021 con la Secretaría Distrital de Hábitat</t>
  </si>
  <si>
    <t>Presupuesto Final Aprobado y Cronogramas de Trabajo por OSP
Informes de Supervisión Final de cada OSP
Matriz de seguimiento y avance OSP 2022</t>
  </si>
  <si>
    <t>Realizar las entregas protocolarias con la comunidad y los trámites para la liquidación de los 46 convenios solidarios y/o contratos suscritos para la ejecución de las OSP 2.0</t>
  </si>
  <si>
    <t>Protocolos de entrega de OSP
Actas de Liquidación por cada OSP</t>
  </si>
  <si>
    <t>Actividades estratégicas - Gerencia de Proyectos</t>
  </si>
  <si>
    <t>Realizar actividad de reconocimiento a las 46 JAC ganadoras de la Convocatoria OSP 2.0</t>
  </si>
  <si>
    <t>Documento de reconocimiento - Acta de reunión y Listado de asistencia</t>
  </si>
  <si>
    <t>Revisar requisitos de factibilidad, evaluar criterios de viabilidad y respaldo ciudadano para seleccionar 31 JAC ganadoras en el marco de la convocatoria de OSP 2022</t>
  </si>
  <si>
    <t>Actas de evaluación realizadas y acta de publicación de resultados finales.
Matriz de Seguimiento del proceso (fases de evaluación y selección)</t>
  </si>
  <si>
    <t>Desarrollar los trámites precontractuales  necesarios y firmar los convenios solidarios para la ejecución y seguimiento de las 31 OSP 2022</t>
  </si>
  <si>
    <t>Convenios Solidarios firmados</t>
  </si>
  <si>
    <t>Realizar evento conmemorativo de los 15 años  del IDPAC.</t>
  </si>
  <si>
    <t>Realizar encuentro de experiencias de Obras con Saldo Pedagógico 2022</t>
  </si>
  <si>
    <t>Informe de resultados del encuentro- Acta de reunión y Listados de asistencia</t>
  </si>
  <si>
    <t>Sistematizar las experiencias y resultados finales de las Obras con Saldo Pedagógico, con productos interactivos, galerías y contenido multimedia para la página web del IDPAC.</t>
  </si>
  <si>
    <t>Matriz sistematización y resumen obras con saldo pedagógica
Vídeos y registro fotográfico de antes y después de cada  OSP</t>
  </si>
  <si>
    <t>Actividad estratégica - Gerencia de Mujer y Género</t>
  </si>
  <si>
    <t>Brindar asesoría a las mujeres y personas del sector LGBTI en las instancias y espacios locales y distritales para la participación incidente.</t>
  </si>
  <si>
    <t>Documento metodológico de asesoría 
Actas de reunión y Listados de asistencia</t>
  </si>
  <si>
    <t>Gerencia de Mujer y Género</t>
  </si>
  <si>
    <t>Gladys Cecilia González</t>
  </si>
  <si>
    <t>Diana Marcela Osorio Dávila</t>
  </si>
  <si>
    <t>Realizar conmemoración de fechas emblemáticas de mujeres y sector LGBTI a nivel Distrital y local.</t>
  </si>
  <si>
    <t xml:space="preserve">Piezas comunicacionales y registro fotográfico de la ejecución de las actividades </t>
  </si>
  <si>
    <t>Acompañar la estrategia de participación de los sectores sociales LGBTI en los Presupuestos Participativos</t>
  </si>
  <si>
    <t xml:space="preserve">Documento metodológico, actas de reunión, piezas comunicativas, registro fotográfico. </t>
  </si>
  <si>
    <t>Preparar y desarrollar la segunda edición del concurso Bogotalent en el marco del Festival por la Igualdad</t>
  </si>
  <si>
    <t>Piezas comunicativas, actas de reuniones y listados de asistencia, cronograma del Festival por la Igualdad, registro fotográfico.</t>
  </si>
  <si>
    <t>Realizar jornadas de capacitación en el marco del cumplimiento de la Directiva 005 de 2021 de la Alcaldía Mayor</t>
  </si>
  <si>
    <t xml:space="preserve">Documento de registro de la capacitación donde se deberá consignar: Nombre de la actividad, objetivo, población objetivo, metodología de la actividad y resultados obtenidos. Hoja de asistencia, y si lo hubiere, registro fotográfico. </t>
  </si>
  <si>
    <t>Realizar un proceso de formación para el empoderamiento político y fortalecimiento de capacidades para la participación de las mujeres</t>
  </si>
  <si>
    <t xml:space="preserve">Documento de registro de la formación donde se deberá consignar: Nombre de la actividad, objetivo, población objetivo, metodología de la actividad y resultados obtenidos. Hoja de asistencia, y si lo hubiere, registro fotográfico. </t>
  </si>
  <si>
    <t>Sistematización de resultados, actas de reunión y listados de asistencia, registro fotográfico y piezas comunicativas.</t>
  </si>
  <si>
    <t>Desarrollar actividades relacionadas con las nuevas masculinidades en el marco del Pacto para la Eliminación de Todas las Formas de Violencia contra las Mujeres</t>
  </si>
  <si>
    <t>Actas de reunión y listados de asistencia, documento metodológico, registro fotografía, piezas comunicativas.</t>
  </si>
  <si>
    <t>Caracterizar grupos de valor</t>
  </si>
  <si>
    <t>Certificados de caracterización de las organizaciones</t>
  </si>
  <si>
    <t xml:space="preserve">Fecha de aprobación </t>
  </si>
  <si>
    <t>Presentar el Plan de Trabajo 2022, para la política de gestión de integridad, mediante la aplicación metodología Canvas definida por la Función Pública. (Implementación)</t>
  </si>
  <si>
    <t>Plan de Trabajo Gestión de Integridad 2022</t>
  </si>
  <si>
    <t>Realizar reuniones de trabajo con los gestores de integridad para el seguimiento y coordinación para las acciones del Plan de Gestión de Integridad 2022. (Seguimiento)</t>
  </si>
  <si>
    <t>Elaborar Documento que evidencie la retroalimentación de la implementación de la Política de Integridad, de acuerdo al desarrollo de las acciones de PGI de conformidad con la metodología definida por la Función Pública. (Evaluación)</t>
  </si>
  <si>
    <t>Documento de seguimiento y evaluación de la implementación de la política de integridad 
Lecciones aprendidas</t>
  </si>
  <si>
    <t xml:space="preserve">Realizar informe y presentar al CIGD sobre los canales de atención a la ciudadanía. </t>
  </si>
  <si>
    <t>Documento de informe sobre los canales de atención dispuestos para la atención a la Ciudadanía</t>
  </si>
  <si>
    <t>Realizar dos encuentros de personas que ejercen Actividades Sexuales Pagadas</t>
  </si>
  <si>
    <t>Versión</t>
  </si>
  <si>
    <t>31/09/2022</t>
  </si>
  <si>
    <t xml:space="preserve">Jhon Jairo Ruiz Bulla </t>
  </si>
  <si>
    <t>Presupuesto meta PI</t>
  </si>
  <si>
    <t>Meta Segplan
(Indicador)</t>
  </si>
  <si>
    <t>Proyecto de elaboración e implementación del Sistema Integrado de Conservación - SIC - PINAR</t>
  </si>
  <si>
    <r>
      <rPr>
        <b/>
        <sz val="11"/>
        <rFont val="Arial"/>
        <family val="2"/>
      </rPr>
      <t>PI 7796</t>
    </r>
    <r>
      <rPr>
        <sz val="11"/>
        <rFont val="Arial"/>
        <family val="2"/>
      </rPr>
      <t xml:space="preserve"> Implementar una (1) estrategia para promover expresiones y acciones diversas e innovadoras de participación ciudadana y social para aportar a sujetos y procesos activos en la sostenibilidad del nuevo contrato social.</t>
    </r>
  </si>
  <si>
    <t xml:space="preserve">El Plan Estratégico de Tecnologías de la Información - PETI, se remitió a la Oficina Asesora de Planeación, para su revisión, sin embargo, esta Oficina requiere que se realicen   ajustes tanto de forma como de fondo. Adicionalmente se va a incluir en este plan el tema de arquitectura empresarial, cuyo contrato finaliza en el mes de mayo. </t>
  </si>
  <si>
    <t>Justificación técnica de modificación</t>
  </si>
  <si>
    <t xml:space="preserve">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permita o no a la Subdirección de Asuntos Comunales  continuar liderando el ejercicio cuyo objetivo apunte a Identificar los trámites y OPA´s objeto de racionalización para incluir en el SUIT. </t>
  </si>
  <si>
    <t>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le permita o no a la Subdirección de Asuntos Comunales  continuar liderando el ejercicio cuyo objetivo apunte a realizar la Estrategia de racionalización de trámites</t>
  </si>
  <si>
    <t>Alvaro Enrique Romero García</t>
  </si>
  <si>
    <t>Desarrollar acciones de promoción de la participación con niñas y niños en las localidades priorizadas por la CEP. Las acciones de Promoción con niños y niñas son: un intercambio de experiencias participativas, un encuentro para la promoción de la participación, dos semilleros, 10 picnic de la Participación con niñas y niños y 3 actividades itinerantes de promoción de la participación</t>
  </si>
  <si>
    <t>Memoria del intercambio de experiencias entre niños y niñas
Memoria de los semilleros de participación con niñas y niños
Informe del encuentro realizado
Actas de asistencia
Evidencia fotográfica</t>
  </si>
  <si>
    <t>Gestionar alianzas estratégicas intra e interinstitucional y de cooperación para la promoción de la participación, que fortalezcan los componentes de trabajo de la Casa de Experiencias de la Participación y sus acciones territoriales.</t>
  </si>
  <si>
    <t xml:space="preserve">Informe semestral sobre las alianzas estratégicas intra e interinstitucionales y de cooperación </t>
  </si>
  <si>
    <t xml:space="preserve">Implementar la estrategia "Maletas viajeras" en localidades priorizadas por la SPP, con organizaciones sociales. </t>
  </si>
  <si>
    <t xml:space="preserve">Memoria del proceso de promoción de la participación con bibliotecas comunitarias (espacios no convencionales de la participación ciudadana). </t>
  </si>
  <si>
    <t>MODIFICACIÓN PROPUESTA</t>
  </si>
  <si>
    <t xml:space="preserve">Realizar la sistematización de experiencias y prácticas innovadoras de la participación y publicarlas en el repositorio de la CEP, de manera articulada con PARTICILAB.  </t>
  </si>
  <si>
    <t>Producto editorial de la sistematización de experiencias y prácticas innovadoras de la participación y URL de las publicaciones en el repositorio Web de la CEP.</t>
  </si>
  <si>
    <t>Aportar desarrollos metodológicos de sistematización y de pedagogía en los proyectos estratégicos de la entidad relacionadas con la Subdirección de Promoción de la Participación (Pactando, equipo ruralidad, etc.)</t>
  </si>
  <si>
    <t>Se elimina la actividad por cuanto está se incluye en el Plan de Adecuación y Sostenibilidad del MIPG, modificcaión aprobada en el CIGD N° 2 Realizado el 28/02/2022</t>
  </si>
  <si>
    <t>Elaborar y socializar documento que evidencie la retroalimentación de la implementación de la Política de Integridad, de acuerdo al desarrollo de las acciones de PGI de conformidad con la metodología definida por la Función Pública. (Evaluación)</t>
  </si>
  <si>
    <t>Se realiza la modificación propuesta por el Secertario General aprobada en CIGD N°2 realizado el 28/02/2022</t>
  </si>
  <si>
    <r>
      <rPr>
        <b/>
        <sz val="11"/>
        <color rgb="FFFF0000"/>
        <rFont val="Arial"/>
        <family val="2"/>
      </rPr>
      <t xml:space="preserve">PI 7714 </t>
    </r>
    <r>
      <rPr>
        <sz val="11"/>
        <color rgb="FFFF0000"/>
        <rFont val="Arial"/>
        <family val="2"/>
      </rPr>
      <t>Estrategia de modernización y fortalecimiento de la capacidad tecnológica</t>
    </r>
  </si>
  <si>
    <r>
      <rPr>
        <b/>
        <sz val="11"/>
        <color rgb="FFFF0000"/>
        <rFont val="Arial"/>
        <family val="2"/>
      </rPr>
      <t xml:space="preserve">PAAC-2022 </t>
    </r>
    <r>
      <rPr>
        <b/>
        <u/>
        <sz val="11"/>
        <color rgb="FFFF0000"/>
        <rFont val="Arial"/>
        <family val="2"/>
      </rPr>
      <t xml:space="preserve">Componente 2: </t>
    </r>
    <r>
      <rPr>
        <sz val="11"/>
        <color rgb="FFFF0000"/>
        <rFont val="Arial"/>
        <family val="2"/>
      </rPr>
      <t>Racionalización de Trámites</t>
    </r>
  </si>
  <si>
    <r>
      <rPr>
        <b/>
        <sz val="11"/>
        <color rgb="FFFF0000"/>
        <rFont val="Arial"/>
        <family val="2"/>
      </rPr>
      <t>PAAC-2022</t>
    </r>
    <r>
      <rPr>
        <b/>
        <u/>
        <sz val="11"/>
        <color rgb="FFFF0000"/>
        <rFont val="Arial"/>
        <family val="2"/>
      </rPr>
      <t xml:space="preserve"> Componente 6: </t>
    </r>
    <r>
      <rPr>
        <sz val="11"/>
        <color rgb="FFFF0000"/>
        <rFont val="Arial"/>
        <family val="2"/>
      </rPr>
      <t>Iniciativas Adicionales (en cumplimiento del artículo 2° del Decreto 118 de 2018, se formulan las acciones del Plan de Gestión de la Integridad)</t>
    </r>
  </si>
  <si>
    <r>
      <rPr>
        <b/>
        <sz val="11"/>
        <color rgb="FFFF0000"/>
        <rFont val="Arial"/>
        <family val="2"/>
      </rPr>
      <t xml:space="preserve">PI 7796 </t>
    </r>
    <r>
      <rPr>
        <sz val="11"/>
        <color rgb="FFFF0000"/>
        <rFont val="Arial"/>
        <family val="2"/>
      </rPr>
      <t>Implementar una (1) estrategia para promover expresiones y acciones diversas e innovadoras de participación ciudadana y social para aportar a sujetos y procesos activos en la sostenibilidad del nuevo contrato social.</t>
    </r>
  </si>
  <si>
    <r>
      <rPr>
        <b/>
        <sz val="11"/>
        <color rgb="FFFF0000"/>
        <rFont val="Arial"/>
        <family val="2"/>
      </rPr>
      <t>PI 7796</t>
    </r>
    <r>
      <rPr>
        <sz val="11"/>
        <color rgb="FFFF0000"/>
        <rFont val="Arial"/>
        <family val="2"/>
      </rPr>
      <t xml:space="preserve"> Implementar una (1) estrategia para promover expresiones y acciones diversas e innovadoras de participación ciudadana y social para aportar a sujetos y procesos activos en la sostenibilidad del nuevo contrato social.</t>
    </r>
  </si>
  <si>
    <r>
      <rPr>
        <b/>
        <sz val="11"/>
        <color rgb="FFFF0000"/>
        <rFont val="Arial"/>
        <family val="2"/>
      </rPr>
      <t>Actividad estratégica - Subdirección de Promoción de la Participación -</t>
    </r>
    <r>
      <rPr>
        <sz val="11"/>
        <color rgb="FFFF0000"/>
        <rFont val="Arial"/>
        <family val="2"/>
      </rPr>
      <t xml:space="preserve"> Estrategia de promoción de la participación con Nuevos Sujetos y Prácticas Innovadoras de la Participación liderada por el equipo de la Casa de Experiencias de la Participación implementada</t>
    </r>
  </si>
  <si>
    <r>
      <rPr>
        <b/>
        <sz val="11"/>
        <color rgb="FFFF0000"/>
        <rFont val="Arial"/>
        <family val="2"/>
      </rPr>
      <t xml:space="preserve">Actividad estratégica - Subdirección de Promoción de la Participación - </t>
    </r>
    <r>
      <rPr>
        <sz val="11"/>
        <color rgb="FFFF0000"/>
        <rFont val="Arial"/>
        <family val="2"/>
      </rPr>
      <t>Metodologías y pedagogías para la promoción de la participación implementadas</t>
    </r>
  </si>
  <si>
    <r>
      <t xml:space="preserve">Impulsar y posicionar 20 bibliotecas comunitarias como un </t>
    </r>
    <r>
      <rPr>
        <b/>
        <sz val="11"/>
        <color rgb="FF000000"/>
        <rFont val="Arial"/>
        <family val="2"/>
        <charset val="1"/>
      </rPr>
      <t xml:space="preserve">espacio no convencional </t>
    </r>
    <r>
      <rPr>
        <sz val="11"/>
        <color rgb="FF000000"/>
        <rFont val="Arial"/>
        <family val="2"/>
        <charset val="1"/>
      </rPr>
      <t>para la promoción de la participación</t>
    </r>
  </si>
  <si>
    <t>Impulsar y posicionar 20 bibliotecas comunitarias como un espacio no convencional para la promoción de la participación</t>
  </si>
  <si>
    <t>Durante la reunión convocada por el Director  llevadaa a cabo el día 25 de febrero de 2022,se indicó que la nueva página web se sacará a producción en el mes de agosto de 2022. Acta adjunta</t>
  </si>
  <si>
    <t>Justificación Técnica</t>
  </si>
  <si>
    <t>Coordinar jornadas de capacitación a los servidores de la entidad en el uso de las herramientas de accesibilidad de la página web de la Entidad y lenguaje Claro.</t>
  </si>
  <si>
    <r>
      <t xml:space="preserve">Se solicita el cambio en la redacción de la actividad eliminando las capacitaciones en herramientas de centro de relevo, puesto que conforme a lo indicado por el centro de relevo mediante correo electrónico del día 21 de febrero  actualmente  "no se está generando ninguna alianza, convenio, capacitaciones o talleres,
generación de usuarios y contraseñas de acceso, para que las entidades públicas o privadas implementen y utilicen el Centro de Relevo". Se adjunta correo electrónico. </t>
    </r>
    <r>
      <rPr>
        <b/>
        <sz val="11"/>
        <color rgb="FF000000"/>
        <rFont val="Arial"/>
        <family val="2"/>
      </rPr>
      <t>No se aprobó la modificación en la sesión 3 del CIGD</t>
    </r>
  </si>
  <si>
    <r>
      <t xml:space="preserve">El primer plan incia con la asistencia técnica a las alcaldías locales en la formulación de los proyectos de inversión sobre participación. Esto incluye la capacitación sobre el documento de Criterios de Elegibilidad y Viabilidad de IDPAC, el cual, se encuentra en modificación por parte de las diferentes áreas de la entidad para lo cual la Subdirección de Promoción de la Participación, a convocado y coordinado varias reuniones pero aun no están los ajustes por parte de las áreas. Posteriormente, deberán entrar en proceso de revisión por parte de la Secretaría Distrital de Planeación. 
</t>
    </r>
    <r>
      <rPr>
        <b/>
        <sz val="11"/>
        <color rgb="FF000000"/>
        <rFont val="Arial"/>
        <family val="2"/>
      </rPr>
      <t>No se aprobó la modificación en la sesión 3 del CIGD</t>
    </r>
  </si>
  <si>
    <t>Se solicita ampliar fecha a 31 de mayo de 2022 teniendo en cuenta que la Audiencia Pública se tiene programada realizar el 7 de mayo de 2022</t>
  </si>
  <si>
    <t>Realizar entrevistas, por parte de Dc Radio, a colegios del distrito.</t>
  </si>
  <si>
    <t>Entrevistas realizadas en Dc Radio</t>
  </si>
  <si>
    <t>Se solicita cambio en la redacción de la actividad debido a que el convenio con la Secretaría de Educación para vincular la emisora a colegios del distrito no ha sido posible por temas internos de la Secretaría de Educación</t>
  </si>
  <si>
    <t>Se solicita ampliar fecha teniendo en cuenta que la evaluación a realizarce va post Audiencia Pública y la misma se tiene programada para el 7 de mayo de 2022.</t>
  </si>
  <si>
    <t>Se solicita la ampliación de la fecha de la actividad puesto que se deben realizar varios ajustes a los procedimientos conforme a las observaciones que la Oficina Asesora de Planeación realizó a estos. Entre los cuales se encuentra el dejar dos procedimientos y no uno unificado.</t>
  </si>
  <si>
    <t xml:space="preserve">Teniendo en cuenta que al momento de la presente solicitud no se encuentra reglamentada la competencia que tiene el IDPAC para realizar actividades de Inspección Vigilancia y control a las Organizaciones Comunales de primer y segundo grado en el Distrito Capital, en el marco de la norma 2166 expedida el 18 de diciembre de 2021; no se ha podido avanzar en las actividades que permitan identificar los trámites y OPA´s objeto de la estrategia de racionalización de trámites para incluirse en el SUIT; ya que se requiere conocer los lineamientos establecidos por el Ministerio del Interior y de esta manera continuar con el desarrollo de esta tarea.
Con lo anterior es conveniente precisar que la Subdirección de Asuntos Comunales es conocedora de la importancia que tiene entre otros el desarrollo del proceso de racionalización de trámites, para  lo cual ha designado Profesionales en Derecho para participar en las mesas de trabajo que se convoquen por parte del Ministerio del Interior y cuyo objetivo apunte a la definición de las competencias que nos sean asignadas en esta materia
</t>
  </si>
  <si>
    <t xml:space="preserve">Se solicita modificación de la fecha final de la actividad y la reprogramación del 50 % pendiente de ejecutar en forma proporcional para los meses de abril, mayo, junio y julio. Lo anterior por cuanto el documento de política pública se ha venido trabajando bajo la metodología CONPES pero ya se expidió el decreto por parte de la Alcaldesa frente a la formulación de Políticas Públicas a nivel distrital, de tal manera que en conjunto con la Secretaría Distrital de Gobierno y la asesoría técnica de la Secretaría Distrital de Planeación se ha modificado el cronograma. 
</t>
  </si>
  <si>
    <t xml:space="preserve">Actualizar o inscribir trámites y/u OPA`s en el SUIT y analizar si aplica en el IDPAC la Consulta de Informacion en el SUIT </t>
  </si>
  <si>
    <r>
      <rPr>
        <b/>
        <sz val="11"/>
        <color rgb="FFFF0000"/>
        <rFont val="Arial"/>
        <family val="2"/>
      </rPr>
      <t xml:space="preserve">PAAC-2022 </t>
    </r>
    <r>
      <rPr>
        <b/>
        <u/>
        <sz val="11"/>
        <color rgb="FFFF0000"/>
        <rFont val="Arial"/>
        <family val="2"/>
      </rPr>
      <t>Componente 5:</t>
    </r>
    <r>
      <rPr>
        <sz val="11"/>
        <color rgb="FFFF0000"/>
        <rFont val="Arial"/>
        <family val="2"/>
      </rPr>
      <t xml:space="preserve"> Transparencia y Acceso de la Información-</t>
    </r>
    <r>
      <rPr>
        <b/>
        <u/>
        <sz val="11"/>
        <color rgb="FFFF0000"/>
        <rFont val="Arial"/>
        <family val="2"/>
      </rPr>
      <t>Subcomponente 1</t>
    </r>
    <r>
      <rPr>
        <sz val="11"/>
        <color rgb="FFFF0000"/>
        <rFont val="Arial"/>
        <family val="2"/>
      </rPr>
      <t xml:space="preserve"> Lineamientos de Transparencia Activa</t>
    </r>
  </si>
  <si>
    <t>Formato Integrado de trámites y OPA en el SUIT</t>
  </si>
  <si>
    <t>Subdirección de Asuntos Comunales / Oficina Asesora de Planeación</t>
  </si>
  <si>
    <t>Mauricio Avila / Silvia Patiño</t>
  </si>
  <si>
    <t>Se agrega actividad teniendo en cuenta los resultados del Segundo informe del Programa de dinamización para la racionalización de trámites del Distrito Capital.</t>
  </si>
  <si>
    <t>Subdirección de Asuntos Comunales 
Oficina Asesora de Planeación</t>
  </si>
  <si>
    <t>Nivel de Cumplimiento</t>
  </si>
  <si>
    <t>05/05/2022: 
Se gestionó con la Oficina Asesora de Comunicaciones el diseño de la pieza y la divulgación de la Política de Administración del Riesgos por todos los canales dispuesto por la entidad con alcance en todos los grupos de valor. 
* 1.Piezas de divulgación por los diferentes canales de comunicación interna y externa 
Pieza comunicacional
Divulgación INTRANET: https://intranetidpac.azurewebsites.net/</t>
  </si>
  <si>
    <r>
      <t xml:space="preserve">Realizada la verificación en el aplicativo SIG Participo e indagación en mesa de trabajo con la Oficina Asesora de Planeación, se observó la evidencia de la divulgación de la política de administración del riesgo de manera interna y externa por medio de los diferentes canales de comunicación como se detalla a continuación: 
Divulgación interna: 
- Correo electrónico con la pieza comunicacional y la invitación desde la Oficina Asesora de Planeación para conocer la política de administración de riesgo del Instituto remitido el día 01/03/2022 a las 9:04 am de Comunicaciones IDPAC a todo el personal.
- Link y captura de pantalla de la pieza comunicacional divulgada el día 01/03/2022 en la Intranet del Instituto: https://intranetidpac.azurewebsites.net/. 
Divulgación Externa:
- Link de la publicación realizada en la página de Facebook de Participación Bogotá el día 03/03/2022:  https://www.facebook.com/participacionbogota/posts/5675736989107214
La actividad continúa en </t>
    </r>
    <r>
      <rPr>
        <b/>
        <sz val="11"/>
        <color rgb="FFFF0000"/>
        <rFont val="Museo sans"/>
      </rPr>
      <t>ejecución</t>
    </r>
    <r>
      <rPr>
        <sz val="11"/>
        <rFont val="Museo sans"/>
      </rPr>
      <t xml:space="preserve"> y en los próximos seguimientos se verificará su avance y y cumplimiento. 
Adicionalmente, la OCI recomienda:
1. Modificar la evidencia toda vez que, la pieza comunicacional no demuestra el cumplimiento de la acción y no es la adecuada para definir si la ejecución de la actividad se realizó de manera oportuna. 
2. Dado que las metas están definidas en porcentaje, se recomienda definir el número de "divulgaciones" a realizar durante la vigencia, ya que, como se presenta actualmente no es posible determinar con certeza si el avance es el que se tiene o no programado, lo cual dificulta las actividades tanto de monitoreo como de verificación.</t>
    </r>
  </si>
  <si>
    <t>Nivel satisfactorio - Sigue en Ejecución</t>
  </si>
  <si>
    <t>No aplica</t>
  </si>
  <si>
    <t>Actividad programada para iniciar su ejecución en el mes de noviembre.</t>
  </si>
  <si>
    <t>-</t>
  </si>
  <si>
    <t>Actividad programada para iniciar su ejecución en el mes de diciembre.</t>
  </si>
  <si>
    <t>05/02/2022:
La Oficina Asesora de Planeación publicó a consulta de la ciudadanía el Mapa de Riesgos de Corrupción a través del Link de Transparencia en el Numeral 6. Participa que se puede verificar en el siguiente enlace https://www.participacionbogota.gov.co/transparencia/participa-IDPAC-2021</t>
  </si>
  <si>
    <r>
      <t xml:space="preserve">Verificado el link de transparencia de la página web del IDPAC e indagación realizada con la Oficina Asesora de Planeación por medio de mesa de trabajo, se observó lo siguiente:
- Una vez realizada la revisión, reformulación y actualización de los riesgos de corrupción para la vigencia 2022 por parte de la Oficina Asesora de Planeación obteniendo un total de veintidós (22) riesgos de corrupción, se sometió a consulta pública (participación ciudadana) el mapa de riesgos de corrupción a través de la página web del IDPAC en el link de transparencia https://www.participacionbogota.gov.co/transparencia/participa-IDPAC-2021 el 31 de diciembre de 2021.
- No se presentaron comentarios del mapa de riesgos de corrupción sometido a consulta de acuerdo con la evidencia verificada: captura de pantalla de la bandeja de entrada de los meses de diciembre 2021 y enero 2022 del correo electrónico </t>
    </r>
    <r>
      <rPr>
        <u/>
        <sz val="11"/>
        <color rgb="FF000000"/>
        <rFont val="Museo sans"/>
      </rPr>
      <t>oficinaasesoraplaneacion@participacionbogota.gov.co</t>
    </r>
    <r>
      <rPr>
        <sz val="11"/>
        <color rgb="FF000000"/>
        <rFont val="Museo sans"/>
      </rPr>
      <t xml:space="preserve"> en donde se recepcionan las solicitudes o comentarios de los documentos publicados para participación ciudadana.
De acuerdo con lo anterior, la actividad se determina como </t>
    </r>
    <r>
      <rPr>
        <b/>
        <sz val="11"/>
        <color rgb="FFFF0000"/>
        <rFont val="Museo sans"/>
      </rPr>
      <t>Cumplida</t>
    </r>
    <r>
      <rPr>
        <sz val="11"/>
        <color rgb="FF000000"/>
        <rFont val="Museo sans"/>
      </rPr>
      <t xml:space="preserve">.
Adicionalmente, la OCI recomienda:
</t>
    </r>
    <r>
      <rPr>
        <sz val="11"/>
        <rFont val="Museo sans"/>
      </rPr>
      <t xml:space="preserve">
1.</t>
    </r>
    <r>
      <rPr>
        <sz val="11"/>
        <color rgb="FF000000"/>
        <rFont val="Museo sans"/>
      </rPr>
      <t xml:space="preserve"> M</t>
    </r>
    <r>
      <rPr>
        <sz val="11"/>
        <rFont val="Museo sans"/>
      </rPr>
      <t>odificar la evidencia definida toda vez que, no es suficiente para determinar con certeza si la actividad se cumple y si se realizó dentro de los plazos establecidos. 
2. Establecer, para las consultas dispuestas a consideración de la ciudadanía, condiciones claras y detalladas en los plazos para realizar los comentarios, así como la información del documento.</t>
    </r>
  </si>
  <si>
    <t>Nivel satisfactorio</t>
  </si>
  <si>
    <t>05/02/2022:
Revisado el reporte de las acciones se pudo constatar que no fue requerido ajustar el mapa de riesgos por cuanto la Oficina Asesora de Planeación no recibió observaciones durante el tiempo que se dispuso el Mapa de Riesgos de Corrupción a consulta ciudadana.</t>
  </si>
  <si>
    <r>
      <t xml:space="preserve">Se verificó el mapa de riesgos de corrupción de la vigencia 2022 publicado el día 31/01/2022 a las 8:42 pm en el link de transparencia del IDPAC https://www.participacionbogota.gov.co/transparencia/Planeacion-Presupuestos-o-Informes/Plan-Anticorrupcion-y-de-Atencion-al-Ciudadano-de-conformidad-con-el-articulo-73-de-la-Ley-1474-de-2011 el cual fue aprobado en la sesión 1 del 28/01/2022 del Comité Institucional de Coordinación de Control Interno teniendo en cuenta la verificación de la evidencia: acta de reunión virtual CICCI del 28/02/2022.
Asimismo, se observa que el documento definitivo mapa de riesgos de corrupción vigencia 2022 mencionado anteriormente, es producto de la actualización del documento cargado el 31/12/2022 sometido a consulta pública y a la fecha de la verificación contiene un total de dieciocho (18) riesgos de corrupción.
Cabe resaltar que conforme a la evidencia verificada: captura de pantalla de la bandeja de entrada de los meses de diciembre 2021 y enero 2022 del correo electrónico oficinaasesoraplaneacion@participacionbogota.gov.co en donde se recepcionan las solicitudes o comentarios de los documentos publicados para participación ciudadana, no se presentaron comentarios por parte de la ciudadanía.
De acuerdo con lo anterior, la actividad se determina como </t>
    </r>
    <r>
      <rPr>
        <b/>
        <sz val="11"/>
        <color rgb="FFFF0000"/>
        <rFont val="Museo sans"/>
      </rPr>
      <t>Cumplida</t>
    </r>
    <r>
      <rPr>
        <sz val="11"/>
        <color rgb="FF000000"/>
        <rFont val="Museo sans"/>
      </rPr>
      <t xml:space="preserve">.
</t>
    </r>
    <r>
      <rPr>
        <sz val="11"/>
        <rFont val="Museo sans"/>
      </rPr>
      <t>Adicionalmente, la OCI recomienda replantear la evidencia definida toda vez que, acorde con la actividad establecida no es suficiente para determinar con certeza</t>
    </r>
    <r>
      <rPr>
        <sz val="11"/>
        <color rgb="FF000000"/>
        <rFont val="Museo sans"/>
      </rPr>
      <t xml:space="preserve"> su cumplimiento,</t>
    </r>
    <r>
      <rPr>
        <sz val="11"/>
        <rFont val="Museo sans"/>
      </rPr>
      <t xml:space="preserve"> situación que genera dificultades para su monitoreo y verificación.</t>
    </r>
  </si>
  <si>
    <t xml:space="preserve">05/03/2022:
Se realizó la publicación de los mapas de riesgos y se dispuso en el link de transparencia para participación ciudadana y socialización a los diferentes grupos de valor. </t>
  </si>
  <si>
    <r>
      <t xml:space="preserve">Al ingresar al aplicativo SIG PARTICIPO, se observó el reporte por parte de la Oficina Asesora de Planeación de la publicación de los mapas de riesgos.
Asimismo, de acuerdo con la información aportada por la OAP en mesa de trabajo, el proceso efectuó la divulgación de las piezas comunicacionales remitidas por medio de correo electrónico masivo a los funcionarios y contratistas del IDPAC, no obstante, no se aportó la evidencia correspondiente. 
Adicionalmente, tampoco se aportó evidencia de la socialización (las socializaciones se entienden como una forma de interiorizar toda la información relevante para el proceso, más allá de su sola divulgación o difusión)
En conclusión, no se evidencia que se haya realizado la respectiva socialización como lo determina la actividad establecida.
De acuerdo con lo anterior, la actividad se determina como </t>
    </r>
    <r>
      <rPr>
        <b/>
        <sz val="11"/>
        <color rgb="FFFF0000"/>
        <rFont val="Museo sans"/>
      </rPr>
      <t>No Cumplida</t>
    </r>
    <r>
      <rPr>
        <sz val="11"/>
        <rFont val="Museo sans"/>
      </rPr>
      <t>.</t>
    </r>
  </si>
  <si>
    <t>Nivel Insatisfactorio</t>
  </si>
  <si>
    <t>El primer seguimiento de la actividad se encuentra programado para el mes de mayo de 2022.</t>
  </si>
  <si>
    <r>
      <t xml:space="preserve">Acorde con la verificación de la información aportada por la Oficina Asesora de Planeación y los registros del desarrollo de la actividad en el aplicativo SIG Participo, no se observa la evidencia del cumplimiento al avance programado.
Una vez consultado con el proceso, fue informado que el presente PAAC versión 3 no fue actualizado de manera correcta toda vez que el porcentaje de avance programado para el mes de abril correspondía al mes de mayo al ser de periodicidad cuatrimestral la actividad.
</t>
    </r>
    <r>
      <rPr>
        <sz val="11"/>
        <rFont val="Museo sans"/>
      </rPr>
      <t xml:space="preserve">La actividad continúa </t>
    </r>
    <r>
      <rPr>
        <b/>
        <sz val="11"/>
        <color rgb="FFFF0000"/>
        <rFont val="Museo sans"/>
      </rPr>
      <t>en ejecución</t>
    </r>
    <r>
      <rPr>
        <sz val="11"/>
        <rFont val="Museo sans"/>
      </rPr>
      <t xml:space="preserve"> y en el próximo seguimiento se verificará</t>
    </r>
    <r>
      <rPr>
        <sz val="11"/>
        <color rgb="FF000000"/>
        <rFont val="Museo sans"/>
      </rPr>
      <t xml:space="preserve"> la actualización de las fechas de los avances.</t>
    </r>
  </si>
  <si>
    <t>Actividad programada para iniciar su ejecución en el mes de junio.</t>
  </si>
  <si>
    <t xml:space="preserve">05/02/2022:
La Oficina Asesora de Planeación realizó el Informe de Gestión de la vigencia 2021, el cual fue presentado ante el Comité Institucional de Gestión y Desempeño realizado el 31 de enero de 2022 así como fue informado a los miembros de la Junta Directiva del IDPAC, este informe consolida los resultados de la gestión en cuanto al cumplimiento de las metas del Plan de Desarrollo Distrital, Plan Sectorial y Proyectos de Inversión el cual se dispuso en el link de transparencia para consulta de la ciudadanía y los diferentes grupos de valor. </t>
  </si>
  <si>
    <r>
      <t xml:space="preserve">Se efectuó la verificación de la evidencia registrada en el aplicativo SIG Participo por parte de la OAP de la cual se observó el documento informe de Gestión Vigencia 2021.
Asimismo, se verificó en el link de transparencia del IDPAC la publicación del documento informe de gestión vigencia 2021 https://www.participacionbogota.gov.co/transparencia/informes-de-gestion y el cual fue publicado el día 31/01/2022 a las 8:38 pm conforme con la evidencia suministrada por la OAP (correo electrónico de GLPI)
De acuerdo con lo anterior, la actividad se determina como </t>
    </r>
    <r>
      <rPr>
        <b/>
        <sz val="11"/>
        <color rgb="FFFF0000"/>
        <rFont val="Museo sans"/>
      </rPr>
      <t>Cumplida.</t>
    </r>
  </si>
  <si>
    <t>05/05/2022:
La Oficina Asesora de Comunicaciones realizo Facebook live, difusión de instrumento de temas a tratar en la audiencia pública, diseño y difusión de piezas comunicacionales a través de las redes del IDPAC</t>
  </si>
  <si>
    <r>
      <t xml:space="preserve">Al ingresar al aplicativo SIG PARTICIPO, se evidenciaron los siguientes avances encaminados a dar cumplimiento a la actividad: 
- Monitoreo de rendición de cuentas IDPAC
- Facebook Live RDC
De igual forma, se solicitó al proceso por medio de correo electrónico el 11/05/2022 el envío del documento en el cual se observe la estrategia de comunicación implementada para la rendición de cuentas institucional como evidencia de la actividad establecida el cual fue remitido el día 11/05/2022 por parte de la OAC y verificado observando la presentación de estrategia de comunicaciones de audiencia pública de rendición de cuentas llevada a cabo el día 7/05/2022. 
De acuerdo con lo anterior, la actividad se determina como </t>
    </r>
    <r>
      <rPr>
        <b/>
        <sz val="11"/>
        <color rgb="FFFF0000"/>
        <rFont val="Museo sans"/>
      </rPr>
      <t>Cumplida</t>
    </r>
    <r>
      <rPr>
        <sz val="11"/>
        <rFont val="Museo sans"/>
      </rPr>
      <t xml:space="preserve">, sin embargo, se recomienda que se realice el reporte con las evidencias completas y en las fechas planificadas en el aplicativo SIG Participo. </t>
    </r>
  </si>
  <si>
    <r>
      <t>Se efectuó la verificación en el aplicativo del SIG Participo, evidenciando que las siguientes Subdirecciones registraron los avances encaminados a dar cumplimiento a la actividad programada:
- Subdirección de asuntos comunales: en el mes de febrero inició con la realización de las piezas comunicacionales, toda vez que en el mes de enero no contaba con el personal suficiente para desarrollar la actividad. Por lo anterior, se evidenció la documentación soporte para el mes de febrero, marzo y Abril</t>
    </r>
    <r>
      <rPr>
        <b/>
        <sz val="11"/>
        <rFont val="Museo sans"/>
      </rPr>
      <t xml:space="preserve">, </t>
    </r>
    <r>
      <rPr>
        <sz val="11"/>
        <rFont val="Museo sans"/>
      </rPr>
      <t>de las piezas publicadas en twitter y en el Facebook del IDPAC.
- Subdirección de Fortalecimiento de la Organización Social: para los meses de enero y febrero no se evidenció el registro de avances de la actividad, sin embargo la OCI solicitó a la SFO la información respectiva a estos meses obteniendo como respuesta que no fueron realizados toda vez que, como la actividad lo indica, las acciones desarrolladas en el marco de las convocatorias de participación ciudadana, solo se podían iniciar luego de tener términos de referencia para las mismas y el lanzamiento de las convocatorias se realizó en el mes de abril, por lo que para el mes de marzo, se propuso una campaña para las organizaciones sociales de la cual se observó la evidencia de las piezas comunicacionales y para el mes de abril se realizó la Campaña: "Queremos Conocerte" de la cual se observó las evidencias encaminadas a dar cumplimiento a la actividad establecida. 
- Subdirección de Promoción de la Participación Ciudadana: para el mes de enero planeó y desarrolló dos (2) actividades: Jornada simultánea de diálogo y construcción colectiva sobre la movilización social y la planeación y primeras piezas para la Red de cuidado para la convocatoria del mes de febrero de las cuales se observó la respectiva evidencia. Asimismo, en los meses febrero y marzo se planearon y desarrollaron las actividades de la Red de Cuidado observando las evidencias respectivas encaminadas al cumplimiento de la actividad. Sin embargo, para el mes</t>
    </r>
    <r>
      <rPr>
        <b/>
        <sz val="11"/>
        <rFont val="Museo sans"/>
      </rPr>
      <t xml:space="preserve"> </t>
    </r>
    <r>
      <rPr>
        <sz val="11"/>
        <rFont val="Museo sans"/>
      </rPr>
      <t xml:space="preserve">de abril no se observó el respectivo registro del avance de la actividad, por lo que la OCI solicitó a la SPC la información respectiva a este mes, obteniendo como respuesta que la SPP llegó a la conclusión de que esta actividad debe ser retirada del PAI, motivo por el cual en el pasado comité de gestión se presentó la solicitud pero no fue incluida, por lo cual en el comité del mes de mayo se realizará de nuevo la solicitud. 
La actividad continúa </t>
    </r>
    <r>
      <rPr>
        <b/>
        <sz val="11"/>
        <color rgb="FFFF0000"/>
        <rFont val="Museo sans"/>
      </rPr>
      <t>en ejecución</t>
    </r>
    <r>
      <rPr>
        <sz val="11"/>
        <rFont val="Museo sans"/>
      </rPr>
      <t xml:space="preserve"> y en los próximos seguimientos se verificaran los registros de los avances. 
Adicionalmente, la OCI recomienda que las subdirecciones efectúen de manera oportuna los registros de los avances mensuales al cumplimiento de la actividad establecida bien sea que se realice acciones durante el mes o no y su respectiva justificación. </t>
    </r>
  </si>
  <si>
    <t>Actividad programada para iniciar su ejecución en el mes de mayo.</t>
  </si>
  <si>
    <t>La Entidad no recibió invitaciones para participar en jornadas de rendición de cuentas para el período del informe</t>
  </si>
  <si>
    <r>
      <t>Se procedió a verificar las evidencias audiovisuales que la OAP registró en el aplicativo SIG Participo encaminadas a dar cumplimiento a la actividad establecida como se detalla a continuación:
- Para el mes de febrero se evidenciaron los documentos "RDC - 2021, encuesta de participación ciudadana" realizada el día 24 de febrero de 2022, con la finalidad de conocer los temas de interés que tiene la ciudadanía y los grupos de valor e incluirlos en la Audiencia Pública de Rendición de Cuentas 2021 del IDPAC. 
- Para el mes de marzo se implementó la encuesta de consulta de temáticas de la Audiencia Pública de Rendición de cuentas y se realizó difusión de la misma por correo masivo y en la página web a través de los links https://www.participacionbogota.gov.co/rendicion-de-cuentas-2021 y https://www.participacionbogota.gov.co/que-temas-quieren-que-se-aborden-en-la-audiencia-publica-del-idpac.
- En cuanto al mes de abril la actividad no se llevo a cabo debido a que la Audiencia Pública fue aplazada para realizarse el 7 de mayo de 2022 conforme con lo registrado por el proceso en el aplicativo SIG Participo el día 5 de mayo de 2022.
La actividad continúa</t>
    </r>
    <r>
      <rPr>
        <b/>
        <sz val="11"/>
        <color rgb="FFFF0000"/>
        <rFont val="Museo sans"/>
      </rPr>
      <t xml:space="preserve"> en ejecución </t>
    </r>
    <r>
      <rPr>
        <sz val="11"/>
        <rFont val="Museo sans"/>
      </rPr>
      <t xml:space="preserve">y en los próximos seguimientos se verificaran los registros de los avances. </t>
    </r>
  </si>
  <si>
    <t>07/02/2022:
La Oficina Asesora de Comunicaciones publico en las redes sociales de la entidad la jornada de planeación 2022 donde se definieron los retos e hitos para el año n curso.
Evidencias:
https://www.facebook.com/participacionbogota/videos/4865437596854102
https://twitter.com/BogotaParticipa/status/1482147856932868100</t>
  </si>
  <si>
    <r>
      <t xml:space="preserve">Al ingresar al aplicativo SIG Participo se observó el registro de las evidencias audiovisuales las cuales fueron verificadas (links de publicaciones) evidenciando que soportan los avances actividades encaminadas a dar cumplimiento a esta actividad durante el I cuatrimestre del presente año por parte de la OAC, asimismo se evidenció que se reportaron de manera oportuna.
La actividad continúa </t>
    </r>
    <r>
      <rPr>
        <b/>
        <sz val="11"/>
        <color rgb="FFFF0000"/>
        <rFont val="Museo sans"/>
      </rPr>
      <t>en ejecución</t>
    </r>
    <r>
      <rPr>
        <sz val="11"/>
        <color rgb="FF000000"/>
        <rFont val="Museo sans"/>
      </rPr>
      <t xml:space="preserve"> y en los próximos seguimientos se verificaran los registros de los avances. </t>
    </r>
  </si>
  <si>
    <r>
      <t>Al realizar la verificación en el aplicativo SIG Participo, se evidenció el registro del avance orientado a dar cumplimiento a la actividad establecida del cual se observó las siguientes evidencias:
Evidencias Taller Distrital - Enfoque poblacional y diferencial: presentación final y anexo de metodología. 
La actividad anterior fue desarrollada el día 07/04/2022 y se solicitó al proceso la evidencia del listado de asistencia al taller realizado el cual fue aportado y verificado.
La actividad continúa</t>
    </r>
    <r>
      <rPr>
        <b/>
        <sz val="11"/>
        <color rgb="FFFF0000"/>
        <rFont val="Museo sans"/>
      </rPr>
      <t xml:space="preserve"> en ejecución</t>
    </r>
    <r>
      <rPr>
        <sz val="11"/>
        <color rgb="FF000000"/>
        <rFont val="Museo sans"/>
      </rPr>
      <t xml:space="preserve"> y en los próximos seguimientos se verificaran los registros de los avances. </t>
    </r>
  </si>
  <si>
    <r>
      <t xml:space="preserve">Conforme a la verificación realizada en el aplicativo SIG Participo, se observó la evidencia del registro del avance para el documento informe de gestión vigencia 2021 rendición de cuentas el cual fue cargado el 05/05/2022 de manera oportuna.
La actividad continúa </t>
    </r>
    <r>
      <rPr>
        <b/>
        <sz val="11"/>
        <color rgb="FFFF0000"/>
        <rFont val="Museo sans"/>
      </rPr>
      <t>en ejecución</t>
    </r>
    <r>
      <rPr>
        <sz val="11"/>
        <color rgb="FF000000"/>
        <rFont val="Museo sans"/>
      </rPr>
      <t xml:space="preserve"> y en los próximos seguimientos se verificará su avance y y cumplimiento. </t>
    </r>
  </si>
  <si>
    <r>
      <t xml:space="preserve">Se verificó la información registrada por el proceso en el aplicativo SIG Participo, observando la evidencia encaminada a dar cumplimiento a la actividad como se detalla a continuación:
- Informes de transparencia correspondiente a los meses de enero, febrero y marzo de 2022 cargados en las fechas 04/02/2022, 07/03/2022 y 05/04/2022 respectivamente.
- informe de gestión correspondiente al primer trimestre del año 2022 cargado el 05/04/2022 
- Informe en el que se tratan temas de servicio a la ciudadanía el cual fue cargado el 05/05/2022.
El proceso no aportó la evidencia de la presentación ante el CIGD como lo establece la actividad, por lo cual se sugiere que se modifique la evidencia definida toda vez que, no es suficiente para determinar con certeza si la actividad se cumple y si se realizó dentro de los plazos establecidos. 
Adicionalmente, la OCI realizó la verificación de la convocatoria al CIGD remitida mediante correo electrónico del 26/04/2022 en el cual se detalla en el orden del día la presentación del informe de atención al ciudadano correspondiente al primer trimestre de 2022. 
La actividad continúa en </t>
    </r>
    <r>
      <rPr>
        <b/>
        <sz val="11"/>
        <color rgb="FFFF0000"/>
        <rFont val="Museo sans"/>
      </rPr>
      <t>ejecución</t>
    </r>
    <r>
      <rPr>
        <sz val="11"/>
        <color rgb="FF000000"/>
        <rFont val="Museo sans"/>
      </rPr>
      <t xml:space="preserve"> y en los próximos seguimientos se verificará su avance y cumplimiento. </t>
    </r>
  </si>
  <si>
    <r>
      <t xml:space="preserve">Se verificó a través del aplicativo SIG Participo la trazabilidad de la gestión realizada para la elaboración de la pieza comunicativa correspondiente a los canales de atención al ciudadanía para el mes de abril. Asimismo, se observó el correo electrónico de divulgación de la pieza remitido el día 26 de abril de 2022 a todo el personal del IDPAC.
La actividad continúa </t>
    </r>
    <r>
      <rPr>
        <b/>
        <sz val="11"/>
        <color rgb="FFFF0000"/>
        <rFont val="Museo sans"/>
      </rPr>
      <t>en ejecución</t>
    </r>
    <r>
      <rPr>
        <sz val="11"/>
        <color rgb="FF000000"/>
        <rFont val="Museo sans"/>
      </rPr>
      <t xml:space="preserve"> y en los próximos seguimientos se rectificará los registros de los avances.</t>
    </r>
  </si>
  <si>
    <r>
      <t xml:space="preserve">Se verificó a través del aplicativo SIG Participo la información aportada por el proceso, evidenciando el registro del "informe de gestión del primer trimestre 2022" el 05/04/2022 en el cual, en el punto No. 2 se observa la relación de los canales de interacción con la ciudadanía y en el punto No. 3 se detallan otros canales de atención. Asimismo, se evidencia la presentación de la sesión 4 del Comité Institucional de Gestión y Desempeño del 29/04/2022 en donde se expone el informe de Atención al Ciudadano correspondiente al I trimestre de 2022.
El proceso no aportó la evidencia de la presentación ante el CIGD como lo establece la actividad, por lo cual se sugiere que se modifique la evidencia definida toda vez que, no es suficiente para determinar con certeza si la actividad se cumple y si se realizó dentro de los plazos establecidos. 
Adicionalmente, la OCI realizó la verificación de la convocatoria al CIGD remitida mediante correo electrónico del 26/04/2022 en el cual se detalla en el orden del día la presentación del informe de atención al ciudadano correspondiente al primer trimestre de 2022. 
De acuerdo con lo anterior, la actividad se determina como </t>
    </r>
    <r>
      <rPr>
        <b/>
        <sz val="11"/>
        <color rgb="FFFF0000"/>
        <rFont val="Museo sans"/>
      </rPr>
      <t>Cumplida</t>
    </r>
    <r>
      <rPr>
        <sz val="11"/>
        <rFont val="Museo sans"/>
      </rPr>
      <t xml:space="preserve">, sin embargo, la OCI recomienda modificar la evidencia definida toda vez que, no es suficiente para determinar con certeza si la actividad se cumple y si se realizó dentro de los plazos establecidos. </t>
    </r>
  </si>
  <si>
    <r>
      <t>Un vez revisadas las evidencias aportadas por el proceso a través del aplicativo SIG Participo, no se observa la ejecución de  jornadas de capacitación a los servidores de la entidad en el uso de las herramientas del centro de relevo, herramientas de accesibilidad de la página web de la Entidad y lenguaje Claro. De lo anterior se evidencia correos electrónicos internos en donde se solicita esta asesoría al centro de relevo y en la cual especifican que a la fecha no no se está generando ninguna alianza, convenio, capacitaciones o talleres, generación de usuarios y contraseñas de acceso, para que las entidades públicas o privadas implementen y utilicen el Centro de Relevo a manera de ajuste razonable, ya que este es un servicio para uso exclusivo de las personas sordas y no de las entidades quienes son las encargadas de financiar y realizar sus propios ajustes razonables. 
La actividad continúa</t>
    </r>
    <r>
      <rPr>
        <b/>
        <sz val="11"/>
        <color rgb="FFFF0000"/>
        <rFont val="Museo sans"/>
      </rPr>
      <t xml:space="preserve"> en ejecución </t>
    </r>
    <r>
      <rPr>
        <sz val="11"/>
        <color rgb="FF000000"/>
        <rFont val="Museo sans"/>
      </rPr>
      <t>y en los próximos seguimientos se</t>
    </r>
    <r>
      <rPr>
        <sz val="11"/>
        <rFont val="Museo sans"/>
      </rPr>
      <t xml:space="preserve"> verificarán los avances y el cumplimiento de la actividad. </t>
    </r>
    <r>
      <rPr>
        <sz val="11"/>
        <color rgb="FF00B050"/>
        <rFont val="Museo sans"/>
      </rPr>
      <t xml:space="preserve">
</t>
    </r>
    <r>
      <rPr>
        <sz val="11"/>
        <color rgb="FF000000"/>
        <rFont val="Museo sans"/>
      </rPr>
      <t>Adicionalmente, la OCI recomienda replantear la actividad definida al no ser posible su ejecución.</t>
    </r>
  </si>
  <si>
    <r>
      <t xml:space="preserve">Una vez verificadas las evidencias cargadas en el aplicativo SIG Participo, se observa que el proceso registró el informe trimestral correspondiente a los meses de enero, febrero y marzo de 2022 en donde se evidencia el número de peticiones recibidas en el Instituto por mes y por dependencia. De igual forma, el informe contiene el canal de mayor interacción que utiliza la ciudadanía, el tipo de peticiones recibidas, el número de peticiones cerradas durante el período y las cerradas provenientes de períodos anteriores, el número de peticiones vencidas por dependencia, la calidad de las respuestas, los resultados de la encuesta de percepción ciudadana, entre otros aspectos.
La actividad continúa </t>
    </r>
    <r>
      <rPr>
        <b/>
        <sz val="11"/>
        <color rgb="FFFF0000"/>
        <rFont val="Museo sans"/>
      </rPr>
      <t>en ejecución</t>
    </r>
    <r>
      <rPr>
        <sz val="11"/>
        <color rgb="FF000000"/>
        <rFont val="Museo sans"/>
      </rPr>
      <t>.</t>
    </r>
  </si>
  <si>
    <r>
      <t xml:space="preserve">Se realizó la verificación de la información registrada en el aplicativo SIG Participo, evidenciando los soportes de las invitaciones realizadas a los ciudadanos mediante correo electrónico para dar respuesta a la encuesta de percepción. A su vez, se observa que el 05/04/2022 el proceso aportó el informe trimestral correspondiente a los meses de enero, febrero y marzo de 2022 donde se evidencia los resultados de la encuesta de percepción del servicio, la cual se realizó a sesenta y cinco (65) ciudadanos, donde se indagó sobre características del servicio recibido, el canal de comunicación con la entidad más utilizado, comentarios de la ciudadanía, trámites y servicios recibidos, entre otros aspectos.
</t>
    </r>
    <r>
      <rPr>
        <sz val="11"/>
        <rFont val="Museo sans"/>
      </rPr>
      <t xml:space="preserve">La actividad continúa </t>
    </r>
    <r>
      <rPr>
        <b/>
        <sz val="11"/>
        <color rgb="FFFF0000"/>
        <rFont val="Museo sans"/>
      </rPr>
      <t>en ejecución</t>
    </r>
    <r>
      <rPr>
        <sz val="11"/>
        <rFont val="Museo sans"/>
      </rPr>
      <t xml:space="preserve"> y en los próximos seguimientos se rectificará los registros de los avances.</t>
    </r>
  </si>
  <si>
    <r>
      <t xml:space="preserve">Se realizó la verificación del documento análisis de los datos abiertos publicado en la página web del IDPAC https://www.participacionbogota.gov.co/transparencia/datos-abiertos/habilitar-una-vista-de-sus-datos-en-el-portal-de-datos-abiertos y en el aplicativo SIG Participo, información que fue reportada el día 5 de mayo de 2022 mediante el documento "Datos Abiertos" en el que se relacionan catorce (14) requisitos como "Check List - Diagnostico Estrategia Sectorial". Archivo que cuenta con cada una de las ubicaciones en el portal web en que se registro cada requisito.
De acuerdo con lo anterior, la actividad se determina como </t>
    </r>
    <r>
      <rPr>
        <b/>
        <sz val="11"/>
        <color rgb="FFFF0000"/>
        <rFont val="Museo sans"/>
      </rPr>
      <t>Cumplida.</t>
    </r>
  </si>
  <si>
    <r>
      <t xml:space="preserve">Conforme con la verificación de los soportes aportados por el proceso en el aplicativo SIG Participo, se observó que el IDPAC realizó una capacitación el día 17 de marzo del 2022 en conjunto con la Procuraduría General de la República, relacionada con "Fundamentos jurídicos, administrativos de la herramienta: matriz para la vigilancia del cumplimiento normativo de la Ley 1712 de 2014", sin embargo, la evidencia de la actividad fue registrada el 05/04/2022.
Por lo anterior, se observa que la actividad no se llevó a cabo dentro de los tiempos programados.
De acuerdo con lo anterior, la actividad se determina como </t>
    </r>
    <r>
      <rPr>
        <b/>
        <sz val="11"/>
        <color rgb="FFFF0000"/>
        <rFont val="Museo sans"/>
      </rPr>
      <t xml:space="preserve">Cumplida </t>
    </r>
    <r>
      <rPr>
        <sz val="11"/>
        <rFont val="Museo sans"/>
      </rPr>
      <t>y continua en ejecución, sin embargo, para el primer cuatrimestre fue realizada posterior a la fecha planeada. 
Adicionalmente, la OCI recomienda definir el número de jornadas de capacitación que se deberán coordinar a lo largo del año con el fin de que los ejercicios de monitoreo y verificación se puedan realizar de manera correcta y que estos cumplan con su objetivo.</t>
    </r>
  </si>
  <si>
    <t xml:space="preserve">10/05/2022:
Se realizó informe acerca del Link de Transparencia con base en la matriz de cumplimiento de la Resolución 1519 de 2020, en esta se presentan las observaciones por cada numeral de cumplimiento y se adelantan las gestiones con los Procesos de Gestión de Tecnologías de la Información y el Proceso de Comunicación Estratégica con los cuales se adelantan los ajustes y cambios soportado en lo observado en el informe y que da cumplimiento a lo reglamentado. </t>
  </si>
  <si>
    <r>
      <t>Se procedió a verificar los registros del desarrollo de la actividad en el aplicativo SIG PARTICIPO, evidenciando el informe de seguimiento al link de transparencia que la OAP adelantó para el respectivo avance cargado el 10/05/2022.
La actividad continúa</t>
    </r>
    <r>
      <rPr>
        <b/>
        <sz val="11"/>
        <color rgb="FFFF0000"/>
        <rFont val="Museo sans"/>
      </rPr>
      <t xml:space="preserve"> en ejecución</t>
    </r>
    <r>
      <rPr>
        <sz val="11"/>
        <rFont val="Museo sans"/>
      </rPr>
      <t xml:space="preserve"> y en los próximos seguimientos se verificaran los avances y el cumplimiento de la actividad.</t>
    </r>
  </si>
  <si>
    <t>Actividad programada para iniciar su ejecución en el mes de agosto.</t>
  </si>
  <si>
    <t>Actividad programada para iniciar su ejecución en el mes de octubre.</t>
  </si>
  <si>
    <r>
      <t xml:space="preserve">Conforme a la revisión efectuada en el aplicativo SIG Participo, se observó que la Gerencia de Etnias gestionó la elaboración de piezas comunicacionales que incluye lenguas étnicas con el fin de promover la participación ciudadana en este grupo de valor, evidenciando la publicación del día internacional del pueblo gitano y el día internacional de la lengua materna la cual fue divulgada en el siguientes link:
- https://www.participacionbogota.gov.co/index.php/opre-rroma-8-de-abril-dia-internacional-del-pueblo-gitano.
La actividad continúa </t>
    </r>
    <r>
      <rPr>
        <b/>
        <sz val="11"/>
        <color rgb="FFFF0000"/>
        <rFont val="Museo sans"/>
      </rPr>
      <t xml:space="preserve">en ejecución </t>
    </r>
    <r>
      <rPr>
        <sz val="11"/>
        <color rgb="FF000000"/>
        <rFont val="Museo sans"/>
      </rPr>
      <t>y en los próximos seguimientos se verificaran los avances y el cumplimiento de la actividad.
Adicionalmente, la OCI recomienda replantear los porcentajes de cumplimiento programados toda vez que actualmente no es posible determinar con certeza si el número de acciones realizadas corresponde con el porcentaje de avance programado, situación que además puede generar interpretaciones de incumplimiento cuando no se registre avance de esta actividad.</t>
    </r>
  </si>
  <si>
    <t>05/02/2022:
Durante el mes de enero de 2022 no se han realizado ni programado jornadas de asesoría con el equipo técnico del INCI para verificar la implementación de los criterios de accesibilidad a la página web para personas en condición de discapacidad visual.
03/03/2022:
Se adjunta copia de correos electrónicos del INCI y de la Procuraduría donde se informa que ellos no realizan la certificación de la página web. Se solicita eliminar o modificar esta acción.
05/04/2022:
Durante el mes de marzo de 2022 no se han realizado ni programado jornadas de asesoría con el equipo técnico del INCI para verificar la implementación de los criterios de accesibilidad a la página web para personas en condición de discapacidad visual.
05/05/2022:
Se solicita al INCI mediante correo electrónico, la realización de una revisión periódica de los criterios de accesibilidad web implementados en la página web del IDPAC, con la finalidad que se capaciten los ingenieros del IDPAC para que a futuro pueda la entidad de forma directa realizar la validación y el funcionamiento de los criterios.</t>
  </si>
  <si>
    <r>
      <t xml:space="preserve">Una vez efectuada la verificación de la información aportada por el proceso a través del aplicativo SIG Participo, se evidencia en los reportes de los avances correspondientes a febrero y marzo de 2022 que no se han coordinado las jornadas de asesoría con el equipo técnico del INCI .De igual forma, para el avance del mes de abril se observa una solicitud por medio de correo electrónico remitido el 03/05/2022 al INCI de la realización de una revisión periódica de los criterios de accesibilidad web implementados en la página web del IDPAC.
Por lo anterior, la actividad continúa </t>
    </r>
    <r>
      <rPr>
        <b/>
        <sz val="11"/>
        <color rgb="FFFF0000"/>
        <rFont val="Museo sans"/>
      </rPr>
      <t>en ejecución</t>
    </r>
    <r>
      <rPr>
        <sz val="11"/>
        <rFont val="Museo sans"/>
      </rPr>
      <t xml:space="preserve"> y en los próximos seguimientos se verificaran sus avances y cumplimiento.
Adicionalmente, teniendo en cuenta las acciones reportadas y el avance programado a la fecha (60%), se evidencia que el avance ejecutado no es adecuado, por lo cual se recomienda adelantar las acciones que sean procedentes con el fin de dar cumplimiento a la programación definida.</t>
    </r>
  </si>
  <si>
    <t xml:space="preserve">Se realizó la verificación en el aplicativo SIG Participo de las evidencias aportadas por la Oficina Asesora de Planeación evidenciando que el proceso registró el documento "informe de seguimiento al link de transparencia" el 05/04/2022 en el cual se deja constancia de todos los cargues al link de transparencia y de los errores en las publicaciones por fallas en la plataforma GLPI que posteriormente fueron informados al proceso de comunicación estratégica y gestión de las tecnologías.
Por lo anterior, la actividad continúa en ejecución y en los próximos seguimientos se rectificará los registros de los avances. </t>
  </si>
  <si>
    <r>
      <t xml:space="preserve">Se efectuó la revisión de los documentos aportados por el proceso en el aplicativo SIG Participo evidenciando el registro del informe consolidado con los resultados de la aplicación del test de percepción sobre integridad elaborado en el mes de febrero de 2022 el cual contiene las herramientas aportadas por el departamento administrativo de la Función Pública para analizar los resultados del test y contiene tanto la matriz como el semáforo test.  
Asimismo, se observa el documento Excel "Diagnóstico percepción gestión de integridad - IDPAC(1-327)" que contiene los resultados de la aplicación del test del DAFP en el IDPAC, y el documento "Formato análisis encuesta" la cual fue aplicada el 07/02/2022.. 
De acuerdo con lo anterior, la actividad se determina como </t>
    </r>
    <r>
      <rPr>
        <b/>
        <sz val="11"/>
        <color rgb="FFFF0000"/>
        <rFont val="Museo sans"/>
      </rPr>
      <t>Cumplida.</t>
    </r>
  </si>
  <si>
    <r>
      <t>Realizada verificación en el aplicativo SIG Participo, se observó evidencia de la ejecución de las siguientes actividades:
- Reunión con el equipo de gestores de integridad donde se discutieron los posibles valores a incluir en el código de integridad. A</t>
    </r>
    <r>
      <rPr>
        <sz val="11"/>
        <rFont val="Arial"/>
        <family val="2"/>
      </rPr>
      <t xml:space="preserve">ctividad verificada por medio del acta de reunión presencial del 27/04/2022. </t>
    </r>
    <r>
      <rPr>
        <sz val="11"/>
        <color rgb="FF000000"/>
        <rFont val="Arial"/>
        <family val="2"/>
      </rPr>
      <t xml:space="preserve">
La actividad se encuentra </t>
    </r>
    <r>
      <rPr>
        <b/>
        <sz val="11"/>
        <color rgb="FFFF0000"/>
        <rFont val="Arial"/>
        <family val="2"/>
      </rPr>
      <t>Cumplida</t>
    </r>
    <r>
      <rPr>
        <sz val="11"/>
        <color rgb="FF000000"/>
        <rFont val="Arial"/>
        <family val="2"/>
      </rPr>
      <t xml:space="preserve"> al corte del seguimiento y continúa </t>
    </r>
    <r>
      <rPr>
        <b/>
        <sz val="11"/>
        <color rgb="FFFF0000"/>
        <rFont val="Arial"/>
        <family val="2"/>
      </rPr>
      <t>En Ejecución</t>
    </r>
    <r>
      <rPr>
        <sz val="11"/>
        <color rgb="FF000000"/>
        <rFont val="Arial"/>
        <family val="2"/>
      </rPr>
      <t xml:space="preserve">.
Adicionalmente se evidenciaron los siguientes avances, encaminados a dar cumplimiento a esta actividad 
</t>
    </r>
    <r>
      <rPr>
        <sz val="11"/>
        <rFont val="Arial"/>
        <family val="2"/>
      </rPr>
      <t>- Diseño de pieza por parte de comunicaciones doble cara con los valores institucionales y el código QR que direcciona a la nota en la página. 
- Planeación de dos actividades vivenciales a realizar una en el pasadía Lagomar el Peñón
- Difusión en los Torneos deportivos de los valores institucionales, los cuales fueron inspirados en los mismos.
Para estas actividades se recomienda finalizar su ejecución y dejar evidencia correspondiente.</t>
    </r>
  </si>
  <si>
    <r>
      <t xml:space="preserve">De acuerdo a la verificación realizada de la evidencia aportada por el proceso en el aplicativo SIG Participo, se evidenció que para el avance del mes de marzo en la fase de diagnóstico el proceso realizó una encuesta con la que pretende establecer el grado de apropiación de los valores institucionales por parte del Talento Humano en la entidad y por medio de la cual se realiza el documento diagnóstico, la cual fue realizada el 07/02/2022.
Y para el avance del mes de abril se evidenció que el proceso realizó una reunión con los gestores de integridad sobre la adopción de nuevos valores en el código la cual es soportada por medio del acta de reunión del 29/04/2022.
</t>
    </r>
    <r>
      <rPr>
        <sz val="11"/>
        <rFont val="Museo sans"/>
      </rPr>
      <t xml:space="preserve">Por lo anterior, la actividad continúa en ejecución y en el próximo seguimiento </t>
    </r>
    <r>
      <rPr>
        <sz val="11"/>
        <color rgb="FF00B050"/>
        <rFont val="Museo sans"/>
      </rPr>
      <t>se verificara su avance y cumplimiento.</t>
    </r>
  </si>
  <si>
    <r>
      <t xml:space="preserve">Se verificó la información aportada por el proceso a través del aplicativo SIG Participo evidenciando la realización del Plan de Trabajo de Gestión de Integridad 2022 realizado en el mes de febrero de 2022 y registrado en el aplicativo el 04/03/2022, sin embargo, el 05/03/2022 fue rechazado este documento toda vez que no contaba con la metodología canvas establecida por la Función Pública, por lo que el 08/03/2022 fue cargado nuevamente en el aplicativo y el mismo día se registra su aprobación.
Por lo anterior, la actividad  se encuentra </t>
    </r>
    <r>
      <rPr>
        <b/>
        <sz val="11"/>
        <color rgb="FFFF0000"/>
        <rFont val="Museo sans"/>
      </rPr>
      <t>Cumplida</t>
    </r>
    <r>
      <rPr>
        <sz val="11"/>
        <color rgb="FF000000"/>
        <rFont val="Museo sans"/>
      </rPr>
      <t>, sin embargo, fue finalizada posterior a la fecha planeada.</t>
    </r>
  </si>
  <si>
    <t>Nivel Satisfactorio Fuera de Término</t>
  </si>
  <si>
    <r>
      <t>Se efectuó la verificación de la información aportada por el proceso a través del aplicativo SIG Participo, evidenciando que en el seguimiento correspondiente al mes de marzo se registró que el 27/01/2022 el proceso realizó una reunión de seguimiento a los compromisos pactados en el acta correspondiente al mes de enero y de igual forma se observa el respectivo informe de seguimiento.
Para el seguimiento del mes de abril el</t>
    </r>
    <r>
      <rPr>
        <sz val="11"/>
        <rFont val="Museo sans"/>
      </rPr>
      <t xml:space="preserve"> proceso realizó una reunión con los gestores de integridad la cual se llevó a cabo el 27/04/2022</t>
    </r>
    <r>
      <rPr>
        <sz val="11"/>
        <color rgb="FF000000"/>
        <rFont val="Museo sans"/>
      </rPr>
      <t xml:space="preserve"> conforme a la evidencia verificada (acta de reunión con los gestores de integridad cargada el día </t>
    </r>
    <r>
      <rPr>
        <sz val="11"/>
        <rFont val="Museo sans"/>
      </rPr>
      <t>5 de mayo en el aplicativo SIG Participo).</t>
    </r>
    <r>
      <rPr>
        <sz val="11"/>
        <color rgb="FF000000"/>
        <rFont val="Museo sans"/>
      </rPr>
      <t xml:space="preserve">
Por lo anterior, la actividad continúa en ejecución y en los próximos seguimientos se verificará su avance y cumplimiento.
</t>
    </r>
    <r>
      <rPr>
        <sz val="11"/>
        <rFont val="Museo sans"/>
      </rPr>
      <t>Adicionalmente, la OCI recomienda definir el número de reuniones de trabajo con los gestores de integridad que se deberán realizar a lo largo del año con el fin de que los ejercicios de monitoreo y verificación se puedan realizar de manera correcta y que estos cumplan con su objetivo.</t>
    </r>
  </si>
  <si>
    <t>Reporte del Proceso en el aplicativo SIG Participo Corte 31 de agosto 2022</t>
  </si>
  <si>
    <t>Reporte del Proceso en el aplicativo SIG Participo Corte 30 de abril 2022</t>
  </si>
  <si>
    <t>05/08/2022: 
 Se realizó la difusión interna y externa de la política de riesgos del IDPAC durante el mes de junio, así
°El 8 de junio se compartió por correo electrónico a toda la entidad.
°El 28 de junio se difundió en Facebook (3) Facebook
°El 30 de junio se difundió en twitter https://twitter.com/BogotaParticipa/status/1542483456789192706</t>
  </si>
  <si>
    <r>
      <t xml:space="preserve">Esta actividad se determinó como </t>
    </r>
    <r>
      <rPr>
        <b/>
        <u/>
        <sz val="11"/>
        <color rgb="FF000000"/>
        <rFont val="Museo sans"/>
      </rPr>
      <t>cumplida</t>
    </r>
    <r>
      <rPr>
        <sz val="11"/>
        <color rgb="FF000000"/>
        <rFont val="Museo sans"/>
      </rPr>
      <t xml:space="preserve"> por la Oficina de Control Interno, en primer seguimiento realizado al Plan Anticorrupción y de Atención al Ciudadano. </t>
    </r>
  </si>
  <si>
    <r>
      <t xml:space="preserve">Esta actividad se determinó como </t>
    </r>
    <r>
      <rPr>
        <b/>
        <u/>
        <sz val="11"/>
        <color rgb="FF000000"/>
        <rFont val="Museo sans"/>
      </rPr>
      <t>No Cumplida</t>
    </r>
    <r>
      <rPr>
        <sz val="11"/>
        <color rgb="FF000000"/>
        <rFont val="Museo sans"/>
      </rPr>
      <t xml:space="preserve"> por la Oficina de Control Interno, en primer seguimiento realizado al Plan Anticorrupción y de Atención al Ciudadano; sin embargo, se realizó de nuevo la verificación de la actividad en el aplicativo SIG PARTICIPO en la cual no se evidencia nuevos registros para el segundo cuatrimestre de 2022.</t>
    </r>
  </si>
  <si>
    <t>Actividad programada para iniciar su ejecución en el mes de septiembre.</t>
  </si>
  <si>
    <r>
      <t xml:space="preserve">Esta actividad se determinó como </t>
    </r>
    <r>
      <rPr>
        <b/>
        <u/>
        <sz val="11"/>
        <color rgb="FFFF0000"/>
        <rFont val="Museo sans"/>
      </rPr>
      <t>cumplida</t>
    </r>
    <r>
      <rPr>
        <sz val="11"/>
        <color rgb="FF000000"/>
        <rFont val="Museo sans"/>
      </rPr>
      <t xml:space="preserve"> por la Oficina de Control Interno, en primer seguimiento realizado al Plan Anticorrupción y de Atención al Ciudadano. </t>
    </r>
  </si>
  <si>
    <t xml:space="preserve">05/09/2022:
Se adjunta el informe de caracterización de los grupos de valor en el cual se desarrolla el análisis de los datos de los ciudadanos a quienes la entidad ha prestado alguno de los trámites y/o servicios desde el 1 de enero hasta el 31 de julio de 2022. Para el análisis se seleccionó una serie de variables recomendadas en la Guía de caracterización de ciudadanos, usuarios e interesados del Gobierno de Colombia y las más relevantes de la revisión de los requerimientos remitidos por las diferentes dependencias de la Entidad. </t>
  </si>
  <si>
    <t>La actividad se encuentra programada para registrar su segundo avance en el mes de septiembre.</t>
  </si>
  <si>
    <t>04/06/2022:
La Oficina Asesora de Comunicaciones realizó la jornada de Audiencia Pública Vigencia 2021</t>
  </si>
  <si>
    <t>07/02/2022:
La Oficina Asesora de Comunicaciones durante los meses de mayo, junio, julio y agosto trasmitió y difundió diferentes eventos de dialogo en doble vía.</t>
  </si>
  <si>
    <t>El primer seguimiento de la actividad se encuentra programado para el mes de mayo de 2022, sin embargo el proceso registró el avance hasta el 05/09/2022:</t>
  </si>
  <si>
    <t>El primer seguimiento de la actividad se encuentra programado para el mes de mayo de 2022, sin embargo el proceso registró el avance hasta el 05/09/2022:
Durante los meses de marzo a julio de2022, se realizaron mesas de trabajo con todos los procesos para realizar revisión, actualización, creación o eliminación de los riesgos de gestión y corrupción de los procesos del IDPAC. Esta matriz de Riesgos actualizada esta publicada en la página web- link de Transparencia.</t>
  </si>
  <si>
    <t>05/09/2022:
Se coordinó con la Veeduría Distrital jornada de capacitación que tuvo como objetivo fortalecer las capacidades de las competencias en rendición de cuentas, para lo cual se invitó a participar a todos los funcionarios y contratistas de la entidad. Como medio de divulgación de la jornada se elaboró pieza comunicacional remitida por correo masivo así como se programó en la agenda institucional.</t>
  </si>
  <si>
    <t xml:space="preserve">05/05/2022:
Se actualiza el Informe de Gestión para la Audiencia de Rendición de Cuentas el cual incluye un capítulo con los resultados de los diálogos ciudadanos donde se dan las respuestas a las preguntas de la ciudadanía y los resultados de la encuesta que se dispuso a participación ciudadana para indagar acerca de las temáticas que se querían profundizar en este evento. </t>
  </si>
  <si>
    <t xml:space="preserve">05/07/2022:
Se realizó capacitación sobre transparencia lucha contra la corrupción, la cual fue dictada por la Presidencia de la república el día 11 de mayo, en la cual se convocó a todo el personal que apoya la gestión de la entidad. </t>
  </si>
  <si>
    <t>Conforme con la revisión efectuada por la OCI a través del aplicativo SIG Participo se observó que las siguientes dependencias no han establecido compromisos para los meses de mayo a agosto:
- Atención a la Ciudadanía 
- Oficina Asesora de Comunicaciones
- Gestión del Talento Humano
- Oficina Asesora Jurídica
- Promoción de la Participación Ciudadana y Comunitaria Incidente
- Gestión de Tecnologías de la Información
- Planeación Estratégica
- Gerencia Mujer y Género
- Gerencia de Etnias
- Gerencia de Escuelas de Participación
- Gerencia de Instancias y Mecanismos de Participación
- Gerencia de Proyectos
- Gerencia de Juventud</t>
  </si>
  <si>
    <r>
      <t xml:space="preserve">Acorde con la verificación de la información aportada por la Subdirección de Asuntos Comunales (registro del desarrollo de la actividad en el aplicativo SIG Participo), no se observa la evidencia del cumplimiento al avance programado.
La Subdirección de Asuntos Comunales realizó la solicitud del cambio de la fecha de finalización de la actividad en el Comité Institucional de Gestión y Desempeño llevado a cabo el 28/07/2022 siendo aprobada y cambiada para el mes de noviembre de 2022 la cual fue actualizada en el PAAC 2022 V4 publicado el 05/09/2022 en el link de transparencia de la Entidad.
De acuerdo con lo anterior, la actividad continua </t>
    </r>
    <r>
      <rPr>
        <b/>
        <sz val="11"/>
        <color rgb="FFFF0000"/>
        <rFont val="Museo sans"/>
      </rPr>
      <t xml:space="preserve">en ejecución </t>
    </r>
    <r>
      <rPr>
        <sz val="11"/>
        <rFont val="Museo sans"/>
      </rPr>
      <t xml:space="preserve">y en el próximo seguimiento se verificará el registro del avance. </t>
    </r>
  </si>
  <si>
    <r>
      <t xml:space="preserve">Se verificó a través del aplicativo SIG Participo la información aportada por el proceso para el cumplimiento de la actividad, en el cual se observa el documento "INFORME DE GESTION VIGENCIA 2021 RdC.docx" en el cual se incluye el monitoreo de respuesta a los temas propuestos en la audiencia de Rendición de Cuenta (Capítulo 4).
De acuerdo con lo anterior, la actividad se determina como </t>
    </r>
    <r>
      <rPr>
        <b/>
        <sz val="11"/>
        <color rgb="FFFF0000"/>
        <rFont val="Museo sans"/>
      </rPr>
      <t>Cumplida</t>
    </r>
    <r>
      <rPr>
        <sz val="11"/>
        <color rgb="FF000000"/>
        <rFont val="Museo sans"/>
      </rPr>
      <t>.</t>
    </r>
  </si>
  <si>
    <t xml:space="preserve">08/09/2022: 
La Oficina Asesora de Planeación realiza seguimiento permanente a la Implementación al Link de Transparencia y Acceso a la Información Pública de manera coordinada con la Secretaria General - Proceso de Gestión de Tecnologías de la Información y la Oficina Asesora de Comunicaciones, igualmente se mantiene contacto con la Procuraduría General de la nación y la Secretaría de Transparencia de la Presidencia de la República para solucionar dudas que nos permitan garantizar el cumplimiento de los requisitos definidos. </t>
  </si>
  <si>
    <r>
      <t xml:space="preserve">Conforme a la revisión efectuada en el aplicativo SIG Participo, se observó como evidencia que la Oficina Asesora de Planeación aporta el documento "IDPAC - Instrumento de identificación de posibles trámites OPA y consultas de acceso a la información pública 2022" el cual corresponde al formato Integrado de trámites y OPA en el SUIT que se encuentra diligenciado.
Asimismo, se evidenció que la Subdirección de Asuntos Comunales no registró el avance correspondiente al mes de agosto como se establece en la matriz del PAAC V3 vigencia 2022, por lo que la OCI solicitó por medio de correo electrónico la evidencia que da cumplimiento a la actividad, obteniendo como respuesta por parte de la Oficina Asesora de Planeación que la actividad únicamente se encuentra bajo responsabilidad de la OAP, es decir, la SAC no debe registrar en el PAAC vigencia 2022 como responsable por lo que realizará la solicitud y modificación de la responsabilidad de la actividad en el PAAC 2022 y en el aplicativo SIG PARTICIPO.
Por lo anterior, se recomienda que se realice la verificación de los responsables en las actividades establecidas en el Plan Anticorrupción y Atención al Ciudadano para asegurar que correspondan con la realidad operativa del Plan.
De acuerdo con lo anterior, la actividad continúa </t>
    </r>
    <r>
      <rPr>
        <b/>
        <sz val="11"/>
        <color rgb="FFFF0000"/>
        <rFont val="Museo sans"/>
      </rPr>
      <t>en ejecución</t>
    </r>
    <r>
      <rPr>
        <sz val="11"/>
        <color rgb="FF000000"/>
        <rFont val="Museo sans"/>
      </rPr>
      <t xml:space="preserve"> y en el próximo seguimiento se verificará los registros de los avances. </t>
    </r>
  </si>
  <si>
    <r>
      <t xml:space="preserve">Se realizó la verificación a través del aplicativo SIG Participo de las evidencias aportadas por la Oficina Asesora de Comunicaciones observando las evidencias correspondientes a los reportes de los avances de los meses de enero, febrero, marzo y abril de 2022 como se detalla a continuación:
- 4 Informes de publicaciones transparencia correspondientes a los meses de enero, febrero, marzo y abril.
- 4 Informes de publicaciones página web correspondientes a los meses de enero, febrero, marzo y abril.
Por lo anterior, la actividad continúa </t>
    </r>
    <r>
      <rPr>
        <b/>
        <sz val="11"/>
        <color rgb="FFFF0000"/>
        <rFont val="Museo sans"/>
      </rPr>
      <t>en ejecución</t>
    </r>
    <r>
      <rPr>
        <sz val="11"/>
        <color rgb="FF000000"/>
        <rFont val="Museo sans"/>
      </rPr>
      <t xml:space="preserve"> y en los próximos seguimientos se rectificará los registros de los avances. </t>
    </r>
  </si>
  <si>
    <r>
      <t xml:space="preserve">Se realizó la verificación a través del aplicativo SIG Participo de las evidencias aportadas por la Oficina Asesora de Comunicaciones observando las evidencias correspondientes a los reportes de los avances de los meses de mayo, junio, julio y agosto de 2022 como se detalla a continuación:
- Cuatro (4) Informes de publicaciones transparencia correspondientes a los meses de mayo, junio, julio y agosto.
- Cuatro (4) Informes de publicaciones página web correspondientes a los meses de mayo, junio, julio y agosto.
Por lo anterior, la actividad continúa </t>
    </r>
    <r>
      <rPr>
        <b/>
        <sz val="11"/>
        <color rgb="FFFF0000"/>
        <rFont val="Museo sans"/>
      </rPr>
      <t>en ejecución</t>
    </r>
    <r>
      <rPr>
        <sz val="11"/>
        <color rgb="FF000000"/>
        <rFont val="Museo sans"/>
      </rPr>
      <t xml:space="preserve"> y en los próximos seguimientos se verificará los registros de los avances. </t>
    </r>
  </si>
  <si>
    <r>
      <t xml:space="preserve">Se realizó la verificación de la información registrada en el aplicativo SIG Participo, evidenciando que el proceso aportó el informe trimestral correspondiente al segundo trimestre de 2022 en el cual se incluye los resultados de la encuesta de percepción del servicio.
</t>
    </r>
    <r>
      <rPr>
        <sz val="11"/>
        <rFont val="Museo sans"/>
      </rPr>
      <t xml:space="preserve">La actividad continúa </t>
    </r>
    <r>
      <rPr>
        <b/>
        <sz val="11"/>
        <color rgb="FFFF0000"/>
        <rFont val="Museo sans"/>
      </rPr>
      <t>en ejecución</t>
    </r>
    <r>
      <rPr>
        <sz val="11"/>
        <rFont val="Museo sans"/>
      </rPr>
      <t xml:space="preserve"> y en el próximo seguimiento se verificará los registros de los avances.</t>
    </r>
  </si>
  <si>
    <r>
      <t xml:space="preserve">Realizada la verificación en el aplicativo SIG Participo, se observó la evidencia de la divulgación de la política de administración del riesgo de manera interna y externa por medio de los diferentes canales de comunicación como se detalla a continuación: 
Divulgación interna: 
- Correo electrónico con la pieza comunicacional y la invitación desde la Oficina Asesora de Planeación para conocer la política de administración de riesgo del Instituto remitido el día 08/06/2022 a las 12:09 pm de Comunicaciones IDPAC a todo el personal.
Divulgación Externa:
- Capturas de pantalla de las publicaciones realizadas en la página de Facebook de Participación Bogotá del día 28/06/2022 y en la cuenta de Twitter del IDPAC @BogotáParticipa el día 30/06/2022.
La actividad continúa </t>
    </r>
    <r>
      <rPr>
        <b/>
        <sz val="11"/>
        <color rgb="FFFF0000"/>
        <rFont val="Museo sans"/>
      </rPr>
      <t>en ejecución</t>
    </r>
    <r>
      <rPr>
        <sz val="11"/>
        <rFont val="Museo sans"/>
      </rPr>
      <t xml:space="preserve"> y en el próximo seguimiento se verificará su avance y cumplimiento. </t>
    </r>
  </si>
  <si>
    <r>
      <t xml:space="preserve">Se verificó a través del aplicativo SIG Participo la trazabilidad de la gestión realizada para la elaboración de la pieza comunicativa correspondiente a los canales de atención a la ciudadanía para el mes de agosto por medio del documento "INFORME PIEZA COMUNICATIVA Agosto 2022.pdf". Asimismo, se observó el link de la publicación en la página web del Instituto de divulgación de la pieza que por medio de correo electrónico remitido el día 5 de septiembre de 2022 se confirmó su publicación por parte de la OAC: https://www.participacionbogota.gov.co/atencion-la-ciudadania.
La actividad continúa </t>
    </r>
    <r>
      <rPr>
        <b/>
        <sz val="11"/>
        <color rgb="FFFF0000"/>
        <rFont val="Museo sans"/>
      </rPr>
      <t>en ejecución</t>
    </r>
    <r>
      <rPr>
        <sz val="11"/>
        <color rgb="FF000000"/>
        <rFont val="Museo sans"/>
      </rPr>
      <t xml:space="preserve"> y en el próximo seguimiento se verificará los registros de los avances.</t>
    </r>
  </si>
  <si>
    <r>
      <t xml:space="preserve">Se efectuó la verificación de la información aportada por el proceso a través del aplicativo SIG Participo, evidenciando que en el seguimiento correspondiente al mes de junio se registró que el 29/06/2022 se llevó a cabo una reunión realizada por los gestores de integridad de lo cual, se observa como soportes el acta de reunión No. 009  y el documento "TH 1-7-22 Informe seguimiento Plan de Integridad, Gestores de Integridad.pdf" el cual corresponde al informe de seguimiento al plan de gestión de integridad con corte al mes de junio.
Y para el mes de agosto, se observa el registro de los documentos "30-08-22  Acta de reunión mensual.pdf", "24-08-22  Acta de reunión extraordinaria.pdf" y "TH 1-9-22 Informe seguimiento Plan de Integridad.pdf" los cuales soportan las mesas de trabajo realizadas con los gestores de integridad y el informe de seguimiento correspondiente (junio a agosto 2022).
Por lo anterior, la actividad continúa </t>
    </r>
    <r>
      <rPr>
        <b/>
        <sz val="11"/>
        <color rgb="FFFF0000"/>
        <rFont val="Museo sans"/>
      </rPr>
      <t>en ejecución</t>
    </r>
    <r>
      <rPr>
        <sz val="11"/>
        <color rgb="FF000000"/>
        <rFont val="Museo sans"/>
      </rPr>
      <t xml:space="preserve"> y en el próximo seguimiento se verificará su avance y cumplimiento.</t>
    </r>
  </si>
  <si>
    <r>
      <t xml:space="preserve">Se procedió a verificar las evidencias audiovisuales que la OAP registró en el aplicativo SIG Participo de las acciones ejecutadas encaminadas a dar cumplimiento a la actividad establecida como se detalla a continuación:
- Para el mes de mayo se llevó a cabo la jornada de audiencia pública vigencia 2021, del cual se registran dos (2) fotografías del evento y el link con la transmisión en vivo por medio de la plataforma Facebook que se llevó a cabo el día 07/05/2022.
De acuerdo con lo anterior, la actividad se determina como </t>
    </r>
    <r>
      <rPr>
        <b/>
        <sz val="11"/>
        <color rgb="FFFF0000"/>
        <rFont val="Museo sans"/>
      </rPr>
      <t>Cumplida</t>
    </r>
    <r>
      <rPr>
        <sz val="11"/>
        <rFont val="Museo sans"/>
      </rPr>
      <t>.</t>
    </r>
  </si>
  <si>
    <t xml:space="preserve">Asimismo, se observó que el proceso de Gestión de Recursos Físicos para el mes de mayo realizó para el compromiso "Demarcar los parqueaderos para uso exclusivo de las personas que usan el vehículo compartido" una reunión para determinar el número de parqueaderos a demarcar. Las evidencias de seguimiento a este compromiso están documentadas en la plataforma colibrí, en la cual se encuentra el documento "Acta Demarcación Parqueaderos 26.05.2022" evidencia correspondiente al punto de control documentado; para el mes de julio el proceso de Gestión de Recursos Físicos elaboró el logo correspondiente al uso de carro compartido. Una vez se contó con el logo aprobado y conforme a lo acordado en la reunión llevada a cabo el día 26 de mayo de 2022, se realizó la demarcación de seis (6) parqueaderos en la sede Principal del Instituto, dibujando en estos el logo correspondiente al uso exclusivo de vehículo compartido, del cual se observa como evidencia el registro en la plataforma colibrí y las fotografías de las demarcaciones.
Para los meses de junio y agosto, GRF no se adelantaron acciones relacionadas a los compromisos formulados por la entidad en la audiencia pública de rendición de cuentas y en los diálogos de doble vía.
De igual forma, se observó el registro para los meses de mayo, junio y julio por parte de la Subdirección de Asuntos Comunales de los seguimientos pertinentes a los compromisos formulados por la Entidad en los Diálogos de Doble Vía, de estos registros se observa las evidencias en la plataforma COLIBRÍ.
</t>
  </si>
  <si>
    <t>Primer Seguimiento OCI - OCI
Corte al 30 de abril de 2022</t>
  </si>
  <si>
    <t>Primer Seguimiento OCI - OCI
Corte al 31 de agosto de 2022</t>
  </si>
  <si>
    <t>Conforme con la revisión efectuada por la OCI a través del aplicativo SIG Participo se observó que las siguientes dependencias no han establecido compromisos para los meses de enero a abril:
- Atención a la Ciudadanía 
- Oficina Asesora de Comunicaciones
- Gestión del Talento Humano
- Oficina Asesora Jurídica
- Promoción de la Participación Ciudadana y Comunitaria Incidente
- Gestión de Tecnologías de la Información
- Planeación Estratégica
- Gerencia de Escuelas de Participación
- Gerencia de Instancias y Mecanismos de Participación
- Gerencia de Proyectos
- Subdirección de Asuntos Comunales
De acuerdo con la capacitación realizada el día 04/03/2022 con la Veeduría que tuvo como referencia la plataforma COLIBRI, se observó que en el aplicativo SIG Participo la actividad fue cancelada para las siguientes dependencias:
- OCI Disciplinario 
- Gestión Contractual
- Gestión Documental
- Gestión Financiera
- Mejora Continua
- Gerencia de Etnias
Asimismo, se observó que el proceso de Gestión de Recursos Físicos para el mes de marzo en el marco del diálogo de doble vía realizado por el Instituto el 24/03/2022 mediante la plataforma de Facebook generó los compromisos que a continuación se relacionan, los cuales fueron registrados en la plataforma COLIBRÍ el día 24/03/2022 y cuentan con asignación de fecha de punto de control y finalización como se detalla a continuación:
- Compromiso: Demarcar algunos parqueaderos de automóviles para uso de las personas que lleven al Instituto carro compartido. 
Punto de control: 10 de junio de 2022
Finaliza: 31 de julio de 2022. 
- Compromiso: Mejoras en el ciclo parqueadero de la Entidad.
Punto de control: 31 de agosto de 2022. 
Finaliza: 31 de diciembre de 2022. 
Asimismo, se observó para el mes de abril la Gerencia de Mujer y Género adquirió el compromiso "Trabajar en el marco del Consejo Local de la Bicicleta de Usaquén, sobre la prevención y sensibilización de violencia de género contra las mujeres al interior de dicha instancia" el cual fue cargado en la plataforma COLIBRÍ el día 03/05/2022 a las 3:35 pm.
Se observa que la Subdirección de Fortalecimiento de la Organización Social solo ha realizado el reporte de los compromisos para el mes de febrero, si bien no ha adquirido compromisos para atender, se recomienda que de manera mensual realice el cargue de la informacion si aplica o no la atención de éstas solicitudes.
En el mes de febrero la gerencia de la Juventud adquirió compromisos con el Consejo Local de Barras Futboleras el cual fue registrado en la plataforma COLIBRÍ el 04/03/2022  y en el mes de marzo realizó la presentación de su oferta institucional para las organizaciones sociales y las instancias de participación, por las cuales se dio a conocer los modelos de fortalecimiento y la importancia de realizarlo para tener unas organizaciones auto sostenibles en el tiempo que con su abordaje territorial ayuden a construir tejido social el cual se encuentra registrado en la plataforma COLIBRÍ desde el 15/03/2022.
La actividad continúa en ejecución y en los próximos seguimientos se rectificará los registros de los avances. Adicionalmente, la OCI recomienda que las dependencias efectúen el debido registro en el aplicativo SIG Participo de los compromisos adquiridos los cuales se deben registrar en la plataforma COLIBRÍ con la finalidad de obtener una evidencia suficiente para el cumplimiento de la actividad establecida.</t>
  </si>
  <si>
    <t>La OCI realizó la verificación de la información registrada en el aplicativo SIG Participo, observando que el cronograma de capacitaciones en servicio al ciudadano dictadas por la Dirección Distrital de Calidad del Servicio, dieron inicio en el mes de MARZO de 2022. Siendo así, la OCI procedió con la verificación de las capacitaciones realizadas, identificando las siguientes:
El día 17 de febrero de 2022 se realizó una capacitación dirigida a los Administradores Bogotá te escucha dirigida por la Secretaria general de la Alcaldía Mayor de Bogota, de la cual se evidenció el listado de asistencia.
Capacitación funcional el día 10 de marzo de 2022 y de reportes el día 17 de marzo de 2022. Se adjuntan los dos listados de asistencia.
Introducción a las Políticas Públicas el día 7 de marzo de 2022, Introducción a lo público el día 14 de marzo de 2022 e Introducción al servicio al ciudadano el día 29 de marzo de 2022 de los cuales se observaron los listados de asistencia. 
Para el mes de abril se observó la invitación a la capacitación de taller de lenguaje claro a realizarse el día 7 de abril de 2022, la invitación a la conferencia sobre Derecho de petición con fecha 1 de abril de 2022, el acta de capacitación funcional del sistema Bogotá te escucha realizada a funcionarios nuevos el día 24 de marzo de 2022 el acta de capacitación funcional del sistema Bogotá te escucha realizada a funcionaria nueva el día 25 de marzo de 2022, el listado de asistencia y presentación correspondiente al taller LC- Producción de textos-IDPAC  realizado por la veeduría el 7 de abril de 2022.
La actividad continúa en ejecución y en los próximos seguimientos se verificaran los avances y el cumplimiento de la actividad.
Adicionalmente, la OCI recomienda definir el número de jornadas de capacitación que se deberán coordinar a lo largo del año con el fin de verificar que la evidencia sea suficiente y adecuada para lograr el cumplimiento de la actividad.</t>
  </si>
  <si>
    <t xml:space="preserve">Conforme a la verificación realizada a través del aplicativo SIG Participo, se evidenció que durante los meses de enero a abril las siguientes dependencias realizaron el registro de la evidencia en los plazos planeados de manera mensual: 
- Oficina Asesora de Comunicaciones
- Atención a la Ciudadanía
- Control Interno Disciplinario
- Gestión Contractual
- Gestión de Recursos Físicos
- Gestión de Talento Humano
- Gestión Documental
- Oficina Asesora Jurídica
- Subdirección de Asuntos Comunales 
- Subdirección de Fortalecimiento de la Organización Social
- Mejora Continua
- Planeación Estratégica
- Subdirección de Promoción de la Participación
- Gestión de Tecnologías de la Información
- Gestión Financiera
- OCI
- Gerencia de Mujer y Género
- Gerencia de Etnias
- Gerencia de Escuelas de la Participación
- Gerencia de Instancias y Mecanismos de Participación
- Gerencia de Proyectos
No obstante, se observó que la Gerencia de la Juventud realizó un solo registro de la verificación del link de transparencia el día 6 de abril de 2022. Por lo anterior, no se observa que el proceso realice el seguimiento de manera periódica (Mensual) como se establece en el PAAC.
Por lo anterior, la actividad continúa en ejecución y en los próximos seguimientos se verificara su avance y cumplimiento. </t>
  </si>
  <si>
    <t>Conforme a la verificación realizada a través del aplicativo SIG Participo, se evidenció que durante los meses de mayo a agosto las siguientes dependencias realizaron el registro de la evidencia en los plazos planeados de manera mensual: 
- Atención al Ciudadano
- Oficina Asesora de Comunicaciones
- Control Interno Disciplinario
- Gestión Contractual
- Gestión de Recursos Físicos
- Gestión de Talento Humano
- Gestión Documental
- Oficina Asesora Jurídica
- Subdirección de Asuntos Comunales 
- Subdirección de Fortalecimiento de la Organización Social *
- Mejora Continua
- Planeación Estratégica
- Gestión de Tecnologías de la Información
- Gestión Financiera
- OCI
- Gerencia de Mujer y Género
- Gerencia de Etnias
- Gerencia de Juventud
- Gerencia de Escuelas de la Participación
- Gerencia de Instancias y Mecanismos de Participación
- Gerencia de Proyectos *</t>
  </si>
  <si>
    <t xml:space="preserve">Un vez revisadas las evidencias aportadas por el proceso a través del aplicativo SIG Participo, se observa que se realizaron tres (3) talleres dictados por el INCI:
- El día 30 de agosto se realizó el taller de introducción en accesibilidad para contenidos digitales.
- El día 01 de septiembre se realizó el taller de accesibilidad para documentos digitales.
- El 2 de septiembre el tema fue la profundización en criterios de accesibilidad resolución 1519 de 2020.
De lo anterior, se observan los listados de asistencia a cada uno de los talleres y sus respectivas temáticas.
La actividad continúa en ejecución y en el próximo seguimiento se verificaran los avances y el cumplimiento de la actividad. </t>
  </si>
  <si>
    <t xml:space="preserve">Una vez verificadas las evidencias cargadas en el aplicativo SIG Participo, se observa que el proceso registró el informe trimestral correspondiente a los meses de abril, mayo y junio de 2022 por medio del cual se informa a la ciudadanía, a la Dirección, a los respectivos responsables de cada proceso y a la institución en general las  PQRS que han sido recibidas por el proceso de atención a la ciudadanía durante el segundo trimestre del año 2022 a través de los canales de atención.
La actividad continúa en ejecución y en el próximo seguimiento se verificaran los avances y el cumplimiento de la actividad. </t>
  </si>
  <si>
    <t>Conforme a la revisión efectuada en el aplicativo SIG Participo, se observó que el día 13 de agosto se llevó a cabo la celebración de los 188 años de la emancipación raizal, por lo cual se publicó en redes sociales en lenguas étnicas para promover la participación ciudadana de este grupo de valor. Lo anterior fue publicado atraves la cuenta oficial de la entidad de Twitter "@BogotaParticipa"  el día 13/08/2022.
La actividad continúa en ejecución y en el próximo seguimiento se verificaran los avances y el cumplimiento de la actividad.</t>
  </si>
  <si>
    <r>
      <t xml:space="preserve">Se realizó la verificación en el aplicativo SIG Participo de las evidencias aportadas por la Oficina Asesora de Planeación evidenciando que el proceso registró los documentos en los cuales se observan los seguimientos al link de transparencia: "informe de seguimiento link de transparencia" de los meses junio, julio y agosto y sus respectivos soportes.   
Por lo anterior, la actividad continúa </t>
    </r>
    <r>
      <rPr>
        <b/>
        <sz val="11"/>
        <color rgb="FFFF0000"/>
        <rFont val="Museo sans"/>
      </rPr>
      <t>en ejecución</t>
    </r>
    <r>
      <rPr>
        <sz val="11"/>
        <color rgb="FF000000"/>
        <rFont val="Museo sans"/>
      </rPr>
      <t xml:space="preserve"> y en el próximo seguimiento se verificará los registros de los avances. </t>
    </r>
  </si>
  <si>
    <t>Nivel Insatisfactorio - Sigue en Ejecución</t>
  </si>
  <si>
    <r>
      <t xml:space="preserve">Acorde con la verificación de la información aportada por la Oficina Asesora de Planeación (registro del desarrollo de la actividad en el aplicativo SIG Participo) realizada el día 05/09/2022, a la fecha  no se observó la evidencia del cumplimiento al avance programado, sin embargo, fue solicitada al proceso por medio de correo electrónico obteniendo como respuesta el cargue de la información al aplicativo SIG PARTICIPO en horas de la noche del mismo día de la solicitud. 
Al efectuarse la verificación de la información aportada por el proceso, se evidencia la captura de pantalla de la publicación del documento "mapa_de_riesgos_instituto_distrital_de_la_participacion_y_accion_comunal_vigencia_2022.xlsx" cargado el 26/07/2022 en la página web del Instituto. Asimismo, se procedió a verificar en el link de transparencia de la Entidad https://www.participacionbogota.gov.co/transparencia/gestion-del-riesgo-institucional, sin embargo, </t>
    </r>
    <r>
      <rPr>
        <sz val="11"/>
        <rFont val="Museo sans"/>
      </rPr>
      <t xml:space="preserve">el documento publicado no contiene el seguimiento cuatrimestral como lo solicita la actividad.
Si bien esta actividad tiene plazo de ejecución 31/12/2022 a la fecha esta actividad se encuentra </t>
    </r>
    <r>
      <rPr>
        <b/>
        <sz val="11"/>
        <color rgb="FFFF0000"/>
        <rFont val="Museo sans"/>
      </rPr>
      <t>Incumplida</t>
    </r>
    <r>
      <rPr>
        <sz val="11"/>
        <rFont val="Museo sans"/>
      </rPr>
      <t xml:space="preserve"> pues no se realizó lo  correspondiente al periodo verificado (segundo cuatrimestre)</t>
    </r>
    <r>
      <rPr>
        <sz val="11"/>
        <color rgb="FF000000"/>
        <rFont val="Museo sans"/>
      </rPr>
      <t xml:space="preserve">
</t>
    </r>
    <r>
      <rPr>
        <sz val="11"/>
        <rFont val="Museo sans"/>
      </rPr>
      <t xml:space="preserve">La actividad continúa </t>
    </r>
    <r>
      <rPr>
        <b/>
        <sz val="11"/>
        <color rgb="FFFF0000"/>
        <rFont val="Museo sans"/>
      </rPr>
      <t>en ejecución</t>
    </r>
    <r>
      <rPr>
        <sz val="11"/>
        <rFont val="Museo sans"/>
      </rPr>
      <t xml:space="preserve"> y en el próximo seguimiento se verificará</t>
    </r>
    <r>
      <rPr>
        <sz val="11"/>
        <color rgb="FF000000"/>
        <rFont val="Museo sans"/>
      </rPr>
      <t xml:space="preserve"> la actualización del avance.</t>
    </r>
  </si>
  <si>
    <r>
      <t xml:space="preserve">Conforme con la información aportada por el proceso en el aplicativo SIG Participo del día 5 de mayo de 2022, se observa que el IDPAC no fue convocado a participar en jornadas de rendición de cuentas durante el mes de abril.
La actividad continúa </t>
    </r>
    <r>
      <rPr>
        <b/>
        <sz val="11"/>
        <color rgb="FFFF0000"/>
        <rFont val="Museo sans"/>
      </rPr>
      <t>en ejecución</t>
    </r>
    <r>
      <rPr>
        <sz val="11"/>
        <rFont val="Museo sans"/>
      </rPr>
      <t xml:space="preserve"> y en los próximos seguimientos se verificaran los registros de los avances. </t>
    </r>
  </si>
  <si>
    <r>
      <t xml:space="preserve">Se realizó la verificación de la presentación ante el CIGD de los temas de servicio a la ciudadanía mediante el Acta de Reunión CIGD 7 del 28/07/2022, así como la presentación en formato PowerPoint en el que se incluye en el punto 5.1 el informe de atención al ciudadano correspondiente al segundo trimestre de 2022.
De igual forma, se efectuó la verificación del Acta de Reunión del CIGD No. 4 del 29/04/2022 en la cual se registra la presentación del Informe de Atención al Ciudadano correspondiente al primer trimestre de 2022.
La actividad continúa en </t>
    </r>
    <r>
      <rPr>
        <b/>
        <sz val="11"/>
        <color rgb="FFFF0000"/>
        <rFont val="Museo sans"/>
      </rPr>
      <t>ejecución</t>
    </r>
    <r>
      <rPr>
        <sz val="11"/>
        <color rgb="FF000000"/>
        <rFont val="Museo sans"/>
      </rPr>
      <t xml:space="preserve"> y en el próximo seguimiento se verificará su avance y cumplimiento. </t>
    </r>
  </si>
  <si>
    <r>
      <t>A la fecha de la verificación del presente seguimiento 06/09/2022, se observó que por parte de la Oficina Asesora de Planeación no se había registrado el avance correspondiente al mes de agosto de 2022 en el aplicativo SIG PARTICIPO. Sin embargo, se observa el día 08/09/2022 (posterior a la verificación) se registró el documento "Seguimiento a la evaluación de la Ley 1712 de 2022.docx" el cual corresponde al informe de seguimiento al link de transparencia con corte al 31 de agosto de 2022.
De acuerdo con lo anterior, el avance no se ejecutó dentro del plazo establecido por lo que la OCI recomienda que se adelanten las acciones necesarias con el fin de realizar y registrar los avances programados bajo responsabilidad del proceso de manera oportuna.  
De acuerdo con lo anterior, la actividad continúa</t>
    </r>
    <r>
      <rPr>
        <b/>
        <sz val="11"/>
        <color rgb="FFFF0000"/>
        <rFont val="Museo sans"/>
      </rPr>
      <t xml:space="preserve"> en ejecución </t>
    </r>
    <r>
      <rPr>
        <sz val="11"/>
        <rFont val="Museo sans"/>
      </rPr>
      <t xml:space="preserve">y en el próximo seguimiento se verificará los registros de los avances. </t>
    </r>
  </si>
  <si>
    <t>Nivel Satisfactorio (4)</t>
  </si>
  <si>
    <t>Nivel satisfactorio - Sigue en Ejecución (26)</t>
  </si>
  <si>
    <t>Insatisfactorio (1)</t>
  </si>
  <si>
    <t xml:space="preserve">Al ingresar al aplicativo SIG Participo se realizó la verificación de los registros y los soportes de las evidencias del monitoreo a los controles de los riesgos de corrupción para los meses de enero, febrero y marzo de 2022 los cuales fueron aportados por los siguientes procesos:
- Atención a la Ciudadanía
- Comunicación Estratégica
- Control Interno Disciplinario
- Gestión Contractual
- Gestión de Recursos Físicos
- Gestión de Talento Humano
- Gestión Documental
- Gestión Jurídica
- Gestión Financiera
- Mejora Continua
- Planeación Estratégica
- Mejora Continua
No obstante, de acuerdo con verificación de la información aportada por los siguientes procesos, se observó que se presentaron las siguientes novedades:
- Inspección Vigilancia y Control de las Organizaciones Comunales:  De acuerdo con la información aportada por el proceso, se observa que el monitoreo al control del riesgo de corrupción se encuentra programado para el mes de julio de 2022.
El riesgo que corresponde a la "Posibilidad de omitir información frente a los procesos de inspección, vigilancia y control -IVC para favorecimiento propio o de un tercero" debe ser monitoreado de manera permanente por lo cual se sugiere que la programación para esta labor sea verificada y ajustada. 
- Subdirección de Promoción de la Participación: Se observa que por parte de la OAP se desaprobó la actividad toda vez que el soporte cargado por parte de SPP no asocia los controles a los riegos identificados para el proceso. No obstante, la OCI efectuó la verificación en el módulo de gestión de riesgos del aplicativo SIG Participo en donde se observa el monitoreo al control establecido para el riesgo de corrupción "Posibilidad de manipular los espacios de participación para lograr beneficios particulares" el día 05/04/2022, sin embargo, para el riesgo "Posibilidad de manipular o re direccionar la construcción, divulgación, publicación de la convocatoria, selección y ejecución de las obras con saldo pedagógico, afectando la adecuada ejecución de los recursos en beneficio propio o de un tercero" no se evidencia monitoreos registrados, por lo que se solicitó a la Subdirección la información correspondiente al monitoreo del riesgo en mención, obteniendo como respuesta la no realización de estos reportes dado que para estos dos meses aún no se había realizado el lanzamiento, divulgación, como tampoco la selección ni la ejecución de las obras con saldo pedagógico de la convocatoria de la vigencia 2022. Así mismo, fue informado que el lanzamiento de dicha Convocatoria se realizó el pasado 02 de Abril en el marco del lanzamiento del Fondo de Oportunidades Chikaná.
No obstante lo anterior, el monitoreo debe registrarse para todos los periodos indicados, por lo cual se solicita a la Subdirección de Promoción de la Participación, cumplir con el reporte dentro de los plazos establecidos, aun cuando en el periodo a reportar no se presenten situaciones generadoras del riesgo, situación que se debe indicar y registrar en el SIG PARTICIPO.
- Gestión Tecnologías de la Información: De acuerdo con la información aportada por el proceso, se observa que el monitoreo al control del riesgo de corrupción se encuentra programado para el mes de junio de 2022. 
El riesgo que corresponde a la "Posibilidad de manipular, adulterar o eliminar información contenida en los sistemas de información con el fin de desviar la gestión administrativa para beneficio propio o de un tercero" debe ser monitoreado de manera permanente por lo cual se sugiere que la programación para esta labor sea verificada y ajustada. 
La actividad continúa en ejecución y en los próximos seguimientos se verificará su avance y y cumplimiento. </t>
  </si>
  <si>
    <r>
      <t xml:space="preserve">Al ingresar al aplicativo SIG Participo se realizó la verificación de los registros y los soportes de las evidencias del monitoreo a los controles de los riesgos de corrupción para los meses de abril, mayo, junio de 2022 los cuales fueron aportados por los siguientes procesos:
</t>
    </r>
    <r>
      <rPr>
        <sz val="10"/>
        <rFont val="Museo sans"/>
      </rPr>
      <t xml:space="preserve">
- Atención a la Ciudadanía
- Comunicación Estratégica
- Gestión de Recursos Físicos
- Gestión de Talento Humano
- Gestión Documental
- Gestión Jurídica
- Inspección Vigilancia y Control de las Organizaciones Comunales
- Gestión de Tecnologías de la Información
- Gestión Financiera
- Mejora Continua
- Control Interno Disciplinario
- Gestión Contractual
- Planeación Estratégica </t>
    </r>
    <r>
      <rPr>
        <sz val="10"/>
        <color rgb="FF000000"/>
        <rFont val="Museo sans"/>
      </rPr>
      <t xml:space="preserve">
No obstante, de acuerdo con verificación de la información registrada en SIG PARTICIPO por los siguientes procesos, se observó que se presentaron </t>
    </r>
    <r>
      <rPr>
        <sz val="10"/>
        <rFont val="Museo sans"/>
      </rPr>
      <t xml:space="preserve">las siguientes novedades:
</t>
    </r>
    <r>
      <rPr>
        <b/>
        <sz val="10"/>
        <rFont val="Museo sans"/>
      </rPr>
      <t>- Promoción de la Participación Ciudadana y Comunitaria Incidentes:</t>
    </r>
    <r>
      <rPr>
        <sz val="10"/>
        <rFont val="Museo sans"/>
      </rPr>
      <t xml:space="preserve"> Se observa que en conjunto con la OAP, la Subdirección (SPP) efectuó la actualización y el ajuste del riesgo del proceso </t>
    </r>
    <r>
      <rPr>
        <i/>
        <sz val="10"/>
        <rFont val="Museo sans"/>
      </rPr>
      <t>"Posibilidad de afectación reputacional por insatisfacción de los sujetos convencionales y no convencionales debido a fallas en la aplicación de estrategias diversas e innovadoras y/o por factores externos y contingencias del contexto que impidan la promoción y el ejercicio pleno de la participación"</t>
    </r>
    <r>
      <rPr>
        <sz val="10"/>
        <rFont val="Museo sans"/>
      </rPr>
      <t xml:space="preserve"> así como a los controles asociados al mismo, lo cual se encuentra documentado por medio de acta de reunión de los días 11 de abril y 11 de mayo de 2022, sin embargo, al realizar la verificación del registro de la evidencia del monitoreo en el aplicativo SIG PARTICIPO no se observa la evidencia, por lo que se solicitó a la Subdirección la información correspondiente al monitoreo del riesgo en mención por medio de correo electrónico del 05/09/2022 del cual no se obtuvo respuesta.
</t>
    </r>
    <r>
      <rPr>
        <sz val="10"/>
        <color rgb="FF00B050"/>
        <rFont val="Museo sans"/>
      </rPr>
      <t xml:space="preserve">
</t>
    </r>
    <r>
      <rPr>
        <sz val="10"/>
        <rFont val="Museo sans"/>
      </rPr>
      <t>No obstante lo anterior, la OCI realizó la verificación en el aplicativo SIG PARTICIPO - Módulo gestión del riesgo, en el cual se observa que la Subdirección efectuó el monitoreo del riesgo anteriormente mencionado. por lo que se recomienda al responsable del registro de la evidencia correspondiente a la actividad que sea incluido en el módulo de planes en el cual se encuentra asignada la tarea asociada con el PAAC</t>
    </r>
    <r>
      <rPr>
        <sz val="10"/>
        <color rgb="FF00B050"/>
        <rFont val="Museo sans"/>
      </rPr>
      <t xml:space="preserve">
</t>
    </r>
    <r>
      <rPr>
        <sz val="10"/>
        <rFont val="Museo sans"/>
      </rPr>
      <t xml:space="preserve">
</t>
    </r>
    <r>
      <rPr>
        <b/>
        <sz val="10"/>
        <rFont val="Museo sans"/>
      </rPr>
      <t>- Gestión Tecnologías de la Información:</t>
    </r>
    <r>
      <rPr>
        <sz val="10"/>
        <rFont val="Museo sans"/>
      </rPr>
      <t xml:space="preserve"> De acuerdo con la verificación realizada en el aplicativo SIG PARTICIPO - módulo Planes - planificación - tareas, no se observa el registro de la actividad, sin embargo al ingresar al módulo de gestión de riesgo, si se evidencia el monitoreo al riesgo de corrupción del proceso. De lo anterior, se recomienda al responsable del registro de la evidencia correspondiente a la actividad que sea incluido en el módulo de planes en el cual se encuentra asignada la tarea asociada con el PAAC. 
-  I</t>
    </r>
    <r>
      <rPr>
        <b/>
        <sz val="10"/>
        <rFont val="Museo sans"/>
      </rPr>
      <t xml:space="preserve">nspección, Vigilancia y control a Fundaciones o corporaciones relacionadas con las comunidades Indígenas: </t>
    </r>
    <r>
      <rPr>
        <sz val="10"/>
        <rFont val="Museo sans"/>
      </rPr>
      <t xml:space="preserve">De acuerdo con la verificación realizada en el aplicativo SIG PARTICIPO - módulo Planes - planificación - tareas, se observa el documento "Informe Trimestral _  IVCFCCI_ Abril a junio 2022.doc" el cual contiene las actividades realizadas por el equipo de IVC que lo conforma el contratista Mario Alberto Bedoya González y la funcionaria Dolly Esperanza La Rotta Suárez correspondientes a los meses de abril, mayo y junio de 2022; sin embargo, este documento no corresponde a la evidencia registrada en el PAAC para la actividad revisada "Realizar revisión y monitoreo a la implementación de los controles de los  Riesgos a cargo del proceso". por lo que se solicitó a la SFOS la información correspondiente al monitoreo del riesgo en mención por medio de correo electrónico del 05/09/2022, obteniendo como respuesta el envío del documento en Excel "01-09-2022 Reporte Riesgos de Corrupción y Gestión SFOS agosto 2022 - Sigparticipo" en el cual se observa el monitoreo al riesgo de corrupción del 1 de junio al 31 de agosto, sin embargo, para los meses de abril y mayo, no se obtuvo respuesta.
Asimismo, la OCI realizó la verificación en el aplicativo SIG PARTICIPO - Módulo gestión del riesgo, del riesgo de la Subdirección "Posibilidad de omitir información frente a los procesos de inspección, vigilancia y control de las fundaciones y corporaciones de las Comunidades Indígenas de Bogotá para favorecimiento propio o de terceros" y se observa que el monitoreo al control del riesgo de corrupción se encuentra programado para el mes de octubre de 2022. Por lo que la OCI recomienda que debe ser monitoreado de manera permanente por lo cual se sugiere que la programación para esta labor sea verificada y ajustada. 
</t>
    </r>
    <r>
      <rPr>
        <b/>
        <sz val="10"/>
        <rFont val="Museo sans"/>
      </rPr>
      <t xml:space="preserve">- Planeación Estratégica: </t>
    </r>
    <r>
      <rPr>
        <sz val="10"/>
        <rFont val="Museo sans"/>
      </rPr>
      <t xml:space="preserve">De acuerdo con la verificación realizada en el aplicativo SIG PARTICIPO - módulo Planes - planificación - tareas el 05/09/2022 a la fecha, no se observa el registro de la actividad con corte a 30 de junio de 2022 la cual debió ser registrada a más tardar el 05/07/2022, sin embargo, se solicitó al proceso la evidencia de la actividad por medio de correo electrónico obteniendo como respuesta que se haba cargado el registro de la actividad en horas de la noche. 
</t>
    </r>
    <r>
      <rPr>
        <sz val="10"/>
        <color rgb="FF000000"/>
        <rFont val="Museo sans"/>
      </rPr>
      <t xml:space="preserve">
La actividad continúa</t>
    </r>
    <r>
      <rPr>
        <b/>
        <sz val="10"/>
        <color rgb="FFFF0000"/>
        <rFont val="Museo sans"/>
      </rPr>
      <t xml:space="preserve"> en ejecución</t>
    </r>
    <r>
      <rPr>
        <sz val="10"/>
        <color rgb="FF000000"/>
        <rFont val="Museo sans"/>
      </rPr>
      <t xml:space="preserve"> y en el próximo seguimiento se verificará su avance y cumplimiento. </t>
    </r>
  </si>
  <si>
    <t>Acorde con la verificación de la información aportada por la Oficina Asesora de Planeación (registro del desarrollo de la actividad en el aplicativo SIG Participo) realizada el día 05/09/2022, no se observó la evidencia del cumplimiento al avance programado, por lo cual, dicha evidencia fue solicitada al proceso por medio de correo electrónico obteniendo como respuesta el cargue de la información en el aplicativo SIG PARTICIPO el día 05/09/2022, no obstante, este registro debió efectuarse a más tardar el día 05/06/2022 evidenciando que el proceso continúa incumpliendo los plazos establecidos por la OAP referente al registro en el aplicativo SIG PARTICIPO, situación documentada en el primer seguimiento al PAAC vigencia 2022 (Ob-0198) la cual se encuentra en el paso Análisis de Causas y Formulación de Acciones, por tanto no se documenta una nueva observación. 
Al efectuarse la verificación de la información aportada por el proceso, se evidencia el documento "Informe_riesgos segunda línea de defensa IDPAC primer semestre 2022" que corresponde al informe sobre la gestión del riesgo de la entidad de enero a junio de 2022, así como el documento "3. Presentación CIGD N° 7 Otros Planes Institucionales e Informes" que corresponde a la presentación en PowerPoint que realizó la OAP con el informe de gestión del riesgo. Asimismo, se observa el Acta de Reunión CIGD 7 del 28/07/2022 en el cual fue presentado el informe anteriormente mencionado.
De lo anterior, se observa que el proceso no cumple con la periodicidad establecida para llevar a cabo la actividad toda vez que se especifica que es con periodicidad cuatrimestral y el informe registrado presenta periodicidad semestral. 
La actividad continúa en ejecución y en el próximo seguimiento se verificará el avance.</t>
  </si>
  <si>
    <t xml:space="preserve">05/09/2022
Se solicitó al comité de gestión y desempeño el cambio en la fecha programada ya que teniendo en cuenta el cambio en la norma comunal no se tiene  definidas las competencias que le permitan a la SAC realizar  la identificación de trámites objeto de racionalización. </t>
  </si>
  <si>
    <t>Informe de gestión del IDPAC publicado en el link de transparencia y en el micro sitio de Rendición de Cuentas</t>
  </si>
  <si>
    <r>
      <t xml:space="preserve">Se efectuó la verificación en el aplicativo del SIG Participo, evidenciando que las siguientes Subdirecciones registraron los avances encaminados a dar cumplimiento a la actividad programada:
</t>
    </r>
    <r>
      <rPr>
        <b/>
        <sz val="10"/>
        <rFont val="Museo sans"/>
      </rPr>
      <t>- Subdirección de asuntos comunales:</t>
    </r>
    <r>
      <rPr>
        <sz val="10"/>
        <rFont val="Museo sans"/>
      </rPr>
      <t xml:space="preserve"> De acuerdo con la información aportada por la Subdirección en el aplicativo SIG Participo, se evidencia el documento "acciones desarrolladas en el marco de las convocatorias de participación ciudadana" en el cual se observa las capturas de pantalla y links que soportan que en el mes de mayo se desarrollaron acciones de divulgación en el marco de convocatorias de participación ciudadana: "primer encuentro distrital de consejos locales en la propiedad horizontal" a través de Facebook, "fondo de incentivos Chikaná para organizaciones comunales" por medio de correo de la página web del Instituto y Facebook. 
Para el mes de junio se observa el documento "informe dialogo doble via junio" en el cual se evidencia las capturas de pantalla de las publicaciones en twitter (24/06/2022) se realizó la publicación del proceso de empalme de los dignatarios, (24/06/2022) la oferta de asuntos comunales, (13/06/2022) las Juntas de Acción Comunal en Chikaná y (10/06/2022) se publicó invitación para el programa área común.
Para el mes de julio se observa el documento "Divulgar acciones desarrolladas de las convocatorias de participación ciudadana-julio" en el cual se evidencia las capturas de pantalla de las publicaciones en la cuenta institucional de Facebook las transmisiones en vivo de 4 programas: (01/07/2022) y (08/07/2022) área común - nueva ley comunal, (15/07/2022) área común - elecciones aso juntas y semana de la propiedad horizontal y (29/07/2022) área común - elecciones aso juntas y reglamentación nueva ley comunal; de igual forma la capacitación juntas 2022, convocatoria chikaná, gala de reconocimiento a la participación en Bogotá y capacitación administrativa (Atención y capacitación en territorio) divulgadas por medio de la página web del instituto y las diferentes redes sociales.
</t>
    </r>
    <r>
      <rPr>
        <b/>
        <sz val="10"/>
        <rFont val="Museo sans"/>
      </rPr>
      <t xml:space="preserve">
- Subdirección de Fortalecimiento de la Organización Social:</t>
    </r>
    <r>
      <rPr>
        <sz val="10"/>
        <rFont val="Museo sans"/>
      </rPr>
      <t xml:space="preserve"> De acuerdo con lo aportado por la SFOS en el aplicativo SIG PARTICIPO se observa que para los meses de mayo, junio, julio y agosto no hay registro de la evidencia establecida en el PAAC correspondiente a la actividad (Piezas comunicacionales y registros de convocatorias publicadas).
</t>
    </r>
    <r>
      <rPr>
        <b/>
        <sz val="10"/>
        <rFont val="Museo sans"/>
      </rPr>
      <t xml:space="preserve">
- Subdirección de Promoción de la Participación Ciudadana: </t>
    </r>
    <r>
      <rPr>
        <sz val="10"/>
        <rFont val="Museo sans"/>
      </rPr>
      <t xml:space="preserve">para el mes de mayo se observa el registro en el aplicativo SIG PARTICIPO del documento "Informe implementación PIPC 2021-SPP - RED DE CUIDADO CIUDADANO - junio" en el cual se evidencia las capturas de pantalla de la publicación y las piezas publicitarias de la "Campaña de madres trabajadoras" del 15/05/2022. Para el mes de junio se observa el documento "Informe implementación PIPC 2021-SPP - RED DE CUIDADO CIUDADANO - JULIO" en el cual se evidencia las capturas de pantalla de la publicación y las piezas publicitarias de la "Campaña de activación de la plataforma". Para el mes de julio los soportes registrados no dan cumplimiento a la evidencia establecida para la actividad en el PAAC vigencia 2022 y para el mes de agosto se observan los soportes de las actividades desarrolladas en el marco de Amplitudes, como espacio de divulgación de la SPP que se trasmite a través de Facebook en sus formatos LIVE.
La actividad continúa </t>
    </r>
    <r>
      <rPr>
        <b/>
        <sz val="10"/>
        <color rgb="FFFF0000"/>
        <rFont val="Museo sans"/>
      </rPr>
      <t>en ejecución</t>
    </r>
    <r>
      <rPr>
        <sz val="10"/>
        <rFont val="Museo sans"/>
      </rPr>
      <t xml:space="preserve"> y en el próximo seguimiento se verificará los registros de los avances. </t>
    </r>
  </si>
  <si>
    <r>
      <t xml:space="preserve">Conforme con la información aportada por el proceso en el aplicativo SIG Participo del día 5 de septiembre de 2022, se observa el documento "Caracterización de usuarios 2022" en el cual se documentan las características de los usuarios, grupos de valor y otros de interés que se encuentran ubicados en Bogotá, tanto a nivel urbano como rural, en lo respectivo a Organizaciones Comunales de primer grado, Organizaciones Sociales, Instancias de Participación y ciudadanía en general, a partir del cual se generaran estrategias para el mejoramiento de los trámites y servicios ofertados por la Entidad, con fecha de agosto de 2022. 
De acuerdo con lo anterior, la actividad se determina como </t>
    </r>
    <r>
      <rPr>
        <b/>
        <sz val="11"/>
        <color rgb="FFFF0000"/>
        <rFont val="Museo sans"/>
      </rPr>
      <t>Cumplida</t>
    </r>
    <r>
      <rPr>
        <sz val="11"/>
        <color rgb="FF000000"/>
        <rFont val="Museo sans"/>
      </rPr>
      <t>.</t>
    </r>
  </si>
  <si>
    <r>
      <t xml:space="preserve">Al ingresar al aplicativo SIG Participo se observó el registro de las evidencias audiovisuales las cuales fueron verificadas (links de publicaciones de la red social Facebook) evidenciando que soportan los avances de las actividades encaminadas a dar cumplimiento a esta actividad durante el II cuatrimestre del presente año por parte de la OAC, asimismo se evidenció que se reportaron de manera oportuna.
La actividad continúa </t>
    </r>
    <r>
      <rPr>
        <b/>
        <sz val="11"/>
        <color rgb="FFFF0000"/>
        <rFont val="Museo sans"/>
      </rPr>
      <t>en ejecución</t>
    </r>
    <r>
      <rPr>
        <sz val="11"/>
        <color rgb="FF000000"/>
        <rFont val="Museo sans"/>
      </rPr>
      <t xml:space="preserve"> y en el próximo seguimiento se verificará los registros de los avances. </t>
    </r>
  </si>
  <si>
    <r>
      <t>Al realizar la verificación en el aplicativo SIG Participo, se evidenció el registro del avance orientado a dar cumplimiento de la actividad establecida del cual se observaron las siguientes evidencias:
- Invitación a capacitación - Fortalecimiento de competencias en RdC
- MetodologíaRendicióndeCuentas.pdf
- ProtocoloRendicióndeCuentasEntidadesDistritalesSecretaríaGeneralAlcaldíaMayor2020.pdf
- CircularDAFPNo.100-010-2021DirectricesImplementaciónLenguajeClaro.pdf
- MetodologíaSeguimientoCompromisosCOLIBRÍ.pdf
- FormatoSistematizaciónDiálogosCiudadanosyAudienciaPúblicaRendicióndeCuentas.xls
- lista asistencia RDC - IDPAC 25-08-2022 (respuestas) ok.xlsx
La anterior actividad fue desarrollada el día 25/08/2022.
La actividad continúa</t>
    </r>
    <r>
      <rPr>
        <b/>
        <sz val="11"/>
        <color rgb="FFFF0000"/>
        <rFont val="Museo sans"/>
      </rPr>
      <t xml:space="preserve"> en ejecución</t>
    </r>
    <r>
      <rPr>
        <sz val="11"/>
        <color rgb="FF000000"/>
        <rFont val="Museo sans"/>
      </rPr>
      <t xml:space="preserve"> y en el próximo seguimiento se verificaran los registros de los avances. </t>
    </r>
  </si>
  <si>
    <r>
      <t xml:space="preserve">La Gerencia de Mujer y Género registró en el aplicativo SIG PARTICIPO los seguimientos al compromiso adquirido en el mes de abril de 2022 correspondientes al segundo cuatrimestre del presente año.
</t>
    </r>
    <r>
      <rPr>
        <sz val="11"/>
        <color rgb="FF00B050"/>
        <rFont val="Museo sans"/>
      </rPr>
      <t xml:space="preserve">
</t>
    </r>
    <r>
      <rPr>
        <sz val="11"/>
        <rFont val="Museo sans"/>
      </rPr>
      <t>Se observa que la Subdirección de Fortalecimiento de la Organización Social para los meses de mayo y julio adquirió compromisos en COLIBRÍ de los cuales se observa los soportes que evidencian estos compromisos, sin embargo, no se incluyen las evidencias del registro de estos compromisos en la plataforma COLIBRÍ. De igual forma, para los demás periodos no se observa el registro de la actividad, por lo que se recomienda que de manera mensual realice el cargue de la informacion si aplica o no la atención de éstas solicitudes</t>
    </r>
    <r>
      <rPr>
        <sz val="11"/>
        <color rgb="FF000000"/>
        <rFont val="Museo sans"/>
      </rPr>
      <t xml:space="preserve">
La actividad continúa </t>
    </r>
    <r>
      <rPr>
        <b/>
        <sz val="11"/>
        <color rgb="FFFF0000"/>
        <rFont val="Museo sans"/>
      </rPr>
      <t>en ejecución</t>
    </r>
    <r>
      <rPr>
        <sz val="11"/>
        <color rgb="FF000000"/>
        <rFont val="Museo sans"/>
      </rPr>
      <t xml:space="preserve"> y en el próximo seguimiento se verificará los registros de los avances. </t>
    </r>
  </si>
  <si>
    <t>La OCI realizó la verificación de la información registrada en el aplicativo SIG Participo, observando que en el mes de julio de 2022 se llevó a cabo la capacitación de reportes de Bogotá te escucha, dictada por la Dirección Distrital de Calidad del Servicio  de la Alcaldía Mayor.
De lo anterior, se realizó la verificación de la siguiente evidencia:
- Capacitación reporte Bogotá Te escucha Julio 28 2022.pdf
- 2211300-FT-211 Listado de Asistencia Cap Reportes 28_julio_2022.pdf
- diccionario_datos_reporte_gestion.pdf
- guia_generacion_reportes.pdf
- Correo Agosto 01 2022 Capacitación Reportes.pdf
La actividad continúa en ejecución y en el próximo seguimiento se verificaran los avances y el cumplimiento de la actividad.</t>
  </si>
  <si>
    <r>
      <t>Conforme con la verificación de los soportes aportados por el proceso en el aplicativo SIG Participo, se observó que se realizó una capacitación sobre transparencia lucha contra la corrupción, la cual fue dictada por la Presidencia de la República el día 11 de mayo, a la cual se convocó a todo el personal que apoya la gestión de la entidad. 
Asimismo se observó que el proceso de Atención a la Ciudadanía y la Oficina Asesora de Comunicaciones gestionaron y socializaron la programación para participar en talleres virtuales sobre la accesibilidad de los documentos publicados en el link de transparencia, de lo cual se realizó la verificación del listado de asistencia a la "Capacitación - Introducción en accesibilidad para contenidos digitales" del día 28/08/2022.
De acuerdo con lo anterior, la actividad se determina como</t>
    </r>
    <r>
      <rPr>
        <b/>
        <sz val="11"/>
        <color rgb="FFFF0000"/>
        <rFont val="Museo sans"/>
      </rPr>
      <t xml:space="preserve"> cumplida </t>
    </r>
    <r>
      <rPr>
        <sz val="11"/>
        <rFont val="Museo sans"/>
      </rPr>
      <t xml:space="preserve">y continua </t>
    </r>
    <r>
      <rPr>
        <b/>
        <sz val="11"/>
        <color rgb="FFFF0000"/>
        <rFont val="Museo sans"/>
      </rPr>
      <t>en ejecución.</t>
    </r>
  </si>
  <si>
    <t>Mauricio Ávila
 Silvia Patiño</t>
  </si>
  <si>
    <t>Conforme con la revisión efectuada por la OCI a través del aplicativo SIG Participo se observó que las siguientes dependencias han realizado la actualización de las preguntas frecuentes en la página web de la Entidad.
- Atención a la Ciudadanía.
- Oficina Asesora de Comunicaciones
- Control Interno Disciplinario
- Gestión Contractual
- Gestión de Recursos Físicos
- Gestión de Talento Humano
- Gestión Documental
- Oficina Asesora Jurídica
- Subdirección de Promoción de la Participación Ciudadana
- Gestión de Tecnologías de la Información
- Gestión Financiera
- Subdirección de Fortalecimiento de la Organización Social
- Oficina Asesora de Planeación
- Gerencia Mujer y Género
- Gerencia Etnias
- Gerencia de Juventud
- Gerencia de Escuelas de Participación
- Gerencia de Instancias y Mecanismos de Participación
- Gerencia de Proyectos</t>
  </si>
  <si>
    <r>
      <t xml:space="preserve">Para la Subdirección de Asuntos Comunales se evidencia el siguiente reporte: "Teniendo en cuenta que la norma 2166 expedida el 18 de diciembre de 2021, no contempla todas las facultades que tenía el Decreto 890 de 2008, de tal forma que no se tiene claridad de las competencias para el ejercicio de Inspección vigilancia y control que le sean dadas al IDPAC, hasta tanto no se proceda con la reglamentación de la nueva norma comunal; el Ministerio del Interior ha realizado la invitación para la asistencia a las mesas de trabajo cuyo objetivo apunta a la reglamentación de la Ley 2166 de 2021, por lo que la Subdirección de Asuntos Comunal ha designado Profesionales en Derecho a participar en dicha actividad y cuyo resultado le permita o no a la Subdirección de Asuntos Comunales entre otras acciones la de actualizar el listado de preguntas frecuentes en la página web de la entidad que estén asociadas con el acompañamiento a organizaciones comunales en el Distrito Capital" . Por lo cual, a la fecha del presente seguimiento 06/07/2022 no se observa el cumplimiento de la actividad.
De lo anterior, la OCI recomienda que la actividad sea desarrollada por parte de la SAC y se registren los soportes de las evidencias que den cumplimiento a la misma toda vez que, lo descrito anteriormente no es una causa para no generar la actualización de las preguntas frecuentes en la página web de la Entidad.
Para el mes de mayo de 2022, la OCI no tenía programado la actualización de preguntas frecuentes sobre control interno en la página web de la entidad.
La actividad continúa </t>
    </r>
    <r>
      <rPr>
        <b/>
        <sz val="11"/>
        <color rgb="FFFF0000"/>
        <rFont val="Museo sans"/>
      </rPr>
      <t xml:space="preserve">en ejecución </t>
    </r>
    <r>
      <rPr>
        <sz val="11"/>
        <color rgb="FF000000"/>
        <rFont val="Museo sans"/>
      </rPr>
      <t>y en el próximo seguimiento se verificaran los avances y el cumplimiento de la actividad.</t>
    </r>
  </si>
  <si>
    <t>03/06/2022: 
Se adjunta el acta y el listado de asistencia de la reunión realizada el 11 de mayo de 2022 donde se revisaron  criterios de accesibilidad web para personas con discapacidad visual.
05/07/2022:
Durante el mes de junio de 2022 no se han realizado ni programado jornadas de asesoría con el equipo técnico del INCI para verificar la implementación de los criterios de accesibilidad a la página web para personas en condición de discapacidad visual.
04/08/2022:
Durante el mes de julio de 2022 no se realizaron jornadas de asesoría con el equipo técnico del INCI para verificar la implementación de los criterios de accesibilidad a la página web para personas en condición de discapacidad visual. Se adjunta correo electrónico donde se solicita una capacitación para los funcionarios/as del IDPAC, en lo relativo a contenidos accesibles para personas con discapacidad visual y baja visión.
31/08/2022:
Se adjunta la invitación que se realizó a través de la Oficina de Comunicaciones, sobre los talleres virtuales de accesibilidad dictados por el INCI, los talleres son: 1. Taller de introducción en accesibilidad para contenidos digitales que se realizó el 30 de agosto de 2022 de 10:00 a.m. a 12:00 p.m. el cual fue dictado por el señor Santiago Adolfo Rodríguez funcionario del INCI, de este taller se adjunta listado de asistencia y evidencia en imágenes de lo proyectado en el taller. Los otros dos talleres son: Taller de accesibilidad para documentos digitales que se realizará el 01 de Septiembre de 10:00 a.m. a 12:00 p.m., y el Taller de profundización en criterios de accesibilidad resolución 1519 de 2020.</t>
  </si>
  <si>
    <r>
      <t xml:space="preserve">Una vez efectuada la verificación de la información aportada por el proceso a través del aplicativo SIG Participo, se evidencia que en el día 11/05/2022 se llevó a cabo una reunión  con funcionarios y contratistas del proceso ATC, GTI, OAC, Secretaría General y un funcionario del INCI, en la cual se revisaron los criterios de accesibilidad web para las personas con discapacidad visual. 
Para el mes de junio, el proceso reporta que no se realizaron ni programaron jornadas de asesoría con el equipo técnico del INCI para verificar la implementación de los criterios de accesibilidad a la página web para personas en condición de discapacidad visual. 
De lo anterior, el proceso reporta la misma información para el mes de julio, sin embargo, se evidencia que en este mes se solicitó al INCI una capacitación para los funcionarios/as del IDPAC, en lo relativo a contenidos accesibles para personas con discapacidad visual y baja visión. 
Y para el mes de agosto, el proceso reporta que se realizó el taller de introducción en accesibilidad para contenidos digitales, el cual se llevó a cabo el 30/08/2022, dictado por el señor Santiago Adolfo Rodríguez funcionario del INCI, de lo anterior, el proceso aporta el listado de asistencia y las imágenes de lo proyectado en el taller.
El proceso Atención a la Ciudadanía realizó la solicitud del cambio de la fecha de finalización de la actividad en el Comité Institucional de Gestión y Desempeño llevado a cabo el 28/07/2022 siendo aprobada y cambiada para el mes de octubre de 2022 la cual fue actualizada en el PAAC 2022 V4 publicado el 05/09/2022 en el link de transparencia de la Entidad.
De acuerdo con lo anterior, la actividad se encuentra </t>
    </r>
    <r>
      <rPr>
        <b/>
        <sz val="11"/>
        <color rgb="FFFF0000"/>
        <rFont val="Museo sans"/>
      </rPr>
      <t>en ejecución</t>
    </r>
    <r>
      <rPr>
        <sz val="11"/>
        <rFont val="Museo sans"/>
      </rPr>
      <t xml:space="preserve"> y en el próximo seguimiento se verificará su cumplimiento.
</t>
    </r>
  </si>
  <si>
    <r>
      <t xml:space="preserve">No obstante, se observó que la Subdirección de Promoción de la Participación Ciudadana realizó dos (2) registros de la verificación del link de transparencia el día 15/07/2022 con el reporte del mes de junio y el 05/09/2022 con el reporte del mes de agosto. Por lo anterior, no se observa que el proceso realice el seguimiento de manera periódica (Mensual) como se establece en el PAAC.
A la fecha de la verificación del presente seguimiento 06/09/2022, la Subdirección de Fortalecimiento de la Organización Social y la Gerencia de proyectos no ha registrado la información correspondiente a la verificación del link de transparencia del mes de agosto de 2022.
Por lo anterior, la actividad continúa </t>
    </r>
    <r>
      <rPr>
        <b/>
        <sz val="11"/>
        <color rgb="FFFF0000"/>
        <rFont val="Museo sans"/>
      </rPr>
      <t>en ejecución</t>
    </r>
    <r>
      <rPr>
        <sz val="11"/>
        <color rgb="FF000000"/>
        <rFont val="Museo sans"/>
      </rPr>
      <t xml:space="preserve"> y en el próximo seguimiento se verificará su avance y cumplimiento. </t>
    </r>
  </si>
  <si>
    <r>
      <t xml:space="preserve">Realizada verificación en el aplicativo SIG Participo, se observó evidencia de la ejecución de las siguientes actividades realizadas por los gestores de integridad y por el área de talento humano:
- Sketch Teatral sobre los valores institucionales y el código de Integridad
- Campaña de sensibilización a través de medios de comunicación de los dos valores escogidos por el Talento Humano y por la ciudadanía y grupos de interés.
- Conceptualización de los nuevos dos valores de integridad, para ser incluidos en el Código de integridad, al igual “lo que hago” y ”lo que no hago”. 
Las anteriores actividades fueron llevadas a cabo durante los meses de julio y agosto del presente año de acuerdo con la información aportada por el proceso.
La actividad se encuentra </t>
    </r>
    <r>
      <rPr>
        <b/>
        <sz val="11"/>
        <color rgb="FFFF0000"/>
        <rFont val="Arial"/>
        <family val="2"/>
      </rPr>
      <t>Cumplida</t>
    </r>
    <r>
      <rPr>
        <sz val="11"/>
        <color rgb="FF000000"/>
        <rFont val="Arial"/>
        <family val="2"/>
      </rPr>
      <t xml:space="preserve"> al corte del seguimiento y continúa </t>
    </r>
    <r>
      <rPr>
        <b/>
        <sz val="11"/>
        <color rgb="FFFF0000"/>
        <rFont val="Arial"/>
        <family val="2"/>
      </rPr>
      <t>En Ejecución</t>
    </r>
    <r>
      <rPr>
        <sz val="11"/>
        <color rgb="FF000000"/>
        <rFont val="Arial"/>
        <family val="2"/>
      </rPr>
      <t>.
Adicionalmente, la OCI recomienda que los informes realizados producto del cumplimiento de las actividades definidas en el PAAC o de los avances programados para las mismas sean formalizados y firmados por quién lo elabore y lo apruebe con el fin de garantizar la confiabilidad de la información</t>
    </r>
  </si>
  <si>
    <r>
      <t xml:space="preserve">De acuerdo con la verificación realizada de la evidencia aportada por el proceso en el aplicativo SIG Participo, se evidenció que para el mes de mayo se registró el documento "1-6-22 Informe diagnostico de Integridad.pdf" que corresponde al diagnóstico de la política de integridad de la fase de armonización y el documento "FASE DE ARMONIZACIÓN - PLAN DE INTEGRIDAD.pdf" el cual es un correo electrónico que contiene los puntos clave del proceso de armonización del Código de Integridad.
</t>
    </r>
    <r>
      <rPr>
        <sz val="11"/>
        <rFont val="Museo sans"/>
      </rPr>
      <t xml:space="preserve">
De acuerdo con lo anterior, la actividad se determina como </t>
    </r>
    <r>
      <rPr>
        <b/>
        <sz val="11"/>
        <color rgb="FFFF0000"/>
        <rFont val="Museo sans"/>
      </rPr>
      <t>Cumplida</t>
    </r>
    <r>
      <rPr>
        <sz val="11"/>
        <rFont val="Museo sans"/>
      </rPr>
      <t>.
Adicionalmente, la OCI recomienda que los informes sean firmados y formalizados.</t>
    </r>
  </si>
  <si>
    <t xml:space="preserve">Plan Anticorrupción y Atención a la Ciudadanía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</si>
</sst>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0_-;\-* #,##0_-;_-* &quot;-&quot;_-;_-@_-"/>
    <numFmt numFmtId="164" formatCode="_(&quot;$&quot;\ * #,##0.00_);_(&quot;$&quot;\ * \(#,##0.00\);_(&quot;$&quot;\ * &quot;-&quot;??_);_(@_)"/>
    <numFmt numFmtId="165" formatCode="&quot;$&quot;\ #,##0"/>
    <numFmt numFmtId="166" formatCode="0.0%"/>
  </numFmts>
  <fonts count="42">
    <font>
      <sz val="11"/>
      <color rgb="FF000000"/>
      <name val="Calibri"/>
      <family val="2"/>
    </font>
    <font>
      <sz val="11"/>
      <color rgb="FF000000"/>
      <name val="Calibri"/>
      <family val="2"/>
    </font>
    <font>
      <sz val="10"/>
      <color rgb="FF000000"/>
      <name val="Arial"/>
      <family val="2"/>
    </font>
    <font>
      <sz val="11"/>
      <name val="Arial"/>
      <family val="2"/>
    </font>
    <font>
      <b/>
      <sz val="11"/>
      <name val="Arial"/>
      <family val="2"/>
    </font>
    <font>
      <sz val="11"/>
      <color theme="1"/>
      <name val="Arial"/>
      <family val="2"/>
    </font>
    <font>
      <b/>
      <sz val="11"/>
      <color theme="1"/>
      <name val="Arial"/>
      <family val="2"/>
    </font>
    <font>
      <sz val="11"/>
      <color rgb="FF000000"/>
      <name val="Arial"/>
      <family val="2"/>
    </font>
    <font>
      <b/>
      <u/>
      <sz val="11"/>
      <name val="Arial"/>
      <family val="2"/>
    </font>
    <font>
      <u/>
      <sz val="11"/>
      <name val="Arial"/>
      <family val="2"/>
    </font>
    <font>
      <b/>
      <sz val="11"/>
      <color rgb="FF000000"/>
      <name val="Arial"/>
      <family val="2"/>
    </font>
    <font>
      <sz val="11"/>
      <color indexed="8"/>
      <name val="Calibri"/>
      <family val="2"/>
    </font>
    <font>
      <sz val="11"/>
      <color theme="1" tint="4.9989318521683403E-2"/>
      <name val="Arial"/>
      <family val="2"/>
    </font>
    <font>
      <b/>
      <sz val="11"/>
      <color theme="0"/>
      <name val="Arial"/>
      <family val="2"/>
    </font>
    <font>
      <sz val="11"/>
      <color theme="0"/>
      <name val="Arial"/>
      <family val="2"/>
    </font>
    <font>
      <i/>
      <sz val="12"/>
      <name val="Museo Sans Condensed 300"/>
    </font>
    <font>
      <sz val="12"/>
      <name val="Museo Sans Condensed 300"/>
    </font>
    <font>
      <u/>
      <sz val="12"/>
      <name val="Museo Sans Condensed 300"/>
    </font>
    <font>
      <sz val="11"/>
      <name val="net/sf/jasperreports/fonts/robo"/>
    </font>
    <font>
      <sz val="11"/>
      <color rgb="FFFF0000"/>
      <name val="Arial"/>
      <family val="2"/>
    </font>
    <font>
      <b/>
      <sz val="11"/>
      <color rgb="FFFF0000"/>
      <name val="Arial"/>
      <family val="2"/>
    </font>
    <font>
      <sz val="11"/>
      <color rgb="FF000000"/>
      <name val="Arial"/>
      <family val="2"/>
      <charset val="1"/>
    </font>
    <font>
      <b/>
      <sz val="11"/>
      <color rgb="FF000000"/>
      <name val="Arial"/>
      <family val="2"/>
      <charset val="1"/>
    </font>
    <font>
      <sz val="11"/>
      <color rgb="FF000000"/>
      <name val="Calibri"/>
      <family val="2"/>
      <charset val="1"/>
    </font>
    <font>
      <b/>
      <u/>
      <sz val="11"/>
      <color rgb="FFFF0000"/>
      <name val="Arial"/>
      <family val="2"/>
    </font>
    <font>
      <b/>
      <sz val="11"/>
      <name val="Museo sans"/>
    </font>
    <font>
      <b/>
      <sz val="11"/>
      <color rgb="FFFF0000"/>
      <name val="Museo sans"/>
    </font>
    <font>
      <sz val="11"/>
      <name val="Museo sans"/>
    </font>
    <font>
      <sz val="11"/>
      <color rgb="FF000000"/>
      <name val="Museo sans"/>
    </font>
    <font>
      <b/>
      <sz val="11"/>
      <color rgb="FF000000"/>
      <name val="Museo sans"/>
    </font>
    <font>
      <u/>
      <sz val="11"/>
      <color rgb="FF000000"/>
      <name val="Museo sans"/>
    </font>
    <font>
      <sz val="11"/>
      <color rgb="FF00B050"/>
      <name val="Museo sans"/>
    </font>
    <font>
      <sz val="10"/>
      <color rgb="FF000000"/>
      <name val="Museo sans"/>
    </font>
    <font>
      <sz val="10"/>
      <name val="Museo sans"/>
    </font>
    <font>
      <sz val="10"/>
      <color rgb="FF00B050"/>
      <name val="Museo sans"/>
    </font>
    <font>
      <b/>
      <sz val="10"/>
      <color rgb="FFFF0000"/>
      <name val="Museo sans"/>
    </font>
    <font>
      <b/>
      <u/>
      <sz val="11"/>
      <color rgb="FF000000"/>
      <name val="Museo sans"/>
    </font>
    <font>
      <i/>
      <sz val="10"/>
      <name val="Museo sans"/>
    </font>
    <font>
      <b/>
      <sz val="10"/>
      <name val="Museo sans"/>
    </font>
    <font>
      <b/>
      <u/>
      <sz val="11"/>
      <color rgb="FFFF0000"/>
      <name val="Museo sans"/>
    </font>
    <font>
      <b/>
      <sz val="11"/>
      <color rgb="FF000000"/>
      <name val="Museo Sans Condensed"/>
    </font>
    <font>
      <sz val="11"/>
      <color rgb="FF000000"/>
      <name val="Museo Sans Condensed"/>
    </font>
  </fonts>
  <fills count="16">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rgb="FFFFFF00"/>
        <bgColor indexed="64"/>
      </patternFill>
    </fill>
    <fill>
      <patternFill patternType="solid">
        <fgColor rgb="FFFFC000"/>
        <bgColor indexed="64"/>
      </patternFill>
    </fill>
    <fill>
      <patternFill patternType="solid">
        <fgColor rgb="FFFFFF00"/>
        <bgColor rgb="FFC00000"/>
      </patternFill>
    </fill>
    <fill>
      <patternFill patternType="solid">
        <fgColor theme="2" tint="-9.9978637043366805E-2"/>
        <bgColor indexed="64"/>
      </patternFill>
    </fill>
    <fill>
      <patternFill patternType="solid">
        <fgColor rgb="FF00B050"/>
        <bgColor indexed="64"/>
      </patternFill>
    </fill>
    <fill>
      <patternFill patternType="solid">
        <fgColor rgb="FFFF0000"/>
        <bgColor indexed="64"/>
      </patternFill>
    </fill>
    <fill>
      <patternFill patternType="solid">
        <fgColor rgb="FF00B0F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Border="0" applyProtection="0"/>
    <xf numFmtId="0" fontId="11" fillId="0" borderId="0" applyNumberFormat="0" applyFill="0" applyBorder="0" applyProtection="0"/>
    <xf numFmtId="41" fontId="1" fillId="0" borderId="0" applyFont="0" applyFill="0" applyBorder="0" applyAlignment="0" applyProtection="0"/>
  </cellStyleXfs>
  <cellXfs count="221">
    <xf numFmtId="0" fontId="0" fillId="0" borderId="0" xfId="0"/>
    <xf numFmtId="0" fontId="7" fillId="2" borderId="0" xfId="3" applyFont="1" applyFill="1" applyAlignment="1" applyProtection="1">
      <alignment vertical="center" wrapText="1"/>
    </xf>
    <xf numFmtId="0" fontId="7" fillId="2" borderId="0" xfId="3" applyFont="1" applyFill="1" applyBorder="1" applyAlignment="1" applyProtection="1">
      <alignment vertical="center" wrapText="1"/>
    </xf>
    <xf numFmtId="0" fontId="7" fillId="2" borderId="0" xfId="3" applyFont="1" applyFill="1" applyBorder="1" applyAlignment="1" applyProtection="1">
      <alignment horizontal="center" vertical="center" wrapText="1"/>
    </xf>
    <xf numFmtId="0" fontId="7" fillId="4" borderId="0" xfId="3" applyFont="1" applyFill="1" applyBorder="1" applyAlignment="1" applyProtection="1">
      <alignment horizontal="center" vertical="center" wrapText="1"/>
    </xf>
    <xf numFmtId="0" fontId="7" fillId="3" borderId="0" xfId="3" applyFont="1" applyFill="1" applyBorder="1" applyAlignment="1" applyProtection="1">
      <alignment horizontal="center" vertical="center" wrapText="1"/>
    </xf>
    <xf numFmtId="0" fontId="7" fillId="2" borderId="0" xfId="3" applyFont="1" applyFill="1" applyAlignment="1" applyProtection="1">
      <alignment horizontal="center" vertical="center" wrapText="1"/>
    </xf>
    <xf numFmtId="0" fontId="10" fillId="2" borderId="0" xfId="3" applyFont="1" applyFill="1" applyAlignment="1" applyProtection="1">
      <alignment horizontal="center" vertical="center" wrapText="1"/>
    </xf>
    <xf numFmtId="0" fontId="7" fillId="4" borderId="0" xfId="3" applyFont="1" applyFill="1" applyAlignment="1" applyProtection="1">
      <alignment horizontal="center" vertical="center" wrapText="1"/>
    </xf>
    <xf numFmtId="0" fontId="4" fillId="6" borderId="1" xfId="0" applyFont="1" applyFill="1" applyBorder="1" applyAlignment="1">
      <alignment horizontal="center" vertical="center" wrapText="1"/>
    </xf>
    <xf numFmtId="14" fontId="12" fillId="0" borderId="1" xfId="0" applyNumberFormat="1" applyFont="1" applyBorder="1" applyAlignment="1" applyProtection="1">
      <alignment horizontal="center" vertical="center" wrapText="1"/>
      <protection locked="0"/>
    </xf>
    <xf numFmtId="0" fontId="4" fillId="4" borderId="0" xfId="0" applyFont="1" applyFill="1" applyAlignment="1">
      <alignment horizontal="center" vertical="center" wrapText="1"/>
    </xf>
    <xf numFmtId="1" fontId="6" fillId="6" borderId="1" xfId="0" applyNumberFormat="1" applyFont="1" applyFill="1" applyBorder="1" applyAlignment="1" applyProtection="1">
      <alignment horizontal="center" vertical="center"/>
      <protection locked="0"/>
    </xf>
    <xf numFmtId="1" fontId="5" fillId="4" borderId="0" xfId="0" applyNumberFormat="1" applyFont="1" applyFill="1" applyAlignment="1" applyProtection="1">
      <alignment horizontal="center" vertical="center" wrapText="1"/>
      <protection locked="0"/>
    </xf>
    <xf numFmtId="0" fontId="10" fillId="5" borderId="0" xfId="3" applyFont="1" applyFill="1" applyBorder="1" applyAlignment="1" applyProtection="1">
      <alignment horizontal="left" vertical="center" wrapText="1"/>
    </xf>
    <xf numFmtId="0" fontId="7" fillId="3" borderId="0" xfId="0" applyFont="1" applyFill="1"/>
    <xf numFmtId="0" fontId="7" fillId="3" borderId="0" xfId="0" applyFont="1" applyFill="1" applyAlignment="1">
      <alignment horizontal="center" vertical="center"/>
    </xf>
    <xf numFmtId="0" fontId="10" fillId="5" borderId="0" xfId="3" applyFont="1" applyFill="1" applyBorder="1" applyAlignment="1" applyProtection="1">
      <alignment horizontal="center" vertical="center" wrapText="1"/>
    </xf>
    <xf numFmtId="0" fontId="7" fillId="4" borderId="0" xfId="0" applyFont="1" applyFill="1" applyAlignment="1">
      <alignment horizontal="center" vertical="center"/>
    </xf>
    <xf numFmtId="0" fontId="7" fillId="3" borderId="0" xfId="3" applyFont="1" applyFill="1" applyBorder="1" applyAlignment="1" applyProtection="1">
      <alignment vertical="center" wrapText="1"/>
    </xf>
    <xf numFmtId="0" fontId="7" fillId="3" borderId="0" xfId="3" applyFont="1" applyFill="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Border="1" applyAlignment="1" applyProtection="1">
      <alignment horizontal="justify" vertical="center" wrapText="1"/>
      <protection locked="0"/>
    </xf>
    <xf numFmtId="14" fontId="3" fillId="0" borderId="1" xfId="0" applyNumberFormat="1" applyFont="1" applyBorder="1" applyAlignment="1" applyProtection="1">
      <alignment horizontal="center" vertical="center" wrapText="1"/>
      <protection locked="0"/>
    </xf>
    <xf numFmtId="165" fontId="3" fillId="0" borderId="1" xfId="1" applyNumberFormat="1" applyFont="1" applyFill="1" applyBorder="1" applyAlignment="1" applyProtection="1">
      <alignment horizontal="center" vertical="center" wrapText="1"/>
      <protection locked="0"/>
    </xf>
    <xf numFmtId="9" fontId="3" fillId="0" borderId="1" xfId="2" applyFont="1" applyFill="1" applyBorder="1" applyAlignment="1" applyProtection="1">
      <alignment horizontal="justify" vertical="center" wrapText="1"/>
      <protection locked="0"/>
    </xf>
    <xf numFmtId="9" fontId="3" fillId="0" borderId="1" xfId="2" applyFont="1" applyFill="1" applyBorder="1" applyAlignment="1" applyProtection="1">
      <alignment horizontal="left" vertical="center" wrapText="1"/>
      <protection locked="0"/>
    </xf>
    <xf numFmtId="166" fontId="4" fillId="0" borderId="1" xfId="4" applyNumberFormat="1" applyFont="1" applyFill="1" applyBorder="1" applyAlignment="1">
      <alignment horizontal="center" vertical="center" wrapText="1"/>
    </xf>
    <xf numFmtId="49" fontId="3" fillId="0" borderId="1" xfId="4" applyNumberFormat="1" applyFont="1" applyFill="1" applyBorder="1" applyAlignment="1">
      <alignment horizontal="justify" vertical="center" wrapText="1"/>
    </xf>
    <xf numFmtId="0" fontId="7" fillId="4" borderId="1" xfId="3" applyFont="1" applyFill="1" applyBorder="1" applyAlignment="1" applyProtection="1">
      <alignment horizontal="justify" vertical="center" wrapText="1"/>
    </xf>
    <xf numFmtId="1" fontId="5" fillId="4" borderId="1" xfId="0" applyNumberFormat="1" applyFont="1" applyFill="1" applyBorder="1" applyAlignment="1" applyProtection="1">
      <alignment horizontal="center" vertical="center" wrapText="1"/>
      <protection locked="0"/>
    </xf>
    <xf numFmtId="0" fontId="10" fillId="8" borderId="1" xfId="3" applyFont="1" applyFill="1" applyBorder="1" applyAlignment="1" applyProtection="1">
      <alignment horizontal="center" vertical="center" wrapText="1"/>
    </xf>
    <xf numFmtId="14" fontId="7" fillId="2" borderId="0" xfId="3" applyNumberFormat="1" applyFont="1" applyFill="1" applyBorder="1" applyAlignment="1" applyProtection="1">
      <alignment horizontal="left" vertical="center" wrapText="1"/>
    </xf>
    <xf numFmtId="14" fontId="7" fillId="2" borderId="1" xfId="3" applyNumberFormat="1" applyFont="1" applyFill="1" applyBorder="1" applyAlignment="1" applyProtection="1">
      <alignment horizontal="center" vertical="center" wrapText="1"/>
    </xf>
    <xf numFmtId="1" fontId="5" fillId="6" borderId="1" xfId="0" applyNumberFormat="1" applyFont="1" applyFill="1" applyBorder="1" applyAlignment="1" applyProtection="1">
      <alignment horizontal="center" vertical="center" wrapText="1"/>
      <protection locked="0"/>
    </xf>
    <xf numFmtId="0" fontId="10" fillId="2" borderId="0" xfId="3" applyFont="1" applyFill="1" applyAlignment="1" applyProtection="1">
      <alignment vertical="center" wrapText="1"/>
    </xf>
    <xf numFmtId="49" fontId="3" fillId="0" borderId="1" xfId="4" applyNumberFormat="1" applyFont="1" applyFill="1" applyBorder="1" applyAlignment="1">
      <alignment horizontal="center" vertical="center" wrapText="1"/>
    </xf>
    <xf numFmtId="9" fontId="3" fillId="0" borderId="1" xfId="2" applyFont="1" applyFill="1" applyBorder="1" applyAlignment="1" applyProtection="1">
      <alignment horizontal="center" vertical="center" wrapText="1"/>
      <protection locked="0"/>
    </xf>
    <xf numFmtId="0" fontId="7" fillId="0" borderId="1" xfId="3" applyFont="1" applyBorder="1" applyAlignment="1" applyProtection="1">
      <alignment horizontal="justify" vertical="center" wrapText="1"/>
    </xf>
    <xf numFmtId="0" fontId="7" fillId="0" borderId="1" xfId="3" applyFont="1" applyBorder="1" applyAlignment="1" applyProtection="1">
      <alignment horizontal="center" vertical="center" wrapText="1"/>
    </xf>
    <xf numFmtId="166" fontId="4" fillId="0" borderId="1" xfId="0" applyNumberFormat="1"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7" fillId="0" borderId="0" xfId="3" applyFont="1" applyAlignment="1" applyProtection="1">
      <alignment vertical="center" wrapText="1"/>
    </xf>
    <xf numFmtId="0" fontId="3" fillId="0" borderId="1" xfId="3" applyFont="1" applyBorder="1" applyAlignment="1" applyProtection="1">
      <alignment horizontal="center" vertical="center" wrapText="1"/>
    </xf>
    <xf numFmtId="0" fontId="18" fillId="0" borderId="1" xfId="0" applyFont="1" applyBorder="1" applyAlignment="1" applyProtection="1">
      <alignment horizontal="justify" vertical="center" wrapText="1"/>
      <protection locked="0"/>
    </xf>
    <xf numFmtId="0" fontId="3" fillId="0" borderId="1" xfId="3" applyFont="1" applyBorder="1" applyAlignment="1" applyProtection="1">
      <alignment horizontal="justify" vertical="center" wrapText="1"/>
    </xf>
    <xf numFmtId="14" fontId="3" fillId="0" borderId="1" xfId="3" applyNumberFormat="1" applyFont="1" applyBorder="1" applyAlignment="1" applyProtection="1">
      <alignment horizontal="center" vertical="center" wrapText="1"/>
    </xf>
    <xf numFmtId="14" fontId="3" fillId="0" borderId="1" xfId="0" applyNumberFormat="1" applyFont="1" applyBorder="1" applyAlignment="1">
      <alignment horizontal="center" vertical="center" wrapText="1"/>
    </xf>
    <xf numFmtId="0" fontId="4" fillId="0" borderId="1" xfId="0" applyFont="1" applyBorder="1" applyAlignment="1" applyProtection="1">
      <alignment horizontal="justify" vertical="center" wrapText="1"/>
      <protection locked="0"/>
    </xf>
    <xf numFmtId="0" fontId="3" fillId="0" borderId="1" xfId="3" applyFont="1" applyBorder="1" applyAlignment="1" applyProtection="1">
      <alignment horizontal="left" vertical="center" wrapText="1"/>
    </xf>
    <xf numFmtId="0" fontId="3" fillId="0" borderId="1" xfId="0" applyFont="1" applyBorder="1" applyAlignment="1" applyProtection="1">
      <alignment horizontal="left" vertical="center" wrapText="1"/>
      <protection locked="0"/>
    </xf>
    <xf numFmtId="0" fontId="4" fillId="0" borderId="1" xfId="0" applyFont="1" applyBorder="1" applyAlignment="1">
      <alignment horizontal="justify" vertical="center" wrapText="1"/>
    </xf>
    <xf numFmtId="0" fontId="3" fillId="0" borderId="1" xfId="0" applyFont="1" applyBorder="1" applyAlignment="1">
      <alignment horizontal="justify" vertical="center" wrapText="1"/>
    </xf>
    <xf numFmtId="10" fontId="4"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7" fillId="0" borderId="0" xfId="3" applyFont="1" applyAlignment="1" applyProtection="1">
      <alignment horizontal="center" vertical="center" wrapText="1"/>
    </xf>
    <xf numFmtId="0" fontId="7" fillId="2"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1" xfId="4" applyNumberFormat="1" applyFont="1" applyFill="1" applyBorder="1" applyAlignment="1">
      <alignment horizontal="center" vertical="center" wrapText="1"/>
    </xf>
    <xf numFmtId="0" fontId="3" fillId="0" borderId="1" xfId="0" applyFont="1" applyBorder="1" applyAlignment="1">
      <alignment horizontal="center" vertical="center" wrapText="1"/>
    </xf>
    <xf numFmtId="9" fontId="3" fillId="0" borderId="1" xfId="0" applyNumberFormat="1" applyFont="1" applyBorder="1" applyAlignment="1">
      <alignment horizontal="center" vertical="center" wrapText="1"/>
    </xf>
    <xf numFmtId="9" fontId="3" fillId="0" borderId="1" xfId="3" applyNumberFormat="1" applyFont="1" applyBorder="1" applyAlignment="1" applyProtection="1">
      <alignment horizontal="center" vertical="center" wrapText="1"/>
    </xf>
    <xf numFmtId="41" fontId="3" fillId="0" borderId="1" xfId="5" applyFont="1" applyFill="1" applyBorder="1" applyAlignment="1" applyProtection="1">
      <alignment horizontal="center" vertical="center" wrapText="1"/>
    </xf>
    <xf numFmtId="41" fontId="7" fillId="3" borderId="0" xfId="3" applyNumberFormat="1" applyFont="1" applyFill="1" applyAlignment="1" applyProtection="1">
      <alignment horizontal="center" vertical="center" wrapText="1"/>
    </xf>
    <xf numFmtId="9" fontId="3" fillId="9" borderId="1" xfId="2" applyFont="1" applyFill="1" applyBorder="1" applyAlignment="1" applyProtection="1">
      <alignment horizontal="center" vertical="center" wrapText="1"/>
      <protection locked="0"/>
    </xf>
    <xf numFmtId="0" fontId="7" fillId="9" borderId="1" xfId="3" applyFont="1" applyFill="1" applyBorder="1" applyAlignment="1" applyProtection="1">
      <alignment horizontal="justify" vertical="center" wrapText="1"/>
    </xf>
    <xf numFmtId="0" fontId="7" fillId="9" borderId="1" xfId="3" applyFont="1" applyFill="1" applyBorder="1" applyAlignment="1" applyProtection="1">
      <alignment horizontal="center" vertical="center" wrapText="1"/>
    </xf>
    <xf numFmtId="0" fontId="3" fillId="9" borderId="1" xfId="0" applyFont="1" applyFill="1" applyBorder="1" applyAlignment="1" applyProtection="1">
      <alignment horizontal="justify" vertical="center" wrapText="1"/>
      <protection locked="0"/>
    </xf>
    <xf numFmtId="0" fontId="7" fillId="0" borderId="1" xfId="3" applyFont="1" applyBorder="1" applyAlignment="1" applyProtection="1">
      <alignment vertical="center" wrapText="1"/>
    </xf>
    <xf numFmtId="0" fontId="7" fillId="2" borderId="1" xfId="3" applyFont="1" applyFill="1" applyBorder="1" applyAlignment="1" applyProtection="1">
      <alignment vertical="center" wrapText="1"/>
    </xf>
    <xf numFmtId="0" fontId="3" fillId="9" borderId="1" xfId="3" applyFont="1" applyFill="1" applyBorder="1" applyAlignment="1" applyProtection="1">
      <alignment horizontal="justify" vertical="center" wrapText="1"/>
    </xf>
    <xf numFmtId="0" fontId="7" fillId="9" borderId="0" xfId="3" applyFont="1" applyFill="1" applyAlignment="1" applyProtection="1">
      <alignment vertical="center" wrapText="1"/>
    </xf>
    <xf numFmtId="9" fontId="19" fillId="9" borderId="1" xfId="2" applyFont="1" applyFill="1" applyBorder="1" applyAlignment="1" applyProtection="1">
      <alignment horizontal="center" vertical="center" wrapText="1"/>
      <protection locked="0"/>
    </xf>
    <xf numFmtId="166" fontId="4" fillId="9" borderId="1" xfId="0" applyNumberFormat="1" applyFont="1" applyFill="1" applyBorder="1" applyAlignment="1" applyProtection="1">
      <alignment horizontal="center" vertical="center" wrapText="1"/>
      <protection locked="0"/>
    </xf>
    <xf numFmtId="0" fontId="3" fillId="9" borderId="1" xfId="0" applyFont="1" applyFill="1" applyBorder="1" applyAlignment="1" applyProtection="1">
      <alignment horizontal="center" vertical="center" wrapText="1"/>
      <protection locked="0"/>
    </xf>
    <xf numFmtId="165" fontId="3" fillId="9" borderId="1" xfId="1" applyNumberFormat="1" applyFont="1" applyFill="1" applyBorder="1" applyAlignment="1" applyProtection="1">
      <alignment horizontal="center" vertical="center" wrapText="1"/>
      <protection locked="0"/>
    </xf>
    <xf numFmtId="0" fontId="3" fillId="9" borderId="1" xfId="3" applyFont="1" applyFill="1" applyBorder="1" applyAlignment="1" applyProtection="1">
      <alignment horizontal="center" vertical="center" wrapText="1"/>
    </xf>
    <xf numFmtId="14" fontId="3" fillId="9" borderId="1" xfId="0" applyNumberFormat="1" applyFont="1" applyFill="1" applyBorder="1" applyAlignment="1" applyProtection="1">
      <alignment horizontal="center" vertical="center" wrapText="1"/>
      <protection locked="0"/>
    </xf>
    <xf numFmtId="0" fontId="7" fillId="9" borderId="1" xfId="3" applyFont="1" applyFill="1" applyBorder="1" applyAlignment="1" applyProtection="1">
      <alignment vertical="center" wrapText="1"/>
    </xf>
    <xf numFmtId="0" fontId="21" fillId="11" borderId="1" xfId="0" applyFont="1" applyFill="1" applyBorder="1" applyAlignment="1" applyProtection="1">
      <alignment horizontal="justify" vertical="center" wrapText="1"/>
      <protection locked="0"/>
    </xf>
    <xf numFmtId="9" fontId="19" fillId="9" borderId="1" xfId="2" applyFont="1" applyFill="1" applyBorder="1" applyAlignment="1" applyProtection="1">
      <alignment horizontal="center" vertical="center" wrapText="1"/>
    </xf>
    <xf numFmtId="166" fontId="20" fillId="9" borderId="1" xfId="0" applyNumberFormat="1" applyFont="1" applyFill="1" applyBorder="1" applyAlignment="1" applyProtection="1">
      <alignment horizontal="center" vertical="center" wrapText="1"/>
      <protection locked="0"/>
    </xf>
    <xf numFmtId="9" fontId="19" fillId="9" borderId="1" xfId="2" applyFont="1" applyFill="1" applyBorder="1" applyAlignment="1" applyProtection="1">
      <alignment horizontal="justify" vertical="center" wrapText="1"/>
      <protection locked="0"/>
    </xf>
    <xf numFmtId="0" fontId="19" fillId="9" borderId="1" xfId="3" applyFont="1" applyFill="1" applyBorder="1" applyAlignment="1" applyProtection="1">
      <alignment horizontal="center" vertical="center" wrapText="1"/>
    </xf>
    <xf numFmtId="0" fontId="19" fillId="9" borderId="1" xfId="0" applyFont="1" applyFill="1" applyBorder="1" applyAlignment="1" applyProtection="1">
      <alignment horizontal="center" vertical="center" wrapText="1"/>
      <protection locked="0"/>
    </xf>
    <xf numFmtId="165" fontId="19" fillId="9" borderId="1" xfId="1" applyNumberFormat="1" applyFont="1" applyFill="1" applyBorder="1" applyAlignment="1" applyProtection="1">
      <alignment horizontal="center" vertical="center" wrapText="1"/>
      <protection locked="0"/>
    </xf>
    <xf numFmtId="0" fontId="19" fillId="9" borderId="1" xfId="3" applyFont="1" applyFill="1" applyBorder="1" applyAlignment="1" applyProtection="1">
      <alignment vertical="center" wrapText="1"/>
    </xf>
    <xf numFmtId="0" fontId="19" fillId="9" borderId="1" xfId="3" applyFont="1" applyFill="1" applyBorder="1" applyAlignment="1" applyProtection="1">
      <alignment horizontal="justify" vertical="center" wrapText="1"/>
    </xf>
    <xf numFmtId="0" fontId="19" fillId="9" borderId="1" xfId="0" applyFont="1" applyFill="1" applyBorder="1" applyAlignment="1" applyProtection="1">
      <alignment horizontal="justify" vertical="center" wrapText="1"/>
      <protection locked="0"/>
    </xf>
    <xf numFmtId="14" fontId="19" fillId="9" borderId="1" xfId="0" applyNumberFormat="1" applyFont="1" applyFill="1" applyBorder="1" applyAlignment="1" applyProtection="1">
      <alignment horizontal="center" vertical="center" wrapText="1"/>
      <protection locked="0"/>
    </xf>
    <xf numFmtId="14" fontId="3" fillId="9" borderId="1" xfId="3" applyNumberFormat="1" applyFont="1" applyFill="1" applyBorder="1" applyAlignment="1" applyProtection="1">
      <alignment horizontal="center" vertical="center" wrapText="1"/>
    </xf>
    <xf numFmtId="9" fontId="3" fillId="9" borderId="1" xfId="2" applyFont="1" applyFill="1" applyBorder="1" applyAlignment="1" applyProtection="1">
      <alignment horizontal="center" vertical="center" wrapText="1"/>
    </xf>
    <xf numFmtId="0" fontId="19" fillId="0" borderId="0" xfId="3" applyFont="1" applyAlignment="1" applyProtection="1">
      <alignment vertical="center" wrapText="1"/>
    </xf>
    <xf numFmtId="14" fontId="4" fillId="9" borderId="1" xfId="0" applyNumberFormat="1" applyFont="1" applyFill="1" applyBorder="1" applyAlignment="1" applyProtection="1">
      <alignment horizontal="center" vertical="center" wrapText="1"/>
      <protection locked="0"/>
    </xf>
    <xf numFmtId="0" fontId="3" fillId="0" borderId="0" xfId="3" applyFont="1" applyAlignment="1" applyProtection="1">
      <alignment vertical="center" wrapText="1"/>
    </xf>
    <xf numFmtId="0" fontId="3" fillId="9" borderId="0" xfId="3" applyFont="1" applyFill="1" applyAlignment="1" applyProtection="1">
      <alignment vertical="center" wrapText="1"/>
    </xf>
    <xf numFmtId="14" fontId="4" fillId="9" borderId="1" xfId="3" applyNumberFormat="1" applyFont="1" applyFill="1" applyBorder="1" applyAlignment="1" applyProtection="1">
      <alignment horizontal="center" vertical="center" wrapText="1"/>
    </xf>
    <xf numFmtId="0" fontId="3" fillId="9" borderId="1" xfId="3" applyFont="1" applyFill="1" applyBorder="1" applyAlignment="1" applyProtection="1">
      <alignment vertical="center" wrapText="1"/>
    </xf>
    <xf numFmtId="0" fontId="3" fillId="0" borderId="1" xfId="3" applyFont="1" applyBorder="1" applyAlignment="1" applyProtection="1">
      <alignment vertical="center" wrapText="1"/>
    </xf>
    <xf numFmtId="14" fontId="19" fillId="9" borderId="1" xfId="3" applyNumberFormat="1" applyFont="1" applyFill="1" applyBorder="1" applyAlignment="1" applyProtection="1">
      <alignment horizontal="center" vertical="center" wrapText="1"/>
    </xf>
    <xf numFmtId="0" fontId="7" fillId="0" borderId="0" xfId="3" applyFont="1" applyBorder="1" applyAlignment="1" applyProtection="1">
      <alignment vertical="center" wrapText="1"/>
    </xf>
    <xf numFmtId="9" fontId="3" fillId="9" borderId="1" xfId="2" applyFont="1" applyFill="1" applyBorder="1" applyAlignment="1" applyProtection="1">
      <alignment horizontal="justify" vertical="center" wrapText="1"/>
      <protection locked="0"/>
    </xf>
    <xf numFmtId="0" fontId="27" fillId="0" borderId="1" xfId="0" applyFont="1" applyBorder="1" applyAlignment="1" applyProtection="1">
      <alignment horizontal="justify" vertical="center" wrapText="1"/>
      <protection locked="0"/>
    </xf>
    <xf numFmtId="0" fontId="27" fillId="4" borderId="1" xfId="0" applyFont="1" applyFill="1" applyBorder="1" applyAlignment="1">
      <alignment horizontal="justify" vertical="center" wrapText="1"/>
    </xf>
    <xf numFmtId="9" fontId="29" fillId="9" borderId="1" xfId="2" applyFont="1" applyFill="1" applyBorder="1" applyAlignment="1">
      <alignment horizontal="center" vertical="center" wrapText="1"/>
    </xf>
    <xf numFmtId="0" fontId="28" fillId="0" borderId="1" xfId="0" applyFont="1" applyBorder="1" applyAlignment="1">
      <alignment horizontal="left" vertical="center"/>
    </xf>
    <xf numFmtId="0" fontId="28" fillId="0" borderId="1" xfId="0" applyFont="1" applyBorder="1" applyAlignment="1">
      <alignment horizontal="justify" vertical="center"/>
    </xf>
    <xf numFmtId="0" fontId="28" fillId="0" borderId="1" xfId="0" applyFont="1" applyBorder="1" applyAlignment="1">
      <alignment horizontal="center" vertical="center"/>
    </xf>
    <xf numFmtId="0" fontId="28" fillId="0" borderId="1" xfId="0" applyFont="1" applyBorder="1" applyAlignment="1">
      <alignment horizontal="justify" vertical="center" wrapText="1"/>
    </xf>
    <xf numFmtId="9" fontId="29" fillId="13" borderId="1" xfId="2" applyFont="1" applyFill="1" applyBorder="1" applyAlignment="1">
      <alignment horizontal="center" vertical="center" wrapText="1"/>
    </xf>
    <xf numFmtId="9" fontId="29" fillId="14" borderId="1" xfId="2" applyFont="1" applyFill="1" applyBorder="1" applyAlignment="1">
      <alignment horizontal="center" vertical="center" wrapText="1"/>
    </xf>
    <xf numFmtId="0" fontId="27" fillId="0" borderId="1" xfId="0" applyFont="1" applyBorder="1" applyAlignment="1">
      <alignment horizontal="justify" vertical="center" wrapText="1"/>
    </xf>
    <xf numFmtId="9" fontId="28" fillId="4" borderId="1" xfId="2" applyFont="1" applyFill="1" applyBorder="1" applyAlignment="1">
      <alignment horizontal="center" vertical="center"/>
    </xf>
    <xf numFmtId="0" fontId="27" fillId="4" borderId="1" xfId="0" applyFont="1" applyFill="1" applyBorder="1" applyAlignment="1">
      <alignment horizontal="left" vertical="center" wrapText="1"/>
    </xf>
    <xf numFmtId="0" fontId="28" fillId="0" borderId="1" xfId="3" applyFont="1" applyBorder="1" applyAlignment="1" applyProtection="1">
      <alignment horizontal="justify" vertical="center" wrapText="1"/>
    </xf>
    <xf numFmtId="0" fontId="28" fillId="4" borderId="1" xfId="3" applyFont="1" applyFill="1" applyBorder="1" applyAlignment="1" applyProtection="1">
      <alignment horizontal="justify" vertical="center" wrapText="1"/>
    </xf>
    <xf numFmtId="0" fontId="28" fillId="0" borderId="1" xfId="0" applyFont="1" applyBorder="1" applyAlignment="1">
      <alignment vertical="center"/>
    </xf>
    <xf numFmtId="9" fontId="29" fillId="15" borderId="1" xfId="2" applyFont="1" applyFill="1" applyBorder="1" applyAlignment="1" applyProtection="1">
      <alignment horizontal="center" vertical="center" wrapText="1"/>
    </xf>
    <xf numFmtId="0" fontId="28" fillId="0" borderId="1" xfId="3" applyFont="1" applyBorder="1" applyAlignment="1" applyProtection="1">
      <alignment vertical="center" wrapText="1"/>
    </xf>
    <xf numFmtId="0" fontId="28" fillId="0" borderId="1" xfId="3" applyFont="1" applyBorder="1" applyAlignment="1" applyProtection="1">
      <alignment horizontal="center" vertical="center" wrapText="1"/>
    </xf>
    <xf numFmtId="0" fontId="7" fillId="3" borderId="0" xfId="3" applyFont="1" applyFill="1" applyAlignment="1" applyProtection="1">
      <alignment vertical="center" wrapText="1"/>
    </xf>
    <xf numFmtId="0" fontId="7" fillId="4" borderId="0" xfId="3" applyFont="1" applyFill="1" applyAlignment="1" applyProtection="1">
      <alignment vertical="center" wrapText="1"/>
    </xf>
    <xf numFmtId="0" fontId="28" fillId="0" borderId="3" xfId="0" applyFont="1" applyBorder="1" applyAlignment="1">
      <alignment horizontal="justify" vertical="center" wrapText="1"/>
    </xf>
    <xf numFmtId="0" fontId="28" fillId="0" borderId="4" xfId="0" applyFont="1" applyBorder="1" applyAlignment="1">
      <alignment horizontal="justify" vertical="center" wrapText="1"/>
    </xf>
    <xf numFmtId="14" fontId="3" fillId="4" borderId="1" xfId="0" applyNumberFormat="1" applyFont="1" applyFill="1" applyBorder="1" applyAlignment="1" applyProtection="1">
      <alignment horizontal="center" vertical="center" wrapText="1"/>
      <protection locked="0"/>
    </xf>
    <xf numFmtId="0" fontId="33" fillId="0" borderId="1" xfId="0" applyFont="1" applyBorder="1" applyAlignment="1">
      <alignment horizontal="justify" vertical="center" wrapText="1"/>
    </xf>
    <xf numFmtId="9" fontId="3" fillId="0" borderId="1" xfId="2" applyFont="1" applyFill="1" applyBorder="1" applyAlignment="1" applyProtection="1">
      <alignment vertical="center" wrapText="1"/>
    </xf>
    <xf numFmtId="0" fontId="7" fillId="0" borderId="2" xfId="3" applyFont="1" applyBorder="1" applyAlignment="1" applyProtection="1">
      <alignment vertical="center" wrapText="1"/>
    </xf>
    <xf numFmtId="0" fontId="28" fillId="4" borderId="2" xfId="0" applyFont="1" applyFill="1" applyBorder="1" applyAlignment="1">
      <alignment vertical="center"/>
    </xf>
    <xf numFmtId="9" fontId="29" fillId="9" borderId="2" xfId="2" applyFont="1" applyFill="1" applyBorder="1" applyAlignment="1">
      <alignment vertical="center" wrapText="1"/>
    </xf>
    <xf numFmtId="0" fontId="7" fillId="0" borderId="3" xfId="3" applyFont="1" applyBorder="1" applyAlignment="1" applyProtection="1">
      <alignment vertical="center" wrapText="1"/>
    </xf>
    <xf numFmtId="0" fontId="7" fillId="0" borderId="4" xfId="3" applyFont="1" applyBorder="1" applyAlignment="1" applyProtection="1">
      <alignment vertical="center" wrapText="1"/>
    </xf>
    <xf numFmtId="0" fontId="27" fillId="0" borderId="2" xfId="0" applyFont="1" applyBorder="1" applyAlignment="1">
      <alignment horizontal="justify" vertical="center" wrapText="1"/>
    </xf>
    <xf numFmtId="0" fontId="28" fillId="4" borderId="1" xfId="0" applyFont="1" applyFill="1" applyBorder="1" applyAlignment="1">
      <alignment horizontal="justify" vertical="center" wrapText="1"/>
    </xf>
    <xf numFmtId="0" fontId="3" fillId="4" borderId="1" xfId="3" applyFont="1" applyFill="1" applyBorder="1" applyAlignment="1" applyProtection="1">
      <alignment horizontal="justify" vertical="center" wrapText="1"/>
    </xf>
    <xf numFmtId="9" fontId="40" fillId="13" borderId="1" xfId="2" applyFont="1" applyFill="1" applyBorder="1" applyAlignment="1">
      <alignment horizontal="center" vertical="center" wrapText="1"/>
    </xf>
    <xf numFmtId="0" fontId="41" fillId="4" borderId="1" xfId="0" applyFont="1" applyFill="1" applyBorder="1" applyAlignment="1">
      <alignment horizontal="center" vertical="center"/>
    </xf>
    <xf numFmtId="10" fontId="41" fillId="4" borderId="1" xfId="2" applyNumberFormat="1" applyFont="1" applyFill="1" applyBorder="1" applyAlignment="1">
      <alignment horizontal="center"/>
    </xf>
    <xf numFmtId="0" fontId="41" fillId="4" borderId="0" xfId="0" applyFont="1" applyFill="1"/>
    <xf numFmtId="9" fontId="40" fillId="9" borderId="1" xfId="2" applyFont="1" applyFill="1" applyBorder="1" applyAlignment="1">
      <alignment horizontal="center" vertical="center" wrapText="1"/>
    </xf>
    <xf numFmtId="0" fontId="40" fillId="4" borderId="1" xfId="0" applyFont="1" applyFill="1" applyBorder="1" applyAlignment="1">
      <alignment horizontal="center" vertical="center"/>
    </xf>
    <xf numFmtId="10" fontId="40" fillId="4" borderId="1" xfId="2" applyNumberFormat="1" applyFont="1" applyFill="1" applyBorder="1" applyAlignment="1">
      <alignment horizontal="center" vertical="center"/>
    </xf>
    <xf numFmtId="10" fontId="41" fillId="4" borderId="1" xfId="2" applyNumberFormat="1" applyFont="1" applyFill="1" applyBorder="1" applyAlignment="1">
      <alignment horizontal="center" vertical="center"/>
    </xf>
    <xf numFmtId="9" fontId="40" fillId="14" borderId="1" xfId="2" applyFont="1" applyFill="1" applyBorder="1" applyAlignment="1">
      <alignment horizontal="center" vertical="center" wrapText="1"/>
    </xf>
    <xf numFmtId="0" fontId="25" fillId="12" borderId="1" xfId="0" applyFont="1" applyFill="1" applyBorder="1" applyAlignment="1">
      <alignment horizontal="center" vertical="center" wrapText="1"/>
    </xf>
    <xf numFmtId="9" fontId="25" fillId="12" borderId="1" xfId="2" applyFont="1" applyFill="1" applyBorder="1" applyAlignment="1" applyProtection="1">
      <alignment horizontal="center" vertical="center" wrapText="1"/>
    </xf>
    <xf numFmtId="0" fontId="13" fillId="7" borderId="1" xfId="0" applyFont="1" applyFill="1" applyBorder="1" applyAlignment="1">
      <alignment horizontal="center" vertical="center" wrapText="1"/>
    </xf>
    <xf numFmtId="0" fontId="7" fillId="0" borderId="2" xfId="3" applyFont="1" applyBorder="1" applyAlignment="1" applyProtection="1">
      <alignment horizontal="justify" vertical="center" wrapText="1"/>
    </xf>
    <xf numFmtId="0" fontId="7" fillId="0" borderId="4" xfId="3" applyFont="1" applyBorder="1" applyAlignment="1" applyProtection="1">
      <alignment horizontal="justify" vertical="center" wrapText="1"/>
    </xf>
    <xf numFmtId="0" fontId="7" fillId="0" borderId="2" xfId="3" applyFont="1" applyBorder="1" applyAlignment="1" applyProtection="1">
      <alignment horizontal="center" vertical="center" wrapText="1"/>
    </xf>
    <xf numFmtId="0" fontId="7" fillId="0" borderId="4" xfId="3" applyFont="1" applyBorder="1" applyAlignment="1" applyProtection="1">
      <alignment horizontal="center" vertical="center" wrapText="1"/>
    </xf>
    <xf numFmtId="0" fontId="3" fillId="0" borderId="2" xfId="0" applyFont="1" applyBorder="1" applyAlignment="1" applyProtection="1">
      <alignment horizontal="justify" vertical="center" wrapText="1"/>
      <protection locked="0"/>
    </xf>
    <xf numFmtId="0" fontId="3" fillId="0" borderId="4" xfId="0" applyFont="1" applyBorder="1" applyAlignment="1" applyProtection="1">
      <alignment horizontal="justify" vertical="center" wrapText="1"/>
      <protection locked="0"/>
    </xf>
    <xf numFmtId="0" fontId="3" fillId="0" borderId="2" xfId="3" applyFont="1" applyBorder="1" applyAlignment="1" applyProtection="1">
      <alignment horizontal="justify" vertical="center" wrapText="1"/>
    </xf>
    <xf numFmtId="0" fontId="3" fillId="0" borderId="4" xfId="3" applyFont="1" applyBorder="1" applyAlignment="1" applyProtection="1">
      <alignment horizontal="justify" vertical="center" wrapText="1"/>
    </xf>
    <xf numFmtId="14" fontId="3" fillId="0" borderId="2" xfId="3" applyNumberFormat="1" applyFont="1" applyBorder="1" applyAlignment="1" applyProtection="1">
      <alignment horizontal="center" vertical="center" wrapText="1"/>
    </xf>
    <xf numFmtId="14" fontId="3" fillId="0" borderId="4" xfId="3" applyNumberFormat="1" applyFont="1" applyBorder="1" applyAlignment="1" applyProtection="1">
      <alignment horizontal="center" vertical="center" wrapText="1"/>
    </xf>
    <xf numFmtId="14" fontId="3" fillId="0" borderId="2" xfId="0" applyNumberFormat="1" applyFont="1" applyBorder="1" applyAlignment="1" applyProtection="1">
      <alignment horizontal="center" vertical="center" wrapText="1"/>
      <protection locked="0"/>
    </xf>
    <xf numFmtId="14" fontId="3" fillId="0" borderId="4" xfId="0" applyNumberFormat="1" applyFont="1" applyBorder="1" applyAlignment="1" applyProtection="1">
      <alignment horizontal="center" vertical="center" wrapText="1"/>
      <protection locked="0"/>
    </xf>
    <xf numFmtId="9" fontId="3" fillId="0" borderId="2" xfId="2" applyFont="1" applyFill="1" applyBorder="1" applyAlignment="1" applyProtection="1">
      <alignment horizontal="center" vertical="center" wrapText="1"/>
      <protection locked="0"/>
    </xf>
    <xf numFmtId="9" fontId="3" fillId="0" borderId="4" xfId="2" applyFont="1" applyFill="1" applyBorder="1" applyAlignment="1" applyProtection="1">
      <alignment horizontal="center" vertical="center" wrapText="1"/>
      <protection locked="0"/>
    </xf>
    <xf numFmtId="9" fontId="29" fillId="9" borderId="2" xfId="2" applyFont="1" applyFill="1" applyBorder="1" applyAlignment="1">
      <alignment horizontal="center" vertical="center" wrapText="1"/>
    </xf>
    <xf numFmtId="9" fontId="29" fillId="9" borderId="4" xfId="2" applyFont="1" applyFill="1" applyBorder="1" applyAlignment="1">
      <alignment horizontal="center" vertical="center" wrapText="1"/>
    </xf>
    <xf numFmtId="0" fontId="3" fillId="0" borderId="2"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166" fontId="4" fillId="0" borderId="2" xfId="0" applyNumberFormat="1" applyFont="1" applyBorder="1" applyAlignment="1" applyProtection="1">
      <alignment horizontal="center" vertical="center" wrapText="1"/>
      <protection locked="0"/>
    </xf>
    <xf numFmtId="166" fontId="4" fillId="0" borderId="4" xfId="0" applyNumberFormat="1" applyFont="1" applyBorder="1" applyAlignment="1" applyProtection="1">
      <alignment horizontal="center" vertical="center" wrapText="1"/>
      <protection locked="0"/>
    </xf>
    <xf numFmtId="0" fontId="3" fillId="0" borderId="2" xfId="3" applyFont="1" applyBorder="1" applyAlignment="1" applyProtection="1">
      <alignment horizontal="center" vertical="center" wrapText="1"/>
    </xf>
    <xf numFmtId="0" fontId="3" fillId="0" borderId="4" xfId="3" applyFont="1" applyBorder="1" applyAlignment="1" applyProtection="1">
      <alignment horizontal="center" vertical="center" wrapText="1"/>
    </xf>
    <xf numFmtId="9" fontId="3" fillId="0" borderId="1" xfId="2" applyFont="1" applyFill="1" applyBorder="1" applyAlignment="1" applyProtection="1">
      <alignment horizontal="center" vertical="center" wrapText="1"/>
    </xf>
    <xf numFmtId="0" fontId="7" fillId="0" borderId="1" xfId="0" applyFont="1" applyBorder="1" applyAlignment="1">
      <alignment horizontal="center" vertical="center" wrapText="1"/>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7" fillId="2" borderId="1" xfId="3" applyFont="1" applyFill="1" applyBorder="1" applyAlignment="1" applyProtection="1">
      <alignment horizontal="center" vertical="center" wrapText="1"/>
    </xf>
    <xf numFmtId="0" fontId="10" fillId="0" borderId="1" xfId="0" applyFont="1" applyBorder="1" applyAlignment="1">
      <alignment horizontal="center" vertical="center" wrapText="1"/>
    </xf>
    <xf numFmtId="1" fontId="5" fillId="4" borderId="1" xfId="0" applyNumberFormat="1" applyFont="1" applyFill="1" applyBorder="1" applyAlignment="1" applyProtection="1">
      <alignment horizontal="center" vertical="center" wrapText="1"/>
      <protection locked="0"/>
    </xf>
    <xf numFmtId="9" fontId="29" fillId="9" borderId="3" xfId="2" applyFont="1" applyFill="1" applyBorder="1" applyAlignment="1">
      <alignment horizontal="center" vertical="center" wrapText="1"/>
    </xf>
    <xf numFmtId="0" fontId="28" fillId="4" borderId="2" xfId="0" applyFont="1" applyFill="1" applyBorder="1" applyAlignment="1">
      <alignment horizontal="justify" vertical="center"/>
    </xf>
    <xf numFmtId="0" fontId="28" fillId="4" borderId="3" xfId="0" applyFont="1" applyFill="1" applyBorder="1" applyAlignment="1">
      <alignment horizontal="justify" vertical="center"/>
    </xf>
    <xf numFmtId="0" fontId="28" fillId="4" borderId="4" xfId="0" applyFont="1" applyFill="1" applyBorder="1" applyAlignment="1">
      <alignment horizontal="justify" vertical="center"/>
    </xf>
    <xf numFmtId="0" fontId="28" fillId="0" borderId="2" xfId="0" applyFont="1" applyBorder="1" applyAlignment="1">
      <alignment horizontal="justify" vertical="center"/>
    </xf>
    <xf numFmtId="0" fontId="28" fillId="0" borderId="4" xfId="0" applyFont="1" applyBorder="1" applyAlignment="1">
      <alignment horizontal="justify" vertical="center"/>
    </xf>
    <xf numFmtId="0" fontId="28" fillId="0" borderId="2" xfId="3" applyFont="1" applyBorder="1" applyAlignment="1" applyProtection="1">
      <alignment horizontal="justify" vertical="center" wrapText="1"/>
    </xf>
    <xf numFmtId="0" fontId="28" fillId="0" borderId="4" xfId="3" applyFont="1" applyBorder="1" applyAlignment="1" applyProtection="1">
      <alignment horizontal="justify" vertical="center" wrapText="1"/>
    </xf>
    <xf numFmtId="0" fontId="28" fillId="0" borderId="2" xfId="0" applyFont="1" applyBorder="1" applyAlignment="1">
      <alignment horizontal="justify" vertical="center" wrapText="1"/>
    </xf>
    <xf numFmtId="0" fontId="28" fillId="0" borderId="3" xfId="0" applyFont="1" applyBorder="1" applyAlignment="1">
      <alignment horizontal="justify" vertical="center" wrapText="1"/>
    </xf>
    <xf numFmtId="0" fontId="28" fillId="0" borderId="4" xfId="0" applyFont="1" applyBorder="1" applyAlignment="1">
      <alignment horizontal="justify" vertical="center" wrapText="1"/>
    </xf>
    <xf numFmtId="0" fontId="28" fillId="4" borderId="2" xfId="0" applyFont="1" applyFill="1" applyBorder="1" applyAlignment="1">
      <alignment horizontal="justify" vertical="center" wrapText="1"/>
    </xf>
    <xf numFmtId="0" fontId="28" fillId="4" borderId="4" xfId="0" applyFont="1" applyFill="1" applyBorder="1" applyAlignment="1">
      <alignment horizontal="justify" vertical="center" wrapText="1"/>
    </xf>
    <xf numFmtId="0" fontId="32" fillId="0" borderId="2" xfId="0" applyFont="1" applyBorder="1" applyAlignment="1">
      <alignment horizontal="justify" vertical="center" wrapText="1"/>
    </xf>
    <xf numFmtId="0" fontId="32" fillId="0" borderId="4" xfId="0" applyFont="1" applyBorder="1" applyAlignment="1">
      <alignment horizontal="justify" vertical="center" wrapText="1"/>
    </xf>
    <xf numFmtId="41" fontId="3" fillId="0" borderId="2" xfId="5" applyFont="1" applyFill="1" applyBorder="1" applyAlignment="1" applyProtection="1">
      <alignment horizontal="center" vertical="center" wrapText="1"/>
      <protection locked="0"/>
    </xf>
    <xf numFmtId="41" fontId="3" fillId="0" borderId="3" xfId="5" applyFont="1" applyFill="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0" fontId="3" fillId="0" borderId="1" xfId="0" applyFont="1" applyBorder="1" applyAlignment="1" applyProtection="1">
      <alignment horizontal="justify" vertical="center" wrapText="1"/>
      <protection locked="0"/>
    </xf>
    <xf numFmtId="0" fontId="3" fillId="0" borderId="3"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9" fontId="3" fillId="0" borderId="1" xfId="3" applyNumberFormat="1" applyFont="1" applyBorder="1" applyAlignment="1" applyProtection="1">
      <alignment horizontal="center" vertical="center" wrapText="1"/>
    </xf>
    <xf numFmtId="0" fontId="3" fillId="0" borderId="1" xfId="3" applyFont="1" applyBorder="1" applyAlignment="1" applyProtection="1">
      <alignment horizontal="center" vertical="center" wrapText="1"/>
    </xf>
    <xf numFmtId="41" fontId="3" fillId="0" borderId="2" xfId="5" applyFont="1" applyFill="1" applyBorder="1" applyAlignment="1" applyProtection="1">
      <alignment horizontal="center" vertical="center" wrapText="1"/>
    </xf>
    <xf numFmtId="41" fontId="3" fillId="0" borderId="3" xfId="5" applyFont="1" applyFill="1" applyBorder="1" applyAlignment="1" applyProtection="1">
      <alignment horizontal="center" vertical="center" wrapText="1"/>
    </xf>
    <xf numFmtId="41" fontId="3" fillId="0" borderId="4" xfId="5" applyFont="1" applyFill="1" applyBorder="1" applyAlignment="1" applyProtection="1">
      <alignment horizontal="center" vertical="center" wrapText="1"/>
    </xf>
    <xf numFmtId="9" fontId="3" fillId="0" borderId="1" xfId="0" applyNumberFormat="1" applyFont="1" applyBorder="1" applyAlignment="1" applyProtection="1">
      <alignment horizontal="center" vertical="center" wrapText="1"/>
      <protection locked="0"/>
    </xf>
    <xf numFmtId="9" fontId="3" fillId="9" borderId="1"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9" fontId="3" fillId="0" borderId="2"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4" xfId="2" applyFont="1" applyFill="1" applyBorder="1" applyAlignment="1" applyProtection="1">
      <alignment horizontal="center" vertical="center" wrapText="1"/>
    </xf>
    <xf numFmtId="0" fontId="4" fillId="10" borderId="1" xfId="0" applyFont="1" applyFill="1" applyBorder="1" applyAlignment="1">
      <alignment horizontal="center" vertical="center" wrapText="1"/>
    </xf>
    <xf numFmtId="9" fontId="3" fillId="0" borderId="1" xfId="4" applyNumberFormat="1" applyFont="1" applyFill="1" applyBorder="1" applyAlignment="1">
      <alignment horizontal="center" vertical="center" wrapText="1"/>
    </xf>
    <xf numFmtId="3" fontId="3" fillId="0" borderId="2" xfId="0" applyNumberFormat="1" applyFont="1" applyBorder="1" applyAlignment="1">
      <alignment horizontal="center" vertical="center" wrapText="1"/>
    </xf>
    <xf numFmtId="3" fontId="3" fillId="0" borderId="3" xfId="0" applyNumberFormat="1" applyFont="1" applyBorder="1" applyAlignment="1">
      <alignment horizontal="center" vertical="center" wrapText="1"/>
    </xf>
    <xf numFmtId="3" fontId="3" fillId="0" borderId="4" xfId="0" applyNumberFormat="1" applyFont="1" applyBorder="1" applyAlignment="1">
      <alignment horizontal="center" vertical="center" wrapText="1"/>
    </xf>
    <xf numFmtId="9"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cellXfs>
  <cellStyles count="6">
    <cellStyle name="Millares [0]" xfId="5" builtinId="6"/>
    <cellStyle name="Moneda" xfId="1" builtinId="4"/>
    <cellStyle name="Normal" xfId="0" builtinId="0"/>
    <cellStyle name="Normal 2" xfId="3"/>
    <cellStyle name="Normal 3" xfId="4"/>
    <cellStyle name="Porcentaje" xfId="2" builtinId="5"/>
  </cellStyles>
  <dxfs count="3">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s>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1" i="0" u="none" strike="noStrike" kern="1200" baseline="0">
                <a:solidFill>
                  <a:schemeClr val="dk1">
                    <a:lumMod val="75000"/>
                    <a:lumOff val="25000"/>
                  </a:schemeClr>
                </a:solidFill>
                <a:latin typeface="Museo Sans Condensed" panose="02000000000000000000" pitchFamily="2" charset="0"/>
                <a:ea typeface="+mn-ea"/>
                <a:cs typeface="+mn-cs"/>
              </a:defRPr>
            </a:pPr>
            <a:r>
              <a:rPr lang="es-CO"/>
              <a:t>NIVELES</a:t>
            </a:r>
            <a:r>
              <a:rPr lang="es-CO" baseline="0"/>
              <a:t> DE CUMPLIMIENTO DE LASACTIVIDADES DEL PAAC 2022 V3 CON CORTE A 31 DE AGOSTO 2022.</a:t>
            </a:r>
            <a:endParaRPr lang="es-CO"/>
          </a:p>
        </c:rich>
      </c:tx>
      <c:layout/>
      <c:overlay val="0"/>
      <c:spPr>
        <a:noFill/>
        <a:ln>
          <a:noFill/>
        </a:ln>
        <a:effectLst/>
      </c:spPr>
      <c:txPr>
        <a:bodyPr rot="0" spcFirstLastPara="1" vertOverflow="ellipsis" vert="horz" wrap="square" anchor="ctr" anchorCtr="1"/>
        <a:lstStyle/>
        <a:p>
          <a:pPr>
            <a:defRPr sz="1680" b="1" i="0" u="none" strike="noStrike" kern="1200" baseline="0">
              <a:solidFill>
                <a:schemeClr val="dk1">
                  <a:lumMod val="75000"/>
                  <a:lumOff val="25000"/>
                </a:schemeClr>
              </a:solidFill>
              <a:latin typeface="Museo Sans Condensed" panose="02000000000000000000" pitchFamily="2" charset="0"/>
              <a:ea typeface="+mn-ea"/>
              <a:cs typeface="+mn-cs"/>
            </a:defRPr>
          </a:pPr>
          <a:endParaRPr lang="es-CO"/>
        </a:p>
      </c:txPr>
    </c:title>
    <c:autoTitleDeleted val="0"/>
    <c:plotArea>
      <c:layout>
        <c:manualLayout>
          <c:layoutTarget val="inner"/>
          <c:xMode val="edge"/>
          <c:yMode val="edge"/>
          <c:x val="0.14350241915436068"/>
          <c:y val="0.2374365687820105"/>
          <c:w val="0.39280596114850652"/>
          <c:h val="0.76256343121798953"/>
        </c:manualLayout>
      </c:layout>
      <c:pieChart>
        <c:varyColors val="1"/>
        <c:ser>
          <c:idx val="0"/>
          <c:order val="0"/>
          <c:dPt>
            <c:idx val="0"/>
            <c:bubble3D val="0"/>
            <c:spPr>
              <a:solidFill>
                <a:srgbClr val="00B05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458A-42C7-98AA-637EA1796932}"/>
              </c:ext>
            </c:extLst>
          </c:dPt>
          <c:dPt>
            <c:idx val="1"/>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458A-42C7-98AA-637EA1796932}"/>
              </c:ext>
            </c:extLst>
          </c:dPt>
          <c:dPt>
            <c:idx val="2"/>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458A-42C7-98AA-637EA1796932}"/>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458A-42C7-98AA-637EA1796932}"/>
              </c:ext>
            </c:extLst>
          </c:dPt>
          <c:dLbls>
            <c:dLbl>
              <c:idx val="2"/>
              <c:layout>
                <c:manualLayout>
                  <c:x val="-4.6392049785522936E-2"/>
                  <c:y val="2.0104792907132869E-2"/>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5-458A-42C7-98AA-637EA1796932}"/>
                </c:ext>
              </c:extLst>
            </c:dLbl>
            <c:dLbl>
              <c:idx val="3"/>
              <c:layout>
                <c:manualLayout>
                  <c:x val="4.5253060249508252E-2"/>
                  <c:y val="8.3549117874195042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58A-42C7-98AA-637EA1796932}"/>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lt1"/>
                    </a:solidFill>
                    <a:latin typeface="Museo Sans Condensed" panose="02000000000000000000" pitchFamily="2" charset="0"/>
                    <a:ea typeface="+mn-ea"/>
                    <a:cs typeface="+mn-cs"/>
                  </a:defRPr>
                </a:pPr>
                <a:endParaRPr lang="es-CO"/>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15:layout/>
              </c:ext>
            </c:extLst>
          </c:dLbls>
          <c:cat>
            <c:strRef>
              <c:f>'Resumen Seg OCI II CUATRIMESTRE'!$E$3:$E$5</c:f>
              <c:strCache>
                <c:ptCount val="3"/>
                <c:pt idx="0">
                  <c:v>Nivel Satisfactorio (4)</c:v>
                </c:pt>
                <c:pt idx="1">
                  <c:v>Nivel satisfactorio - Sigue en Ejecución (26)</c:v>
                </c:pt>
                <c:pt idx="2">
                  <c:v>Insatisfactorio (1)</c:v>
                </c:pt>
              </c:strCache>
            </c:strRef>
          </c:cat>
          <c:val>
            <c:numRef>
              <c:f>'Resumen Seg OCI II CUATRIMESTRE'!$F$3:$F$5</c:f>
              <c:numCache>
                <c:formatCode>General</c:formatCode>
                <c:ptCount val="3"/>
                <c:pt idx="0">
                  <c:v>4</c:v>
                </c:pt>
                <c:pt idx="1">
                  <c:v>26</c:v>
                </c:pt>
                <c:pt idx="2">
                  <c:v>1</c:v>
                </c:pt>
              </c:numCache>
            </c:numRef>
          </c:val>
          <c:extLst>
            <c:ext xmlns:c16="http://schemas.microsoft.com/office/drawing/2014/chart" uri="{C3380CC4-5D6E-409C-BE32-E72D297353CC}">
              <c16:uniqueId val="{00000008-458A-42C7-98AA-637EA1796932}"/>
            </c:ext>
          </c:extLst>
        </c:ser>
        <c:ser>
          <c:idx val="1"/>
          <c:order val="1"/>
          <c:dPt>
            <c:idx val="0"/>
            <c:bubble3D val="0"/>
            <c:spPr>
              <a:solidFill>
                <a:srgbClr val="00B050"/>
              </a:solidFill>
              <a:ln>
                <a:solidFill>
                  <a:schemeClr val="accent1"/>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A-458A-42C7-98AA-637EA1796932}"/>
              </c:ext>
            </c:extLst>
          </c:dPt>
          <c:dPt>
            <c:idx val="1"/>
            <c:bubble3D val="0"/>
            <c:spPr>
              <a:solidFill>
                <a:srgbClr val="FFFF00"/>
              </a:solidFill>
              <a:ln>
                <a:solidFill>
                  <a:schemeClr val="accent1"/>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C-458A-42C7-98AA-637EA1796932}"/>
              </c:ext>
            </c:extLst>
          </c:dPt>
          <c:dPt>
            <c:idx val="2"/>
            <c:bubble3D val="0"/>
            <c:spPr>
              <a:solidFill>
                <a:srgbClr val="00B0F0"/>
              </a:solidFill>
              <a:ln>
                <a:solidFill>
                  <a:schemeClr val="accent1"/>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E-458A-42C7-98AA-637EA1796932}"/>
              </c:ext>
            </c:extLst>
          </c:dPt>
          <c:dPt>
            <c:idx val="3"/>
            <c:bubble3D val="0"/>
            <c:spPr>
              <a:solidFill>
                <a:srgbClr val="FF0000"/>
              </a:solidFill>
              <a:ln>
                <a:solidFill>
                  <a:schemeClr val="accent1"/>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0-458A-42C7-98AA-637EA1796932}"/>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anchor="ctr" anchorCtr="1"/>
              <a:lstStyle/>
              <a:p>
                <a:pPr>
                  <a:defRPr sz="1400" b="1" i="0" u="none" strike="noStrike" kern="1200" baseline="0">
                    <a:solidFill>
                      <a:schemeClr val="lt1"/>
                    </a:solidFill>
                    <a:latin typeface="Museo Sans Condensed" panose="02000000000000000000" pitchFamily="2" charset="0"/>
                    <a:ea typeface="+mn-ea"/>
                    <a:cs typeface="+mn-cs"/>
                  </a:defRPr>
                </a:pPr>
                <a:endParaRPr lang="es-CO"/>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'Resumen Seg OCI II CUATRIMESTRE'!$E$3:$E$5</c:f>
              <c:strCache>
                <c:ptCount val="3"/>
                <c:pt idx="0">
                  <c:v>Nivel Satisfactorio (4)</c:v>
                </c:pt>
                <c:pt idx="1">
                  <c:v>Nivel satisfactorio - Sigue en Ejecución (26)</c:v>
                </c:pt>
                <c:pt idx="2">
                  <c:v>Insatisfactorio (1)</c:v>
                </c:pt>
              </c:strCache>
            </c:strRef>
          </c:cat>
          <c:val>
            <c:numRef>
              <c:f>'Resumen Seg OCI II CUATRIMESTRE'!$G$3:$G$5</c:f>
              <c:numCache>
                <c:formatCode>0.00%</c:formatCode>
                <c:ptCount val="3"/>
                <c:pt idx="0">
                  <c:v>0.12903225806451613</c:v>
                </c:pt>
                <c:pt idx="1">
                  <c:v>0.83870967741935487</c:v>
                </c:pt>
                <c:pt idx="2">
                  <c:v>3.2258064516129031E-2</c:v>
                </c:pt>
              </c:numCache>
            </c:numRef>
          </c:val>
          <c:extLst>
            <c:ext xmlns:c16="http://schemas.microsoft.com/office/drawing/2014/chart" uri="{C3380CC4-5D6E-409C-BE32-E72D297353CC}">
              <c16:uniqueId val="{00000011-458A-42C7-98AA-637EA1796932}"/>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layout/>
      <c:overlay val="0"/>
      <c:spPr>
        <a:solidFill>
          <a:schemeClr val="lt1">
            <a:lumMod val="95000"/>
            <a:alpha val="39000"/>
          </a:schemeClr>
        </a:solidFill>
        <a:ln>
          <a:noFill/>
        </a:ln>
        <a:effectLst/>
      </c:spPr>
      <c:txPr>
        <a:bodyPr rot="0" spcFirstLastPara="1" vertOverflow="ellipsis" vert="horz" wrap="square" anchor="ctr" anchorCtr="1"/>
        <a:lstStyle/>
        <a:p>
          <a:pPr>
            <a:defRPr sz="1400" b="0" i="0" u="none" strike="noStrike" kern="1200" baseline="0">
              <a:solidFill>
                <a:schemeClr val="dk1">
                  <a:lumMod val="75000"/>
                  <a:lumOff val="25000"/>
                </a:schemeClr>
              </a:solidFill>
              <a:latin typeface="Museo Sans Condensed" panose="02000000000000000000" pitchFamily="2" charset="0"/>
              <a:ea typeface="+mn-ea"/>
              <a:cs typeface="+mn-cs"/>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sz="1400">
          <a:latin typeface="Museo Sans Condensed" panose="02000000000000000000" pitchFamily="2"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261938</xdr:colOff>
      <xdr:row>0</xdr:row>
      <xdr:rowOff>186999</xdr:rowOff>
    </xdr:from>
    <xdr:to>
      <xdr:col>2</xdr:col>
      <xdr:colOff>726057</xdr:colOff>
      <xdr:row>1</xdr:row>
      <xdr:rowOff>596714</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61938" y="186999"/>
          <a:ext cx="4333650" cy="11240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440531</xdr:colOff>
      <xdr:row>7</xdr:row>
      <xdr:rowOff>23813</xdr:rowOff>
    </xdr:from>
    <xdr:to>
      <xdr:col>7</xdr:col>
      <xdr:colOff>130968</xdr:colOff>
      <xdr:row>27</xdr:row>
      <xdr:rowOff>28575</xdr:rowOff>
    </xdr:to>
    <xdr:graphicFrame macro="">
      <xdr:nvGraphicFramePr>
        <xdr:cNvPr id="2" name="Gráfico 1">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Silvia Milena Patiño León" id="{968A0EB1-69FF-4768-8D62-7108C6151EF3}" userId="d6d26dc346bc4bd4" providerId="Windows Live"/>
  <person displayName="ALEXANDER REINA" id="{5A377160-12E1-014C-A4D9-1FCC866D36E3}" userId="e8915857894c7c33"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7" dT="2021-12-15T00:47:19.38" personId="{968A0EB1-69FF-4768-8D62-7108C6151EF3}" id="{12ADD56A-200A-46B3-B01B-EB1A52AEC18A}">
    <text>Una categoría - producto puede tener varias actividades - tarea, en las cuales se le debe dar un peso porcentual a cada una y la sumatoria corresponde al 100% de la categoría -producto.</text>
  </threadedComment>
</ThreadedComments>
</file>

<file path=xl/threadedComments/threadedComment2.xml><?xml version="1.0" encoding="utf-8"?>
<ThreadedComments xmlns="http://schemas.microsoft.com/office/spreadsheetml/2018/threadedcomments" xmlns:x="http://schemas.openxmlformats.org/spreadsheetml/2006/main">
  <threadedComment ref="H7" dT="2021-12-15T00:47:19.38" personId="{968A0EB1-69FF-4768-8D62-7108C6151EF3}" id="{F6224D37-5C62-4BDC-8EC0-90ED3BE2E933}">
    <text>Una categoría - producto puede tener varias actividades - tarea, en las cuales se le debe dar un peso porcentual a cada una y la sumatoria corresponde al 100% de la categoría -producto.</text>
  </threadedComment>
  <threadedComment ref="E281" dT="2022-01-14T21:32:01.86" personId="{5A377160-12E1-014C-A4D9-1FCC866D36E3}" id="{D51586CE-5544-4A34-BEF9-0220E98765C4}">
    <text>Me parece que es más práctico colocar una actividad como preparar los recorridos de gestión territorial.</text>
  </threadedComment>
</ThreadedComments>
</file>

<file path=xl/threadedComments/threadedComment3.xml><?xml version="1.0" encoding="utf-8"?>
<ThreadedComments xmlns="http://schemas.microsoft.com/office/spreadsheetml/2018/threadedcomments" xmlns:x="http://schemas.openxmlformats.org/spreadsheetml/2006/main">
  <threadedComment ref="H7" dT="2021-12-15T00:47:19.38" personId="{968A0EB1-69FF-4768-8D62-7108C6151EF3}" id="{12ADD56A-200A-46B4-B01B-EB1A52AEC18A}">
    <text>Una categoría - producto puede tener varias actividades - tarea, en las cuales se le debe dar un peso porcentual a cada una y la sumatoria corresponde al 100% de la categoría -producto.</text>
  </threadedComment>
  <threadedComment ref="E279" dT="2022-01-14T21:32:01.86" personId="{5A377160-12E1-014C-A4D9-1FCC866D36E3}" id="{2D330849-DA6B-4359-8B29-E9D7CBF165B5}">
    <text>Me parece que es más práctico colocar una actividad como preparar los recorridos de gestión territorial.</text>
  </threadedComment>
</ThreadedComments>
</file>

<file path=xl/threadedComments/threadedComment4.xml><?xml version="1.0" encoding="utf-8"?>
<ThreadedComments xmlns="http://schemas.microsoft.com/office/spreadsheetml/2018/threadedcomments" xmlns:x="http://schemas.openxmlformats.org/spreadsheetml/2006/main">
  <threadedComment ref="H7" dT="2021-12-15T00:47:19.38" personId="{968A0EB1-69FF-4768-8D62-7108C6151EF3}" id="{12ADD56A-200A-46B5-B01B-EB1A52AEC18A}">
    <text>Una categoría - producto puede tener varias actividades - tarea, en las cuales se le debe dar un peso porcentual a cada una y la sumatoria corresponde al 100% de la categoría -producto.</text>
  </threadedComment>
  <threadedComment ref="E284" dT="2022-01-14T21:32:01.86" personId="{5A377160-12E1-014C-A4D9-1FCC866D36E3}" id="{2D330849-DA6B-435A-8B29-E9D7CBF165B5}">
    <text>Me parece que es más práctico colocar una actividad como preparar los recorridos de gestión territorial.</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X66"/>
  <sheetViews>
    <sheetView tabSelected="1" zoomScale="80" zoomScaleNormal="80" workbookViewId="0">
      <selection activeCell="D7" sqref="D7:D9"/>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3.140625" style="6" bestFit="1" customWidth="1"/>
    <col min="7" max="7" width="18" style="6" bestFit="1"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hidden="1" customWidth="1"/>
    <col min="39" max="39" width="26.42578125" style="3" customWidth="1"/>
    <col min="40" max="40" width="22.140625" style="6" customWidth="1"/>
    <col min="41" max="42" width="17.42578125" style="6" customWidth="1"/>
    <col min="43" max="43" width="11.42578125" style="124"/>
    <col min="44" max="44" width="86.28515625" style="1" customWidth="1"/>
    <col min="45" max="45" width="143.140625" style="1" customWidth="1"/>
    <col min="46" max="46" width="25.5703125" style="1" customWidth="1"/>
    <col min="47" max="47" width="5.5703125" style="124" customWidth="1"/>
    <col min="48" max="48" width="86.28515625" style="124" customWidth="1"/>
    <col min="49" max="49" width="124.28515625" style="124" customWidth="1"/>
    <col min="50" max="50" width="25.5703125" style="124" customWidth="1"/>
    <col min="51" max="16384" width="11.42578125" style="124"/>
  </cols>
  <sheetData>
    <row r="1" spans="1:50" s="1" customFormat="1" ht="56.25" customHeight="1">
      <c r="A1" s="178"/>
      <c r="B1" s="178"/>
      <c r="C1" s="178"/>
      <c r="D1" s="179" t="s">
        <v>0</v>
      </c>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c r="AL1" s="179"/>
      <c r="AM1" s="179"/>
      <c r="AN1" s="179"/>
      <c r="AO1" s="174" t="s">
        <v>1</v>
      </c>
      <c r="AP1" s="174"/>
    </row>
    <row r="2" spans="1:50" s="1" customFormat="1" ht="56.25" customHeight="1">
      <c r="A2" s="178"/>
      <c r="B2" s="178"/>
      <c r="C2" s="178"/>
      <c r="D2" s="179" t="s">
        <v>2</v>
      </c>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79"/>
      <c r="AK2" s="179"/>
      <c r="AL2" s="179"/>
      <c r="AM2" s="179"/>
      <c r="AN2" s="179"/>
      <c r="AO2" s="174"/>
      <c r="AP2" s="174"/>
    </row>
    <row r="3" spans="1:50" s="1" customFormat="1" ht="14.25" customHeight="1">
      <c r="A3" s="6"/>
      <c r="B3" s="6"/>
      <c r="C3" s="6"/>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M3" s="3"/>
      <c r="AN3" s="3"/>
      <c r="AO3" s="3"/>
      <c r="AP3" s="3"/>
    </row>
    <row r="4" spans="1:50" s="1" customFormat="1" ht="15">
      <c r="A4" s="6"/>
      <c r="B4" s="6"/>
      <c r="C4" s="6"/>
      <c r="E4" s="7"/>
      <c r="F4" s="7"/>
      <c r="G4" s="6"/>
      <c r="H4" s="6"/>
      <c r="I4" s="6"/>
      <c r="J4" s="6"/>
      <c r="K4" s="6"/>
      <c r="L4" s="6"/>
      <c r="M4" s="6"/>
      <c r="N4" s="6"/>
      <c r="O4" s="6"/>
      <c r="P4" s="6"/>
      <c r="Q4" s="6"/>
      <c r="R4" s="6"/>
      <c r="S4" s="6"/>
      <c r="T4" s="6"/>
      <c r="U4" s="6"/>
      <c r="V4" s="6"/>
      <c r="W4" s="6"/>
      <c r="X4" s="8"/>
      <c r="Y4" s="8"/>
      <c r="Z4" s="6"/>
      <c r="AA4" s="8"/>
      <c r="AB4" s="6"/>
      <c r="AC4" s="6"/>
      <c r="AD4" s="6"/>
      <c r="AE4" s="6"/>
      <c r="AF4" s="6"/>
      <c r="AG4" s="6"/>
      <c r="AH4" s="6"/>
      <c r="AI4" s="6"/>
      <c r="AJ4" s="5"/>
      <c r="AK4" s="5"/>
      <c r="AL4" s="5"/>
      <c r="AM4" s="3"/>
      <c r="AN4" s="6"/>
      <c r="AO4" s="6"/>
      <c r="AP4" s="6"/>
    </row>
    <row r="5" spans="1:50" s="1" customFormat="1" ht="38.25" customHeight="1">
      <c r="A5" s="9" t="s">
        <v>3</v>
      </c>
      <c r="B5" s="10">
        <v>44586</v>
      </c>
      <c r="C5" s="31" t="s">
        <v>862</v>
      </c>
      <c r="D5" s="33">
        <v>44680</v>
      </c>
      <c r="E5" s="32"/>
      <c r="F5" s="11"/>
      <c r="G5" s="12" t="s">
        <v>4</v>
      </c>
      <c r="H5" s="180" t="s">
        <v>1045</v>
      </c>
      <c r="I5" s="180"/>
      <c r="J5" s="180"/>
      <c r="K5" s="180"/>
      <c r="L5" s="180"/>
      <c r="M5" s="180"/>
      <c r="N5" s="180"/>
      <c r="O5" s="180"/>
      <c r="P5" s="180"/>
      <c r="Q5" s="13"/>
      <c r="R5" s="13"/>
      <c r="S5" s="13"/>
      <c r="T5" s="13"/>
      <c r="U5" s="13"/>
      <c r="V5" s="13"/>
      <c r="W5" s="13"/>
      <c r="X5" s="13"/>
      <c r="Y5" s="13"/>
      <c r="Z5" s="13"/>
      <c r="AA5" s="13"/>
      <c r="AB5" s="13"/>
      <c r="AC5" s="13"/>
      <c r="AD5" s="13"/>
      <c r="AE5" s="13"/>
      <c r="AF5" s="13"/>
      <c r="AG5" s="13"/>
      <c r="AH5" s="13"/>
      <c r="AI5" s="13"/>
      <c r="AJ5" s="13"/>
      <c r="AK5" s="13"/>
      <c r="AL5" s="13"/>
      <c r="AM5" s="13"/>
      <c r="AN5" s="13"/>
      <c r="AO5" s="34" t="s">
        <v>871</v>
      </c>
      <c r="AP5" s="30">
        <v>3</v>
      </c>
    </row>
    <row r="6" spans="1:50" s="19"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50" s="19" customFormat="1" ht="29.25" customHeight="1">
      <c r="A7" s="150" t="s">
        <v>6</v>
      </c>
      <c r="B7" s="150" t="s">
        <v>7</v>
      </c>
      <c r="C7" s="150" t="s">
        <v>8</v>
      </c>
      <c r="D7" s="150" t="s">
        <v>9</v>
      </c>
      <c r="E7" s="150" t="s">
        <v>10</v>
      </c>
      <c r="F7" s="150" t="s">
        <v>11</v>
      </c>
      <c r="G7" s="150" t="s">
        <v>12</v>
      </c>
      <c r="H7" s="150" t="s">
        <v>13</v>
      </c>
      <c r="I7" s="150" t="s">
        <v>14</v>
      </c>
      <c r="J7" s="150" t="s">
        <v>15</v>
      </c>
      <c r="K7" s="150"/>
      <c r="L7" s="150"/>
      <c r="M7" s="150"/>
      <c r="N7" s="150"/>
      <c r="O7" s="150"/>
      <c r="P7" s="150"/>
      <c r="Q7" s="150"/>
      <c r="R7" s="150"/>
      <c r="S7" s="150"/>
      <c r="T7" s="150"/>
      <c r="U7" s="150"/>
      <c r="V7" s="150"/>
      <c r="W7" s="150"/>
      <c r="X7" s="150"/>
      <c r="Y7" s="150"/>
      <c r="Z7" s="150"/>
      <c r="AA7" s="150"/>
      <c r="AB7" s="150"/>
      <c r="AC7" s="150"/>
      <c r="AD7" s="150"/>
      <c r="AE7" s="150"/>
      <c r="AF7" s="150"/>
      <c r="AG7" s="150"/>
      <c r="AH7" s="150" t="s">
        <v>16</v>
      </c>
      <c r="AI7" s="150" t="s">
        <v>17</v>
      </c>
      <c r="AJ7" s="150" t="s">
        <v>18</v>
      </c>
      <c r="AK7" s="150" t="s">
        <v>875</v>
      </c>
      <c r="AL7" s="175" t="s">
        <v>874</v>
      </c>
      <c r="AM7" s="150" t="s">
        <v>19</v>
      </c>
      <c r="AN7" s="150" t="s">
        <v>20</v>
      </c>
      <c r="AO7" s="150" t="s">
        <v>21</v>
      </c>
      <c r="AP7" s="150" t="s">
        <v>22</v>
      </c>
      <c r="AR7" s="148" t="s">
        <v>979</v>
      </c>
      <c r="AS7" s="148" t="s">
        <v>1007</v>
      </c>
      <c r="AT7" s="149" t="s">
        <v>925</v>
      </c>
      <c r="AV7" s="148" t="s">
        <v>978</v>
      </c>
      <c r="AW7" s="148" t="s">
        <v>1008</v>
      </c>
      <c r="AX7" s="149" t="s">
        <v>925</v>
      </c>
    </row>
    <row r="8" spans="1:50" ht="29.25" customHeight="1">
      <c r="A8" s="150"/>
      <c r="B8" s="150"/>
      <c r="C8" s="150"/>
      <c r="D8" s="150"/>
      <c r="E8" s="150"/>
      <c r="F8" s="150"/>
      <c r="G8" s="150"/>
      <c r="H8" s="150"/>
      <c r="I8" s="150"/>
      <c r="J8" s="150" t="s">
        <v>23</v>
      </c>
      <c r="K8" s="150"/>
      <c r="L8" s="150" t="s">
        <v>24</v>
      </c>
      <c r="M8" s="150"/>
      <c r="N8" s="150" t="s">
        <v>25</v>
      </c>
      <c r="O8" s="150"/>
      <c r="P8" s="150" t="s">
        <v>26</v>
      </c>
      <c r="Q8" s="150"/>
      <c r="R8" s="150" t="s">
        <v>27</v>
      </c>
      <c r="S8" s="150"/>
      <c r="T8" s="150" t="s">
        <v>28</v>
      </c>
      <c r="U8" s="150"/>
      <c r="V8" s="150" t="s">
        <v>29</v>
      </c>
      <c r="W8" s="150"/>
      <c r="X8" s="150" t="s">
        <v>30</v>
      </c>
      <c r="Y8" s="150"/>
      <c r="Z8" s="150" t="s">
        <v>31</v>
      </c>
      <c r="AA8" s="150"/>
      <c r="AB8" s="150" t="s">
        <v>32</v>
      </c>
      <c r="AC8" s="150"/>
      <c r="AD8" s="150" t="s">
        <v>33</v>
      </c>
      <c r="AE8" s="150"/>
      <c r="AF8" s="150" t="s">
        <v>34</v>
      </c>
      <c r="AG8" s="150" t="s">
        <v>34</v>
      </c>
      <c r="AH8" s="150"/>
      <c r="AI8" s="150"/>
      <c r="AJ8" s="150"/>
      <c r="AK8" s="150"/>
      <c r="AL8" s="176"/>
      <c r="AM8" s="150"/>
      <c r="AN8" s="150"/>
      <c r="AO8" s="150"/>
      <c r="AP8" s="150"/>
      <c r="AR8" s="148"/>
      <c r="AS8" s="148"/>
      <c r="AT8" s="149"/>
      <c r="AV8" s="148"/>
      <c r="AW8" s="148"/>
      <c r="AX8" s="149"/>
    </row>
    <row r="9" spans="1:50" ht="29.25" customHeight="1">
      <c r="A9" s="150"/>
      <c r="B9" s="150"/>
      <c r="C9" s="150"/>
      <c r="D9" s="150"/>
      <c r="E9" s="150"/>
      <c r="F9" s="150"/>
      <c r="G9" s="150"/>
      <c r="H9" s="150"/>
      <c r="I9" s="150"/>
      <c r="J9" s="21" t="s">
        <v>35</v>
      </c>
      <c r="K9" s="21" t="s">
        <v>36</v>
      </c>
      <c r="L9" s="21" t="s">
        <v>35</v>
      </c>
      <c r="M9" s="21" t="s">
        <v>36</v>
      </c>
      <c r="N9" s="21" t="s">
        <v>35</v>
      </c>
      <c r="O9" s="21" t="s">
        <v>36</v>
      </c>
      <c r="P9" s="21" t="s">
        <v>35</v>
      </c>
      <c r="Q9" s="21" t="s">
        <v>36</v>
      </c>
      <c r="R9" s="21" t="s">
        <v>35</v>
      </c>
      <c r="S9" s="21" t="s">
        <v>36</v>
      </c>
      <c r="T9" s="21" t="s">
        <v>35</v>
      </c>
      <c r="U9" s="21" t="s">
        <v>36</v>
      </c>
      <c r="V9" s="21" t="s">
        <v>35</v>
      </c>
      <c r="W9" s="21" t="s">
        <v>36</v>
      </c>
      <c r="X9" s="21" t="s">
        <v>35</v>
      </c>
      <c r="Y9" s="21" t="s">
        <v>36</v>
      </c>
      <c r="Z9" s="21" t="s">
        <v>35</v>
      </c>
      <c r="AA9" s="21" t="s">
        <v>36</v>
      </c>
      <c r="AB9" s="21" t="s">
        <v>35</v>
      </c>
      <c r="AC9" s="21" t="s">
        <v>36</v>
      </c>
      <c r="AD9" s="21" t="s">
        <v>35</v>
      </c>
      <c r="AE9" s="21" t="s">
        <v>36</v>
      </c>
      <c r="AF9" s="21" t="s">
        <v>35</v>
      </c>
      <c r="AG9" s="21" t="s">
        <v>36</v>
      </c>
      <c r="AH9" s="150"/>
      <c r="AI9" s="150"/>
      <c r="AJ9" s="150"/>
      <c r="AK9" s="150"/>
      <c r="AL9" s="177"/>
      <c r="AM9" s="150"/>
      <c r="AN9" s="150"/>
      <c r="AO9" s="150"/>
      <c r="AP9" s="150"/>
      <c r="AR9" s="148"/>
      <c r="AS9" s="148"/>
      <c r="AT9" s="149"/>
      <c r="AV9" s="148"/>
      <c r="AW9" s="148"/>
      <c r="AX9" s="149"/>
    </row>
    <row r="10" spans="1:50" s="125" customFormat="1" ht="371.25">
      <c r="A10" s="38" t="s">
        <v>37</v>
      </c>
      <c r="B10" s="39" t="s">
        <v>38</v>
      </c>
      <c r="C10" s="39">
        <v>528</v>
      </c>
      <c r="D10" s="22" t="s">
        <v>266</v>
      </c>
      <c r="E10" s="45" t="s">
        <v>267</v>
      </c>
      <c r="F10" s="23">
        <v>44564</v>
      </c>
      <c r="G10" s="23">
        <v>44926</v>
      </c>
      <c r="H10" s="173">
        <f>+I10+I11+I12+I13+I14+I15+I16+I17+I19+I20</f>
        <v>1</v>
      </c>
      <c r="I10" s="37">
        <v>0.2</v>
      </c>
      <c r="J10" s="37"/>
      <c r="K10" s="37"/>
      <c r="L10" s="37">
        <v>0.25</v>
      </c>
      <c r="M10" s="37"/>
      <c r="N10" s="37"/>
      <c r="O10" s="37"/>
      <c r="P10" s="37">
        <v>0.25</v>
      </c>
      <c r="Q10" s="37"/>
      <c r="R10" s="37"/>
      <c r="S10" s="37"/>
      <c r="T10" s="37"/>
      <c r="U10" s="37"/>
      <c r="V10" s="37">
        <v>0.25</v>
      </c>
      <c r="W10" s="37"/>
      <c r="X10" s="37"/>
      <c r="Y10" s="37"/>
      <c r="Z10" s="37"/>
      <c r="AA10" s="37"/>
      <c r="AB10" s="37"/>
      <c r="AC10" s="37"/>
      <c r="AD10" s="37"/>
      <c r="AE10" s="37"/>
      <c r="AF10" s="37">
        <v>0.25</v>
      </c>
      <c r="AG10" s="37"/>
      <c r="AH10" s="37">
        <f t="shared" ref="AH10:AI23" si="0">+J10+L10+N10+P10+R10+T10+V10+X10+Z10+AB10+AD10+AF10</f>
        <v>1</v>
      </c>
      <c r="AI10" s="40">
        <f t="shared" si="0"/>
        <v>0</v>
      </c>
      <c r="AJ10" s="22" t="s">
        <v>268</v>
      </c>
      <c r="AK10" s="43" t="s">
        <v>78</v>
      </c>
      <c r="AL10" s="43" t="s">
        <v>78</v>
      </c>
      <c r="AM10" s="41" t="s">
        <v>234</v>
      </c>
      <c r="AN10" s="41" t="s">
        <v>261</v>
      </c>
      <c r="AO10" s="24" t="s">
        <v>236</v>
      </c>
      <c r="AP10" s="24" t="s">
        <v>225</v>
      </c>
      <c r="AR10" s="107" t="s">
        <v>926</v>
      </c>
      <c r="AS10" s="106" t="s">
        <v>927</v>
      </c>
      <c r="AT10" s="108" t="s">
        <v>928</v>
      </c>
      <c r="AV10" s="107" t="s">
        <v>980</v>
      </c>
      <c r="AW10" s="106" t="s">
        <v>1002</v>
      </c>
      <c r="AX10" s="108" t="s">
        <v>928</v>
      </c>
    </row>
    <row r="11" spans="1:50" s="125" customFormat="1" ht="75.75" customHeight="1">
      <c r="A11" s="38" t="s">
        <v>37</v>
      </c>
      <c r="B11" s="39" t="s">
        <v>38</v>
      </c>
      <c r="C11" s="39">
        <v>528</v>
      </c>
      <c r="D11" s="22" t="s">
        <v>269</v>
      </c>
      <c r="E11" s="45" t="s">
        <v>270</v>
      </c>
      <c r="F11" s="46">
        <v>44866</v>
      </c>
      <c r="G11" s="23">
        <v>44925</v>
      </c>
      <c r="H11" s="173"/>
      <c r="I11" s="37">
        <v>0.08</v>
      </c>
      <c r="J11" s="37"/>
      <c r="K11" s="37"/>
      <c r="L11" s="37"/>
      <c r="M11" s="37"/>
      <c r="N11" s="37"/>
      <c r="O11" s="37"/>
      <c r="P11" s="37"/>
      <c r="Q11" s="37"/>
      <c r="R11" s="37"/>
      <c r="S11" s="37"/>
      <c r="T11" s="37"/>
      <c r="U11" s="37"/>
      <c r="V11" s="37"/>
      <c r="W11" s="37"/>
      <c r="X11" s="37"/>
      <c r="Y11" s="37"/>
      <c r="Z11" s="37"/>
      <c r="AA11" s="37"/>
      <c r="AB11" s="37"/>
      <c r="AC11" s="37"/>
      <c r="AD11" s="37">
        <v>0.5</v>
      </c>
      <c r="AE11" s="37"/>
      <c r="AF11" s="37">
        <v>0.5</v>
      </c>
      <c r="AG11" s="37"/>
      <c r="AH11" s="37">
        <f t="shared" si="0"/>
        <v>1</v>
      </c>
      <c r="AI11" s="40">
        <f t="shared" si="0"/>
        <v>0</v>
      </c>
      <c r="AJ11" s="22" t="s">
        <v>271</v>
      </c>
      <c r="AK11" s="43" t="s">
        <v>78</v>
      </c>
      <c r="AL11" s="43" t="s">
        <v>78</v>
      </c>
      <c r="AM11" s="41" t="s">
        <v>234</v>
      </c>
      <c r="AN11" s="41" t="s">
        <v>261</v>
      </c>
      <c r="AO11" s="24" t="s">
        <v>236</v>
      </c>
      <c r="AP11" s="24" t="s">
        <v>225</v>
      </c>
      <c r="AR11" s="109" t="s">
        <v>929</v>
      </c>
      <c r="AS11" s="110" t="s">
        <v>930</v>
      </c>
      <c r="AT11" s="111" t="s">
        <v>931</v>
      </c>
      <c r="AV11" s="110" t="s">
        <v>929</v>
      </c>
      <c r="AW11" s="110" t="s">
        <v>930</v>
      </c>
      <c r="AX11" s="111" t="s">
        <v>931</v>
      </c>
    </row>
    <row r="12" spans="1:50" s="125" customFormat="1" ht="75.75" customHeight="1">
      <c r="A12" s="38" t="s">
        <v>37</v>
      </c>
      <c r="B12" s="39" t="s">
        <v>38</v>
      </c>
      <c r="C12" s="39">
        <v>528</v>
      </c>
      <c r="D12" s="22" t="s">
        <v>272</v>
      </c>
      <c r="E12" s="45" t="s">
        <v>273</v>
      </c>
      <c r="F12" s="46">
        <v>44866</v>
      </c>
      <c r="G12" s="23">
        <v>44925</v>
      </c>
      <c r="H12" s="173"/>
      <c r="I12" s="37">
        <v>0.08</v>
      </c>
      <c r="J12" s="37"/>
      <c r="K12" s="37"/>
      <c r="L12" s="37"/>
      <c r="M12" s="37"/>
      <c r="N12" s="37"/>
      <c r="O12" s="37"/>
      <c r="P12" s="37"/>
      <c r="Q12" s="37"/>
      <c r="R12" s="37"/>
      <c r="S12" s="37"/>
      <c r="T12" s="37"/>
      <c r="U12" s="37"/>
      <c r="V12" s="37"/>
      <c r="W12" s="37"/>
      <c r="X12" s="37"/>
      <c r="Y12" s="37"/>
      <c r="Z12" s="37"/>
      <c r="AA12" s="37"/>
      <c r="AB12" s="37"/>
      <c r="AC12" s="37"/>
      <c r="AD12" s="37">
        <v>0.5</v>
      </c>
      <c r="AE12" s="37"/>
      <c r="AF12" s="37">
        <v>0.5</v>
      </c>
      <c r="AG12" s="37"/>
      <c r="AH12" s="37">
        <f t="shared" si="0"/>
        <v>1</v>
      </c>
      <c r="AI12" s="40">
        <f t="shared" si="0"/>
        <v>0</v>
      </c>
      <c r="AJ12" s="22" t="s">
        <v>274</v>
      </c>
      <c r="AK12" s="43" t="s">
        <v>78</v>
      </c>
      <c r="AL12" s="43" t="s">
        <v>78</v>
      </c>
      <c r="AM12" s="41" t="s">
        <v>234</v>
      </c>
      <c r="AN12" s="41" t="s">
        <v>261</v>
      </c>
      <c r="AO12" s="24" t="s">
        <v>236</v>
      </c>
      <c r="AP12" s="24" t="s">
        <v>225</v>
      </c>
      <c r="AR12" s="109" t="s">
        <v>929</v>
      </c>
      <c r="AS12" s="110" t="s">
        <v>930</v>
      </c>
      <c r="AT12" s="111" t="s">
        <v>931</v>
      </c>
      <c r="AV12" s="110" t="s">
        <v>929</v>
      </c>
      <c r="AW12" s="110" t="s">
        <v>930</v>
      </c>
      <c r="AX12" s="111" t="s">
        <v>931</v>
      </c>
    </row>
    <row r="13" spans="1:50" s="125" customFormat="1" ht="75.75" customHeight="1">
      <c r="A13" s="38" t="s">
        <v>37</v>
      </c>
      <c r="B13" s="39" t="s">
        <v>38</v>
      </c>
      <c r="C13" s="39">
        <v>528</v>
      </c>
      <c r="D13" s="22" t="s">
        <v>269</v>
      </c>
      <c r="E13" s="45" t="s">
        <v>275</v>
      </c>
      <c r="F13" s="46">
        <v>44896</v>
      </c>
      <c r="G13" s="23">
        <v>44925</v>
      </c>
      <c r="H13" s="173"/>
      <c r="I13" s="37">
        <v>0.04</v>
      </c>
      <c r="J13" s="37"/>
      <c r="K13" s="37"/>
      <c r="L13" s="37"/>
      <c r="M13" s="37"/>
      <c r="N13" s="37"/>
      <c r="O13" s="37"/>
      <c r="P13" s="37"/>
      <c r="Q13" s="37"/>
      <c r="R13" s="37"/>
      <c r="S13" s="37"/>
      <c r="T13" s="37"/>
      <c r="U13" s="37"/>
      <c r="V13" s="37"/>
      <c r="W13" s="37"/>
      <c r="X13" s="37"/>
      <c r="Y13" s="37"/>
      <c r="Z13" s="37"/>
      <c r="AA13" s="37"/>
      <c r="AB13" s="37"/>
      <c r="AC13" s="37"/>
      <c r="AD13" s="37"/>
      <c r="AE13" s="37"/>
      <c r="AF13" s="37">
        <v>1</v>
      </c>
      <c r="AG13" s="37"/>
      <c r="AH13" s="37">
        <f t="shared" si="0"/>
        <v>1</v>
      </c>
      <c r="AI13" s="40">
        <f t="shared" si="0"/>
        <v>0</v>
      </c>
      <c r="AJ13" s="22" t="s">
        <v>276</v>
      </c>
      <c r="AK13" s="43" t="s">
        <v>78</v>
      </c>
      <c r="AL13" s="43" t="s">
        <v>78</v>
      </c>
      <c r="AM13" s="41" t="s">
        <v>234</v>
      </c>
      <c r="AN13" s="41" t="s">
        <v>261</v>
      </c>
      <c r="AO13" s="24" t="s">
        <v>236</v>
      </c>
      <c r="AP13" s="24" t="s">
        <v>225</v>
      </c>
      <c r="AR13" s="109" t="s">
        <v>929</v>
      </c>
      <c r="AS13" s="110" t="s">
        <v>932</v>
      </c>
      <c r="AT13" s="111" t="s">
        <v>931</v>
      </c>
      <c r="AV13" s="110" t="s">
        <v>929</v>
      </c>
      <c r="AW13" s="110" t="s">
        <v>932</v>
      </c>
      <c r="AX13" s="111" t="s">
        <v>931</v>
      </c>
    </row>
    <row r="14" spans="1:50" s="125" customFormat="1" ht="300">
      <c r="A14" s="38" t="s">
        <v>37</v>
      </c>
      <c r="B14" s="39" t="s">
        <v>38</v>
      </c>
      <c r="C14" s="39">
        <v>528</v>
      </c>
      <c r="D14" s="22" t="s">
        <v>277</v>
      </c>
      <c r="E14" s="45" t="s">
        <v>278</v>
      </c>
      <c r="F14" s="46">
        <v>44562</v>
      </c>
      <c r="G14" s="23">
        <v>44592</v>
      </c>
      <c r="H14" s="173"/>
      <c r="I14" s="37">
        <v>0.1</v>
      </c>
      <c r="J14" s="37">
        <v>1</v>
      </c>
      <c r="K14" s="37"/>
      <c r="L14" s="37"/>
      <c r="M14" s="37"/>
      <c r="N14" s="37"/>
      <c r="O14" s="37"/>
      <c r="P14" s="37"/>
      <c r="Q14" s="37"/>
      <c r="R14" s="37"/>
      <c r="S14" s="37"/>
      <c r="T14" s="37"/>
      <c r="U14" s="37"/>
      <c r="V14" s="37"/>
      <c r="W14" s="37"/>
      <c r="X14" s="37"/>
      <c r="Y14" s="37"/>
      <c r="Z14" s="37"/>
      <c r="AA14" s="37"/>
      <c r="AB14" s="37"/>
      <c r="AC14" s="37"/>
      <c r="AD14" s="37"/>
      <c r="AE14" s="37"/>
      <c r="AF14" s="37"/>
      <c r="AG14" s="37"/>
      <c r="AH14" s="37">
        <f t="shared" si="0"/>
        <v>1</v>
      </c>
      <c r="AI14" s="40">
        <f t="shared" si="0"/>
        <v>0</v>
      </c>
      <c r="AJ14" s="22" t="s">
        <v>279</v>
      </c>
      <c r="AK14" s="43" t="s">
        <v>78</v>
      </c>
      <c r="AL14" s="43" t="s">
        <v>78</v>
      </c>
      <c r="AM14" s="41" t="s">
        <v>234</v>
      </c>
      <c r="AN14" s="41" t="s">
        <v>261</v>
      </c>
      <c r="AO14" s="24" t="s">
        <v>236</v>
      </c>
      <c r="AP14" s="24" t="s">
        <v>225</v>
      </c>
      <c r="AR14" s="106" t="s">
        <v>933</v>
      </c>
      <c r="AS14" s="112" t="s">
        <v>934</v>
      </c>
      <c r="AT14" s="113" t="s">
        <v>935</v>
      </c>
      <c r="AV14" s="106" t="s">
        <v>78</v>
      </c>
      <c r="AW14" s="112" t="s">
        <v>981</v>
      </c>
      <c r="AX14" s="113" t="s">
        <v>935</v>
      </c>
    </row>
    <row r="15" spans="1:50" s="125" customFormat="1" ht="243">
      <c r="A15" s="38" t="s">
        <v>37</v>
      </c>
      <c r="B15" s="39" t="s">
        <v>38</v>
      </c>
      <c r="C15" s="39">
        <v>528</v>
      </c>
      <c r="D15" s="22" t="s">
        <v>280</v>
      </c>
      <c r="E15" s="45" t="s">
        <v>281</v>
      </c>
      <c r="F15" s="46">
        <v>44562</v>
      </c>
      <c r="G15" s="23">
        <v>44592</v>
      </c>
      <c r="H15" s="173"/>
      <c r="I15" s="37">
        <v>0.05</v>
      </c>
      <c r="J15" s="37">
        <v>1</v>
      </c>
      <c r="K15" s="37"/>
      <c r="L15" s="37"/>
      <c r="M15" s="37"/>
      <c r="N15" s="37"/>
      <c r="O15" s="37"/>
      <c r="P15" s="37"/>
      <c r="Q15" s="37"/>
      <c r="R15" s="37"/>
      <c r="S15" s="37"/>
      <c r="T15" s="37"/>
      <c r="U15" s="37"/>
      <c r="V15" s="37"/>
      <c r="W15" s="37"/>
      <c r="X15" s="37"/>
      <c r="Y15" s="37"/>
      <c r="Z15" s="37"/>
      <c r="AA15" s="37"/>
      <c r="AB15" s="37"/>
      <c r="AC15" s="37"/>
      <c r="AD15" s="37"/>
      <c r="AE15" s="37"/>
      <c r="AF15" s="37"/>
      <c r="AG15" s="37"/>
      <c r="AH15" s="37">
        <f>+J15+L15+N15+P15+R15+T15+V15+X15+Z15+AB15+AD15+AF15</f>
        <v>1</v>
      </c>
      <c r="AI15" s="40">
        <f>+K15+M15+O15+Q15+S15+U15+W15+Y15+AA15+AC15+AE15+AG15</f>
        <v>0</v>
      </c>
      <c r="AJ15" s="22" t="s">
        <v>282</v>
      </c>
      <c r="AK15" s="43" t="s">
        <v>78</v>
      </c>
      <c r="AL15" s="43" t="s">
        <v>78</v>
      </c>
      <c r="AM15" s="41" t="s">
        <v>234</v>
      </c>
      <c r="AN15" s="41" t="s">
        <v>261</v>
      </c>
      <c r="AO15" s="24" t="s">
        <v>236</v>
      </c>
      <c r="AP15" s="24" t="s">
        <v>225</v>
      </c>
      <c r="AR15" s="106" t="s">
        <v>936</v>
      </c>
      <c r="AS15" s="112" t="s">
        <v>937</v>
      </c>
      <c r="AT15" s="113" t="s">
        <v>935</v>
      </c>
      <c r="AV15" s="106" t="s">
        <v>78</v>
      </c>
      <c r="AW15" s="112" t="s">
        <v>981</v>
      </c>
      <c r="AX15" s="113" t="s">
        <v>935</v>
      </c>
    </row>
    <row r="16" spans="1:50" s="125" customFormat="1" ht="186">
      <c r="A16" s="38" t="s">
        <v>37</v>
      </c>
      <c r="B16" s="39" t="s">
        <v>38</v>
      </c>
      <c r="C16" s="39">
        <v>528</v>
      </c>
      <c r="D16" s="22" t="s">
        <v>283</v>
      </c>
      <c r="E16" s="45" t="s">
        <v>284</v>
      </c>
      <c r="F16" s="46">
        <v>44593</v>
      </c>
      <c r="G16" s="23">
        <v>44620</v>
      </c>
      <c r="H16" s="173"/>
      <c r="I16" s="37">
        <v>0.05</v>
      </c>
      <c r="J16" s="37"/>
      <c r="K16" s="37"/>
      <c r="L16" s="37">
        <v>1</v>
      </c>
      <c r="M16" s="37"/>
      <c r="N16" s="37"/>
      <c r="O16" s="37"/>
      <c r="P16" s="37"/>
      <c r="Q16" s="37"/>
      <c r="R16" s="37"/>
      <c r="S16" s="37"/>
      <c r="T16" s="37"/>
      <c r="U16" s="37"/>
      <c r="V16" s="37"/>
      <c r="W16" s="37"/>
      <c r="X16" s="37"/>
      <c r="Y16" s="37"/>
      <c r="Z16" s="37"/>
      <c r="AA16" s="37"/>
      <c r="AB16" s="37"/>
      <c r="AC16" s="37"/>
      <c r="AD16" s="37"/>
      <c r="AE16" s="37"/>
      <c r="AF16" s="37"/>
      <c r="AG16" s="37"/>
      <c r="AH16" s="37">
        <f t="shared" si="0"/>
        <v>1</v>
      </c>
      <c r="AI16" s="40">
        <f t="shared" si="0"/>
        <v>0</v>
      </c>
      <c r="AJ16" s="22" t="s">
        <v>285</v>
      </c>
      <c r="AK16" s="43" t="s">
        <v>78</v>
      </c>
      <c r="AL16" s="43" t="s">
        <v>78</v>
      </c>
      <c r="AM16" s="41" t="s">
        <v>234</v>
      </c>
      <c r="AN16" s="41" t="s">
        <v>261</v>
      </c>
      <c r="AO16" s="24" t="s">
        <v>236</v>
      </c>
      <c r="AP16" s="24" t="s">
        <v>225</v>
      </c>
      <c r="AR16" s="106" t="s">
        <v>938</v>
      </c>
      <c r="AS16" s="106" t="s">
        <v>939</v>
      </c>
      <c r="AT16" s="114" t="s">
        <v>940</v>
      </c>
      <c r="AV16" s="106" t="s">
        <v>78</v>
      </c>
      <c r="AW16" s="112" t="s">
        <v>982</v>
      </c>
      <c r="AX16" s="114" t="s">
        <v>940</v>
      </c>
    </row>
    <row r="17" spans="1:50" s="125" customFormat="1" ht="376.5" customHeight="1">
      <c r="A17" s="151" t="s">
        <v>37</v>
      </c>
      <c r="B17" s="151" t="s">
        <v>38</v>
      </c>
      <c r="C17" s="153">
        <v>528</v>
      </c>
      <c r="D17" s="155" t="s">
        <v>286</v>
      </c>
      <c r="E17" s="157" t="s">
        <v>287</v>
      </c>
      <c r="F17" s="159">
        <v>44593</v>
      </c>
      <c r="G17" s="161">
        <v>44925</v>
      </c>
      <c r="H17" s="173"/>
      <c r="I17" s="163">
        <v>0.1</v>
      </c>
      <c r="J17" s="163"/>
      <c r="K17" s="163"/>
      <c r="L17" s="163"/>
      <c r="M17" s="163"/>
      <c r="N17" s="163">
        <v>0.25</v>
      </c>
      <c r="O17" s="163"/>
      <c r="P17" s="163"/>
      <c r="Q17" s="163"/>
      <c r="R17" s="163"/>
      <c r="S17" s="163"/>
      <c r="T17" s="163">
        <v>0.25</v>
      </c>
      <c r="U17" s="163"/>
      <c r="V17" s="163"/>
      <c r="W17" s="163"/>
      <c r="X17" s="163"/>
      <c r="Y17" s="163"/>
      <c r="Z17" s="163">
        <v>0.25</v>
      </c>
      <c r="AA17" s="163"/>
      <c r="AB17" s="163"/>
      <c r="AC17" s="163"/>
      <c r="AD17" s="163"/>
      <c r="AE17" s="163"/>
      <c r="AF17" s="163">
        <v>0.25</v>
      </c>
      <c r="AG17" s="163"/>
      <c r="AH17" s="163">
        <f t="shared" si="0"/>
        <v>1</v>
      </c>
      <c r="AI17" s="169">
        <f t="shared" si="0"/>
        <v>0</v>
      </c>
      <c r="AJ17" s="155" t="s">
        <v>288</v>
      </c>
      <c r="AK17" s="171" t="s">
        <v>78</v>
      </c>
      <c r="AL17" s="171" t="s">
        <v>78</v>
      </c>
      <c r="AM17" s="167" t="s">
        <v>289</v>
      </c>
      <c r="AN17" s="167" t="s">
        <v>290</v>
      </c>
      <c r="AO17" s="167" t="s">
        <v>291</v>
      </c>
      <c r="AP17" s="167" t="s">
        <v>225</v>
      </c>
      <c r="AR17" s="192" t="s">
        <v>929</v>
      </c>
      <c r="AS17" s="194" t="s">
        <v>1025</v>
      </c>
      <c r="AT17" s="165" t="s">
        <v>928</v>
      </c>
      <c r="AV17" s="192" t="s">
        <v>929</v>
      </c>
      <c r="AW17" s="194" t="s">
        <v>1026</v>
      </c>
      <c r="AX17" s="165" t="s">
        <v>928</v>
      </c>
    </row>
    <row r="18" spans="1:50" s="125" customFormat="1" ht="32.25" customHeight="1">
      <c r="A18" s="152"/>
      <c r="B18" s="152"/>
      <c r="C18" s="154"/>
      <c r="D18" s="156"/>
      <c r="E18" s="158"/>
      <c r="F18" s="160"/>
      <c r="G18" s="162"/>
      <c r="H18" s="173"/>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70"/>
      <c r="AJ18" s="156"/>
      <c r="AK18" s="172"/>
      <c r="AL18" s="172"/>
      <c r="AM18" s="168"/>
      <c r="AN18" s="168"/>
      <c r="AO18" s="168"/>
      <c r="AP18" s="168"/>
      <c r="AR18" s="193"/>
      <c r="AS18" s="195"/>
      <c r="AT18" s="166"/>
      <c r="AV18" s="193"/>
      <c r="AW18" s="195"/>
      <c r="AX18" s="166"/>
    </row>
    <row r="19" spans="1:50" s="125" customFormat="1" ht="276.75" customHeight="1">
      <c r="A19" s="38" t="s">
        <v>37</v>
      </c>
      <c r="B19" s="39" t="s">
        <v>38</v>
      </c>
      <c r="C19" s="39">
        <v>528</v>
      </c>
      <c r="D19" s="22" t="s">
        <v>292</v>
      </c>
      <c r="E19" s="45" t="s">
        <v>293</v>
      </c>
      <c r="F19" s="94">
        <v>44652</v>
      </c>
      <c r="G19" s="128">
        <v>44925</v>
      </c>
      <c r="H19" s="173"/>
      <c r="I19" s="37">
        <v>0.1</v>
      </c>
      <c r="J19" s="37"/>
      <c r="K19" s="37"/>
      <c r="L19" s="37"/>
      <c r="M19" s="37"/>
      <c r="N19" s="37"/>
      <c r="O19" s="37"/>
      <c r="P19" s="37"/>
      <c r="Q19" s="37"/>
      <c r="R19" s="37">
        <v>0.33329999999999999</v>
      </c>
      <c r="S19" s="37"/>
      <c r="T19" s="37"/>
      <c r="U19" s="37"/>
      <c r="V19" s="37"/>
      <c r="W19" s="37"/>
      <c r="X19" s="37"/>
      <c r="Y19" s="37"/>
      <c r="Z19" s="37">
        <v>0.33329999999999999</v>
      </c>
      <c r="AA19" s="37"/>
      <c r="AB19" s="37"/>
      <c r="AC19" s="37"/>
      <c r="AD19" s="37"/>
      <c r="AE19" s="37"/>
      <c r="AF19" s="37">
        <v>0.33329999999999999</v>
      </c>
      <c r="AG19" s="37"/>
      <c r="AH19" s="37">
        <f t="shared" si="0"/>
        <v>0.99990000000000001</v>
      </c>
      <c r="AI19" s="40">
        <f t="shared" si="0"/>
        <v>0</v>
      </c>
      <c r="AJ19" s="22" t="s">
        <v>294</v>
      </c>
      <c r="AK19" s="43" t="s">
        <v>78</v>
      </c>
      <c r="AL19" s="43" t="s">
        <v>78</v>
      </c>
      <c r="AM19" s="41" t="s">
        <v>234</v>
      </c>
      <c r="AN19" s="41" t="s">
        <v>261</v>
      </c>
      <c r="AO19" s="24" t="s">
        <v>236</v>
      </c>
      <c r="AP19" s="24" t="s">
        <v>225</v>
      </c>
      <c r="AR19" s="115" t="s">
        <v>941</v>
      </c>
      <c r="AS19" s="112" t="s">
        <v>942</v>
      </c>
      <c r="AT19" s="108" t="s">
        <v>928</v>
      </c>
      <c r="AV19" s="115" t="s">
        <v>989</v>
      </c>
      <c r="AW19" s="112" t="s">
        <v>1027</v>
      </c>
      <c r="AX19" s="108" t="s">
        <v>928</v>
      </c>
    </row>
    <row r="20" spans="1:50" s="125" customFormat="1" ht="196.5" customHeight="1">
      <c r="A20" s="38" t="s">
        <v>37</v>
      </c>
      <c r="B20" s="39" t="s">
        <v>38</v>
      </c>
      <c r="C20" s="39">
        <v>528</v>
      </c>
      <c r="D20" s="22" t="s">
        <v>295</v>
      </c>
      <c r="E20" s="45" t="s">
        <v>296</v>
      </c>
      <c r="F20" s="94">
        <v>44652</v>
      </c>
      <c r="G20" s="23">
        <v>44925</v>
      </c>
      <c r="H20" s="173"/>
      <c r="I20" s="37">
        <v>0.2</v>
      </c>
      <c r="J20" s="37"/>
      <c r="K20" s="37"/>
      <c r="L20" s="37"/>
      <c r="M20" s="37"/>
      <c r="N20" s="37"/>
      <c r="O20" s="37"/>
      <c r="P20" s="37"/>
      <c r="Q20" s="37"/>
      <c r="R20" s="37">
        <v>0.33329999999999999</v>
      </c>
      <c r="S20" s="37"/>
      <c r="T20" s="37"/>
      <c r="U20" s="37"/>
      <c r="V20" s="37"/>
      <c r="W20" s="37"/>
      <c r="X20" s="37"/>
      <c r="Y20" s="37"/>
      <c r="Z20" s="37">
        <v>0.33329999999999999</v>
      </c>
      <c r="AA20" s="37"/>
      <c r="AB20" s="37"/>
      <c r="AC20" s="37"/>
      <c r="AD20" s="37"/>
      <c r="AE20" s="37"/>
      <c r="AF20" s="37">
        <v>0.33329999999999999</v>
      </c>
      <c r="AG20" s="37"/>
      <c r="AH20" s="37">
        <f t="shared" si="0"/>
        <v>0.99990000000000001</v>
      </c>
      <c r="AI20" s="40">
        <f t="shared" si="0"/>
        <v>0</v>
      </c>
      <c r="AJ20" s="22" t="s">
        <v>297</v>
      </c>
      <c r="AK20" s="43" t="s">
        <v>78</v>
      </c>
      <c r="AL20" s="43" t="s">
        <v>78</v>
      </c>
      <c r="AM20" s="41" t="s">
        <v>234</v>
      </c>
      <c r="AN20" s="41" t="s">
        <v>261</v>
      </c>
      <c r="AO20" s="24" t="s">
        <v>236</v>
      </c>
      <c r="AP20" s="24" t="s">
        <v>225</v>
      </c>
      <c r="AR20" s="115" t="s">
        <v>941</v>
      </c>
      <c r="AS20" s="112" t="s">
        <v>942</v>
      </c>
      <c r="AT20" s="108" t="s">
        <v>928</v>
      </c>
      <c r="AV20" s="115" t="s">
        <v>990</v>
      </c>
      <c r="AW20" s="112" t="s">
        <v>1018</v>
      </c>
      <c r="AX20" s="114" t="s">
        <v>1017</v>
      </c>
    </row>
    <row r="21" spans="1:50" s="125" customFormat="1" ht="120.75" customHeight="1">
      <c r="A21" s="38" t="s">
        <v>37</v>
      </c>
      <c r="B21" s="39" t="s">
        <v>38</v>
      </c>
      <c r="C21" s="39">
        <v>528</v>
      </c>
      <c r="D21" s="22" t="s">
        <v>298</v>
      </c>
      <c r="E21" s="45" t="s">
        <v>299</v>
      </c>
      <c r="F21" s="46">
        <v>44713</v>
      </c>
      <c r="G21" s="23">
        <v>44804</v>
      </c>
      <c r="H21" s="173">
        <f>+I21+I22</f>
        <v>1</v>
      </c>
      <c r="I21" s="37">
        <v>0.3</v>
      </c>
      <c r="J21" s="37"/>
      <c r="K21" s="37"/>
      <c r="L21" s="37"/>
      <c r="M21" s="37"/>
      <c r="N21" s="37"/>
      <c r="O21" s="37"/>
      <c r="P21" s="37"/>
      <c r="Q21" s="37"/>
      <c r="R21" s="37"/>
      <c r="S21" s="37"/>
      <c r="T21" s="37">
        <v>0.2</v>
      </c>
      <c r="U21" s="37"/>
      <c r="V21" s="37">
        <v>0.2</v>
      </c>
      <c r="W21" s="37"/>
      <c r="X21" s="37">
        <v>0.6</v>
      </c>
      <c r="Y21" s="37"/>
      <c r="Z21" s="37"/>
      <c r="AA21" s="37"/>
      <c r="AB21" s="37"/>
      <c r="AC21" s="37"/>
      <c r="AD21" s="37"/>
      <c r="AE21" s="37"/>
      <c r="AF21" s="37"/>
      <c r="AG21" s="37"/>
      <c r="AH21" s="37">
        <f t="shared" si="0"/>
        <v>1</v>
      </c>
      <c r="AI21" s="40">
        <f t="shared" si="0"/>
        <v>0</v>
      </c>
      <c r="AJ21" s="22" t="s">
        <v>300</v>
      </c>
      <c r="AK21" s="43" t="s">
        <v>78</v>
      </c>
      <c r="AL21" s="43" t="s">
        <v>78</v>
      </c>
      <c r="AM21" s="41" t="s">
        <v>301</v>
      </c>
      <c r="AN21" s="41" t="s">
        <v>302</v>
      </c>
      <c r="AO21" s="24" t="s">
        <v>303</v>
      </c>
      <c r="AP21" s="24" t="s">
        <v>225</v>
      </c>
      <c r="AR21" s="110" t="s">
        <v>929</v>
      </c>
      <c r="AS21" s="110" t="s">
        <v>943</v>
      </c>
      <c r="AT21" s="116" t="s">
        <v>931</v>
      </c>
      <c r="AV21" s="112" t="s">
        <v>1028</v>
      </c>
      <c r="AW21" s="112" t="s">
        <v>995</v>
      </c>
      <c r="AX21" s="108" t="s">
        <v>928</v>
      </c>
    </row>
    <row r="22" spans="1:50" s="125" customFormat="1" ht="75.75" customHeight="1">
      <c r="A22" s="38" t="s">
        <v>37</v>
      </c>
      <c r="B22" s="39" t="s">
        <v>38</v>
      </c>
      <c r="C22" s="39">
        <v>528</v>
      </c>
      <c r="D22" s="22" t="s">
        <v>298</v>
      </c>
      <c r="E22" s="45" t="s">
        <v>304</v>
      </c>
      <c r="F22" s="46">
        <v>44805</v>
      </c>
      <c r="G22" s="23">
        <v>44895</v>
      </c>
      <c r="H22" s="173"/>
      <c r="I22" s="37">
        <v>0.7</v>
      </c>
      <c r="J22" s="37"/>
      <c r="K22" s="37"/>
      <c r="L22" s="37"/>
      <c r="M22" s="37"/>
      <c r="N22" s="37"/>
      <c r="O22" s="37"/>
      <c r="P22" s="37"/>
      <c r="Q22" s="37"/>
      <c r="R22" s="37"/>
      <c r="S22" s="37"/>
      <c r="T22" s="37"/>
      <c r="U22" s="37"/>
      <c r="V22" s="37"/>
      <c r="W22" s="37"/>
      <c r="X22" s="37"/>
      <c r="Y22" s="37"/>
      <c r="Z22" s="37">
        <v>0.2</v>
      </c>
      <c r="AA22" s="37"/>
      <c r="AB22" s="37">
        <v>0.2</v>
      </c>
      <c r="AC22" s="37"/>
      <c r="AD22" s="37">
        <v>0.6</v>
      </c>
      <c r="AE22" s="37"/>
      <c r="AF22" s="37"/>
      <c r="AG22" s="37"/>
      <c r="AH22" s="37">
        <f t="shared" si="0"/>
        <v>1</v>
      </c>
      <c r="AI22" s="40">
        <f t="shared" si="0"/>
        <v>0</v>
      </c>
      <c r="AJ22" s="22" t="s">
        <v>305</v>
      </c>
      <c r="AK22" s="43" t="s">
        <v>78</v>
      </c>
      <c r="AL22" s="43" t="s">
        <v>78</v>
      </c>
      <c r="AM22" s="41" t="s">
        <v>301</v>
      </c>
      <c r="AN22" s="41" t="s">
        <v>302</v>
      </c>
      <c r="AO22" s="24" t="s">
        <v>303</v>
      </c>
      <c r="AP22" s="24" t="s">
        <v>225</v>
      </c>
      <c r="AR22" s="117" t="s">
        <v>929</v>
      </c>
      <c r="AS22" s="110" t="s">
        <v>943</v>
      </c>
      <c r="AT22" s="116" t="s">
        <v>931</v>
      </c>
      <c r="AV22" s="107" t="s">
        <v>929</v>
      </c>
      <c r="AW22" s="110" t="s">
        <v>983</v>
      </c>
      <c r="AX22" s="116" t="s">
        <v>931</v>
      </c>
    </row>
    <row r="23" spans="1:50" s="125" customFormat="1" ht="128.25">
      <c r="A23" s="38" t="s">
        <v>37</v>
      </c>
      <c r="B23" s="39" t="s">
        <v>38</v>
      </c>
      <c r="C23" s="39">
        <v>528</v>
      </c>
      <c r="D23" s="22" t="s">
        <v>306</v>
      </c>
      <c r="E23" s="45" t="s">
        <v>307</v>
      </c>
      <c r="F23" s="46">
        <v>44564</v>
      </c>
      <c r="G23" s="23">
        <v>44592</v>
      </c>
      <c r="H23" s="130">
        <f>+I23+I24+I25+I26+I27+I28+I29+I30+I31+I34</f>
        <v>1.1000000000000001</v>
      </c>
      <c r="I23" s="37">
        <v>0.1</v>
      </c>
      <c r="J23" s="37">
        <v>1</v>
      </c>
      <c r="K23" s="37"/>
      <c r="L23" s="37"/>
      <c r="M23" s="37"/>
      <c r="N23" s="37"/>
      <c r="O23" s="37"/>
      <c r="P23" s="37"/>
      <c r="Q23" s="37"/>
      <c r="R23" s="37"/>
      <c r="S23" s="37"/>
      <c r="T23" s="37"/>
      <c r="U23" s="37"/>
      <c r="V23" s="37"/>
      <c r="W23" s="37"/>
      <c r="X23" s="37"/>
      <c r="Y23" s="37"/>
      <c r="Z23" s="37"/>
      <c r="AA23" s="37"/>
      <c r="AB23" s="37"/>
      <c r="AC23" s="37"/>
      <c r="AD23" s="37"/>
      <c r="AE23" s="37"/>
      <c r="AF23" s="37"/>
      <c r="AG23" s="37"/>
      <c r="AH23" s="37">
        <f t="shared" si="0"/>
        <v>1</v>
      </c>
      <c r="AI23" s="40">
        <f t="shared" si="0"/>
        <v>0</v>
      </c>
      <c r="AJ23" s="45" t="s">
        <v>1029</v>
      </c>
      <c r="AK23" s="43" t="s">
        <v>78</v>
      </c>
      <c r="AL23" s="43" t="s">
        <v>78</v>
      </c>
      <c r="AM23" s="41" t="s">
        <v>234</v>
      </c>
      <c r="AN23" s="41" t="s">
        <v>261</v>
      </c>
      <c r="AO23" s="24" t="s">
        <v>236</v>
      </c>
      <c r="AP23" s="24" t="s">
        <v>225</v>
      </c>
      <c r="AR23" s="118" t="s">
        <v>944</v>
      </c>
      <c r="AS23" s="112" t="s">
        <v>945</v>
      </c>
      <c r="AT23" s="113" t="s">
        <v>935</v>
      </c>
      <c r="AV23" s="106" t="s">
        <v>78</v>
      </c>
      <c r="AW23" s="112" t="s">
        <v>984</v>
      </c>
      <c r="AX23" s="113" t="s">
        <v>935</v>
      </c>
    </row>
    <row r="24" spans="1:50" s="125" customFormat="1" ht="171.75">
      <c r="A24" s="38" t="s">
        <v>37</v>
      </c>
      <c r="B24" s="39" t="s">
        <v>38</v>
      </c>
      <c r="C24" s="39">
        <v>528</v>
      </c>
      <c r="D24" s="22" t="s">
        <v>309</v>
      </c>
      <c r="E24" s="45" t="s">
        <v>310</v>
      </c>
      <c r="F24" s="46">
        <v>44652</v>
      </c>
      <c r="G24" s="23">
        <v>44681</v>
      </c>
      <c r="H24" s="130"/>
      <c r="I24" s="37">
        <v>0.1</v>
      </c>
      <c r="J24" s="37"/>
      <c r="K24" s="37"/>
      <c r="L24" s="37"/>
      <c r="M24" s="37"/>
      <c r="N24" s="37"/>
      <c r="O24" s="37"/>
      <c r="P24" s="37">
        <v>1</v>
      </c>
      <c r="Q24" s="37"/>
      <c r="R24" s="37"/>
      <c r="S24" s="37"/>
      <c r="T24" s="37"/>
      <c r="U24" s="37"/>
      <c r="V24" s="37"/>
      <c r="W24" s="37"/>
      <c r="X24" s="37"/>
      <c r="Y24" s="37"/>
      <c r="Z24" s="37"/>
      <c r="AA24" s="37"/>
      <c r="AB24" s="37"/>
      <c r="AC24" s="37"/>
      <c r="AD24" s="37"/>
      <c r="AE24" s="37"/>
      <c r="AF24" s="37"/>
      <c r="AG24" s="37"/>
      <c r="AH24" s="37">
        <f t="shared" ref="AH24:AI41" si="1">+J24+L24+N24+P24+R24+T24+V24+X24+Z24+AB24+AD24+AF24</f>
        <v>1</v>
      </c>
      <c r="AI24" s="40">
        <f t="shared" si="1"/>
        <v>0</v>
      </c>
      <c r="AJ24" s="45" t="s">
        <v>311</v>
      </c>
      <c r="AK24" s="43" t="s">
        <v>78</v>
      </c>
      <c r="AL24" s="43" t="s">
        <v>78</v>
      </c>
      <c r="AM24" s="41" t="s">
        <v>312</v>
      </c>
      <c r="AN24" s="24" t="s">
        <v>400</v>
      </c>
      <c r="AO24" s="24" t="s">
        <v>313</v>
      </c>
      <c r="AP24" s="24" t="s">
        <v>225</v>
      </c>
      <c r="AR24" s="119" t="s">
        <v>946</v>
      </c>
      <c r="AS24" s="112" t="s">
        <v>947</v>
      </c>
      <c r="AT24" s="113" t="s">
        <v>935</v>
      </c>
      <c r="AV24" s="106" t="s">
        <v>78</v>
      </c>
      <c r="AW24" s="112" t="s">
        <v>984</v>
      </c>
      <c r="AX24" s="113" t="s">
        <v>935</v>
      </c>
    </row>
    <row r="25" spans="1:50" s="125" customFormat="1" ht="372" customHeight="1">
      <c r="A25" s="38" t="s">
        <v>37</v>
      </c>
      <c r="B25" s="39" t="s">
        <v>38</v>
      </c>
      <c r="C25" s="39">
        <v>528</v>
      </c>
      <c r="D25" s="22" t="s">
        <v>314</v>
      </c>
      <c r="E25" s="45" t="s">
        <v>315</v>
      </c>
      <c r="F25" s="46">
        <v>44564</v>
      </c>
      <c r="G25" s="23">
        <v>44925</v>
      </c>
      <c r="H25" s="130"/>
      <c r="I25" s="37">
        <v>0.05</v>
      </c>
      <c r="J25" s="37">
        <v>0.08</v>
      </c>
      <c r="K25" s="37"/>
      <c r="L25" s="37">
        <v>0.08</v>
      </c>
      <c r="M25" s="37"/>
      <c r="N25" s="37">
        <v>0.08</v>
      </c>
      <c r="O25" s="37"/>
      <c r="P25" s="37">
        <v>0.1</v>
      </c>
      <c r="Q25" s="37"/>
      <c r="R25" s="37">
        <v>0.08</v>
      </c>
      <c r="S25" s="37"/>
      <c r="T25" s="37">
        <v>0.08</v>
      </c>
      <c r="U25" s="37"/>
      <c r="V25" s="37">
        <v>0.08</v>
      </c>
      <c r="W25" s="37"/>
      <c r="X25" s="37">
        <v>0.1</v>
      </c>
      <c r="Y25" s="37"/>
      <c r="Z25" s="37">
        <v>0.08</v>
      </c>
      <c r="AA25" s="37"/>
      <c r="AB25" s="37">
        <v>0.08</v>
      </c>
      <c r="AC25" s="37"/>
      <c r="AD25" s="37">
        <v>0.08</v>
      </c>
      <c r="AE25" s="37"/>
      <c r="AF25" s="37">
        <v>0.08</v>
      </c>
      <c r="AG25" s="37"/>
      <c r="AH25" s="37">
        <f t="shared" si="1"/>
        <v>0.99999999999999978</v>
      </c>
      <c r="AI25" s="40">
        <f t="shared" si="1"/>
        <v>0</v>
      </c>
      <c r="AJ25" s="45" t="s">
        <v>316</v>
      </c>
      <c r="AK25" s="43" t="s">
        <v>78</v>
      </c>
      <c r="AL25" s="43" t="s">
        <v>78</v>
      </c>
      <c r="AM25" s="41" t="s">
        <v>317</v>
      </c>
      <c r="AN25" s="24" t="s">
        <v>290</v>
      </c>
      <c r="AO25" s="24" t="s">
        <v>318</v>
      </c>
      <c r="AP25" s="24" t="s">
        <v>225</v>
      </c>
      <c r="AR25" s="119" t="s">
        <v>929</v>
      </c>
      <c r="AS25" s="115" t="s">
        <v>948</v>
      </c>
      <c r="AT25" s="108" t="s">
        <v>928</v>
      </c>
      <c r="AV25" s="119" t="s">
        <v>929</v>
      </c>
      <c r="AW25" s="129" t="s">
        <v>1030</v>
      </c>
      <c r="AX25" s="108" t="s">
        <v>928</v>
      </c>
    </row>
    <row r="26" spans="1:50" s="125" customFormat="1" ht="114">
      <c r="A26" s="38" t="s">
        <v>37</v>
      </c>
      <c r="B26" s="39" t="s">
        <v>38</v>
      </c>
      <c r="C26" s="39">
        <v>528</v>
      </c>
      <c r="D26" s="22" t="s">
        <v>319</v>
      </c>
      <c r="E26" s="45" t="s">
        <v>320</v>
      </c>
      <c r="F26" s="46">
        <v>44682</v>
      </c>
      <c r="G26" s="23">
        <v>44803</v>
      </c>
      <c r="H26" s="130"/>
      <c r="I26" s="37">
        <v>0.2</v>
      </c>
      <c r="J26" s="37"/>
      <c r="K26" s="37"/>
      <c r="L26" s="37"/>
      <c r="M26" s="37"/>
      <c r="N26" s="37"/>
      <c r="O26" s="37"/>
      <c r="P26" s="37"/>
      <c r="Q26" s="37"/>
      <c r="R26" s="37">
        <v>0.2</v>
      </c>
      <c r="S26" s="37"/>
      <c r="T26" s="37">
        <v>0.3</v>
      </c>
      <c r="U26" s="37"/>
      <c r="V26" s="37">
        <v>0.3</v>
      </c>
      <c r="W26" s="37"/>
      <c r="X26" s="37">
        <v>0.2</v>
      </c>
      <c r="Y26" s="37"/>
      <c r="Z26" s="37"/>
      <c r="AA26" s="37"/>
      <c r="AB26" s="37"/>
      <c r="AC26" s="37"/>
      <c r="AD26" s="37"/>
      <c r="AE26" s="37"/>
      <c r="AF26" s="37"/>
      <c r="AG26" s="37"/>
      <c r="AH26" s="37">
        <f t="shared" si="1"/>
        <v>1</v>
      </c>
      <c r="AI26" s="40">
        <f t="shared" si="1"/>
        <v>0</v>
      </c>
      <c r="AJ26" s="22" t="s">
        <v>321</v>
      </c>
      <c r="AK26" s="43" t="s">
        <v>78</v>
      </c>
      <c r="AL26" s="43" t="s">
        <v>78</v>
      </c>
      <c r="AM26" s="41" t="s">
        <v>42</v>
      </c>
      <c r="AN26" s="24" t="s">
        <v>322</v>
      </c>
      <c r="AO26" s="24" t="s">
        <v>323</v>
      </c>
      <c r="AP26" s="24" t="s">
        <v>225</v>
      </c>
      <c r="AR26" s="120" t="s">
        <v>929</v>
      </c>
      <c r="AS26" s="110" t="s">
        <v>949</v>
      </c>
      <c r="AT26" s="111" t="s">
        <v>931</v>
      </c>
      <c r="AV26" s="112" t="s">
        <v>985</v>
      </c>
      <c r="AW26" s="112" t="s">
        <v>1031</v>
      </c>
      <c r="AX26" s="113" t="s">
        <v>935</v>
      </c>
    </row>
    <row r="27" spans="1:50" s="125" customFormat="1" ht="74.25" customHeight="1">
      <c r="A27" s="38" t="s">
        <v>37</v>
      </c>
      <c r="B27" s="39" t="s">
        <v>38</v>
      </c>
      <c r="C27" s="39">
        <v>528</v>
      </c>
      <c r="D27" s="22" t="s">
        <v>324</v>
      </c>
      <c r="E27" s="45" t="s">
        <v>325</v>
      </c>
      <c r="F27" s="46">
        <v>44652</v>
      </c>
      <c r="G27" s="23">
        <v>44925</v>
      </c>
      <c r="H27" s="130"/>
      <c r="I27" s="37">
        <v>0.05</v>
      </c>
      <c r="J27" s="37"/>
      <c r="K27" s="37"/>
      <c r="L27" s="37"/>
      <c r="M27" s="37"/>
      <c r="N27" s="37"/>
      <c r="O27" s="37"/>
      <c r="P27" s="37">
        <v>0.33329999999999999</v>
      </c>
      <c r="Q27" s="37"/>
      <c r="R27" s="37"/>
      <c r="S27" s="37"/>
      <c r="T27" s="37"/>
      <c r="U27" s="37"/>
      <c r="V27" s="37"/>
      <c r="W27" s="37"/>
      <c r="X27" s="37"/>
      <c r="Y27" s="37"/>
      <c r="Z27" s="37">
        <v>0.33329999999999999</v>
      </c>
      <c r="AA27" s="37"/>
      <c r="AB27" s="37"/>
      <c r="AC27" s="37"/>
      <c r="AD27" s="37"/>
      <c r="AE27" s="37"/>
      <c r="AF27" s="37">
        <v>0.33329999999999999</v>
      </c>
      <c r="AG27" s="37"/>
      <c r="AH27" s="37">
        <f t="shared" si="1"/>
        <v>0.99990000000000001</v>
      </c>
      <c r="AI27" s="40">
        <f t="shared" si="1"/>
        <v>0</v>
      </c>
      <c r="AJ27" s="22" t="s">
        <v>326</v>
      </c>
      <c r="AK27" s="43" t="s">
        <v>78</v>
      </c>
      <c r="AL27" s="43" t="s">
        <v>78</v>
      </c>
      <c r="AM27" s="41" t="s">
        <v>234</v>
      </c>
      <c r="AN27" s="41" t="s">
        <v>261</v>
      </c>
      <c r="AO27" s="24" t="s">
        <v>236</v>
      </c>
      <c r="AP27" s="24" t="s">
        <v>225</v>
      </c>
      <c r="AR27" s="115" t="s">
        <v>950</v>
      </c>
      <c r="AS27" s="115" t="s">
        <v>1019</v>
      </c>
      <c r="AT27" s="108" t="s">
        <v>928</v>
      </c>
      <c r="AV27" s="115" t="s">
        <v>929</v>
      </c>
      <c r="AW27" s="110" t="s">
        <v>986</v>
      </c>
      <c r="AX27" s="108" t="s">
        <v>928</v>
      </c>
    </row>
    <row r="28" spans="1:50" s="125" customFormat="1" ht="214.5">
      <c r="A28" s="38" t="s">
        <v>37</v>
      </c>
      <c r="B28" s="39" t="s">
        <v>38</v>
      </c>
      <c r="C28" s="39">
        <v>528</v>
      </c>
      <c r="D28" s="22" t="s">
        <v>327</v>
      </c>
      <c r="E28" s="45" t="s">
        <v>328</v>
      </c>
      <c r="F28" s="46">
        <v>44593</v>
      </c>
      <c r="G28" s="23">
        <v>44712</v>
      </c>
      <c r="H28" s="130"/>
      <c r="I28" s="37">
        <v>0.15</v>
      </c>
      <c r="J28" s="37"/>
      <c r="K28" s="37"/>
      <c r="L28" s="37">
        <v>0.1</v>
      </c>
      <c r="M28" s="37"/>
      <c r="N28" s="37">
        <v>0.1</v>
      </c>
      <c r="O28" s="37"/>
      <c r="P28" s="37">
        <v>0.1</v>
      </c>
      <c r="Q28" s="37"/>
      <c r="R28" s="37">
        <v>0.7</v>
      </c>
      <c r="S28" s="37"/>
      <c r="T28" s="37"/>
      <c r="U28" s="37"/>
      <c r="V28" s="37"/>
      <c r="W28" s="37"/>
      <c r="X28" s="37"/>
      <c r="Y28" s="37"/>
      <c r="Z28" s="37"/>
      <c r="AA28" s="37"/>
      <c r="AB28" s="37"/>
      <c r="AC28" s="37"/>
      <c r="AD28" s="37"/>
      <c r="AE28" s="37"/>
      <c r="AF28" s="37"/>
      <c r="AG28" s="37"/>
      <c r="AH28" s="37">
        <f t="shared" si="1"/>
        <v>1</v>
      </c>
      <c r="AI28" s="40">
        <f t="shared" si="1"/>
        <v>0</v>
      </c>
      <c r="AJ28" s="22" t="s">
        <v>329</v>
      </c>
      <c r="AK28" s="43" t="s">
        <v>78</v>
      </c>
      <c r="AL28" s="43" t="s">
        <v>78</v>
      </c>
      <c r="AM28" s="41" t="s">
        <v>312</v>
      </c>
      <c r="AN28" s="41" t="s">
        <v>400</v>
      </c>
      <c r="AO28" s="24" t="s">
        <v>313</v>
      </c>
      <c r="AP28" s="24" t="s">
        <v>225</v>
      </c>
      <c r="AR28" s="110" t="s">
        <v>929</v>
      </c>
      <c r="AS28" s="115" t="s">
        <v>951</v>
      </c>
      <c r="AT28" s="108" t="s">
        <v>928</v>
      </c>
      <c r="AV28" s="112" t="s">
        <v>987</v>
      </c>
      <c r="AW28" s="115" t="s">
        <v>1005</v>
      </c>
      <c r="AX28" s="113" t="s">
        <v>935</v>
      </c>
    </row>
    <row r="29" spans="1:50" s="125" customFormat="1" ht="99.75">
      <c r="A29" s="38" t="s">
        <v>37</v>
      </c>
      <c r="B29" s="39" t="s">
        <v>38</v>
      </c>
      <c r="C29" s="39">
        <v>528</v>
      </c>
      <c r="D29" s="22" t="s">
        <v>330</v>
      </c>
      <c r="E29" s="45" t="s">
        <v>331</v>
      </c>
      <c r="F29" s="46">
        <v>44564</v>
      </c>
      <c r="G29" s="23">
        <v>44925</v>
      </c>
      <c r="H29" s="130"/>
      <c r="I29" s="37">
        <v>0.15</v>
      </c>
      <c r="J29" s="37">
        <v>0.08</v>
      </c>
      <c r="K29" s="37"/>
      <c r="L29" s="37">
        <v>0.08</v>
      </c>
      <c r="M29" s="37"/>
      <c r="N29" s="37">
        <v>0.08</v>
      </c>
      <c r="O29" s="37"/>
      <c r="P29" s="37">
        <v>0.1</v>
      </c>
      <c r="Q29" s="37"/>
      <c r="R29" s="37">
        <v>0.08</v>
      </c>
      <c r="S29" s="37"/>
      <c r="T29" s="37">
        <v>0.08</v>
      </c>
      <c r="U29" s="37"/>
      <c r="V29" s="37">
        <v>0.08</v>
      </c>
      <c r="W29" s="37"/>
      <c r="X29" s="37">
        <v>0.1</v>
      </c>
      <c r="Y29" s="37"/>
      <c r="Z29" s="37">
        <v>0.08</v>
      </c>
      <c r="AA29" s="37"/>
      <c r="AB29" s="37">
        <v>0.08</v>
      </c>
      <c r="AC29" s="37"/>
      <c r="AD29" s="37">
        <v>0.08</v>
      </c>
      <c r="AE29" s="37"/>
      <c r="AF29" s="37">
        <v>0.08</v>
      </c>
      <c r="AG29" s="37"/>
      <c r="AH29" s="37">
        <f t="shared" si="1"/>
        <v>0.99999999999999978</v>
      </c>
      <c r="AI29" s="40">
        <f t="shared" si="1"/>
        <v>0</v>
      </c>
      <c r="AJ29" s="22" t="s">
        <v>329</v>
      </c>
      <c r="AK29" s="43" t="s">
        <v>78</v>
      </c>
      <c r="AL29" s="43" t="s">
        <v>78</v>
      </c>
      <c r="AM29" s="41" t="s">
        <v>312</v>
      </c>
      <c r="AN29" s="41" t="s">
        <v>400</v>
      </c>
      <c r="AO29" s="24" t="s">
        <v>313</v>
      </c>
      <c r="AP29" s="24" t="s">
        <v>225</v>
      </c>
      <c r="AR29" s="112" t="s">
        <v>952</v>
      </c>
      <c r="AS29" s="112" t="s">
        <v>953</v>
      </c>
      <c r="AT29" s="108" t="s">
        <v>928</v>
      </c>
      <c r="AV29" s="112" t="s">
        <v>988</v>
      </c>
      <c r="AW29" s="112" t="s">
        <v>1032</v>
      </c>
      <c r="AX29" s="108" t="s">
        <v>928</v>
      </c>
    </row>
    <row r="30" spans="1:50" s="125" customFormat="1" ht="200.25">
      <c r="A30" s="38" t="s">
        <v>37</v>
      </c>
      <c r="B30" s="39" t="s">
        <v>38</v>
      </c>
      <c r="C30" s="39">
        <v>528</v>
      </c>
      <c r="D30" s="22" t="s">
        <v>332</v>
      </c>
      <c r="E30" s="45" t="s">
        <v>333</v>
      </c>
      <c r="F30" s="46">
        <v>44652</v>
      </c>
      <c r="G30" s="23">
        <v>44925</v>
      </c>
      <c r="H30" s="130"/>
      <c r="I30" s="37">
        <v>0.1</v>
      </c>
      <c r="J30" s="37"/>
      <c r="K30" s="37"/>
      <c r="L30" s="37"/>
      <c r="M30" s="37"/>
      <c r="N30" s="37"/>
      <c r="O30" s="37"/>
      <c r="P30" s="37">
        <v>0.5</v>
      </c>
      <c r="Q30" s="37"/>
      <c r="R30" s="37"/>
      <c r="S30" s="37"/>
      <c r="T30" s="37"/>
      <c r="U30" s="37"/>
      <c r="V30" s="37"/>
      <c r="W30" s="37"/>
      <c r="X30" s="37">
        <v>0.5</v>
      </c>
      <c r="Y30" s="37"/>
      <c r="Z30" s="37"/>
      <c r="AA30" s="37"/>
      <c r="AB30" s="37"/>
      <c r="AC30" s="37"/>
      <c r="AD30" s="37"/>
      <c r="AE30" s="37"/>
      <c r="AF30" s="37"/>
      <c r="AG30" s="37"/>
      <c r="AH30" s="37">
        <f t="shared" si="1"/>
        <v>1</v>
      </c>
      <c r="AI30" s="40">
        <f t="shared" si="1"/>
        <v>0</v>
      </c>
      <c r="AJ30" s="22" t="s">
        <v>334</v>
      </c>
      <c r="AK30" s="43" t="s">
        <v>78</v>
      </c>
      <c r="AL30" s="43" t="s">
        <v>78</v>
      </c>
      <c r="AM30" s="41" t="s">
        <v>234</v>
      </c>
      <c r="AN30" s="41" t="s">
        <v>261</v>
      </c>
      <c r="AO30" s="24" t="s">
        <v>236</v>
      </c>
      <c r="AP30" s="24" t="s">
        <v>225</v>
      </c>
      <c r="AR30" s="107" t="s">
        <v>929</v>
      </c>
      <c r="AS30" s="112" t="s">
        <v>954</v>
      </c>
      <c r="AT30" s="108" t="s">
        <v>928</v>
      </c>
      <c r="AV30" s="107" t="s">
        <v>991</v>
      </c>
      <c r="AW30" s="112" t="s">
        <v>1033</v>
      </c>
      <c r="AX30" s="108" t="s">
        <v>928</v>
      </c>
    </row>
    <row r="31" spans="1:50" s="125" customFormat="1" ht="286.5" customHeight="1">
      <c r="A31" s="131" t="s">
        <v>37</v>
      </c>
      <c r="B31" s="131" t="s">
        <v>38</v>
      </c>
      <c r="C31" s="131">
        <v>528</v>
      </c>
      <c r="D31" s="22" t="s">
        <v>335</v>
      </c>
      <c r="E31" s="45" t="s">
        <v>336</v>
      </c>
      <c r="F31" s="46">
        <v>44564</v>
      </c>
      <c r="G31" s="23">
        <v>44925</v>
      </c>
      <c r="H31" s="130"/>
      <c r="I31" s="37">
        <v>0.05</v>
      </c>
      <c r="J31" s="37">
        <v>0.08</v>
      </c>
      <c r="K31" s="37"/>
      <c r="L31" s="37">
        <v>0.08</v>
      </c>
      <c r="M31" s="37"/>
      <c r="N31" s="37">
        <v>0.08</v>
      </c>
      <c r="O31" s="37"/>
      <c r="P31" s="37">
        <v>0.1</v>
      </c>
      <c r="Q31" s="37"/>
      <c r="R31" s="37">
        <v>0.08</v>
      </c>
      <c r="S31" s="37"/>
      <c r="T31" s="37">
        <v>0.08</v>
      </c>
      <c r="U31" s="37"/>
      <c r="V31" s="37">
        <v>0.08</v>
      </c>
      <c r="W31" s="37"/>
      <c r="X31" s="37">
        <v>0.1</v>
      </c>
      <c r="Y31" s="37"/>
      <c r="Z31" s="37">
        <v>0.08</v>
      </c>
      <c r="AA31" s="37"/>
      <c r="AB31" s="37">
        <v>0.08</v>
      </c>
      <c r="AC31" s="37"/>
      <c r="AD31" s="37">
        <v>0.08</v>
      </c>
      <c r="AE31" s="37"/>
      <c r="AF31" s="37">
        <v>0.08</v>
      </c>
      <c r="AG31" s="37"/>
      <c r="AH31" s="37">
        <f t="shared" si="1"/>
        <v>0.99999999999999978</v>
      </c>
      <c r="AI31" s="40">
        <f t="shared" si="1"/>
        <v>0</v>
      </c>
      <c r="AJ31" s="22" t="s">
        <v>337</v>
      </c>
      <c r="AK31" s="43" t="s">
        <v>78</v>
      </c>
      <c r="AL31" s="43" t="s">
        <v>78</v>
      </c>
      <c r="AM31" s="41" t="s">
        <v>289</v>
      </c>
      <c r="AN31" s="41" t="s">
        <v>290</v>
      </c>
      <c r="AO31" s="24" t="s">
        <v>291</v>
      </c>
      <c r="AP31" s="24" t="s">
        <v>225</v>
      </c>
      <c r="AR31" s="182" t="s">
        <v>929</v>
      </c>
      <c r="AS31" s="189" t="s">
        <v>1009</v>
      </c>
      <c r="AT31" s="133" t="s">
        <v>928</v>
      </c>
      <c r="AV31" s="182" t="s">
        <v>929</v>
      </c>
      <c r="AW31" s="136" t="s">
        <v>994</v>
      </c>
      <c r="AX31" s="165" t="s">
        <v>928</v>
      </c>
    </row>
    <row r="32" spans="1:50" s="125" customFormat="1" ht="252.75" customHeight="1">
      <c r="A32" s="134"/>
      <c r="B32" s="134"/>
      <c r="C32" s="134"/>
      <c r="D32" s="22" t="s">
        <v>335</v>
      </c>
      <c r="E32" s="45" t="s">
        <v>336</v>
      </c>
      <c r="F32" s="46">
        <v>44564</v>
      </c>
      <c r="G32" s="23">
        <v>44925</v>
      </c>
      <c r="H32" s="130"/>
      <c r="I32" s="37">
        <v>0.05</v>
      </c>
      <c r="J32" s="37">
        <v>0.08</v>
      </c>
      <c r="K32" s="37"/>
      <c r="L32" s="37">
        <v>0.08</v>
      </c>
      <c r="M32" s="37"/>
      <c r="N32" s="37">
        <v>0.08</v>
      </c>
      <c r="O32" s="37"/>
      <c r="P32" s="37">
        <v>0.1</v>
      </c>
      <c r="Q32" s="37"/>
      <c r="R32" s="37">
        <v>0.08</v>
      </c>
      <c r="S32" s="37"/>
      <c r="T32" s="37">
        <v>0.08</v>
      </c>
      <c r="U32" s="37"/>
      <c r="V32" s="37">
        <v>0.08</v>
      </c>
      <c r="W32" s="37"/>
      <c r="X32" s="37">
        <v>0.1</v>
      </c>
      <c r="Y32" s="37"/>
      <c r="Z32" s="37">
        <v>0.08</v>
      </c>
      <c r="AA32" s="37"/>
      <c r="AB32" s="37">
        <v>0.08</v>
      </c>
      <c r="AC32" s="37"/>
      <c r="AD32" s="37">
        <v>0.08</v>
      </c>
      <c r="AE32" s="37"/>
      <c r="AF32" s="37">
        <v>0.08</v>
      </c>
      <c r="AG32" s="37"/>
      <c r="AH32" s="37">
        <f t="shared" ref="AH32:AH33" si="2">+J32+L32+N32+P32+R32+T32+V32+X32+Z32+AB32+AD32+AF32</f>
        <v>0.99999999999999978</v>
      </c>
      <c r="AI32" s="40">
        <f t="shared" ref="AI32:AI33" si="3">+K32+M32+O32+Q32+S32+U32+W32+Y32+AA32+AC32+AE32+AG32</f>
        <v>0</v>
      </c>
      <c r="AJ32" s="22" t="s">
        <v>337</v>
      </c>
      <c r="AK32" s="43" t="s">
        <v>78</v>
      </c>
      <c r="AL32" s="43" t="s">
        <v>78</v>
      </c>
      <c r="AM32" s="41" t="s">
        <v>289</v>
      </c>
      <c r="AN32" s="41" t="s">
        <v>290</v>
      </c>
      <c r="AO32" s="24" t="s">
        <v>291</v>
      </c>
      <c r="AP32" s="24" t="s">
        <v>225</v>
      </c>
      <c r="AR32" s="183"/>
      <c r="AS32" s="190"/>
      <c r="AT32" s="133" t="s">
        <v>928</v>
      </c>
      <c r="AV32" s="183"/>
      <c r="AW32" s="126" t="s">
        <v>1006</v>
      </c>
      <c r="AX32" s="181"/>
    </row>
    <row r="33" spans="1:50" s="125" customFormat="1" ht="291.75" customHeight="1">
      <c r="A33" s="135"/>
      <c r="B33" s="135"/>
      <c r="C33" s="135"/>
      <c r="D33" s="22" t="s">
        <v>335</v>
      </c>
      <c r="E33" s="45" t="s">
        <v>336</v>
      </c>
      <c r="F33" s="46">
        <v>44564</v>
      </c>
      <c r="G33" s="23">
        <v>44925</v>
      </c>
      <c r="H33" s="130"/>
      <c r="I33" s="37">
        <v>0.05</v>
      </c>
      <c r="J33" s="37">
        <v>0.08</v>
      </c>
      <c r="K33" s="37"/>
      <c r="L33" s="37">
        <v>0.08</v>
      </c>
      <c r="M33" s="37"/>
      <c r="N33" s="37">
        <v>0.08</v>
      </c>
      <c r="O33" s="37"/>
      <c r="P33" s="37">
        <v>0.1</v>
      </c>
      <c r="Q33" s="37"/>
      <c r="R33" s="37">
        <v>0.08</v>
      </c>
      <c r="S33" s="37"/>
      <c r="T33" s="37">
        <v>0.08</v>
      </c>
      <c r="U33" s="37"/>
      <c r="V33" s="37">
        <v>0.08</v>
      </c>
      <c r="W33" s="37"/>
      <c r="X33" s="37">
        <v>0.1</v>
      </c>
      <c r="Y33" s="37"/>
      <c r="Z33" s="37">
        <v>0.08</v>
      </c>
      <c r="AA33" s="37"/>
      <c r="AB33" s="37">
        <v>0.08</v>
      </c>
      <c r="AC33" s="37"/>
      <c r="AD33" s="37">
        <v>0.08</v>
      </c>
      <c r="AE33" s="37"/>
      <c r="AF33" s="37">
        <v>0.08</v>
      </c>
      <c r="AG33" s="37"/>
      <c r="AH33" s="37">
        <f t="shared" si="2"/>
        <v>0.99999999999999978</v>
      </c>
      <c r="AI33" s="40">
        <f t="shared" si="3"/>
        <v>0</v>
      </c>
      <c r="AJ33" s="22" t="s">
        <v>337</v>
      </c>
      <c r="AK33" s="43" t="s">
        <v>78</v>
      </c>
      <c r="AL33" s="43" t="s">
        <v>78</v>
      </c>
      <c r="AM33" s="41" t="s">
        <v>289</v>
      </c>
      <c r="AN33" s="41" t="s">
        <v>290</v>
      </c>
      <c r="AO33" s="24" t="s">
        <v>291</v>
      </c>
      <c r="AP33" s="24" t="s">
        <v>225</v>
      </c>
      <c r="AR33" s="184"/>
      <c r="AS33" s="191"/>
      <c r="AT33" s="133" t="s">
        <v>928</v>
      </c>
      <c r="AV33" s="184"/>
      <c r="AW33" s="127" t="s">
        <v>1034</v>
      </c>
      <c r="AX33" s="166"/>
    </row>
    <row r="34" spans="1:50" s="125" customFormat="1" ht="99.75">
      <c r="A34" s="38" t="s">
        <v>37</v>
      </c>
      <c r="B34" s="39" t="s">
        <v>38</v>
      </c>
      <c r="C34" s="39">
        <v>528</v>
      </c>
      <c r="D34" s="22" t="s">
        <v>335</v>
      </c>
      <c r="E34" s="45" t="s">
        <v>338</v>
      </c>
      <c r="F34" s="46">
        <v>44652</v>
      </c>
      <c r="G34" s="23">
        <v>44711</v>
      </c>
      <c r="H34" s="130"/>
      <c r="I34" s="37">
        <v>0.15</v>
      </c>
      <c r="J34" s="37"/>
      <c r="K34" s="37"/>
      <c r="L34" s="37"/>
      <c r="M34" s="37"/>
      <c r="N34" s="37"/>
      <c r="O34" s="37"/>
      <c r="P34" s="37">
        <v>0.3</v>
      </c>
      <c r="Q34" s="37"/>
      <c r="R34" s="37">
        <v>0.7</v>
      </c>
      <c r="S34" s="37"/>
      <c r="T34" s="37"/>
      <c r="U34" s="37"/>
      <c r="V34" s="37"/>
      <c r="W34" s="37"/>
      <c r="X34" s="37"/>
      <c r="Y34" s="37"/>
      <c r="Z34" s="37"/>
      <c r="AA34" s="37"/>
      <c r="AB34" s="37"/>
      <c r="AC34" s="37"/>
      <c r="AD34" s="37"/>
      <c r="AE34" s="37"/>
      <c r="AF34" s="37"/>
      <c r="AG34" s="37"/>
      <c r="AH34" s="37">
        <f t="shared" si="1"/>
        <v>1</v>
      </c>
      <c r="AI34" s="40">
        <f t="shared" si="1"/>
        <v>0</v>
      </c>
      <c r="AJ34" s="22" t="s">
        <v>339</v>
      </c>
      <c r="AK34" s="43" t="s">
        <v>78</v>
      </c>
      <c r="AL34" s="43" t="s">
        <v>78</v>
      </c>
      <c r="AM34" s="41" t="s">
        <v>234</v>
      </c>
      <c r="AN34" s="41" t="s">
        <v>261</v>
      </c>
      <c r="AO34" s="24" t="s">
        <v>236</v>
      </c>
      <c r="AP34" s="24" t="s">
        <v>225</v>
      </c>
      <c r="AR34" s="110" t="s">
        <v>929</v>
      </c>
      <c r="AS34" s="112" t="s">
        <v>955</v>
      </c>
      <c r="AT34" s="108" t="s">
        <v>928</v>
      </c>
      <c r="AV34" s="137" t="s">
        <v>992</v>
      </c>
      <c r="AW34" s="137" t="s">
        <v>996</v>
      </c>
      <c r="AX34" s="113" t="s">
        <v>935</v>
      </c>
    </row>
    <row r="35" spans="1:50" s="125" customFormat="1" ht="228.75">
      <c r="A35" s="38" t="s">
        <v>37</v>
      </c>
      <c r="B35" s="39" t="s">
        <v>38</v>
      </c>
      <c r="C35" s="39">
        <v>528</v>
      </c>
      <c r="D35" s="22" t="s">
        <v>340</v>
      </c>
      <c r="E35" s="45" t="s">
        <v>341</v>
      </c>
      <c r="F35" s="46">
        <v>44652</v>
      </c>
      <c r="G35" s="23">
        <v>44895</v>
      </c>
      <c r="H35" s="130">
        <f>+I35+I36+I37+I38+I39+I40+I41</f>
        <v>1</v>
      </c>
      <c r="I35" s="37">
        <v>0.1</v>
      </c>
      <c r="J35" s="37"/>
      <c r="K35" s="37"/>
      <c r="L35" s="37"/>
      <c r="M35" s="37"/>
      <c r="N35" s="37"/>
      <c r="O35" s="37"/>
      <c r="P35" s="37">
        <v>0.33329999999999999</v>
      </c>
      <c r="Q35" s="37"/>
      <c r="R35" s="37"/>
      <c r="S35" s="37"/>
      <c r="T35" s="37"/>
      <c r="U35" s="37"/>
      <c r="V35" s="37">
        <v>0.33329999999999999</v>
      </c>
      <c r="W35" s="37"/>
      <c r="X35" s="37"/>
      <c r="Y35" s="37"/>
      <c r="Z35" s="37"/>
      <c r="AA35" s="37"/>
      <c r="AB35" s="37"/>
      <c r="AC35" s="37"/>
      <c r="AD35" s="37">
        <v>0.33329999999999999</v>
      </c>
      <c r="AE35" s="37"/>
      <c r="AF35" s="37"/>
      <c r="AG35" s="37"/>
      <c r="AH35" s="37">
        <f t="shared" si="1"/>
        <v>0.99990000000000001</v>
      </c>
      <c r="AI35" s="40">
        <f t="shared" si="1"/>
        <v>0</v>
      </c>
      <c r="AJ35" s="22" t="s">
        <v>342</v>
      </c>
      <c r="AK35" s="43" t="s">
        <v>78</v>
      </c>
      <c r="AL35" s="43" t="s">
        <v>78</v>
      </c>
      <c r="AM35" s="41" t="s">
        <v>42</v>
      </c>
      <c r="AN35" s="41" t="s">
        <v>322</v>
      </c>
      <c r="AO35" s="24" t="s">
        <v>323</v>
      </c>
      <c r="AP35" s="24" t="s">
        <v>225</v>
      </c>
      <c r="AR35" s="110" t="s">
        <v>929</v>
      </c>
      <c r="AS35" s="112" t="s">
        <v>956</v>
      </c>
      <c r="AT35" s="108" t="s">
        <v>928</v>
      </c>
      <c r="AV35" s="132" t="s">
        <v>929</v>
      </c>
      <c r="AW35" s="137" t="s">
        <v>1020</v>
      </c>
      <c r="AX35" s="108" t="s">
        <v>928</v>
      </c>
    </row>
    <row r="36" spans="1:50" s="125" customFormat="1" ht="183" customHeight="1">
      <c r="A36" s="38" t="s">
        <v>37</v>
      </c>
      <c r="B36" s="39" t="s">
        <v>38</v>
      </c>
      <c r="C36" s="39">
        <v>528</v>
      </c>
      <c r="D36" s="22" t="s">
        <v>343</v>
      </c>
      <c r="E36" s="45" t="s">
        <v>344</v>
      </c>
      <c r="F36" s="46">
        <v>44652</v>
      </c>
      <c r="G36" s="23">
        <v>44925</v>
      </c>
      <c r="H36" s="130"/>
      <c r="I36" s="37">
        <v>0.1</v>
      </c>
      <c r="J36" s="37"/>
      <c r="K36" s="37"/>
      <c r="L36" s="37"/>
      <c r="M36" s="37"/>
      <c r="N36" s="37"/>
      <c r="O36" s="37"/>
      <c r="P36" s="37">
        <v>0.33329999999999999</v>
      </c>
      <c r="Q36" s="37"/>
      <c r="R36" s="37"/>
      <c r="S36" s="37"/>
      <c r="T36" s="37"/>
      <c r="U36" s="37"/>
      <c r="V36" s="37"/>
      <c r="W36" s="37"/>
      <c r="X36" s="37">
        <v>0.33329999999999999</v>
      </c>
      <c r="Y36" s="37"/>
      <c r="Z36" s="37"/>
      <c r="AA36" s="37"/>
      <c r="AB36" s="37"/>
      <c r="AC36" s="37"/>
      <c r="AD36" s="37"/>
      <c r="AE36" s="37"/>
      <c r="AF36" s="37">
        <v>0.33329999999999999</v>
      </c>
      <c r="AG36" s="37"/>
      <c r="AH36" s="37">
        <f t="shared" si="1"/>
        <v>0.99990000000000001</v>
      </c>
      <c r="AI36" s="40">
        <f t="shared" si="1"/>
        <v>0</v>
      </c>
      <c r="AJ36" s="22" t="s">
        <v>345</v>
      </c>
      <c r="AK36" s="43" t="s">
        <v>78</v>
      </c>
      <c r="AL36" s="43" t="s">
        <v>78</v>
      </c>
      <c r="AM36" s="41" t="s">
        <v>42</v>
      </c>
      <c r="AN36" s="41" t="s">
        <v>322</v>
      </c>
      <c r="AO36" s="24" t="s">
        <v>323</v>
      </c>
      <c r="AP36" s="24" t="s">
        <v>225</v>
      </c>
      <c r="AR36" s="110" t="s">
        <v>929</v>
      </c>
      <c r="AS36" s="112" t="s">
        <v>957</v>
      </c>
      <c r="AT36" s="108" t="s">
        <v>928</v>
      </c>
      <c r="AV36" s="110" t="s">
        <v>929</v>
      </c>
      <c r="AW36" s="112" t="s">
        <v>1003</v>
      </c>
      <c r="AX36" s="108" t="s">
        <v>928</v>
      </c>
    </row>
    <row r="37" spans="1:50" s="125" customFormat="1" ht="200.25">
      <c r="A37" s="38" t="s">
        <v>37</v>
      </c>
      <c r="B37" s="39" t="s">
        <v>38</v>
      </c>
      <c r="C37" s="39">
        <v>528</v>
      </c>
      <c r="D37" s="22" t="s">
        <v>343</v>
      </c>
      <c r="E37" s="45" t="s">
        <v>868</v>
      </c>
      <c r="F37" s="46">
        <v>44652</v>
      </c>
      <c r="G37" s="23">
        <v>44681</v>
      </c>
      <c r="H37" s="130"/>
      <c r="I37" s="37">
        <v>0.2</v>
      </c>
      <c r="J37" s="37"/>
      <c r="K37" s="37"/>
      <c r="L37" s="37"/>
      <c r="M37" s="37"/>
      <c r="N37" s="37"/>
      <c r="O37" s="37"/>
      <c r="P37" s="37">
        <v>1</v>
      </c>
      <c r="Q37" s="37"/>
      <c r="R37" s="37"/>
      <c r="S37" s="37"/>
      <c r="T37" s="37"/>
      <c r="U37" s="37"/>
      <c r="V37" s="37"/>
      <c r="W37" s="37"/>
      <c r="X37" s="37"/>
      <c r="Y37" s="37"/>
      <c r="Z37" s="37"/>
      <c r="AA37" s="37"/>
      <c r="AB37" s="37"/>
      <c r="AC37" s="37"/>
      <c r="AD37" s="37"/>
      <c r="AE37" s="37"/>
      <c r="AF37" s="37"/>
      <c r="AG37" s="37"/>
      <c r="AH37" s="37">
        <f t="shared" si="1"/>
        <v>1</v>
      </c>
      <c r="AI37" s="40">
        <f t="shared" si="1"/>
        <v>0</v>
      </c>
      <c r="AJ37" s="22" t="s">
        <v>869</v>
      </c>
      <c r="AK37" s="43" t="s">
        <v>78</v>
      </c>
      <c r="AL37" s="43" t="s">
        <v>78</v>
      </c>
      <c r="AM37" s="41" t="s">
        <v>42</v>
      </c>
      <c r="AN37" s="41" t="s">
        <v>322</v>
      </c>
      <c r="AO37" s="24" t="s">
        <v>323</v>
      </c>
      <c r="AP37" s="24" t="s">
        <v>225</v>
      </c>
      <c r="AR37" s="110" t="s">
        <v>929</v>
      </c>
      <c r="AS37" s="112" t="s">
        <v>958</v>
      </c>
      <c r="AT37" s="113" t="s">
        <v>935</v>
      </c>
      <c r="AV37" s="106" t="s">
        <v>78</v>
      </c>
      <c r="AW37" s="112" t="s">
        <v>981</v>
      </c>
      <c r="AX37" s="113" t="s">
        <v>935</v>
      </c>
    </row>
    <row r="38" spans="1:50" s="125" customFormat="1" ht="157.5">
      <c r="A38" s="38" t="s">
        <v>37</v>
      </c>
      <c r="B38" s="39" t="s">
        <v>38</v>
      </c>
      <c r="C38" s="39">
        <v>528</v>
      </c>
      <c r="D38" s="22" t="s">
        <v>346</v>
      </c>
      <c r="E38" s="45" t="s">
        <v>347</v>
      </c>
      <c r="F38" s="46">
        <v>44564</v>
      </c>
      <c r="G38" s="23">
        <v>44925</v>
      </c>
      <c r="H38" s="130"/>
      <c r="I38" s="37">
        <v>0.1</v>
      </c>
      <c r="J38" s="37"/>
      <c r="K38" s="37"/>
      <c r="L38" s="37">
        <v>0.25</v>
      </c>
      <c r="M38" s="37"/>
      <c r="N38" s="37"/>
      <c r="O38" s="37"/>
      <c r="P38" s="37"/>
      <c r="Q38" s="37"/>
      <c r="R38" s="37">
        <v>0.25</v>
      </c>
      <c r="S38" s="37"/>
      <c r="T38" s="37"/>
      <c r="U38" s="37"/>
      <c r="V38" s="37"/>
      <c r="W38" s="37"/>
      <c r="X38" s="37">
        <v>0.25</v>
      </c>
      <c r="Y38" s="37"/>
      <c r="Z38" s="37"/>
      <c r="AA38" s="37"/>
      <c r="AB38" s="37"/>
      <c r="AC38" s="37"/>
      <c r="AD38" s="37">
        <v>0.25</v>
      </c>
      <c r="AE38" s="37"/>
      <c r="AF38" s="37"/>
      <c r="AG38" s="37"/>
      <c r="AH38" s="37">
        <f t="shared" si="1"/>
        <v>1</v>
      </c>
      <c r="AI38" s="40">
        <f t="shared" si="1"/>
        <v>0</v>
      </c>
      <c r="AJ38" s="22" t="s">
        <v>334</v>
      </c>
      <c r="AK38" s="43" t="s">
        <v>78</v>
      </c>
      <c r="AL38" s="43" t="s">
        <v>78</v>
      </c>
      <c r="AM38" s="41" t="s">
        <v>42</v>
      </c>
      <c r="AN38" s="41" t="s">
        <v>322</v>
      </c>
      <c r="AO38" s="24" t="s">
        <v>323</v>
      </c>
      <c r="AP38" s="24" t="s">
        <v>225</v>
      </c>
      <c r="AR38" s="110" t="s">
        <v>929</v>
      </c>
      <c r="AS38" s="112" t="s">
        <v>959</v>
      </c>
      <c r="AT38" s="108" t="s">
        <v>928</v>
      </c>
      <c r="AV38" s="110" t="s">
        <v>929</v>
      </c>
      <c r="AW38" s="112" t="s">
        <v>1013</v>
      </c>
      <c r="AX38" s="108" t="s">
        <v>928</v>
      </c>
    </row>
    <row r="39" spans="1:50" s="125" customFormat="1" ht="100.5">
      <c r="A39" s="38" t="s">
        <v>37</v>
      </c>
      <c r="B39" s="39" t="s">
        <v>38</v>
      </c>
      <c r="C39" s="39">
        <v>528</v>
      </c>
      <c r="D39" s="22" t="s">
        <v>348</v>
      </c>
      <c r="E39" s="45" t="s">
        <v>349</v>
      </c>
      <c r="F39" s="46">
        <v>44621</v>
      </c>
      <c r="G39" s="23">
        <v>44925</v>
      </c>
      <c r="H39" s="130"/>
      <c r="I39" s="37">
        <v>0.2</v>
      </c>
      <c r="J39" s="37"/>
      <c r="K39" s="37"/>
      <c r="L39" s="37"/>
      <c r="M39" s="37"/>
      <c r="N39" s="37">
        <v>0.25</v>
      </c>
      <c r="O39" s="37"/>
      <c r="P39" s="37"/>
      <c r="Q39" s="37"/>
      <c r="R39" s="37"/>
      <c r="S39" s="37"/>
      <c r="T39" s="37">
        <v>0.25</v>
      </c>
      <c r="U39" s="37"/>
      <c r="V39" s="37"/>
      <c r="W39" s="37"/>
      <c r="X39" s="37"/>
      <c r="Y39" s="37"/>
      <c r="Z39" s="37">
        <v>0.25</v>
      </c>
      <c r="AA39" s="37"/>
      <c r="AB39" s="37"/>
      <c r="AC39" s="37"/>
      <c r="AD39" s="37"/>
      <c r="AE39" s="37"/>
      <c r="AF39" s="37">
        <v>0.25</v>
      </c>
      <c r="AG39" s="37"/>
      <c r="AH39" s="37">
        <f t="shared" si="1"/>
        <v>1</v>
      </c>
      <c r="AI39" s="40">
        <f t="shared" si="1"/>
        <v>0</v>
      </c>
      <c r="AJ39" s="22" t="s">
        <v>350</v>
      </c>
      <c r="AK39" s="43" t="s">
        <v>78</v>
      </c>
      <c r="AL39" s="43" t="s">
        <v>78</v>
      </c>
      <c r="AM39" s="41" t="s">
        <v>42</v>
      </c>
      <c r="AN39" s="41" t="s">
        <v>322</v>
      </c>
      <c r="AO39" s="24" t="s">
        <v>323</v>
      </c>
      <c r="AP39" s="24" t="s">
        <v>225</v>
      </c>
      <c r="AR39" s="110" t="s">
        <v>929</v>
      </c>
      <c r="AS39" s="112" t="s">
        <v>960</v>
      </c>
      <c r="AT39" s="108" t="s">
        <v>928</v>
      </c>
      <c r="AV39" s="110" t="s">
        <v>929</v>
      </c>
      <c r="AW39" s="112" t="s">
        <v>1014</v>
      </c>
      <c r="AX39" s="108" t="s">
        <v>928</v>
      </c>
    </row>
    <row r="40" spans="1:50" s="125" customFormat="1" ht="313.5">
      <c r="A40" s="38" t="s">
        <v>37</v>
      </c>
      <c r="B40" s="39" t="s">
        <v>38</v>
      </c>
      <c r="C40" s="39">
        <v>528</v>
      </c>
      <c r="D40" s="22" t="s">
        <v>348</v>
      </c>
      <c r="E40" s="45" t="s">
        <v>351</v>
      </c>
      <c r="F40" s="46">
        <v>44564</v>
      </c>
      <c r="G40" s="23">
        <v>44925</v>
      </c>
      <c r="H40" s="130"/>
      <c r="I40" s="37">
        <v>0.1</v>
      </c>
      <c r="J40" s="37"/>
      <c r="K40" s="37"/>
      <c r="L40" s="37"/>
      <c r="M40" s="37"/>
      <c r="N40" s="37"/>
      <c r="O40" s="37"/>
      <c r="P40" s="37">
        <v>0.33329999999999999</v>
      </c>
      <c r="Q40" s="37"/>
      <c r="R40" s="37"/>
      <c r="S40" s="37"/>
      <c r="T40" s="37"/>
      <c r="U40" s="37"/>
      <c r="V40" s="37">
        <v>0.33329999999999999</v>
      </c>
      <c r="W40" s="37"/>
      <c r="X40" s="37"/>
      <c r="Y40" s="37"/>
      <c r="Z40" s="37"/>
      <c r="AA40" s="37"/>
      <c r="AB40" s="37">
        <v>0.33329999999999999</v>
      </c>
      <c r="AC40" s="37"/>
      <c r="AD40" s="37"/>
      <c r="AE40" s="37"/>
      <c r="AF40" s="37"/>
      <c r="AG40" s="37"/>
      <c r="AH40" s="37">
        <f t="shared" si="1"/>
        <v>0.99990000000000001</v>
      </c>
      <c r="AI40" s="40">
        <f t="shared" si="1"/>
        <v>0</v>
      </c>
      <c r="AJ40" s="22" t="s">
        <v>334</v>
      </c>
      <c r="AK40" s="43" t="s">
        <v>78</v>
      </c>
      <c r="AL40" s="43" t="s">
        <v>78</v>
      </c>
      <c r="AM40" s="41" t="s">
        <v>42</v>
      </c>
      <c r="AN40" s="41" t="s">
        <v>322</v>
      </c>
      <c r="AO40" s="24" t="s">
        <v>323</v>
      </c>
      <c r="AP40" s="24" t="s">
        <v>225</v>
      </c>
      <c r="AR40" s="110" t="s">
        <v>929</v>
      </c>
      <c r="AS40" s="112" t="s">
        <v>1010</v>
      </c>
      <c r="AT40" s="108" t="s">
        <v>928</v>
      </c>
      <c r="AV40" s="110" t="s">
        <v>929</v>
      </c>
      <c r="AW40" s="137" t="s">
        <v>1035</v>
      </c>
      <c r="AX40" s="108" t="s">
        <v>928</v>
      </c>
    </row>
    <row r="41" spans="1:50" s="125" customFormat="1" ht="100.5">
      <c r="A41" s="38" t="s">
        <v>37</v>
      </c>
      <c r="B41" s="39" t="s">
        <v>38</v>
      </c>
      <c r="C41" s="39">
        <v>528</v>
      </c>
      <c r="D41" s="22" t="s">
        <v>352</v>
      </c>
      <c r="E41" s="45" t="s">
        <v>353</v>
      </c>
      <c r="F41" s="46">
        <v>44621</v>
      </c>
      <c r="G41" s="23">
        <v>44925</v>
      </c>
      <c r="H41" s="130"/>
      <c r="I41" s="37">
        <v>0.2</v>
      </c>
      <c r="J41" s="37"/>
      <c r="K41" s="37"/>
      <c r="L41" s="37"/>
      <c r="M41" s="37"/>
      <c r="N41" s="37">
        <v>0.25</v>
      </c>
      <c r="O41" s="37"/>
      <c r="P41" s="37"/>
      <c r="Q41" s="37"/>
      <c r="R41" s="37"/>
      <c r="S41" s="37"/>
      <c r="T41" s="37">
        <v>0.25</v>
      </c>
      <c r="U41" s="37"/>
      <c r="V41" s="37"/>
      <c r="W41" s="37"/>
      <c r="X41" s="37"/>
      <c r="Y41" s="37"/>
      <c r="Z41" s="37">
        <v>0.25</v>
      </c>
      <c r="AA41" s="37"/>
      <c r="AB41" s="37"/>
      <c r="AC41" s="37"/>
      <c r="AD41" s="37"/>
      <c r="AE41" s="37"/>
      <c r="AF41" s="37">
        <v>0.25</v>
      </c>
      <c r="AG41" s="37"/>
      <c r="AH41" s="37">
        <f t="shared" si="1"/>
        <v>1</v>
      </c>
      <c r="AI41" s="40">
        <f t="shared" si="1"/>
        <v>0</v>
      </c>
      <c r="AJ41" s="22" t="s">
        <v>354</v>
      </c>
      <c r="AK41" s="43" t="s">
        <v>78</v>
      </c>
      <c r="AL41" s="43" t="s">
        <v>78</v>
      </c>
      <c r="AM41" s="41" t="s">
        <v>42</v>
      </c>
      <c r="AN41" s="41" t="s">
        <v>322</v>
      </c>
      <c r="AO41" s="24" t="s">
        <v>323</v>
      </c>
      <c r="AP41" s="24" t="s">
        <v>225</v>
      </c>
      <c r="AR41" s="110" t="s">
        <v>929</v>
      </c>
      <c r="AS41" s="112" t="s">
        <v>961</v>
      </c>
      <c r="AT41" s="108" t="s">
        <v>928</v>
      </c>
      <c r="AV41" s="110" t="s">
        <v>929</v>
      </c>
      <c r="AW41" s="112" t="s">
        <v>1001</v>
      </c>
      <c r="AX41" s="108" t="s">
        <v>928</v>
      </c>
    </row>
    <row r="42" spans="1:50" s="125" customFormat="1" ht="100.5">
      <c r="A42" s="38" t="s">
        <v>37</v>
      </c>
      <c r="B42" s="39" t="s">
        <v>38</v>
      </c>
      <c r="C42" s="39">
        <v>528</v>
      </c>
      <c r="D42" s="22" t="s">
        <v>355</v>
      </c>
      <c r="E42" s="45" t="s">
        <v>356</v>
      </c>
      <c r="F42" s="46">
        <v>44652</v>
      </c>
      <c r="G42" s="23">
        <v>44681</v>
      </c>
      <c r="H42" s="130">
        <f>+I42+I43+I44+I45+I46+I48+I49+I50+I51+I52+I53+I55</f>
        <v>1.0000000000000002</v>
      </c>
      <c r="I42" s="37">
        <v>0.1</v>
      </c>
      <c r="J42" s="37"/>
      <c r="K42" s="37"/>
      <c r="L42" s="37"/>
      <c r="M42" s="37"/>
      <c r="N42" s="37"/>
      <c r="O42" s="37"/>
      <c r="P42" s="37">
        <v>1</v>
      </c>
      <c r="Q42" s="37"/>
      <c r="R42" s="37"/>
      <c r="S42" s="37"/>
      <c r="T42" s="37"/>
      <c r="U42" s="37"/>
      <c r="V42" s="37"/>
      <c r="W42" s="37"/>
      <c r="X42" s="37"/>
      <c r="Y42" s="37"/>
      <c r="Z42" s="37"/>
      <c r="AA42" s="37"/>
      <c r="AB42" s="37"/>
      <c r="AC42" s="37"/>
      <c r="AD42" s="37"/>
      <c r="AE42" s="37"/>
      <c r="AF42" s="37"/>
      <c r="AG42" s="37"/>
      <c r="AH42" s="37">
        <f t="shared" ref="AH42:AI60" si="4">+J42+L42+N42+P42+R42+T42+V42+X42+Z42+AB42+AD42+AF42</f>
        <v>1</v>
      </c>
      <c r="AI42" s="40">
        <f t="shared" si="4"/>
        <v>0</v>
      </c>
      <c r="AJ42" s="22" t="s">
        <v>357</v>
      </c>
      <c r="AK42" s="43" t="s">
        <v>78</v>
      </c>
      <c r="AL42" s="43" t="s">
        <v>78</v>
      </c>
      <c r="AM42" s="41" t="s">
        <v>42</v>
      </c>
      <c r="AN42" s="41" t="s">
        <v>56</v>
      </c>
      <c r="AO42" s="24" t="s">
        <v>323</v>
      </c>
      <c r="AP42" s="24" t="s">
        <v>225</v>
      </c>
      <c r="AR42" s="110" t="s">
        <v>929</v>
      </c>
      <c r="AS42" s="112" t="s">
        <v>962</v>
      </c>
      <c r="AT42" s="113" t="s">
        <v>935</v>
      </c>
      <c r="AV42" s="106" t="s">
        <v>78</v>
      </c>
      <c r="AW42" s="112" t="s">
        <v>981</v>
      </c>
      <c r="AX42" s="113" t="s">
        <v>935</v>
      </c>
    </row>
    <row r="43" spans="1:50" s="125" customFormat="1" ht="171.75">
      <c r="A43" s="38" t="s">
        <v>37</v>
      </c>
      <c r="B43" s="39" t="s">
        <v>38</v>
      </c>
      <c r="C43" s="39">
        <v>528</v>
      </c>
      <c r="D43" s="22" t="s">
        <v>355</v>
      </c>
      <c r="E43" s="45" t="s">
        <v>358</v>
      </c>
      <c r="F43" s="46">
        <v>44564</v>
      </c>
      <c r="G43" s="23">
        <v>44925</v>
      </c>
      <c r="H43" s="130"/>
      <c r="I43" s="37">
        <v>0.1</v>
      </c>
      <c r="J43" s="37"/>
      <c r="K43" s="37"/>
      <c r="L43" s="37">
        <v>0.25</v>
      </c>
      <c r="M43" s="37"/>
      <c r="N43" s="37"/>
      <c r="O43" s="37"/>
      <c r="P43" s="37"/>
      <c r="Q43" s="37"/>
      <c r="R43" s="37">
        <v>0.25</v>
      </c>
      <c r="S43" s="37"/>
      <c r="T43" s="37"/>
      <c r="U43" s="37"/>
      <c r="V43" s="37"/>
      <c r="W43" s="37"/>
      <c r="X43" s="37">
        <v>0.25</v>
      </c>
      <c r="Y43" s="37"/>
      <c r="Z43" s="37"/>
      <c r="AA43" s="37"/>
      <c r="AB43" s="37"/>
      <c r="AC43" s="37"/>
      <c r="AD43" s="37"/>
      <c r="AE43" s="37"/>
      <c r="AF43" s="37">
        <v>0.25</v>
      </c>
      <c r="AG43" s="37"/>
      <c r="AH43" s="37">
        <f t="shared" si="4"/>
        <v>1</v>
      </c>
      <c r="AI43" s="40">
        <f t="shared" si="4"/>
        <v>0</v>
      </c>
      <c r="AJ43" s="22" t="s">
        <v>334</v>
      </c>
      <c r="AK43" s="43" t="s">
        <v>78</v>
      </c>
      <c r="AL43" s="43" t="s">
        <v>78</v>
      </c>
      <c r="AM43" s="41" t="s">
        <v>234</v>
      </c>
      <c r="AN43" s="41" t="s">
        <v>261</v>
      </c>
      <c r="AO43" s="24" t="s">
        <v>236</v>
      </c>
      <c r="AP43" s="24" t="s">
        <v>225</v>
      </c>
      <c r="AR43" s="110" t="s">
        <v>929</v>
      </c>
      <c r="AS43" s="112" t="s">
        <v>963</v>
      </c>
      <c r="AT43" s="108" t="s">
        <v>928</v>
      </c>
      <c r="AV43" s="112" t="s">
        <v>993</v>
      </c>
      <c r="AW43" s="112" t="s">
        <v>1036</v>
      </c>
      <c r="AX43" s="108" t="s">
        <v>928</v>
      </c>
    </row>
    <row r="44" spans="1:50" s="125" customFormat="1" ht="191.25" customHeight="1">
      <c r="A44" s="38" t="s">
        <v>37</v>
      </c>
      <c r="B44" s="39" t="s">
        <v>38</v>
      </c>
      <c r="C44" s="39">
        <v>528</v>
      </c>
      <c r="D44" s="22" t="s">
        <v>355</v>
      </c>
      <c r="E44" s="138" t="s">
        <v>359</v>
      </c>
      <c r="F44" s="46">
        <v>44652</v>
      </c>
      <c r="G44" s="23">
        <v>44925</v>
      </c>
      <c r="H44" s="130"/>
      <c r="I44" s="37">
        <v>0.2</v>
      </c>
      <c r="J44" s="37"/>
      <c r="K44" s="37"/>
      <c r="L44" s="37"/>
      <c r="M44" s="37"/>
      <c r="N44" s="37"/>
      <c r="O44" s="37"/>
      <c r="P44" s="37">
        <v>0.33329999999999999</v>
      </c>
      <c r="Q44" s="37"/>
      <c r="R44" s="37"/>
      <c r="S44" s="37"/>
      <c r="T44" s="37"/>
      <c r="U44" s="37"/>
      <c r="V44" s="37"/>
      <c r="W44" s="37"/>
      <c r="X44" s="37">
        <v>0.33329999999999999</v>
      </c>
      <c r="Y44" s="37"/>
      <c r="Z44" s="37"/>
      <c r="AA44" s="37"/>
      <c r="AB44" s="37"/>
      <c r="AC44" s="37"/>
      <c r="AD44" s="37"/>
      <c r="AE44" s="37"/>
      <c r="AF44" s="37">
        <v>0.33329999999999999</v>
      </c>
      <c r="AG44" s="37"/>
      <c r="AH44" s="37">
        <f t="shared" si="4"/>
        <v>0.99990000000000001</v>
      </c>
      <c r="AI44" s="40">
        <f t="shared" si="4"/>
        <v>0</v>
      </c>
      <c r="AJ44" s="22" t="s">
        <v>360</v>
      </c>
      <c r="AK44" s="43" t="s">
        <v>78</v>
      </c>
      <c r="AL44" s="43" t="s">
        <v>78</v>
      </c>
      <c r="AM44" s="41" t="s">
        <v>234</v>
      </c>
      <c r="AN44" s="41" t="s">
        <v>361</v>
      </c>
      <c r="AO44" s="24" t="s">
        <v>236</v>
      </c>
      <c r="AP44" s="24" t="s">
        <v>225</v>
      </c>
      <c r="AR44" s="115" t="s">
        <v>964</v>
      </c>
      <c r="AS44" s="115" t="s">
        <v>965</v>
      </c>
      <c r="AT44" s="108" t="s">
        <v>928</v>
      </c>
      <c r="AV44" s="115" t="s">
        <v>997</v>
      </c>
      <c r="AW44" s="107" t="s">
        <v>1021</v>
      </c>
      <c r="AX44" s="108" t="s">
        <v>928</v>
      </c>
    </row>
    <row r="45" spans="1:50" s="125" customFormat="1" ht="228.75">
      <c r="A45" s="45" t="s">
        <v>37</v>
      </c>
      <c r="B45" s="43" t="s">
        <v>38</v>
      </c>
      <c r="C45" s="43">
        <v>528</v>
      </c>
      <c r="D45" s="22" t="s">
        <v>355</v>
      </c>
      <c r="E45" s="45" t="s">
        <v>918</v>
      </c>
      <c r="F45" s="46">
        <v>44774</v>
      </c>
      <c r="G45" s="23">
        <v>44834</v>
      </c>
      <c r="H45" s="130"/>
      <c r="I45" s="37">
        <v>0.1</v>
      </c>
      <c r="J45" s="37"/>
      <c r="K45" s="37"/>
      <c r="L45" s="37"/>
      <c r="M45" s="37"/>
      <c r="N45" s="37"/>
      <c r="O45" s="37"/>
      <c r="P45" s="37"/>
      <c r="Q45" s="37"/>
      <c r="R45" s="37"/>
      <c r="S45" s="37"/>
      <c r="T45" s="37"/>
      <c r="U45" s="37"/>
      <c r="V45" s="37"/>
      <c r="W45" s="37"/>
      <c r="X45" s="37">
        <v>0.5</v>
      </c>
      <c r="Y45" s="37"/>
      <c r="Z45" s="37">
        <v>0.5</v>
      </c>
      <c r="AA45" s="37"/>
      <c r="AB45" s="37"/>
      <c r="AC45" s="37"/>
      <c r="AD45" s="37"/>
      <c r="AE45" s="37"/>
      <c r="AF45" s="37"/>
      <c r="AG45" s="37"/>
      <c r="AH45" s="37">
        <f t="shared" si="4"/>
        <v>1</v>
      </c>
      <c r="AI45" s="40">
        <f t="shared" si="4"/>
        <v>0</v>
      </c>
      <c r="AJ45" s="22" t="s">
        <v>920</v>
      </c>
      <c r="AK45" s="43" t="s">
        <v>78</v>
      </c>
      <c r="AL45" s="43" t="s">
        <v>78</v>
      </c>
      <c r="AM45" s="41" t="s">
        <v>924</v>
      </c>
      <c r="AN45" s="41" t="s">
        <v>1037</v>
      </c>
      <c r="AO45" s="24" t="s">
        <v>303</v>
      </c>
      <c r="AP45" s="24" t="s">
        <v>225</v>
      </c>
      <c r="AR45" s="72" t="s">
        <v>929</v>
      </c>
      <c r="AS45" s="110" t="s">
        <v>966</v>
      </c>
      <c r="AT45" s="39" t="s">
        <v>931</v>
      </c>
      <c r="AV45" s="38" t="s">
        <v>929</v>
      </c>
      <c r="AW45" s="137" t="s">
        <v>998</v>
      </c>
      <c r="AX45" s="108" t="s">
        <v>928</v>
      </c>
    </row>
    <row r="46" spans="1:50" s="125" customFormat="1" ht="313.5">
      <c r="A46" s="38" t="s">
        <v>37</v>
      </c>
      <c r="B46" s="39" t="s">
        <v>38</v>
      </c>
      <c r="C46" s="39">
        <v>528</v>
      </c>
      <c r="D46" s="22" t="s">
        <v>362</v>
      </c>
      <c r="E46" s="45" t="s">
        <v>363</v>
      </c>
      <c r="F46" s="46">
        <v>44682</v>
      </c>
      <c r="G46" s="23">
        <v>44834</v>
      </c>
      <c r="H46" s="130"/>
      <c r="I46" s="37">
        <v>0.05</v>
      </c>
      <c r="J46" s="37"/>
      <c r="K46" s="37"/>
      <c r="L46" s="37"/>
      <c r="M46" s="37"/>
      <c r="N46" s="37"/>
      <c r="O46" s="37"/>
      <c r="P46" s="37"/>
      <c r="Q46" s="37"/>
      <c r="R46" s="37">
        <v>0.5</v>
      </c>
      <c r="S46" s="37"/>
      <c r="T46" s="37"/>
      <c r="U46" s="37"/>
      <c r="V46" s="37"/>
      <c r="W46" s="37"/>
      <c r="X46" s="37"/>
      <c r="Y46" s="37"/>
      <c r="Z46" s="37">
        <v>0.5</v>
      </c>
      <c r="AA46" s="37"/>
      <c r="AB46" s="37"/>
      <c r="AC46" s="37"/>
      <c r="AD46" s="37"/>
      <c r="AE46" s="37"/>
      <c r="AF46" s="37"/>
      <c r="AG46" s="37"/>
      <c r="AH46" s="37">
        <f t="shared" si="4"/>
        <v>1</v>
      </c>
      <c r="AI46" s="40">
        <f t="shared" si="4"/>
        <v>0</v>
      </c>
      <c r="AJ46" s="22" t="s">
        <v>364</v>
      </c>
      <c r="AK46" s="43" t="s">
        <v>78</v>
      </c>
      <c r="AL46" s="43" t="s">
        <v>78</v>
      </c>
      <c r="AM46" s="41" t="s">
        <v>289</v>
      </c>
      <c r="AN46" s="41" t="s">
        <v>290</v>
      </c>
      <c r="AO46" s="24" t="s">
        <v>291</v>
      </c>
      <c r="AP46" s="24" t="s">
        <v>225</v>
      </c>
      <c r="AR46" s="185" t="s">
        <v>929</v>
      </c>
      <c r="AS46" s="185" t="s">
        <v>949</v>
      </c>
      <c r="AT46" s="165" t="s">
        <v>928</v>
      </c>
      <c r="AV46" s="185" t="s">
        <v>929</v>
      </c>
      <c r="AW46" s="112" t="s">
        <v>1038</v>
      </c>
      <c r="AX46" s="165" t="s">
        <v>928</v>
      </c>
    </row>
    <row r="47" spans="1:50" s="125" customFormat="1" ht="276.75" customHeight="1">
      <c r="A47" s="38"/>
      <c r="B47" s="39"/>
      <c r="C47" s="39"/>
      <c r="D47" s="22" t="s">
        <v>362</v>
      </c>
      <c r="E47" s="45" t="s">
        <v>363</v>
      </c>
      <c r="F47" s="46">
        <v>44682</v>
      </c>
      <c r="G47" s="23">
        <v>44834</v>
      </c>
      <c r="H47" s="130"/>
      <c r="I47" s="37">
        <v>0.05</v>
      </c>
      <c r="J47" s="37"/>
      <c r="K47" s="37"/>
      <c r="L47" s="37"/>
      <c r="M47" s="37"/>
      <c r="N47" s="37"/>
      <c r="O47" s="37"/>
      <c r="P47" s="37"/>
      <c r="Q47" s="37"/>
      <c r="R47" s="37">
        <v>0.5</v>
      </c>
      <c r="S47" s="37"/>
      <c r="T47" s="37"/>
      <c r="U47" s="37"/>
      <c r="V47" s="37"/>
      <c r="W47" s="37"/>
      <c r="X47" s="37"/>
      <c r="Y47" s="37"/>
      <c r="Z47" s="37">
        <v>0.5</v>
      </c>
      <c r="AA47" s="37"/>
      <c r="AB47" s="37"/>
      <c r="AC47" s="37"/>
      <c r="AD47" s="37"/>
      <c r="AE47" s="37"/>
      <c r="AF47" s="37"/>
      <c r="AG47" s="37"/>
      <c r="AH47" s="37">
        <f t="shared" ref="AH47" si="5">+J47+L47+N47+P47+R47+T47+V47+X47+Z47+AB47+AD47+AF47</f>
        <v>1</v>
      </c>
      <c r="AI47" s="40">
        <f t="shared" ref="AI47" si="6">+K47+M47+O47+Q47+S47+U47+W47+Y47+AA47+AC47+AE47+AG47</f>
        <v>0</v>
      </c>
      <c r="AJ47" s="22" t="s">
        <v>364</v>
      </c>
      <c r="AK47" s="43" t="s">
        <v>78</v>
      </c>
      <c r="AL47" s="43" t="s">
        <v>78</v>
      </c>
      <c r="AM47" s="41" t="s">
        <v>289</v>
      </c>
      <c r="AN47" s="41" t="s">
        <v>290</v>
      </c>
      <c r="AO47" s="24" t="s">
        <v>291</v>
      </c>
      <c r="AP47" s="24" t="s">
        <v>225</v>
      </c>
      <c r="AR47" s="186"/>
      <c r="AS47" s="186"/>
      <c r="AT47" s="166"/>
      <c r="AV47" s="186"/>
      <c r="AW47" s="112" t="s">
        <v>1039</v>
      </c>
      <c r="AX47" s="166"/>
    </row>
    <row r="48" spans="1:50" s="125" customFormat="1" ht="72.75">
      <c r="A48" s="38" t="s">
        <v>37</v>
      </c>
      <c r="B48" s="39" t="s">
        <v>38</v>
      </c>
      <c r="C48" s="39">
        <v>528</v>
      </c>
      <c r="D48" s="22" t="s">
        <v>365</v>
      </c>
      <c r="E48" s="45" t="s">
        <v>366</v>
      </c>
      <c r="F48" s="47">
        <v>44835</v>
      </c>
      <c r="G48" s="47">
        <v>44895</v>
      </c>
      <c r="H48" s="130"/>
      <c r="I48" s="37">
        <v>0.05</v>
      </c>
      <c r="J48" s="37"/>
      <c r="K48" s="37"/>
      <c r="L48" s="37"/>
      <c r="M48" s="37"/>
      <c r="N48" s="37"/>
      <c r="O48" s="37"/>
      <c r="P48" s="37"/>
      <c r="Q48" s="37"/>
      <c r="R48" s="37"/>
      <c r="S48" s="37"/>
      <c r="T48" s="37"/>
      <c r="U48" s="37"/>
      <c r="V48" s="37"/>
      <c r="W48" s="37"/>
      <c r="X48" s="37"/>
      <c r="Y48" s="37"/>
      <c r="Z48" s="37"/>
      <c r="AA48" s="37"/>
      <c r="AB48" s="37">
        <v>0.3</v>
      </c>
      <c r="AC48" s="37"/>
      <c r="AD48" s="37">
        <v>0.7</v>
      </c>
      <c r="AE48" s="37"/>
      <c r="AF48" s="37"/>
      <c r="AG48" s="37"/>
      <c r="AH48" s="37">
        <f t="shared" si="4"/>
        <v>1</v>
      </c>
      <c r="AI48" s="40">
        <f t="shared" si="4"/>
        <v>0</v>
      </c>
      <c r="AJ48" s="22" t="s">
        <v>367</v>
      </c>
      <c r="AK48" s="43" t="s">
        <v>78</v>
      </c>
      <c r="AL48" s="43" t="s">
        <v>78</v>
      </c>
      <c r="AM48" s="41" t="s">
        <v>42</v>
      </c>
      <c r="AN48" s="41" t="s">
        <v>56</v>
      </c>
      <c r="AO48" s="24" t="s">
        <v>323</v>
      </c>
      <c r="AP48" s="24" t="s">
        <v>225</v>
      </c>
      <c r="AR48" s="120" t="s">
        <v>929</v>
      </c>
      <c r="AS48" s="110" t="s">
        <v>967</v>
      </c>
      <c r="AT48" s="111" t="s">
        <v>931</v>
      </c>
      <c r="AV48" s="110" t="s">
        <v>929</v>
      </c>
      <c r="AW48" s="110" t="s">
        <v>967</v>
      </c>
      <c r="AX48" s="111" t="s">
        <v>931</v>
      </c>
    </row>
    <row r="49" spans="1:50" s="125" customFormat="1" ht="72.75">
      <c r="A49" s="38" t="s">
        <v>37</v>
      </c>
      <c r="B49" s="39" t="s">
        <v>38</v>
      </c>
      <c r="C49" s="39">
        <v>528</v>
      </c>
      <c r="D49" s="22" t="s">
        <v>365</v>
      </c>
      <c r="E49" s="45" t="s">
        <v>368</v>
      </c>
      <c r="F49" s="47">
        <v>44835</v>
      </c>
      <c r="G49" s="47">
        <v>44895</v>
      </c>
      <c r="H49" s="130"/>
      <c r="I49" s="37">
        <v>0.05</v>
      </c>
      <c r="J49" s="37"/>
      <c r="K49" s="37"/>
      <c r="L49" s="37"/>
      <c r="M49" s="37"/>
      <c r="N49" s="37"/>
      <c r="O49" s="37"/>
      <c r="P49" s="37"/>
      <c r="Q49" s="37"/>
      <c r="R49" s="37"/>
      <c r="S49" s="37"/>
      <c r="T49" s="37"/>
      <c r="U49" s="37"/>
      <c r="V49" s="37"/>
      <c r="W49" s="37"/>
      <c r="X49" s="37"/>
      <c r="Y49" s="37"/>
      <c r="Z49" s="37"/>
      <c r="AA49" s="37"/>
      <c r="AB49" s="37">
        <v>0.3</v>
      </c>
      <c r="AC49" s="37"/>
      <c r="AD49" s="37">
        <v>0.7</v>
      </c>
      <c r="AE49" s="37"/>
      <c r="AF49" s="37"/>
      <c r="AG49" s="37"/>
      <c r="AH49" s="37">
        <f t="shared" si="4"/>
        <v>1</v>
      </c>
      <c r="AI49" s="40">
        <f t="shared" si="4"/>
        <v>0</v>
      </c>
      <c r="AJ49" s="22" t="s">
        <v>369</v>
      </c>
      <c r="AK49" s="43" t="s">
        <v>78</v>
      </c>
      <c r="AL49" s="43" t="s">
        <v>78</v>
      </c>
      <c r="AM49" s="41" t="s">
        <v>42</v>
      </c>
      <c r="AN49" s="41" t="s">
        <v>56</v>
      </c>
      <c r="AO49" s="24" t="s">
        <v>323</v>
      </c>
      <c r="AP49" s="24" t="s">
        <v>225</v>
      </c>
      <c r="AR49" s="120" t="s">
        <v>929</v>
      </c>
      <c r="AS49" s="110" t="s">
        <v>967</v>
      </c>
      <c r="AT49" s="111" t="s">
        <v>931</v>
      </c>
      <c r="AV49" s="110" t="s">
        <v>929</v>
      </c>
      <c r="AW49" s="110" t="s">
        <v>967</v>
      </c>
      <c r="AX49" s="111" t="s">
        <v>931</v>
      </c>
    </row>
    <row r="50" spans="1:50" s="125" customFormat="1" ht="157.5">
      <c r="A50" s="38" t="s">
        <v>37</v>
      </c>
      <c r="B50" s="39" t="s">
        <v>38</v>
      </c>
      <c r="C50" s="39">
        <v>528</v>
      </c>
      <c r="D50" s="22" t="s">
        <v>370</v>
      </c>
      <c r="E50" s="45" t="s">
        <v>371</v>
      </c>
      <c r="F50" s="46">
        <v>44652</v>
      </c>
      <c r="G50" s="23">
        <v>44925</v>
      </c>
      <c r="H50" s="130"/>
      <c r="I50" s="37">
        <v>0.05</v>
      </c>
      <c r="J50" s="37"/>
      <c r="K50" s="37"/>
      <c r="L50" s="37"/>
      <c r="M50" s="37"/>
      <c r="N50" s="37"/>
      <c r="O50" s="37"/>
      <c r="P50" s="37">
        <v>0.33329999999999999</v>
      </c>
      <c r="Q50" s="37"/>
      <c r="R50" s="37"/>
      <c r="S50" s="37"/>
      <c r="T50" s="37"/>
      <c r="U50" s="37"/>
      <c r="V50" s="37"/>
      <c r="W50" s="37"/>
      <c r="X50" s="37">
        <v>0.33329999999999999</v>
      </c>
      <c r="Y50" s="37"/>
      <c r="Z50" s="37"/>
      <c r="AA50" s="37"/>
      <c r="AB50" s="37"/>
      <c r="AC50" s="37"/>
      <c r="AD50" s="37"/>
      <c r="AE50" s="37"/>
      <c r="AF50" s="37">
        <v>0.33329999999999999</v>
      </c>
      <c r="AG50" s="37"/>
      <c r="AH50" s="37">
        <f t="shared" si="4"/>
        <v>0.99990000000000001</v>
      </c>
      <c r="AI50" s="40">
        <f t="shared" si="4"/>
        <v>0</v>
      </c>
      <c r="AJ50" s="22" t="s">
        <v>372</v>
      </c>
      <c r="AK50" s="43" t="s">
        <v>78</v>
      </c>
      <c r="AL50" s="43" t="s">
        <v>78</v>
      </c>
      <c r="AM50" s="41" t="s">
        <v>234</v>
      </c>
      <c r="AN50" s="41" t="s">
        <v>261</v>
      </c>
      <c r="AO50" s="24" t="s">
        <v>236</v>
      </c>
      <c r="AP50" s="24" t="s">
        <v>225</v>
      </c>
      <c r="AR50" s="110" t="s">
        <v>929</v>
      </c>
      <c r="AS50" s="112" t="s">
        <v>968</v>
      </c>
      <c r="AT50" s="108" t="s">
        <v>928</v>
      </c>
      <c r="AV50" s="110" t="s">
        <v>929</v>
      </c>
      <c r="AW50" s="112" t="s">
        <v>1015</v>
      </c>
      <c r="AX50" s="108" t="s">
        <v>928</v>
      </c>
    </row>
    <row r="51" spans="1:50" s="125" customFormat="1" ht="352.5" customHeight="1">
      <c r="A51" s="38" t="s">
        <v>37</v>
      </c>
      <c r="B51" s="39" t="s">
        <v>38</v>
      </c>
      <c r="C51" s="39">
        <v>528</v>
      </c>
      <c r="D51" s="22" t="s">
        <v>373</v>
      </c>
      <c r="E51" s="45" t="s">
        <v>374</v>
      </c>
      <c r="F51" s="46">
        <v>44593</v>
      </c>
      <c r="G51" s="23">
        <v>44742</v>
      </c>
      <c r="H51" s="130"/>
      <c r="I51" s="37">
        <v>0.1</v>
      </c>
      <c r="J51" s="37"/>
      <c r="K51" s="37"/>
      <c r="L51" s="37">
        <v>0.2</v>
      </c>
      <c r="M51" s="37"/>
      <c r="N51" s="37">
        <v>0.2</v>
      </c>
      <c r="O51" s="37"/>
      <c r="P51" s="37">
        <v>0.2</v>
      </c>
      <c r="Q51" s="37"/>
      <c r="R51" s="37">
        <v>0.2</v>
      </c>
      <c r="S51" s="37"/>
      <c r="T51" s="37">
        <v>0.2</v>
      </c>
      <c r="U51" s="37"/>
      <c r="V51" s="37"/>
      <c r="W51" s="37"/>
      <c r="X51" s="37"/>
      <c r="Y51" s="37"/>
      <c r="Z51" s="37"/>
      <c r="AA51" s="37"/>
      <c r="AB51" s="37"/>
      <c r="AC51" s="37"/>
      <c r="AD51" s="37"/>
      <c r="AE51" s="37"/>
      <c r="AF51" s="37"/>
      <c r="AG51" s="37"/>
      <c r="AH51" s="37">
        <f t="shared" si="4"/>
        <v>1</v>
      </c>
      <c r="AI51" s="40">
        <f t="shared" si="4"/>
        <v>0</v>
      </c>
      <c r="AJ51" s="22" t="s">
        <v>375</v>
      </c>
      <c r="AK51" s="43" t="s">
        <v>78</v>
      </c>
      <c r="AL51" s="43" t="s">
        <v>78</v>
      </c>
      <c r="AM51" s="41" t="s">
        <v>42</v>
      </c>
      <c r="AN51" s="41" t="s">
        <v>322</v>
      </c>
      <c r="AO51" s="24" t="s">
        <v>323</v>
      </c>
      <c r="AP51" s="24" t="s">
        <v>225</v>
      </c>
      <c r="AR51" s="112" t="s">
        <v>969</v>
      </c>
      <c r="AS51" s="115" t="s">
        <v>970</v>
      </c>
      <c r="AT51" s="108" t="s">
        <v>928</v>
      </c>
      <c r="AV51" s="112" t="s">
        <v>1040</v>
      </c>
      <c r="AW51" s="115" t="s">
        <v>1041</v>
      </c>
      <c r="AX51" s="108" t="s">
        <v>928</v>
      </c>
    </row>
    <row r="52" spans="1:50" s="125" customFormat="1" ht="183" customHeight="1">
      <c r="A52" s="38" t="s">
        <v>37</v>
      </c>
      <c r="B52" s="39" t="s">
        <v>38</v>
      </c>
      <c r="C52" s="39">
        <v>528</v>
      </c>
      <c r="D52" s="22" t="s">
        <v>376</v>
      </c>
      <c r="E52" s="45" t="s">
        <v>377</v>
      </c>
      <c r="F52" s="46">
        <v>44564</v>
      </c>
      <c r="G52" s="23">
        <v>44925</v>
      </c>
      <c r="H52" s="130"/>
      <c r="I52" s="37">
        <v>0.05</v>
      </c>
      <c r="J52" s="37">
        <v>0.08</v>
      </c>
      <c r="K52" s="37"/>
      <c r="L52" s="37">
        <v>0.08</v>
      </c>
      <c r="M52" s="37"/>
      <c r="N52" s="37">
        <v>0.08</v>
      </c>
      <c r="O52" s="37"/>
      <c r="P52" s="37">
        <v>0.1</v>
      </c>
      <c r="Q52" s="37"/>
      <c r="R52" s="37">
        <v>0.08</v>
      </c>
      <c r="S52" s="37"/>
      <c r="T52" s="37">
        <v>0.08</v>
      </c>
      <c r="U52" s="37"/>
      <c r="V52" s="37">
        <v>0.08</v>
      </c>
      <c r="W52" s="37"/>
      <c r="X52" s="37">
        <v>0.1</v>
      </c>
      <c r="Y52" s="37"/>
      <c r="Z52" s="37">
        <v>0.08</v>
      </c>
      <c r="AA52" s="37"/>
      <c r="AB52" s="37">
        <v>0.08</v>
      </c>
      <c r="AC52" s="37"/>
      <c r="AD52" s="37">
        <v>0.08</v>
      </c>
      <c r="AE52" s="37"/>
      <c r="AF52" s="37">
        <v>0.08</v>
      </c>
      <c r="AG52" s="37"/>
      <c r="AH52" s="37">
        <f t="shared" si="4"/>
        <v>0.99999999999999978</v>
      </c>
      <c r="AI52" s="40">
        <f t="shared" si="4"/>
        <v>0</v>
      </c>
      <c r="AJ52" s="22" t="s">
        <v>378</v>
      </c>
      <c r="AK52" s="43" t="s">
        <v>78</v>
      </c>
      <c r="AL52" s="43" t="s">
        <v>78</v>
      </c>
      <c r="AM52" s="41" t="s">
        <v>312</v>
      </c>
      <c r="AN52" s="41" t="s">
        <v>400</v>
      </c>
      <c r="AO52" s="24" t="s">
        <v>313</v>
      </c>
      <c r="AP52" s="24" t="s">
        <v>225</v>
      </c>
      <c r="AR52" s="110" t="s">
        <v>929</v>
      </c>
      <c r="AS52" s="112" t="s">
        <v>999</v>
      </c>
      <c r="AT52" s="108" t="s">
        <v>928</v>
      </c>
      <c r="AV52" s="110" t="s">
        <v>929</v>
      </c>
      <c r="AW52" s="112" t="s">
        <v>1000</v>
      </c>
      <c r="AX52" s="108" t="s">
        <v>928</v>
      </c>
    </row>
    <row r="53" spans="1:50" s="125" customFormat="1" ht="342">
      <c r="A53" s="38" t="s">
        <v>37</v>
      </c>
      <c r="B53" s="39" t="s">
        <v>38</v>
      </c>
      <c r="C53" s="39">
        <v>528</v>
      </c>
      <c r="D53" s="22" t="s">
        <v>379</v>
      </c>
      <c r="E53" s="45" t="s">
        <v>380</v>
      </c>
      <c r="F53" s="46">
        <v>44564</v>
      </c>
      <c r="G53" s="23">
        <v>44925</v>
      </c>
      <c r="H53" s="130"/>
      <c r="I53" s="37">
        <v>0.1</v>
      </c>
      <c r="J53" s="37">
        <v>0.08</v>
      </c>
      <c r="K53" s="37"/>
      <c r="L53" s="37">
        <v>0.08</v>
      </c>
      <c r="M53" s="37"/>
      <c r="N53" s="37">
        <v>0.08</v>
      </c>
      <c r="O53" s="37"/>
      <c r="P53" s="37">
        <v>0.1</v>
      </c>
      <c r="Q53" s="37"/>
      <c r="R53" s="37">
        <v>0.08</v>
      </c>
      <c r="S53" s="37"/>
      <c r="T53" s="37">
        <v>0.08</v>
      </c>
      <c r="U53" s="37"/>
      <c r="V53" s="37">
        <v>0.08</v>
      </c>
      <c r="W53" s="37"/>
      <c r="X53" s="37">
        <v>0.1</v>
      </c>
      <c r="Y53" s="37"/>
      <c r="Z53" s="37">
        <v>0.08</v>
      </c>
      <c r="AA53" s="37"/>
      <c r="AB53" s="37">
        <v>0.08</v>
      </c>
      <c r="AC53" s="37"/>
      <c r="AD53" s="37">
        <v>0.08</v>
      </c>
      <c r="AE53" s="37"/>
      <c r="AF53" s="37">
        <v>0.08</v>
      </c>
      <c r="AG53" s="37"/>
      <c r="AH53" s="37">
        <f t="shared" si="4"/>
        <v>0.99999999999999978</v>
      </c>
      <c r="AI53" s="40">
        <f t="shared" si="4"/>
        <v>0</v>
      </c>
      <c r="AJ53" s="22" t="s">
        <v>381</v>
      </c>
      <c r="AK53" s="43" t="s">
        <v>78</v>
      </c>
      <c r="AL53" s="43" t="s">
        <v>78</v>
      </c>
      <c r="AM53" s="41" t="s">
        <v>289</v>
      </c>
      <c r="AN53" s="41" t="s">
        <v>290</v>
      </c>
      <c r="AO53" s="24" t="s">
        <v>291</v>
      </c>
      <c r="AP53" s="24" t="s">
        <v>225</v>
      </c>
      <c r="AR53" s="187" t="s">
        <v>929</v>
      </c>
      <c r="AS53" s="187" t="s">
        <v>1011</v>
      </c>
      <c r="AT53" s="165" t="s">
        <v>928</v>
      </c>
      <c r="AV53" s="187" t="s">
        <v>929</v>
      </c>
      <c r="AW53" s="118" t="s">
        <v>1012</v>
      </c>
      <c r="AX53" s="165" t="s">
        <v>928</v>
      </c>
    </row>
    <row r="54" spans="1:50" s="125" customFormat="1" ht="143.25">
      <c r="A54" s="38"/>
      <c r="B54" s="39"/>
      <c r="C54" s="39"/>
      <c r="D54" s="22" t="s">
        <v>379</v>
      </c>
      <c r="E54" s="138" t="s">
        <v>380</v>
      </c>
      <c r="F54" s="46">
        <v>44564</v>
      </c>
      <c r="G54" s="23">
        <v>44925</v>
      </c>
      <c r="H54" s="130"/>
      <c r="I54" s="37">
        <v>0.1</v>
      </c>
      <c r="J54" s="37">
        <v>0.08</v>
      </c>
      <c r="K54" s="37"/>
      <c r="L54" s="37">
        <v>0.08</v>
      </c>
      <c r="M54" s="37"/>
      <c r="N54" s="37">
        <v>0.08</v>
      </c>
      <c r="O54" s="37"/>
      <c r="P54" s="37">
        <v>0.1</v>
      </c>
      <c r="Q54" s="37"/>
      <c r="R54" s="37">
        <v>0.08</v>
      </c>
      <c r="S54" s="37"/>
      <c r="T54" s="37">
        <v>0.08</v>
      </c>
      <c r="U54" s="37"/>
      <c r="V54" s="37">
        <v>0.08</v>
      </c>
      <c r="W54" s="37"/>
      <c r="X54" s="37">
        <v>0.1</v>
      </c>
      <c r="Y54" s="37"/>
      <c r="Z54" s="37">
        <v>0.08</v>
      </c>
      <c r="AA54" s="37"/>
      <c r="AB54" s="37">
        <v>0.08</v>
      </c>
      <c r="AC54" s="37"/>
      <c r="AD54" s="37">
        <v>0.08</v>
      </c>
      <c r="AE54" s="37"/>
      <c r="AF54" s="37">
        <v>0.08</v>
      </c>
      <c r="AG54" s="37"/>
      <c r="AH54" s="37">
        <f t="shared" ref="AH54" si="7">+J54+L54+N54+P54+R54+T54+V54+X54+Z54+AB54+AD54+AF54</f>
        <v>0.99999999999999978</v>
      </c>
      <c r="AI54" s="40">
        <f t="shared" ref="AI54" si="8">+K54+M54+O54+Q54+S54+U54+W54+Y54+AA54+AC54+AE54+AG54</f>
        <v>0</v>
      </c>
      <c r="AJ54" s="22" t="s">
        <v>381</v>
      </c>
      <c r="AK54" s="43" t="s">
        <v>78</v>
      </c>
      <c r="AL54" s="43" t="s">
        <v>78</v>
      </c>
      <c r="AM54" s="41" t="s">
        <v>289</v>
      </c>
      <c r="AN54" s="41" t="s">
        <v>290</v>
      </c>
      <c r="AO54" s="24" t="s">
        <v>291</v>
      </c>
      <c r="AP54" s="24" t="s">
        <v>225</v>
      </c>
      <c r="AR54" s="188"/>
      <c r="AS54" s="188"/>
      <c r="AT54" s="166"/>
      <c r="AV54" s="188"/>
      <c r="AW54" s="118" t="s">
        <v>1042</v>
      </c>
      <c r="AX54" s="166"/>
    </row>
    <row r="55" spans="1:50" s="125" customFormat="1" ht="90.75" customHeight="1">
      <c r="A55" s="38" t="s">
        <v>37</v>
      </c>
      <c r="B55" s="39" t="s">
        <v>38</v>
      </c>
      <c r="C55" s="39">
        <v>528</v>
      </c>
      <c r="D55" s="22" t="s">
        <v>382</v>
      </c>
      <c r="E55" s="45" t="s">
        <v>383</v>
      </c>
      <c r="F55" s="46">
        <v>44621</v>
      </c>
      <c r="G55" s="23">
        <v>44925</v>
      </c>
      <c r="H55" s="130"/>
      <c r="I55" s="37">
        <v>0.05</v>
      </c>
      <c r="J55" s="37"/>
      <c r="K55" s="37"/>
      <c r="L55" s="37"/>
      <c r="M55" s="37"/>
      <c r="N55" s="37">
        <v>0.33329999999999999</v>
      </c>
      <c r="O55" s="37"/>
      <c r="P55" s="37"/>
      <c r="Q55" s="37"/>
      <c r="R55" s="37"/>
      <c r="S55" s="37"/>
      <c r="T55" s="37">
        <v>0.33329999999999999</v>
      </c>
      <c r="U55" s="37"/>
      <c r="V55" s="37"/>
      <c r="W55" s="37"/>
      <c r="X55" s="37"/>
      <c r="Y55" s="37"/>
      <c r="Z55" s="37">
        <v>0.33329999999999999</v>
      </c>
      <c r="AA55" s="37"/>
      <c r="AB55" s="37"/>
      <c r="AC55" s="37"/>
      <c r="AD55" s="37"/>
      <c r="AE55" s="37"/>
      <c r="AF55" s="37"/>
      <c r="AG55" s="37"/>
      <c r="AH55" s="37">
        <f t="shared" si="4"/>
        <v>0.99990000000000001</v>
      </c>
      <c r="AI55" s="40">
        <f t="shared" si="4"/>
        <v>0</v>
      </c>
      <c r="AJ55" s="45" t="s">
        <v>384</v>
      </c>
      <c r="AK55" s="43" t="s">
        <v>78</v>
      </c>
      <c r="AL55" s="43" t="s">
        <v>78</v>
      </c>
      <c r="AM55" s="41" t="s">
        <v>234</v>
      </c>
      <c r="AN55" s="41" t="s">
        <v>361</v>
      </c>
      <c r="AO55" s="24" t="s">
        <v>236</v>
      </c>
      <c r="AP55" s="24" t="s">
        <v>225</v>
      </c>
      <c r="AR55" s="118" t="s">
        <v>929</v>
      </c>
      <c r="AS55" s="118" t="s">
        <v>971</v>
      </c>
      <c r="AT55" s="108" t="s">
        <v>928</v>
      </c>
      <c r="AV55" s="118" t="s">
        <v>929</v>
      </c>
      <c r="AW55" s="118" t="s">
        <v>1016</v>
      </c>
      <c r="AX55" s="108" t="s">
        <v>928</v>
      </c>
    </row>
    <row r="56" spans="1:50" s="125" customFormat="1" ht="129">
      <c r="A56" s="38" t="s">
        <v>37</v>
      </c>
      <c r="B56" s="39" t="s">
        <v>38</v>
      </c>
      <c r="C56" s="39">
        <v>528</v>
      </c>
      <c r="D56" s="22" t="s">
        <v>385</v>
      </c>
      <c r="E56" s="45" t="s">
        <v>386</v>
      </c>
      <c r="F56" s="46">
        <v>44593</v>
      </c>
      <c r="G56" s="23">
        <v>44620</v>
      </c>
      <c r="H56" s="173">
        <f>+I56+I57+I58+I59+I60+I61</f>
        <v>1</v>
      </c>
      <c r="I56" s="37">
        <v>0.2</v>
      </c>
      <c r="J56" s="37"/>
      <c r="K56" s="37"/>
      <c r="L56" s="37">
        <v>1</v>
      </c>
      <c r="M56" s="37"/>
      <c r="N56" s="37"/>
      <c r="O56" s="37"/>
      <c r="P56" s="37"/>
      <c r="Q56" s="37"/>
      <c r="R56" s="37"/>
      <c r="S56" s="37"/>
      <c r="T56" s="37"/>
      <c r="U56" s="37"/>
      <c r="V56" s="37"/>
      <c r="W56" s="37"/>
      <c r="X56" s="37"/>
      <c r="Y56" s="37"/>
      <c r="Z56" s="37"/>
      <c r="AA56" s="37"/>
      <c r="AB56" s="37"/>
      <c r="AC56" s="37"/>
      <c r="AD56" s="37"/>
      <c r="AE56" s="37"/>
      <c r="AF56" s="37"/>
      <c r="AG56" s="37"/>
      <c r="AH56" s="37">
        <f t="shared" si="4"/>
        <v>1</v>
      </c>
      <c r="AI56" s="40">
        <f t="shared" si="4"/>
        <v>0</v>
      </c>
      <c r="AJ56" s="45" t="s">
        <v>387</v>
      </c>
      <c r="AK56" s="43" t="s">
        <v>78</v>
      </c>
      <c r="AL56" s="43" t="s">
        <v>78</v>
      </c>
      <c r="AM56" s="41" t="s">
        <v>42</v>
      </c>
      <c r="AN56" s="41" t="s">
        <v>103</v>
      </c>
      <c r="AO56" s="24" t="s">
        <v>323</v>
      </c>
      <c r="AP56" s="24" t="s">
        <v>225</v>
      </c>
      <c r="AR56" s="118" t="s">
        <v>929</v>
      </c>
      <c r="AS56" s="112" t="s">
        <v>972</v>
      </c>
      <c r="AT56" s="113" t="s">
        <v>935</v>
      </c>
      <c r="AV56" s="106" t="s">
        <v>78</v>
      </c>
      <c r="AW56" s="112" t="s">
        <v>981</v>
      </c>
      <c r="AX56" s="113" t="s">
        <v>935</v>
      </c>
    </row>
    <row r="57" spans="1:50" s="125" customFormat="1" ht="243">
      <c r="A57" s="38" t="s">
        <v>37</v>
      </c>
      <c r="B57" s="39" t="s">
        <v>38</v>
      </c>
      <c r="C57" s="39">
        <v>528</v>
      </c>
      <c r="D57" s="22" t="s">
        <v>385</v>
      </c>
      <c r="E57" s="45" t="s">
        <v>388</v>
      </c>
      <c r="F57" s="46">
        <v>44652</v>
      </c>
      <c r="G57" s="23">
        <v>44925</v>
      </c>
      <c r="H57" s="173"/>
      <c r="I57" s="37">
        <v>0.1</v>
      </c>
      <c r="J57" s="37"/>
      <c r="K57" s="37"/>
      <c r="L57" s="37"/>
      <c r="M57" s="37"/>
      <c r="N57" s="37"/>
      <c r="O57" s="37"/>
      <c r="P57" s="37">
        <v>0.33329999999999999</v>
      </c>
      <c r="Q57" s="37"/>
      <c r="R57" s="37"/>
      <c r="S57" s="37"/>
      <c r="T57" s="37"/>
      <c r="U57" s="37"/>
      <c r="V57" s="37"/>
      <c r="W57" s="37"/>
      <c r="X57" s="37">
        <v>0.33329999999999999</v>
      </c>
      <c r="Y57" s="37"/>
      <c r="Z57" s="37"/>
      <c r="AA57" s="37"/>
      <c r="AB57" s="37"/>
      <c r="AC57" s="37"/>
      <c r="AD57" s="37"/>
      <c r="AE57" s="37"/>
      <c r="AF57" s="37">
        <v>0.33329999999999999</v>
      </c>
      <c r="AG57" s="37"/>
      <c r="AH57" s="37">
        <f t="shared" si="4"/>
        <v>0.99990000000000001</v>
      </c>
      <c r="AI57" s="40">
        <f t="shared" si="4"/>
        <v>0</v>
      </c>
      <c r="AJ57" s="45" t="s">
        <v>329</v>
      </c>
      <c r="AK57" s="43" t="s">
        <v>78</v>
      </c>
      <c r="AL57" s="43" t="s">
        <v>78</v>
      </c>
      <c r="AM57" s="41" t="s">
        <v>42</v>
      </c>
      <c r="AN57" s="41" t="s">
        <v>103</v>
      </c>
      <c r="AO57" s="24" t="s">
        <v>323</v>
      </c>
      <c r="AP57" s="24" t="s">
        <v>225</v>
      </c>
      <c r="AR57" s="118" t="s">
        <v>929</v>
      </c>
      <c r="AS57" s="38" t="s">
        <v>973</v>
      </c>
      <c r="AT57" s="108" t="s">
        <v>928</v>
      </c>
      <c r="AV57" s="118" t="s">
        <v>929</v>
      </c>
      <c r="AW57" s="38" t="s">
        <v>1043</v>
      </c>
      <c r="AX57" s="108" t="s">
        <v>928</v>
      </c>
    </row>
    <row r="58" spans="1:50" s="125" customFormat="1" ht="128.25">
      <c r="A58" s="38" t="s">
        <v>37</v>
      </c>
      <c r="B58" s="39" t="s">
        <v>38</v>
      </c>
      <c r="C58" s="39">
        <v>528</v>
      </c>
      <c r="D58" s="22" t="s">
        <v>385</v>
      </c>
      <c r="E58" s="45" t="s">
        <v>389</v>
      </c>
      <c r="F58" s="46">
        <v>44621</v>
      </c>
      <c r="G58" s="23">
        <v>44711</v>
      </c>
      <c r="H58" s="173"/>
      <c r="I58" s="37">
        <v>0.3</v>
      </c>
      <c r="J58" s="37"/>
      <c r="K58" s="37"/>
      <c r="L58" s="37"/>
      <c r="M58" s="37"/>
      <c r="N58" s="37">
        <v>0.2</v>
      </c>
      <c r="O58" s="37"/>
      <c r="P58" s="37">
        <v>0.4</v>
      </c>
      <c r="Q58" s="37"/>
      <c r="R58" s="37">
        <v>0.4</v>
      </c>
      <c r="S58" s="37"/>
      <c r="T58" s="37"/>
      <c r="U58" s="37"/>
      <c r="V58" s="37"/>
      <c r="W58" s="37"/>
      <c r="X58" s="37"/>
      <c r="Y58" s="37"/>
      <c r="Z58" s="37"/>
      <c r="AA58" s="37"/>
      <c r="AB58" s="37"/>
      <c r="AC58" s="37"/>
      <c r="AD58" s="37"/>
      <c r="AE58" s="37"/>
      <c r="AF58" s="37"/>
      <c r="AG58" s="37"/>
      <c r="AH58" s="37">
        <f t="shared" si="4"/>
        <v>1</v>
      </c>
      <c r="AI58" s="40">
        <f t="shared" si="4"/>
        <v>0</v>
      </c>
      <c r="AJ58" s="45" t="s">
        <v>390</v>
      </c>
      <c r="AK58" s="43" t="s">
        <v>78</v>
      </c>
      <c r="AL58" s="43" t="s">
        <v>78</v>
      </c>
      <c r="AM58" s="41" t="s">
        <v>42</v>
      </c>
      <c r="AN58" s="41" t="s">
        <v>103</v>
      </c>
      <c r="AO58" s="24" t="s">
        <v>323</v>
      </c>
      <c r="AP58" s="24" t="s">
        <v>225</v>
      </c>
      <c r="AR58" s="118" t="s">
        <v>929</v>
      </c>
      <c r="AS58" s="118" t="s">
        <v>974</v>
      </c>
      <c r="AT58" s="108" t="s">
        <v>928</v>
      </c>
      <c r="AV58" s="118" t="s">
        <v>929</v>
      </c>
      <c r="AW58" s="118" t="s">
        <v>1044</v>
      </c>
      <c r="AX58" s="113" t="s">
        <v>935</v>
      </c>
    </row>
    <row r="59" spans="1:50" s="125" customFormat="1" ht="86.25">
      <c r="A59" s="38" t="s">
        <v>37</v>
      </c>
      <c r="B59" s="39" t="s">
        <v>38</v>
      </c>
      <c r="C59" s="39">
        <v>528</v>
      </c>
      <c r="D59" s="22" t="s">
        <v>385</v>
      </c>
      <c r="E59" s="45" t="s">
        <v>863</v>
      </c>
      <c r="F59" s="46">
        <v>44593</v>
      </c>
      <c r="G59" s="23">
        <v>44620</v>
      </c>
      <c r="H59" s="173"/>
      <c r="I59" s="37">
        <v>0.2</v>
      </c>
      <c r="J59" s="37"/>
      <c r="K59" s="37"/>
      <c r="L59" s="37">
        <v>1</v>
      </c>
      <c r="M59" s="37"/>
      <c r="N59" s="37"/>
      <c r="O59" s="37"/>
      <c r="P59" s="37"/>
      <c r="Q59" s="37"/>
      <c r="R59" s="37"/>
      <c r="S59" s="37"/>
      <c r="T59" s="37"/>
      <c r="U59" s="37"/>
      <c r="V59" s="37"/>
      <c r="W59" s="37"/>
      <c r="X59" s="37"/>
      <c r="Y59" s="37"/>
      <c r="Z59" s="37"/>
      <c r="AA59" s="37"/>
      <c r="AB59" s="37"/>
      <c r="AC59" s="37"/>
      <c r="AD59" s="37"/>
      <c r="AE59" s="37"/>
      <c r="AF59" s="37"/>
      <c r="AG59" s="37"/>
      <c r="AH59" s="37">
        <f t="shared" si="4"/>
        <v>1</v>
      </c>
      <c r="AI59" s="40">
        <f t="shared" si="4"/>
        <v>0</v>
      </c>
      <c r="AJ59" s="45" t="s">
        <v>864</v>
      </c>
      <c r="AK59" s="43" t="s">
        <v>78</v>
      </c>
      <c r="AL59" s="43" t="s">
        <v>78</v>
      </c>
      <c r="AM59" s="41" t="s">
        <v>42</v>
      </c>
      <c r="AN59" s="41" t="s">
        <v>103</v>
      </c>
      <c r="AO59" s="24" t="s">
        <v>323</v>
      </c>
      <c r="AP59" s="24" t="s">
        <v>225</v>
      </c>
      <c r="AR59" s="118" t="s">
        <v>929</v>
      </c>
      <c r="AS59" s="118" t="s">
        <v>975</v>
      </c>
      <c r="AT59" s="121" t="s">
        <v>976</v>
      </c>
      <c r="AV59" s="106" t="s">
        <v>78</v>
      </c>
      <c r="AW59" s="112" t="s">
        <v>981</v>
      </c>
      <c r="AX59" s="121" t="s">
        <v>976</v>
      </c>
    </row>
    <row r="60" spans="1:50" s="125" customFormat="1" ht="157.5">
      <c r="A60" s="38" t="s">
        <v>37</v>
      </c>
      <c r="B60" s="39" t="s">
        <v>38</v>
      </c>
      <c r="C60" s="39">
        <v>528</v>
      </c>
      <c r="D60" s="22" t="s">
        <v>385</v>
      </c>
      <c r="E60" s="45" t="s">
        <v>865</v>
      </c>
      <c r="F60" s="46">
        <v>44562</v>
      </c>
      <c r="G60" s="23">
        <v>44925</v>
      </c>
      <c r="H60" s="173"/>
      <c r="I60" s="37">
        <v>0.1</v>
      </c>
      <c r="J60" s="37"/>
      <c r="K60" s="37"/>
      <c r="L60" s="37">
        <v>0.15</v>
      </c>
      <c r="M60" s="37"/>
      <c r="N60" s="37"/>
      <c r="O60" s="37"/>
      <c r="P60" s="37">
        <v>0.15</v>
      </c>
      <c r="Q60" s="37"/>
      <c r="R60" s="37"/>
      <c r="S60" s="37"/>
      <c r="T60" s="37">
        <v>0.15</v>
      </c>
      <c r="U60" s="37"/>
      <c r="V60" s="37"/>
      <c r="W60" s="37"/>
      <c r="X60" s="37">
        <v>0.15</v>
      </c>
      <c r="Y60" s="37"/>
      <c r="Z60" s="37"/>
      <c r="AA60" s="37"/>
      <c r="AB60" s="37">
        <v>0.15</v>
      </c>
      <c r="AC60" s="37"/>
      <c r="AD60" s="37"/>
      <c r="AE60" s="37"/>
      <c r="AF60" s="37">
        <v>0.25</v>
      </c>
      <c r="AG60" s="37"/>
      <c r="AH60" s="37">
        <f t="shared" si="4"/>
        <v>1</v>
      </c>
      <c r="AI60" s="40">
        <f t="shared" si="4"/>
        <v>0</v>
      </c>
      <c r="AJ60" s="45" t="s">
        <v>391</v>
      </c>
      <c r="AK60" s="43" t="s">
        <v>78</v>
      </c>
      <c r="AL60" s="43" t="s">
        <v>78</v>
      </c>
      <c r="AM60" s="41" t="s">
        <v>42</v>
      </c>
      <c r="AN60" s="41" t="s">
        <v>103</v>
      </c>
      <c r="AO60" s="24" t="s">
        <v>323</v>
      </c>
      <c r="AP60" s="24" t="s">
        <v>225</v>
      </c>
      <c r="AR60" s="118" t="s">
        <v>929</v>
      </c>
      <c r="AS60" s="118" t="s">
        <v>977</v>
      </c>
      <c r="AT60" s="108" t="s">
        <v>928</v>
      </c>
      <c r="AV60" s="118" t="s">
        <v>929</v>
      </c>
      <c r="AW60" s="118" t="s">
        <v>1004</v>
      </c>
      <c r="AX60" s="108" t="s">
        <v>928</v>
      </c>
    </row>
    <row r="61" spans="1:50" s="125" customFormat="1" ht="85.5">
      <c r="A61" s="38" t="s">
        <v>37</v>
      </c>
      <c r="B61" s="39" t="s">
        <v>38</v>
      </c>
      <c r="C61" s="39">
        <v>528</v>
      </c>
      <c r="D61" s="22" t="s">
        <v>385</v>
      </c>
      <c r="E61" s="45" t="s">
        <v>894</v>
      </c>
      <c r="F61" s="46">
        <v>44896</v>
      </c>
      <c r="G61" s="23">
        <v>44925</v>
      </c>
      <c r="H61" s="173"/>
      <c r="I61" s="37">
        <v>0.1</v>
      </c>
      <c r="J61" s="37"/>
      <c r="K61" s="37"/>
      <c r="L61" s="37"/>
      <c r="M61" s="37"/>
      <c r="N61" s="37"/>
      <c r="O61" s="37"/>
      <c r="P61" s="37"/>
      <c r="Q61" s="37"/>
      <c r="R61" s="37"/>
      <c r="S61" s="37"/>
      <c r="T61" s="37"/>
      <c r="U61" s="37"/>
      <c r="V61" s="37"/>
      <c r="W61" s="37"/>
      <c r="X61" s="37"/>
      <c r="Y61" s="37"/>
      <c r="Z61" s="37"/>
      <c r="AA61" s="37"/>
      <c r="AB61" s="37"/>
      <c r="AC61" s="37"/>
      <c r="AD61" s="37"/>
      <c r="AE61" s="37"/>
      <c r="AF61" s="37">
        <v>1</v>
      </c>
      <c r="AG61" s="37"/>
      <c r="AH61" s="37">
        <f>+J61+L61+N61+P61+R61+T61+V61+X61+Z61+AB61+AD61+AF61</f>
        <v>1</v>
      </c>
      <c r="AI61" s="40">
        <f>+K61+M61+O61+Q61+S61+U61+W61+Y61+AA61+AC61+AE61+AG61</f>
        <v>0</v>
      </c>
      <c r="AJ61" s="45" t="s">
        <v>867</v>
      </c>
      <c r="AK61" s="43" t="s">
        <v>78</v>
      </c>
      <c r="AL61" s="43" t="s">
        <v>78</v>
      </c>
      <c r="AM61" s="41" t="s">
        <v>42</v>
      </c>
      <c r="AN61" s="41" t="s">
        <v>103</v>
      </c>
      <c r="AO61" s="24" t="s">
        <v>323</v>
      </c>
      <c r="AP61" s="24" t="s">
        <v>225</v>
      </c>
      <c r="AR61" s="122" t="s">
        <v>929</v>
      </c>
      <c r="AS61" s="118" t="s">
        <v>932</v>
      </c>
      <c r="AT61" s="123" t="s">
        <v>931</v>
      </c>
      <c r="AV61" s="118" t="s">
        <v>929</v>
      </c>
      <c r="AW61" s="118" t="s">
        <v>932</v>
      </c>
      <c r="AX61" s="123" t="s">
        <v>931</v>
      </c>
    </row>
    <row r="66" spans="5:5" ht="15">
      <c r="E66" s="35"/>
    </row>
  </sheetData>
  <sheetProtection sheet="1" objects="1" scenarios="1" sort="0" autoFilter="0"/>
  <autoFilter ref="A9:AX61"/>
  <dataConsolidate/>
  <mergeCells count="106">
    <mergeCell ref="AR17:AR18"/>
    <mergeCell ref="AS17:AS18"/>
    <mergeCell ref="AR7:AR9"/>
    <mergeCell ref="AV7:AV9"/>
    <mergeCell ref="AW7:AW9"/>
    <mergeCell ref="AX7:AX9"/>
    <mergeCell ref="AV17:AV18"/>
    <mergeCell ref="AW17:AW18"/>
    <mergeCell ref="AX17:AX18"/>
    <mergeCell ref="AX53:AX54"/>
    <mergeCell ref="AX31:AX33"/>
    <mergeCell ref="AX46:AX47"/>
    <mergeCell ref="AR31:AR33"/>
    <mergeCell ref="AV31:AV33"/>
    <mergeCell ref="AV46:AV47"/>
    <mergeCell ref="AV53:AV54"/>
    <mergeCell ref="AR46:AR47"/>
    <mergeCell ref="AS46:AS47"/>
    <mergeCell ref="AT46:AT47"/>
    <mergeCell ref="AR53:AR54"/>
    <mergeCell ref="AS53:AS54"/>
    <mergeCell ref="AT53:AT54"/>
    <mergeCell ref="AS31:AS33"/>
    <mergeCell ref="AH7:AH9"/>
    <mergeCell ref="AI7:AI9"/>
    <mergeCell ref="AJ7:AJ9"/>
    <mergeCell ref="AM7:AM9"/>
    <mergeCell ref="AK7:AK9"/>
    <mergeCell ref="AL7:AL9"/>
    <mergeCell ref="R8:S8"/>
    <mergeCell ref="T8:U8"/>
    <mergeCell ref="A1:C2"/>
    <mergeCell ref="D1:AN1"/>
    <mergeCell ref="D2:AN2"/>
    <mergeCell ref="A7:A9"/>
    <mergeCell ref="B7:B9"/>
    <mergeCell ref="C7:C9"/>
    <mergeCell ref="H5:P5"/>
    <mergeCell ref="D7:D9"/>
    <mergeCell ref="E7:E9"/>
    <mergeCell ref="F7:F9"/>
    <mergeCell ref="G7:G9"/>
    <mergeCell ref="AD8:AE8"/>
    <mergeCell ref="AF8:AG8"/>
    <mergeCell ref="V8:W8"/>
    <mergeCell ref="X8:Y8"/>
    <mergeCell ref="Z8:AA8"/>
    <mergeCell ref="H7:H9"/>
    <mergeCell ref="J7:AG7"/>
    <mergeCell ref="J8:K8"/>
    <mergeCell ref="L8:M8"/>
    <mergeCell ref="N8:O8"/>
    <mergeCell ref="P8:Q8"/>
    <mergeCell ref="O17:O18"/>
    <mergeCell ref="P17:P18"/>
    <mergeCell ref="Q17:Q18"/>
    <mergeCell ref="W17:W18"/>
    <mergeCell ref="X17:X18"/>
    <mergeCell ref="AN17:AN18"/>
    <mergeCell ref="AO17:AO18"/>
    <mergeCell ref="AK17:AK18"/>
    <mergeCell ref="AL17:AL18"/>
    <mergeCell ref="H56:H61"/>
    <mergeCell ref="H10:H20"/>
    <mergeCell ref="H21:H22"/>
    <mergeCell ref="AO1:AP2"/>
    <mergeCell ref="AN7:AN9"/>
    <mergeCell ref="T17:T18"/>
    <mergeCell ref="U17:U18"/>
    <mergeCell ref="V17:V18"/>
    <mergeCell ref="Y17:Y18"/>
    <mergeCell ref="Z17:Z18"/>
    <mergeCell ref="AA17:AA18"/>
    <mergeCell ref="AB17:AB18"/>
    <mergeCell ref="AC17:AC18"/>
    <mergeCell ref="AD17:AD18"/>
    <mergeCell ref="AE17:AE18"/>
    <mergeCell ref="AF17:AF18"/>
    <mergeCell ref="AG17:AG18"/>
    <mergeCell ref="AH17:AH18"/>
    <mergeCell ref="AB8:AC8"/>
    <mergeCell ref="I7:I9"/>
    <mergeCell ref="AS7:AS9"/>
    <mergeCell ref="AT7:AT9"/>
    <mergeCell ref="AO7:AO9"/>
    <mergeCell ref="AP7:AP9"/>
    <mergeCell ref="A17:A18"/>
    <mergeCell ref="B17:B18"/>
    <mergeCell ref="C17:C18"/>
    <mergeCell ref="D17:D18"/>
    <mergeCell ref="E17:E18"/>
    <mergeCell ref="F17:F18"/>
    <mergeCell ref="G17:G18"/>
    <mergeCell ref="I17:I18"/>
    <mergeCell ref="J17:J18"/>
    <mergeCell ref="K17:K18"/>
    <mergeCell ref="L17:L18"/>
    <mergeCell ref="AT17:AT18"/>
    <mergeCell ref="M17:M18"/>
    <mergeCell ref="N17:N18"/>
    <mergeCell ref="AP17:AP18"/>
    <mergeCell ref="AI17:AI18"/>
    <mergeCell ref="AJ17:AJ18"/>
    <mergeCell ref="AM17:AM18"/>
    <mergeCell ref="R17:R18"/>
    <mergeCell ref="S17:S18"/>
  </mergeCells>
  <dataValidations disablePrompts="1" count="2">
    <dataValidation allowBlank="1" showInputMessage="1" showErrorMessage="1" prompt="Describir el alcance de la tarea. En este sentido se deben detallar  los principales aspectos que permitirán tener claro lo que deben realizar, los entregables y los resultados esperados. " sqref="E64928:F64928 E64918:F64919"/>
    <dataValidation allowBlank="1" showInputMessage="1" showErrorMessage="1" prompt="Son los hitos o grandes actividades a ejecutar en el plan de acción y que se pueden medir en tiempo de ejecución, producto o entregables._x000a__x000a_Nota: formular en infinitivo" sqref="D64928 D64918:D64919"/>
  </dataValidations>
  <printOptions horizontalCentered="1" verticalCentered="1"/>
  <pageMargins left="0.27" right="0.19685039370078741" top="0.19685039370078741" bottom="0.19685039370078741" header="0" footer="0"/>
  <pageSetup paperSize="198" scale="31" fitToHeight="2"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63"/>
  <sheetViews>
    <sheetView topLeftCell="D4" zoomScale="55" zoomScaleNormal="55" workbookViewId="0">
      <selection activeCell="E110" sqref="E110"/>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3.5703125" style="1" customWidth="1"/>
    <col min="44" max="16384" width="11.42578125" style="42"/>
  </cols>
  <sheetData>
    <row r="1" spans="1:43" ht="56.25" customHeight="1">
      <c r="A1" s="178"/>
      <c r="B1" s="178"/>
      <c r="C1" s="178"/>
      <c r="D1" s="179" t="s">
        <v>0</v>
      </c>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c r="AL1" s="179"/>
      <c r="AM1" s="179"/>
      <c r="AN1" s="179"/>
      <c r="AO1" s="174" t="s">
        <v>1</v>
      </c>
      <c r="AP1" s="174"/>
    </row>
    <row r="2" spans="1:43" ht="56.25" customHeight="1">
      <c r="A2" s="178"/>
      <c r="B2" s="178"/>
      <c r="C2" s="178"/>
      <c r="D2" s="179" t="s">
        <v>2</v>
      </c>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79"/>
      <c r="AK2" s="179"/>
      <c r="AL2" s="179"/>
      <c r="AM2" s="179"/>
      <c r="AN2" s="179"/>
      <c r="AO2" s="174"/>
      <c r="AP2" s="174"/>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c r="E4" s="7"/>
      <c r="F4" s="7"/>
      <c r="AJ4" s="5"/>
      <c r="AK4" s="5"/>
      <c r="AL4" s="5"/>
    </row>
    <row r="5" spans="1:43" ht="38.25" customHeight="1">
      <c r="A5" s="9" t="s">
        <v>3</v>
      </c>
      <c r="B5" s="10">
        <v>44586</v>
      </c>
      <c r="C5" s="31" t="s">
        <v>862</v>
      </c>
      <c r="D5" s="33">
        <v>44620</v>
      </c>
      <c r="E5" s="32"/>
      <c r="F5" s="11"/>
      <c r="G5" s="12" t="s">
        <v>4</v>
      </c>
      <c r="H5" s="180" t="s">
        <v>5</v>
      </c>
      <c r="I5" s="180"/>
      <c r="J5" s="180"/>
      <c r="K5" s="180"/>
      <c r="L5" s="180"/>
      <c r="M5" s="180"/>
      <c r="N5" s="180"/>
      <c r="O5" s="180"/>
      <c r="P5" s="180"/>
      <c r="Q5" s="13"/>
      <c r="R5" s="13"/>
      <c r="S5" s="13"/>
      <c r="T5" s="13"/>
      <c r="U5" s="13"/>
      <c r="V5" s="13"/>
      <c r="W5" s="13"/>
      <c r="X5" s="13"/>
      <c r="Y5" s="13"/>
      <c r="Z5" s="13"/>
      <c r="AA5" s="13"/>
      <c r="AB5" s="13"/>
      <c r="AC5" s="13"/>
      <c r="AD5" s="13"/>
      <c r="AE5" s="13"/>
      <c r="AF5" s="13"/>
      <c r="AG5" s="13"/>
      <c r="AH5" s="13"/>
      <c r="AI5" s="13"/>
      <c r="AJ5" s="13"/>
      <c r="AK5" s="13"/>
      <c r="AL5" s="13"/>
      <c r="AM5" s="13"/>
      <c r="AN5" s="13"/>
      <c r="AO5" s="34" t="s">
        <v>871</v>
      </c>
      <c r="AP5" s="30">
        <v>2</v>
      </c>
    </row>
    <row r="6" spans="1:43" s="104"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c r="AQ6" s="19"/>
    </row>
    <row r="7" spans="1:43" s="104" customFormat="1" ht="48" customHeight="1">
      <c r="A7" s="150" t="s">
        <v>6</v>
      </c>
      <c r="B7" s="150" t="s">
        <v>7</v>
      </c>
      <c r="C7" s="150" t="s">
        <v>8</v>
      </c>
      <c r="D7" s="150" t="s">
        <v>9</v>
      </c>
      <c r="E7" s="150" t="s">
        <v>10</v>
      </c>
      <c r="F7" s="150" t="s">
        <v>11</v>
      </c>
      <c r="G7" s="150" t="s">
        <v>12</v>
      </c>
      <c r="H7" s="150" t="s">
        <v>13</v>
      </c>
      <c r="I7" s="150" t="s">
        <v>14</v>
      </c>
      <c r="J7" s="150" t="s">
        <v>15</v>
      </c>
      <c r="K7" s="150"/>
      <c r="L7" s="150"/>
      <c r="M7" s="150"/>
      <c r="N7" s="150"/>
      <c r="O7" s="150"/>
      <c r="P7" s="150"/>
      <c r="Q7" s="150"/>
      <c r="R7" s="150"/>
      <c r="S7" s="150"/>
      <c r="T7" s="150"/>
      <c r="U7" s="150"/>
      <c r="V7" s="150"/>
      <c r="W7" s="150"/>
      <c r="X7" s="150"/>
      <c r="Y7" s="150"/>
      <c r="Z7" s="150"/>
      <c r="AA7" s="150"/>
      <c r="AB7" s="150"/>
      <c r="AC7" s="150"/>
      <c r="AD7" s="150"/>
      <c r="AE7" s="150"/>
      <c r="AF7" s="150"/>
      <c r="AG7" s="150"/>
      <c r="AH7" s="150" t="s">
        <v>16</v>
      </c>
      <c r="AI7" s="150" t="s">
        <v>17</v>
      </c>
      <c r="AJ7" s="150" t="s">
        <v>18</v>
      </c>
      <c r="AK7" s="150" t="s">
        <v>875</v>
      </c>
      <c r="AL7" s="175" t="s">
        <v>874</v>
      </c>
      <c r="AM7" s="150" t="s">
        <v>19</v>
      </c>
      <c r="AN7" s="150" t="s">
        <v>20</v>
      </c>
      <c r="AO7" s="150" t="s">
        <v>21</v>
      </c>
      <c r="AP7" s="150" t="s">
        <v>22</v>
      </c>
      <c r="AQ7" s="213" t="s">
        <v>879</v>
      </c>
    </row>
    <row r="8" spans="1:43" s="1" customFormat="1" ht="27" hidden="1" customHeight="1">
      <c r="A8" s="150"/>
      <c r="B8" s="150"/>
      <c r="C8" s="150"/>
      <c r="D8" s="150"/>
      <c r="E8" s="150"/>
      <c r="F8" s="150"/>
      <c r="G8" s="150"/>
      <c r="H8" s="150"/>
      <c r="I8" s="150"/>
      <c r="J8" s="150" t="s">
        <v>23</v>
      </c>
      <c r="K8" s="150"/>
      <c r="L8" s="150" t="s">
        <v>24</v>
      </c>
      <c r="M8" s="150"/>
      <c r="N8" s="150" t="s">
        <v>25</v>
      </c>
      <c r="O8" s="150"/>
      <c r="P8" s="150" t="s">
        <v>26</v>
      </c>
      <c r="Q8" s="150"/>
      <c r="R8" s="150" t="s">
        <v>27</v>
      </c>
      <c r="S8" s="150"/>
      <c r="T8" s="150" t="s">
        <v>28</v>
      </c>
      <c r="U8" s="150"/>
      <c r="V8" s="150" t="s">
        <v>29</v>
      </c>
      <c r="W8" s="150"/>
      <c r="X8" s="150" t="s">
        <v>30</v>
      </c>
      <c r="Y8" s="150"/>
      <c r="Z8" s="150" t="s">
        <v>31</v>
      </c>
      <c r="AA8" s="150"/>
      <c r="AB8" s="150" t="s">
        <v>32</v>
      </c>
      <c r="AC8" s="150"/>
      <c r="AD8" s="150" t="s">
        <v>33</v>
      </c>
      <c r="AE8" s="150"/>
      <c r="AF8" s="150" t="s">
        <v>34</v>
      </c>
      <c r="AG8" s="150" t="s">
        <v>34</v>
      </c>
      <c r="AH8" s="150"/>
      <c r="AI8" s="150"/>
      <c r="AJ8" s="150"/>
      <c r="AK8" s="150"/>
      <c r="AL8" s="176"/>
      <c r="AM8" s="150"/>
      <c r="AN8" s="150"/>
      <c r="AO8" s="150"/>
      <c r="AP8" s="150"/>
      <c r="AQ8" s="213"/>
    </row>
    <row r="9" spans="1:43" s="1" customFormat="1" ht="63" hidden="1" customHeight="1">
      <c r="A9" s="150"/>
      <c r="B9" s="150"/>
      <c r="C9" s="150"/>
      <c r="D9" s="150"/>
      <c r="E9" s="150"/>
      <c r="F9" s="150"/>
      <c r="G9" s="150"/>
      <c r="H9" s="150"/>
      <c r="I9" s="150"/>
      <c r="J9" s="21" t="s">
        <v>35</v>
      </c>
      <c r="K9" s="21" t="s">
        <v>36</v>
      </c>
      <c r="L9" s="21" t="s">
        <v>35</v>
      </c>
      <c r="M9" s="21" t="s">
        <v>36</v>
      </c>
      <c r="N9" s="21" t="s">
        <v>35</v>
      </c>
      <c r="O9" s="21" t="s">
        <v>36</v>
      </c>
      <c r="P9" s="21" t="s">
        <v>35</v>
      </c>
      <c r="Q9" s="21" t="s">
        <v>36</v>
      </c>
      <c r="R9" s="21" t="s">
        <v>35</v>
      </c>
      <c r="S9" s="21" t="s">
        <v>36</v>
      </c>
      <c r="T9" s="21" t="s">
        <v>35</v>
      </c>
      <c r="U9" s="21" t="s">
        <v>36</v>
      </c>
      <c r="V9" s="21" t="s">
        <v>35</v>
      </c>
      <c r="W9" s="21" t="s">
        <v>36</v>
      </c>
      <c r="X9" s="21" t="s">
        <v>35</v>
      </c>
      <c r="Y9" s="21" t="s">
        <v>36</v>
      </c>
      <c r="Z9" s="21" t="s">
        <v>35</v>
      </c>
      <c r="AA9" s="21" t="s">
        <v>36</v>
      </c>
      <c r="AB9" s="21" t="s">
        <v>35</v>
      </c>
      <c r="AC9" s="21" t="s">
        <v>36</v>
      </c>
      <c r="AD9" s="21" t="s">
        <v>35</v>
      </c>
      <c r="AE9" s="21" t="s">
        <v>36</v>
      </c>
      <c r="AF9" s="21" t="s">
        <v>35</v>
      </c>
      <c r="AG9" s="21" t="s">
        <v>36</v>
      </c>
      <c r="AH9" s="150"/>
      <c r="AI9" s="150"/>
      <c r="AJ9" s="150"/>
      <c r="AK9" s="150"/>
      <c r="AL9" s="177"/>
      <c r="AM9" s="150"/>
      <c r="AN9" s="150"/>
      <c r="AO9" s="150"/>
      <c r="AP9" s="150"/>
      <c r="AQ9" s="213"/>
    </row>
    <row r="10" spans="1:43" ht="105" hidden="1" customHeight="1">
      <c r="A10" s="38" t="s">
        <v>37</v>
      </c>
      <c r="B10" s="39" t="s">
        <v>38</v>
      </c>
      <c r="C10" s="39">
        <v>526</v>
      </c>
      <c r="D10" s="22" t="s">
        <v>39</v>
      </c>
      <c r="E10" s="22" t="s">
        <v>40</v>
      </c>
      <c r="F10" s="23">
        <v>44593</v>
      </c>
      <c r="G10" s="23">
        <v>44620</v>
      </c>
      <c r="H10" s="173">
        <f>+I10+I11+I12+I13</f>
        <v>1</v>
      </c>
      <c r="I10" s="37">
        <v>0.2</v>
      </c>
      <c r="J10" s="37"/>
      <c r="K10" s="37"/>
      <c r="L10" s="37">
        <v>1</v>
      </c>
      <c r="M10" s="37"/>
      <c r="N10" s="37"/>
      <c r="O10" s="37"/>
      <c r="P10" s="37"/>
      <c r="Q10" s="37"/>
      <c r="R10" s="37"/>
      <c r="S10" s="37"/>
      <c r="T10" s="37"/>
      <c r="U10" s="37"/>
      <c r="V10" s="37"/>
      <c r="W10" s="37"/>
      <c r="X10" s="37"/>
      <c r="Y10" s="37"/>
      <c r="Z10" s="37"/>
      <c r="AA10" s="37"/>
      <c r="AB10" s="37"/>
      <c r="AC10" s="37"/>
      <c r="AD10" s="37"/>
      <c r="AE10" s="37"/>
      <c r="AF10" s="37"/>
      <c r="AG10" s="37"/>
      <c r="AH10" s="37">
        <f>+J10+L10+N10+P10+R10+T10+V10+X10+Z10+AB10+AD10+AF10</f>
        <v>1</v>
      </c>
      <c r="AI10" s="40">
        <f>+K10+M10+O10+Q10+S10+U10+W10+Y10+AA10+AC10+AE10+AG10</f>
        <v>0</v>
      </c>
      <c r="AJ10" s="22" t="s">
        <v>41</v>
      </c>
      <c r="AK10" s="167">
        <v>1</v>
      </c>
      <c r="AL10" s="196">
        <v>2153221339</v>
      </c>
      <c r="AM10" s="41" t="s">
        <v>42</v>
      </c>
      <c r="AN10" s="41" t="s">
        <v>43</v>
      </c>
      <c r="AO10" s="24" t="s">
        <v>44</v>
      </c>
      <c r="AP10" s="24" t="s">
        <v>45</v>
      </c>
      <c r="AQ10" s="72"/>
    </row>
    <row r="11" spans="1:43" ht="93" hidden="1" customHeight="1">
      <c r="A11" s="38" t="s">
        <v>37</v>
      </c>
      <c r="B11" s="39" t="s">
        <v>38</v>
      </c>
      <c r="C11" s="39">
        <v>526</v>
      </c>
      <c r="D11" s="22" t="s">
        <v>39</v>
      </c>
      <c r="E11" s="22" t="s">
        <v>46</v>
      </c>
      <c r="F11" s="23">
        <v>44621</v>
      </c>
      <c r="G11" s="23">
        <v>44895</v>
      </c>
      <c r="H11" s="173"/>
      <c r="I11" s="37">
        <v>0.4</v>
      </c>
      <c r="J11" s="37"/>
      <c r="K11" s="37"/>
      <c r="L11" s="37"/>
      <c r="M11" s="37"/>
      <c r="N11" s="37">
        <v>0.1</v>
      </c>
      <c r="O11" s="37"/>
      <c r="P11" s="37">
        <v>0.05</v>
      </c>
      <c r="Q11" s="37"/>
      <c r="R11" s="37">
        <v>0.05</v>
      </c>
      <c r="S11" s="37"/>
      <c r="T11" s="37">
        <v>0.1</v>
      </c>
      <c r="U11" s="37"/>
      <c r="V11" s="37">
        <v>0.15</v>
      </c>
      <c r="W11" s="37"/>
      <c r="X11" s="37">
        <v>0.15</v>
      </c>
      <c r="Y11" s="37"/>
      <c r="Z11" s="37">
        <v>0.15</v>
      </c>
      <c r="AA11" s="37"/>
      <c r="AB11" s="37">
        <v>0.15</v>
      </c>
      <c r="AC11" s="37"/>
      <c r="AD11" s="37">
        <v>0.1</v>
      </c>
      <c r="AE11" s="37"/>
      <c r="AF11" s="37"/>
      <c r="AG11" s="37"/>
      <c r="AH11" s="37">
        <f t="shared" ref="AH11:AI23" si="0">+J11+L11+N11+P11+R11+T11+V11+X11+Z11+AB11+AD11+AF11</f>
        <v>1.0000000000000002</v>
      </c>
      <c r="AI11" s="40">
        <f t="shared" si="0"/>
        <v>0</v>
      </c>
      <c r="AJ11" s="22" t="s">
        <v>47</v>
      </c>
      <c r="AK11" s="200"/>
      <c r="AL11" s="197"/>
      <c r="AM11" s="41" t="s">
        <v>42</v>
      </c>
      <c r="AN11" s="24" t="s">
        <v>44</v>
      </c>
      <c r="AO11" s="41" t="s">
        <v>43</v>
      </c>
      <c r="AP11" s="24" t="s">
        <v>45</v>
      </c>
      <c r="AQ11" s="72"/>
    </row>
    <row r="12" spans="1:43" ht="68.25" hidden="1" customHeight="1">
      <c r="A12" s="38" t="s">
        <v>37</v>
      </c>
      <c r="B12" s="39" t="s">
        <v>38</v>
      </c>
      <c r="C12" s="39">
        <v>526</v>
      </c>
      <c r="D12" s="22" t="s">
        <v>39</v>
      </c>
      <c r="E12" s="22" t="s">
        <v>48</v>
      </c>
      <c r="F12" s="23">
        <v>44621</v>
      </c>
      <c r="G12" s="23">
        <v>44910</v>
      </c>
      <c r="H12" s="173"/>
      <c r="I12" s="37">
        <v>0.2</v>
      </c>
      <c r="J12" s="37"/>
      <c r="K12" s="37"/>
      <c r="L12" s="37"/>
      <c r="M12" s="37"/>
      <c r="N12" s="37">
        <v>0.1</v>
      </c>
      <c r="O12" s="37"/>
      <c r="P12" s="37"/>
      <c r="Q12" s="37"/>
      <c r="R12" s="37"/>
      <c r="S12" s="37"/>
      <c r="T12" s="37">
        <v>0.3</v>
      </c>
      <c r="U12" s="37"/>
      <c r="V12" s="37"/>
      <c r="W12" s="37"/>
      <c r="X12" s="37"/>
      <c r="Y12" s="37"/>
      <c r="Z12" s="37">
        <v>0.3</v>
      </c>
      <c r="AA12" s="37"/>
      <c r="AB12" s="37"/>
      <c r="AC12" s="37"/>
      <c r="AD12" s="37"/>
      <c r="AE12" s="37"/>
      <c r="AF12" s="37">
        <v>0.3</v>
      </c>
      <c r="AG12" s="37"/>
      <c r="AH12" s="37">
        <f t="shared" si="0"/>
        <v>1</v>
      </c>
      <c r="AI12" s="40">
        <f t="shared" si="0"/>
        <v>0</v>
      </c>
      <c r="AJ12" s="22" t="s">
        <v>49</v>
      </c>
      <c r="AK12" s="200"/>
      <c r="AL12" s="197"/>
      <c r="AM12" s="41" t="s">
        <v>42</v>
      </c>
      <c r="AN12" s="24" t="s">
        <v>44</v>
      </c>
      <c r="AO12" s="41" t="s">
        <v>43</v>
      </c>
      <c r="AP12" s="24" t="s">
        <v>45</v>
      </c>
      <c r="AQ12" s="72"/>
    </row>
    <row r="13" spans="1:43" ht="83.25" hidden="1" customHeight="1">
      <c r="A13" s="38" t="s">
        <v>37</v>
      </c>
      <c r="B13" s="39" t="s">
        <v>38</v>
      </c>
      <c r="C13" s="39">
        <v>526</v>
      </c>
      <c r="D13" s="22" t="s">
        <v>39</v>
      </c>
      <c r="E13" s="22" t="s">
        <v>50</v>
      </c>
      <c r="F13" s="23">
        <v>44743</v>
      </c>
      <c r="G13" s="23">
        <v>44910</v>
      </c>
      <c r="H13" s="173"/>
      <c r="I13" s="37">
        <v>0.2</v>
      </c>
      <c r="J13" s="37"/>
      <c r="K13" s="37"/>
      <c r="L13" s="37"/>
      <c r="M13" s="37"/>
      <c r="N13" s="37"/>
      <c r="O13" s="37"/>
      <c r="P13" s="37"/>
      <c r="Q13" s="37"/>
      <c r="R13" s="37"/>
      <c r="S13" s="37"/>
      <c r="T13" s="37"/>
      <c r="U13" s="37"/>
      <c r="V13" s="37">
        <v>0.5</v>
      </c>
      <c r="W13" s="37"/>
      <c r="X13" s="37"/>
      <c r="Y13" s="37"/>
      <c r="Z13" s="37"/>
      <c r="AA13" s="37"/>
      <c r="AB13" s="37"/>
      <c r="AC13" s="37"/>
      <c r="AD13" s="37"/>
      <c r="AE13" s="37"/>
      <c r="AF13" s="37">
        <v>0.5</v>
      </c>
      <c r="AG13" s="37"/>
      <c r="AH13" s="37">
        <f t="shared" si="0"/>
        <v>1</v>
      </c>
      <c r="AI13" s="40">
        <f t="shared" si="0"/>
        <v>0</v>
      </c>
      <c r="AJ13" s="22" t="s">
        <v>51</v>
      </c>
      <c r="AK13" s="168"/>
      <c r="AL13" s="198"/>
      <c r="AM13" s="41" t="s">
        <v>42</v>
      </c>
      <c r="AN13" s="41" t="s">
        <v>43</v>
      </c>
      <c r="AO13" s="24" t="s">
        <v>44</v>
      </c>
      <c r="AP13" s="24" t="s">
        <v>45</v>
      </c>
      <c r="AQ13" s="72"/>
    </row>
    <row r="14" spans="1:43" s="96" customFormat="1" ht="84.75" customHeight="1">
      <c r="A14" s="91" t="s">
        <v>37</v>
      </c>
      <c r="B14" s="87" t="s">
        <v>38</v>
      </c>
      <c r="C14" s="87">
        <v>527</v>
      </c>
      <c r="D14" s="92" t="s">
        <v>896</v>
      </c>
      <c r="E14" s="92" t="s">
        <v>53</v>
      </c>
      <c r="F14" s="93">
        <v>44593</v>
      </c>
      <c r="G14" s="93">
        <v>44620</v>
      </c>
      <c r="H14" s="173">
        <f>+I14+I16+I17+I18+I19+I20+I21+I22+I23</f>
        <v>0.99999999999999989</v>
      </c>
      <c r="I14" s="76">
        <v>0.1</v>
      </c>
      <c r="J14" s="76"/>
      <c r="K14" s="76"/>
      <c r="L14" s="76">
        <v>1</v>
      </c>
      <c r="M14" s="76"/>
      <c r="N14" s="76"/>
      <c r="O14" s="76"/>
      <c r="P14" s="76"/>
      <c r="Q14" s="76"/>
      <c r="R14" s="76"/>
      <c r="S14" s="76"/>
      <c r="T14" s="76"/>
      <c r="U14" s="76"/>
      <c r="V14" s="76"/>
      <c r="W14" s="76"/>
      <c r="X14" s="76"/>
      <c r="Y14" s="76"/>
      <c r="Z14" s="76"/>
      <c r="AA14" s="76"/>
      <c r="AB14" s="76"/>
      <c r="AC14" s="76"/>
      <c r="AD14" s="76"/>
      <c r="AE14" s="76"/>
      <c r="AF14" s="76"/>
      <c r="AG14" s="76"/>
      <c r="AH14" s="76">
        <f t="shared" si="0"/>
        <v>1</v>
      </c>
      <c r="AI14" s="85">
        <f t="shared" si="0"/>
        <v>0</v>
      </c>
      <c r="AJ14" s="92" t="s">
        <v>54</v>
      </c>
      <c r="AK14" s="201">
        <v>1</v>
      </c>
      <c r="AL14" s="196">
        <v>1048640000</v>
      </c>
      <c r="AM14" s="88" t="s">
        <v>55</v>
      </c>
      <c r="AN14" s="88" t="s">
        <v>56</v>
      </c>
      <c r="AO14" s="89" t="s">
        <v>44</v>
      </c>
      <c r="AP14" s="89" t="s">
        <v>45</v>
      </c>
      <c r="AQ14" s="90"/>
    </row>
    <row r="15" spans="1:43" s="98" customFormat="1" ht="125.25" customHeight="1">
      <c r="A15" s="74" t="s">
        <v>37</v>
      </c>
      <c r="B15" s="80" t="s">
        <v>38</v>
      </c>
      <c r="C15" s="80">
        <v>527</v>
      </c>
      <c r="D15" s="71" t="s">
        <v>52</v>
      </c>
      <c r="E15" s="71" t="s">
        <v>53</v>
      </c>
      <c r="F15" s="81">
        <v>44713</v>
      </c>
      <c r="G15" s="81">
        <v>44742</v>
      </c>
      <c r="H15" s="173"/>
      <c r="I15" s="68">
        <v>0.1</v>
      </c>
      <c r="J15" s="68"/>
      <c r="K15" s="68"/>
      <c r="L15" s="68"/>
      <c r="M15" s="68"/>
      <c r="N15" s="68"/>
      <c r="O15" s="68"/>
      <c r="P15" s="99"/>
      <c r="Q15" s="68"/>
      <c r="R15" s="68"/>
      <c r="S15" s="68"/>
      <c r="T15" s="68">
        <v>1</v>
      </c>
      <c r="U15" s="68"/>
      <c r="V15" s="68"/>
      <c r="W15" s="68"/>
      <c r="X15" s="68"/>
      <c r="Y15" s="68"/>
      <c r="Z15" s="68"/>
      <c r="AA15" s="68"/>
      <c r="AB15" s="68"/>
      <c r="AC15" s="68"/>
      <c r="AD15" s="68"/>
      <c r="AE15" s="68"/>
      <c r="AF15" s="68"/>
      <c r="AG15" s="68"/>
      <c r="AH15" s="68">
        <f>+J15+L15+N15+P15+R15+T15+V15+X15+Z15+AB15+AD15+AF15</f>
        <v>1</v>
      </c>
      <c r="AI15" s="77">
        <f>+K15+M15+O15+Q15+S15+U15+W15+Y15+AA15+AC15+AE15+AG15</f>
        <v>0</v>
      </c>
      <c r="AJ15" s="71" t="s">
        <v>54</v>
      </c>
      <c r="AK15" s="201"/>
      <c r="AL15" s="197"/>
      <c r="AM15" s="78" t="s">
        <v>55</v>
      </c>
      <c r="AN15" s="78" t="s">
        <v>56</v>
      </c>
      <c r="AO15" s="79" t="s">
        <v>44</v>
      </c>
      <c r="AP15" s="79" t="s">
        <v>45</v>
      </c>
      <c r="AQ15" s="74" t="s">
        <v>878</v>
      </c>
    </row>
    <row r="16" spans="1:43" ht="90.75" hidden="1" customHeight="1">
      <c r="A16" s="38" t="s">
        <v>37</v>
      </c>
      <c r="B16" s="39" t="s">
        <v>38</v>
      </c>
      <c r="C16" s="39">
        <v>527</v>
      </c>
      <c r="D16" s="22" t="s">
        <v>52</v>
      </c>
      <c r="E16" s="22" t="s">
        <v>57</v>
      </c>
      <c r="F16" s="23">
        <v>44593</v>
      </c>
      <c r="G16" s="23">
        <v>44773</v>
      </c>
      <c r="H16" s="173"/>
      <c r="I16" s="37">
        <v>0.2</v>
      </c>
      <c r="J16" s="37"/>
      <c r="K16" s="37"/>
      <c r="L16" s="37">
        <v>0.05</v>
      </c>
      <c r="M16" s="37"/>
      <c r="N16" s="37">
        <v>0.15</v>
      </c>
      <c r="O16" s="37"/>
      <c r="P16" s="37">
        <v>0.2</v>
      </c>
      <c r="Q16" s="37"/>
      <c r="R16" s="37">
        <v>0.2</v>
      </c>
      <c r="S16" s="37"/>
      <c r="T16" s="37">
        <v>0.2</v>
      </c>
      <c r="U16" s="37"/>
      <c r="V16" s="37">
        <v>0.2</v>
      </c>
      <c r="W16" s="37"/>
      <c r="X16" s="37"/>
      <c r="Y16" s="37"/>
      <c r="Z16" s="37"/>
      <c r="AA16" s="37"/>
      <c r="AB16" s="37"/>
      <c r="AC16" s="37"/>
      <c r="AD16" s="37"/>
      <c r="AE16" s="37"/>
      <c r="AF16" s="37"/>
      <c r="AG16" s="37"/>
      <c r="AH16" s="37">
        <f t="shared" si="0"/>
        <v>1</v>
      </c>
      <c r="AI16" s="40">
        <f t="shared" si="0"/>
        <v>0</v>
      </c>
      <c r="AJ16" s="22" t="s">
        <v>58</v>
      </c>
      <c r="AK16" s="201"/>
      <c r="AL16" s="197"/>
      <c r="AM16" s="41" t="s">
        <v>55</v>
      </c>
      <c r="AN16" s="41" t="s">
        <v>56</v>
      </c>
      <c r="AO16" s="24" t="s">
        <v>44</v>
      </c>
      <c r="AP16" s="24" t="s">
        <v>45</v>
      </c>
      <c r="AQ16" s="72"/>
    </row>
    <row r="17" spans="1:43" ht="72" hidden="1" customHeight="1">
      <c r="A17" s="38" t="s">
        <v>37</v>
      </c>
      <c r="B17" s="39" t="s">
        <v>38</v>
      </c>
      <c r="C17" s="39">
        <v>527</v>
      </c>
      <c r="D17" s="22" t="s">
        <v>52</v>
      </c>
      <c r="E17" s="22" t="s">
        <v>59</v>
      </c>
      <c r="F17" s="23">
        <v>44621</v>
      </c>
      <c r="G17" s="23">
        <v>44712</v>
      </c>
      <c r="H17" s="173"/>
      <c r="I17" s="37">
        <v>0.1</v>
      </c>
      <c r="J17" s="37"/>
      <c r="K17" s="37"/>
      <c r="L17" s="37"/>
      <c r="M17" s="37"/>
      <c r="N17" s="37">
        <v>0.2</v>
      </c>
      <c r="O17" s="37"/>
      <c r="P17" s="37">
        <v>0.3</v>
      </c>
      <c r="Q17" s="37"/>
      <c r="R17" s="37">
        <v>0.5</v>
      </c>
      <c r="S17" s="37"/>
      <c r="T17" s="37"/>
      <c r="U17" s="37"/>
      <c r="V17" s="37"/>
      <c r="W17" s="37"/>
      <c r="X17" s="37"/>
      <c r="Y17" s="37"/>
      <c r="Z17" s="37"/>
      <c r="AA17" s="37"/>
      <c r="AB17" s="37"/>
      <c r="AC17" s="37"/>
      <c r="AD17" s="37"/>
      <c r="AE17" s="37"/>
      <c r="AF17" s="37"/>
      <c r="AG17" s="37"/>
      <c r="AH17" s="37">
        <f t="shared" si="0"/>
        <v>1</v>
      </c>
      <c r="AI17" s="40">
        <f t="shared" si="0"/>
        <v>0</v>
      </c>
      <c r="AJ17" s="22" t="s">
        <v>60</v>
      </c>
      <c r="AK17" s="201"/>
      <c r="AL17" s="197"/>
      <c r="AM17" s="41" t="s">
        <v>55</v>
      </c>
      <c r="AN17" s="41" t="s">
        <v>56</v>
      </c>
      <c r="AO17" s="24" t="s">
        <v>44</v>
      </c>
      <c r="AP17" s="24" t="s">
        <v>45</v>
      </c>
      <c r="AQ17" s="72"/>
    </row>
    <row r="18" spans="1:43" ht="72" hidden="1" customHeight="1">
      <c r="A18" s="38" t="s">
        <v>37</v>
      </c>
      <c r="B18" s="39" t="s">
        <v>38</v>
      </c>
      <c r="C18" s="39">
        <v>527</v>
      </c>
      <c r="D18" s="22" t="s">
        <v>52</v>
      </c>
      <c r="E18" s="22" t="s">
        <v>61</v>
      </c>
      <c r="F18" s="23">
        <v>44713</v>
      </c>
      <c r="G18" s="23">
        <v>44773</v>
      </c>
      <c r="H18" s="173"/>
      <c r="I18" s="37">
        <v>0.1</v>
      </c>
      <c r="J18" s="37"/>
      <c r="K18" s="37"/>
      <c r="L18" s="37"/>
      <c r="M18" s="37"/>
      <c r="N18" s="37"/>
      <c r="O18" s="37"/>
      <c r="P18" s="37"/>
      <c r="Q18" s="37"/>
      <c r="R18" s="37"/>
      <c r="S18" s="37"/>
      <c r="T18" s="37">
        <v>0.5</v>
      </c>
      <c r="U18" s="37"/>
      <c r="V18" s="37">
        <v>0.5</v>
      </c>
      <c r="W18" s="37"/>
      <c r="X18" s="37"/>
      <c r="Y18" s="37"/>
      <c r="Z18" s="37"/>
      <c r="AA18" s="37"/>
      <c r="AB18" s="37"/>
      <c r="AC18" s="37"/>
      <c r="AD18" s="37"/>
      <c r="AE18" s="37"/>
      <c r="AF18" s="37"/>
      <c r="AG18" s="37"/>
      <c r="AH18" s="37">
        <f t="shared" si="0"/>
        <v>1</v>
      </c>
      <c r="AI18" s="40">
        <f t="shared" si="0"/>
        <v>0</v>
      </c>
      <c r="AJ18" s="22" t="s">
        <v>62</v>
      </c>
      <c r="AK18" s="201"/>
      <c r="AL18" s="197"/>
      <c r="AM18" s="41" t="s">
        <v>55</v>
      </c>
      <c r="AN18" s="41" t="s">
        <v>56</v>
      </c>
      <c r="AO18" s="24" t="s">
        <v>44</v>
      </c>
      <c r="AP18" s="24" t="s">
        <v>45</v>
      </c>
      <c r="AQ18" s="72"/>
    </row>
    <row r="19" spans="1:43" ht="65.25" hidden="1" customHeight="1">
      <c r="A19" s="38" t="s">
        <v>37</v>
      </c>
      <c r="B19" s="39" t="s">
        <v>38</v>
      </c>
      <c r="C19" s="39">
        <v>527</v>
      </c>
      <c r="D19" s="22" t="s">
        <v>52</v>
      </c>
      <c r="E19" s="22" t="s">
        <v>63</v>
      </c>
      <c r="F19" s="23">
        <v>44621</v>
      </c>
      <c r="G19" s="23">
        <v>44651</v>
      </c>
      <c r="H19" s="173"/>
      <c r="I19" s="37">
        <v>0.1</v>
      </c>
      <c r="J19" s="37"/>
      <c r="K19" s="37"/>
      <c r="L19" s="37"/>
      <c r="M19" s="37"/>
      <c r="N19" s="37">
        <v>1</v>
      </c>
      <c r="O19" s="37"/>
      <c r="P19" s="37"/>
      <c r="Q19" s="37"/>
      <c r="R19" s="37"/>
      <c r="S19" s="37"/>
      <c r="T19" s="37"/>
      <c r="U19" s="37"/>
      <c r="V19" s="37"/>
      <c r="W19" s="37"/>
      <c r="X19" s="37"/>
      <c r="Y19" s="37"/>
      <c r="Z19" s="37"/>
      <c r="AA19" s="37"/>
      <c r="AB19" s="37"/>
      <c r="AC19" s="37"/>
      <c r="AD19" s="37"/>
      <c r="AE19" s="37"/>
      <c r="AF19" s="37"/>
      <c r="AG19" s="37"/>
      <c r="AH19" s="37">
        <f t="shared" si="0"/>
        <v>1</v>
      </c>
      <c r="AI19" s="40">
        <f t="shared" si="0"/>
        <v>0</v>
      </c>
      <c r="AJ19" s="22" t="s">
        <v>64</v>
      </c>
      <c r="AK19" s="201"/>
      <c r="AL19" s="197"/>
      <c r="AM19" s="41" t="s">
        <v>55</v>
      </c>
      <c r="AN19" s="41" t="s">
        <v>56</v>
      </c>
      <c r="AO19" s="24" t="s">
        <v>44</v>
      </c>
      <c r="AP19" s="24" t="s">
        <v>45</v>
      </c>
      <c r="AQ19" s="72"/>
    </row>
    <row r="20" spans="1:43" ht="66" hidden="1" customHeight="1">
      <c r="A20" s="38" t="s">
        <v>37</v>
      </c>
      <c r="B20" s="39" t="s">
        <v>38</v>
      </c>
      <c r="C20" s="39">
        <v>527</v>
      </c>
      <c r="D20" s="22" t="s">
        <v>52</v>
      </c>
      <c r="E20" s="22" t="s">
        <v>65</v>
      </c>
      <c r="F20" s="23">
        <v>44835</v>
      </c>
      <c r="G20" s="23">
        <v>44895</v>
      </c>
      <c r="H20" s="173"/>
      <c r="I20" s="37">
        <v>0.1</v>
      </c>
      <c r="J20" s="37"/>
      <c r="K20" s="37"/>
      <c r="L20" s="37"/>
      <c r="M20" s="37"/>
      <c r="N20" s="37"/>
      <c r="O20" s="37"/>
      <c r="P20" s="37"/>
      <c r="Q20" s="37"/>
      <c r="R20" s="37"/>
      <c r="S20" s="37"/>
      <c r="T20" s="37"/>
      <c r="U20" s="37"/>
      <c r="V20" s="37"/>
      <c r="W20" s="37"/>
      <c r="X20" s="37"/>
      <c r="Y20" s="37"/>
      <c r="Z20" s="37"/>
      <c r="AA20" s="37"/>
      <c r="AB20" s="37">
        <v>0.5</v>
      </c>
      <c r="AC20" s="37"/>
      <c r="AD20" s="37">
        <v>0.5</v>
      </c>
      <c r="AE20" s="37"/>
      <c r="AF20" s="37"/>
      <c r="AG20" s="37"/>
      <c r="AH20" s="37">
        <f t="shared" si="0"/>
        <v>1</v>
      </c>
      <c r="AI20" s="40">
        <f t="shared" si="0"/>
        <v>0</v>
      </c>
      <c r="AJ20" s="22" t="s">
        <v>66</v>
      </c>
      <c r="AK20" s="201"/>
      <c r="AL20" s="197"/>
      <c r="AM20" s="41" t="s">
        <v>55</v>
      </c>
      <c r="AN20" s="41" t="s">
        <v>56</v>
      </c>
      <c r="AO20" s="24" t="s">
        <v>44</v>
      </c>
      <c r="AP20" s="24" t="s">
        <v>45</v>
      </c>
      <c r="AQ20" s="72"/>
    </row>
    <row r="21" spans="1:43" ht="70.5" hidden="1" customHeight="1">
      <c r="A21" s="38" t="s">
        <v>37</v>
      </c>
      <c r="B21" s="39" t="s">
        <v>38</v>
      </c>
      <c r="C21" s="39">
        <v>527</v>
      </c>
      <c r="D21" s="22" t="s">
        <v>52</v>
      </c>
      <c r="E21" s="22" t="s">
        <v>67</v>
      </c>
      <c r="F21" s="23">
        <v>44743</v>
      </c>
      <c r="G21" s="23">
        <v>44895</v>
      </c>
      <c r="H21" s="173"/>
      <c r="I21" s="37">
        <v>0.1</v>
      </c>
      <c r="J21" s="37"/>
      <c r="K21" s="37"/>
      <c r="L21" s="37"/>
      <c r="M21" s="37"/>
      <c r="N21" s="37"/>
      <c r="O21" s="37"/>
      <c r="P21" s="37"/>
      <c r="Q21" s="37"/>
      <c r="R21" s="37"/>
      <c r="S21" s="37"/>
      <c r="T21" s="37"/>
      <c r="U21" s="37"/>
      <c r="V21" s="37">
        <v>0.2</v>
      </c>
      <c r="W21" s="37"/>
      <c r="X21" s="37">
        <v>0.2</v>
      </c>
      <c r="Y21" s="37"/>
      <c r="Z21" s="37">
        <v>0.2</v>
      </c>
      <c r="AA21" s="37"/>
      <c r="AB21" s="37">
        <v>0.2</v>
      </c>
      <c r="AC21" s="37"/>
      <c r="AD21" s="37">
        <v>0.2</v>
      </c>
      <c r="AE21" s="37"/>
      <c r="AF21" s="37"/>
      <c r="AG21" s="37"/>
      <c r="AH21" s="37">
        <f t="shared" si="0"/>
        <v>1</v>
      </c>
      <c r="AI21" s="40">
        <f t="shared" si="0"/>
        <v>0</v>
      </c>
      <c r="AJ21" s="22" t="s">
        <v>68</v>
      </c>
      <c r="AK21" s="201"/>
      <c r="AL21" s="197"/>
      <c r="AM21" s="41" t="s">
        <v>69</v>
      </c>
      <c r="AN21" s="41" t="s">
        <v>70</v>
      </c>
      <c r="AO21" s="24" t="s">
        <v>44</v>
      </c>
      <c r="AP21" s="24" t="s">
        <v>45</v>
      </c>
      <c r="AQ21" s="72"/>
    </row>
    <row r="22" spans="1:43" ht="84" hidden="1" customHeight="1">
      <c r="A22" s="38" t="s">
        <v>37</v>
      </c>
      <c r="B22" s="39" t="s">
        <v>38</v>
      </c>
      <c r="C22" s="39">
        <v>527</v>
      </c>
      <c r="D22" s="22" t="s">
        <v>52</v>
      </c>
      <c r="E22" s="22" t="s">
        <v>71</v>
      </c>
      <c r="F22" s="23">
        <v>44593</v>
      </c>
      <c r="G22" s="23">
        <v>44895</v>
      </c>
      <c r="H22" s="173"/>
      <c r="I22" s="37">
        <v>0.1</v>
      </c>
      <c r="J22" s="37"/>
      <c r="K22" s="37"/>
      <c r="L22" s="37">
        <v>0.1</v>
      </c>
      <c r="M22" s="37"/>
      <c r="N22" s="37">
        <v>0.1</v>
      </c>
      <c r="O22" s="37"/>
      <c r="P22" s="37">
        <v>0.1</v>
      </c>
      <c r="Q22" s="37"/>
      <c r="R22" s="37">
        <v>0.1</v>
      </c>
      <c r="S22" s="37"/>
      <c r="T22" s="37">
        <v>0.1</v>
      </c>
      <c r="U22" s="37"/>
      <c r="V22" s="37">
        <v>0.1</v>
      </c>
      <c r="W22" s="37"/>
      <c r="X22" s="37">
        <v>0.1</v>
      </c>
      <c r="Y22" s="37"/>
      <c r="Z22" s="37">
        <v>0.1</v>
      </c>
      <c r="AA22" s="37"/>
      <c r="AB22" s="37">
        <v>0.1</v>
      </c>
      <c r="AC22" s="37"/>
      <c r="AD22" s="37">
        <v>0.1</v>
      </c>
      <c r="AE22" s="37"/>
      <c r="AF22" s="37"/>
      <c r="AG22" s="37"/>
      <c r="AH22" s="37">
        <f t="shared" si="0"/>
        <v>0.99999999999999989</v>
      </c>
      <c r="AI22" s="40">
        <f t="shared" si="0"/>
        <v>0</v>
      </c>
      <c r="AJ22" s="22" t="s">
        <v>72</v>
      </c>
      <c r="AK22" s="201"/>
      <c r="AL22" s="197"/>
      <c r="AM22" s="41" t="s">
        <v>69</v>
      </c>
      <c r="AN22" s="41" t="s">
        <v>70</v>
      </c>
      <c r="AO22" s="24" t="s">
        <v>44</v>
      </c>
      <c r="AP22" s="24" t="s">
        <v>45</v>
      </c>
      <c r="AQ22" s="72"/>
    </row>
    <row r="23" spans="1:43" ht="91.5" hidden="1" customHeight="1">
      <c r="A23" s="38" t="s">
        <v>37</v>
      </c>
      <c r="B23" s="39" t="s">
        <v>38</v>
      </c>
      <c r="C23" s="39">
        <v>527</v>
      </c>
      <c r="D23" s="22" t="s">
        <v>52</v>
      </c>
      <c r="E23" s="22" t="s">
        <v>73</v>
      </c>
      <c r="F23" s="23">
        <v>44562</v>
      </c>
      <c r="G23" s="23">
        <v>44773</v>
      </c>
      <c r="H23" s="173"/>
      <c r="I23" s="37">
        <v>0.1</v>
      </c>
      <c r="J23" s="37">
        <v>0.15</v>
      </c>
      <c r="K23" s="37"/>
      <c r="L23" s="37">
        <v>0.15</v>
      </c>
      <c r="M23" s="37"/>
      <c r="N23" s="37">
        <v>0.15</v>
      </c>
      <c r="O23" s="37"/>
      <c r="P23" s="37">
        <v>0.15</v>
      </c>
      <c r="Q23" s="37"/>
      <c r="R23" s="37">
        <v>0.15</v>
      </c>
      <c r="S23" s="37"/>
      <c r="T23" s="37">
        <v>0.15</v>
      </c>
      <c r="U23" s="37"/>
      <c r="V23" s="37">
        <v>0.1</v>
      </c>
      <c r="W23" s="37"/>
      <c r="X23" s="37"/>
      <c r="Y23" s="37"/>
      <c r="Z23" s="37"/>
      <c r="AA23" s="37"/>
      <c r="AB23" s="37"/>
      <c r="AC23" s="37"/>
      <c r="AD23" s="37"/>
      <c r="AE23" s="37"/>
      <c r="AF23" s="37"/>
      <c r="AG23" s="37"/>
      <c r="AH23" s="37">
        <f t="shared" si="0"/>
        <v>1</v>
      </c>
      <c r="AI23" s="40">
        <f t="shared" si="0"/>
        <v>0</v>
      </c>
      <c r="AJ23" s="22" t="s">
        <v>74</v>
      </c>
      <c r="AK23" s="201"/>
      <c r="AL23" s="198"/>
      <c r="AM23" s="41" t="s">
        <v>69</v>
      </c>
      <c r="AN23" s="41" t="s">
        <v>70</v>
      </c>
      <c r="AO23" s="24" t="s">
        <v>44</v>
      </c>
      <c r="AP23" s="24" t="s">
        <v>45</v>
      </c>
      <c r="AQ23" s="72"/>
    </row>
    <row r="24" spans="1:43" ht="81.75" hidden="1" customHeight="1">
      <c r="A24" s="38" t="s">
        <v>37</v>
      </c>
      <c r="B24" s="39" t="s">
        <v>38</v>
      </c>
      <c r="C24" s="39">
        <v>526</v>
      </c>
      <c r="D24" s="199" t="s">
        <v>75</v>
      </c>
      <c r="E24" s="22" t="s">
        <v>76</v>
      </c>
      <c r="F24" s="23">
        <v>44621</v>
      </c>
      <c r="G24" s="23">
        <v>44910</v>
      </c>
      <c r="H24" s="173">
        <f>+I24+I25+I26+I27+I28+I29+I30+I31</f>
        <v>0.99999999999999989</v>
      </c>
      <c r="I24" s="60">
        <v>0.15</v>
      </c>
      <c r="J24" s="37"/>
      <c r="K24" s="37"/>
      <c r="L24" s="37"/>
      <c r="M24" s="37"/>
      <c r="N24" s="37">
        <v>0.2</v>
      </c>
      <c r="O24" s="37"/>
      <c r="P24" s="37"/>
      <c r="Q24" s="37"/>
      <c r="R24" s="37">
        <v>0.2</v>
      </c>
      <c r="S24" s="37"/>
      <c r="T24" s="37"/>
      <c r="U24" s="37"/>
      <c r="V24" s="37">
        <v>0.2</v>
      </c>
      <c r="W24" s="37"/>
      <c r="X24" s="37"/>
      <c r="Y24" s="37"/>
      <c r="Z24" s="37">
        <v>0.2</v>
      </c>
      <c r="AA24" s="37"/>
      <c r="AB24" s="37"/>
      <c r="AC24" s="37"/>
      <c r="AD24" s="37">
        <v>0.2</v>
      </c>
      <c r="AE24" s="37"/>
      <c r="AF24" s="37"/>
      <c r="AG24" s="37"/>
      <c r="AH24" s="37">
        <f>+J24+L24+N24+P24+R24+T24+V24+X24+Z24+AB24+AD24+AF24</f>
        <v>1</v>
      </c>
      <c r="AI24" s="40">
        <f>+K24+M24+O24+Q24+S24+U24+W24+Y24+AA24+AC24+AE24+AG24</f>
        <v>0</v>
      </c>
      <c r="AJ24" s="25" t="s">
        <v>77</v>
      </c>
      <c r="AK24" s="43" t="s">
        <v>78</v>
      </c>
      <c r="AL24" s="43" t="s">
        <v>78</v>
      </c>
      <c r="AM24" s="41" t="s">
        <v>79</v>
      </c>
      <c r="AN24" s="41" t="s">
        <v>70</v>
      </c>
      <c r="AO24" s="24" t="s">
        <v>80</v>
      </c>
      <c r="AP24" s="24" t="s">
        <v>45</v>
      </c>
      <c r="AQ24" s="72"/>
    </row>
    <row r="25" spans="1:43" ht="57" hidden="1" customHeight="1">
      <c r="A25" s="38" t="s">
        <v>37</v>
      </c>
      <c r="B25" s="39" t="s">
        <v>38</v>
      </c>
      <c r="C25" s="39">
        <v>526</v>
      </c>
      <c r="D25" s="199"/>
      <c r="E25" s="22" t="s">
        <v>81</v>
      </c>
      <c r="F25" s="23">
        <v>44835</v>
      </c>
      <c r="G25" s="23">
        <v>44865</v>
      </c>
      <c r="H25" s="173"/>
      <c r="I25" s="60">
        <v>0.15</v>
      </c>
      <c r="J25" s="37"/>
      <c r="K25" s="37"/>
      <c r="L25" s="37"/>
      <c r="M25" s="37"/>
      <c r="N25" s="37"/>
      <c r="O25" s="37"/>
      <c r="P25" s="37"/>
      <c r="Q25" s="37"/>
      <c r="R25" s="37"/>
      <c r="S25" s="37"/>
      <c r="T25" s="37"/>
      <c r="U25" s="37"/>
      <c r="V25" s="37"/>
      <c r="W25" s="37"/>
      <c r="X25" s="37"/>
      <c r="Y25" s="37"/>
      <c r="Z25" s="37"/>
      <c r="AA25" s="37"/>
      <c r="AB25" s="37">
        <v>1</v>
      </c>
      <c r="AC25" s="37"/>
      <c r="AD25" s="37"/>
      <c r="AE25" s="37"/>
      <c r="AF25" s="37"/>
      <c r="AG25" s="37"/>
      <c r="AH25" s="37">
        <f t="shared" ref="AH25:AI40" si="1">+J25+L25+N25+P25+R25+T25+V25+X25+Z25+AB25+AD25+AF25</f>
        <v>1</v>
      </c>
      <c r="AI25" s="40">
        <f t="shared" si="1"/>
        <v>0</v>
      </c>
      <c r="AJ25" s="25" t="s">
        <v>82</v>
      </c>
      <c r="AK25" s="43" t="s">
        <v>78</v>
      </c>
      <c r="AL25" s="43" t="s">
        <v>78</v>
      </c>
      <c r="AM25" s="41" t="s">
        <v>79</v>
      </c>
      <c r="AN25" s="41" t="s">
        <v>70</v>
      </c>
      <c r="AO25" s="24" t="s">
        <v>80</v>
      </c>
      <c r="AP25" s="24" t="s">
        <v>45</v>
      </c>
      <c r="AQ25" s="72"/>
    </row>
    <row r="26" spans="1:43" ht="81.75" hidden="1" customHeight="1">
      <c r="A26" s="38" t="s">
        <v>37</v>
      </c>
      <c r="B26" s="39" t="s">
        <v>38</v>
      </c>
      <c r="C26" s="39">
        <v>526</v>
      </c>
      <c r="D26" s="199"/>
      <c r="E26" s="22" t="s">
        <v>83</v>
      </c>
      <c r="F26" s="23">
        <v>44621</v>
      </c>
      <c r="G26" s="23">
        <v>44772</v>
      </c>
      <c r="H26" s="173"/>
      <c r="I26" s="60">
        <v>0.15</v>
      </c>
      <c r="J26" s="37"/>
      <c r="K26" s="37"/>
      <c r="L26" s="37"/>
      <c r="M26" s="37"/>
      <c r="N26" s="37">
        <v>0.2</v>
      </c>
      <c r="O26" s="37"/>
      <c r="P26" s="37">
        <v>0.2</v>
      </c>
      <c r="Q26" s="37"/>
      <c r="R26" s="37">
        <v>0.2</v>
      </c>
      <c r="S26" s="37"/>
      <c r="T26" s="37">
        <v>0.2</v>
      </c>
      <c r="U26" s="37"/>
      <c r="V26" s="37">
        <v>0.2</v>
      </c>
      <c r="W26" s="37"/>
      <c r="X26" s="37"/>
      <c r="Y26" s="37"/>
      <c r="Z26" s="37"/>
      <c r="AA26" s="37"/>
      <c r="AB26" s="37"/>
      <c r="AC26" s="37"/>
      <c r="AD26" s="37"/>
      <c r="AE26" s="37"/>
      <c r="AF26" s="37"/>
      <c r="AG26" s="37"/>
      <c r="AH26" s="37">
        <f t="shared" si="1"/>
        <v>1</v>
      </c>
      <c r="AI26" s="40">
        <f t="shared" si="1"/>
        <v>0</v>
      </c>
      <c r="AJ26" s="25" t="s">
        <v>84</v>
      </c>
      <c r="AK26" s="43" t="s">
        <v>78</v>
      </c>
      <c r="AL26" s="43" t="s">
        <v>78</v>
      </c>
      <c r="AM26" s="41" t="s">
        <v>79</v>
      </c>
      <c r="AN26" s="41" t="s">
        <v>70</v>
      </c>
      <c r="AO26" s="24" t="s">
        <v>80</v>
      </c>
      <c r="AP26" s="24" t="s">
        <v>45</v>
      </c>
      <c r="AQ26" s="72"/>
    </row>
    <row r="27" spans="1:43" ht="76.5" hidden="1" customHeight="1">
      <c r="A27" s="38" t="s">
        <v>37</v>
      </c>
      <c r="B27" s="39" t="s">
        <v>38</v>
      </c>
      <c r="C27" s="39">
        <v>526</v>
      </c>
      <c r="D27" s="22" t="s">
        <v>85</v>
      </c>
      <c r="E27" s="22" t="s">
        <v>86</v>
      </c>
      <c r="F27" s="23">
        <v>44607</v>
      </c>
      <c r="G27" s="23">
        <v>44742</v>
      </c>
      <c r="H27" s="173"/>
      <c r="I27" s="60">
        <v>0.1</v>
      </c>
      <c r="J27" s="37"/>
      <c r="K27" s="37"/>
      <c r="L27" s="37">
        <v>0.2</v>
      </c>
      <c r="M27" s="37"/>
      <c r="N27" s="37">
        <v>0.2</v>
      </c>
      <c r="O27" s="37"/>
      <c r="P27" s="37">
        <v>0.2</v>
      </c>
      <c r="Q27" s="37"/>
      <c r="R27" s="37">
        <v>0.2</v>
      </c>
      <c r="S27" s="37"/>
      <c r="T27" s="37">
        <v>0.2</v>
      </c>
      <c r="U27" s="37"/>
      <c r="V27" s="37"/>
      <c r="W27" s="37"/>
      <c r="X27" s="37"/>
      <c r="Y27" s="37"/>
      <c r="Z27" s="37"/>
      <c r="AA27" s="37"/>
      <c r="AB27" s="37"/>
      <c r="AC27" s="37"/>
      <c r="AD27" s="37"/>
      <c r="AE27" s="37"/>
      <c r="AF27" s="37"/>
      <c r="AG27" s="37"/>
      <c r="AH27" s="37">
        <f t="shared" si="1"/>
        <v>1</v>
      </c>
      <c r="AI27" s="40">
        <f t="shared" si="1"/>
        <v>0</v>
      </c>
      <c r="AJ27" s="25" t="s">
        <v>87</v>
      </c>
      <c r="AK27" s="43" t="s">
        <v>78</v>
      </c>
      <c r="AL27" s="43" t="s">
        <v>78</v>
      </c>
      <c r="AM27" s="41" t="s">
        <v>79</v>
      </c>
      <c r="AN27" s="41" t="s">
        <v>70</v>
      </c>
      <c r="AO27" s="24" t="s">
        <v>80</v>
      </c>
      <c r="AP27" s="24" t="s">
        <v>45</v>
      </c>
      <c r="AQ27" s="72"/>
    </row>
    <row r="28" spans="1:43" ht="60.75" hidden="1" customHeight="1">
      <c r="A28" s="38" t="s">
        <v>37</v>
      </c>
      <c r="B28" s="39" t="s">
        <v>38</v>
      </c>
      <c r="C28" s="39">
        <v>526</v>
      </c>
      <c r="D28" s="22" t="s">
        <v>88</v>
      </c>
      <c r="E28" s="22" t="s">
        <v>89</v>
      </c>
      <c r="F28" s="23">
        <v>44593</v>
      </c>
      <c r="G28" s="23">
        <v>44865</v>
      </c>
      <c r="H28" s="173"/>
      <c r="I28" s="60">
        <v>0.1</v>
      </c>
      <c r="J28" s="37"/>
      <c r="K28" s="37"/>
      <c r="L28" s="37">
        <v>0.2</v>
      </c>
      <c r="M28" s="37"/>
      <c r="N28" s="37"/>
      <c r="O28" s="37"/>
      <c r="P28" s="37">
        <v>0.2</v>
      </c>
      <c r="Q28" s="37"/>
      <c r="R28" s="37"/>
      <c r="S28" s="37"/>
      <c r="T28" s="37">
        <v>0.2</v>
      </c>
      <c r="U28" s="37"/>
      <c r="V28" s="37"/>
      <c r="W28" s="37"/>
      <c r="X28" s="37">
        <v>0.2</v>
      </c>
      <c r="Y28" s="37"/>
      <c r="Z28" s="37"/>
      <c r="AA28" s="37"/>
      <c r="AB28" s="37">
        <v>0.2</v>
      </c>
      <c r="AC28" s="37"/>
      <c r="AD28" s="37"/>
      <c r="AE28" s="37"/>
      <c r="AF28" s="37"/>
      <c r="AG28" s="37"/>
      <c r="AH28" s="37">
        <f t="shared" si="1"/>
        <v>1</v>
      </c>
      <c r="AI28" s="40">
        <f t="shared" si="1"/>
        <v>0</v>
      </c>
      <c r="AJ28" s="25" t="s">
        <v>90</v>
      </c>
      <c r="AK28" s="43" t="s">
        <v>78</v>
      </c>
      <c r="AL28" s="43" t="s">
        <v>78</v>
      </c>
      <c r="AM28" s="41" t="s">
        <v>79</v>
      </c>
      <c r="AN28" s="41" t="s">
        <v>70</v>
      </c>
      <c r="AO28" s="24" t="s">
        <v>80</v>
      </c>
      <c r="AP28" s="24" t="s">
        <v>45</v>
      </c>
      <c r="AQ28" s="72"/>
    </row>
    <row r="29" spans="1:43" ht="148.5" hidden="1" customHeight="1">
      <c r="A29" s="38" t="s">
        <v>37</v>
      </c>
      <c r="B29" s="39" t="s">
        <v>38</v>
      </c>
      <c r="C29" s="39">
        <v>526</v>
      </c>
      <c r="D29" s="22" t="s">
        <v>876</v>
      </c>
      <c r="E29" s="22" t="s">
        <v>91</v>
      </c>
      <c r="F29" s="23">
        <v>44593</v>
      </c>
      <c r="G29" s="23">
        <v>44711</v>
      </c>
      <c r="H29" s="173"/>
      <c r="I29" s="60">
        <v>0.1</v>
      </c>
      <c r="J29" s="37"/>
      <c r="K29" s="37"/>
      <c r="L29" s="37">
        <v>0.25</v>
      </c>
      <c r="M29" s="37"/>
      <c r="N29" s="37">
        <v>0.25</v>
      </c>
      <c r="O29" s="37"/>
      <c r="P29" s="37">
        <v>0.25</v>
      </c>
      <c r="Q29" s="37"/>
      <c r="R29" s="37">
        <v>0.25</v>
      </c>
      <c r="S29" s="37"/>
      <c r="T29" s="37"/>
      <c r="U29" s="37"/>
      <c r="V29" s="37"/>
      <c r="W29" s="37"/>
      <c r="X29" s="37"/>
      <c r="Y29" s="37"/>
      <c r="Z29" s="37"/>
      <c r="AA29" s="37"/>
      <c r="AB29" s="37"/>
      <c r="AC29" s="37"/>
      <c r="AD29" s="37"/>
      <c r="AE29" s="37"/>
      <c r="AF29" s="37"/>
      <c r="AG29" s="37"/>
      <c r="AH29" s="37">
        <f t="shared" si="1"/>
        <v>1</v>
      </c>
      <c r="AI29" s="40">
        <f t="shared" si="1"/>
        <v>0</v>
      </c>
      <c r="AJ29" s="25" t="s">
        <v>92</v>
      </c>
      <c r="AK29" s="43" t="s">
        <v>78</v>
      </c>
      <c r="AL29" s="43" t="s">
        <v>78</v>
      </c>
      <c r="AM29" s="41" t="s">
        <v>79</v>
      </c>
      <c r="AN29" s="41" t="s">
        <v>70</v>
      </c>
      <c r="AO29" s="24" t="s">
        <v>80</v>
      </c>
      <c r="AP29" s="24" t="s">
        <v>45</v>
      </c>
      <c r="AQ29" s="72"/>
    </row>
    <row r="30" spans="1:43" ht="62.25" hidden="1" customHeight="1">
      <c r="A30" s="38" t="s">
        <v>37</v>
      </c>
      <c r="B30" s="39" t="s">
        <v>38</v>
      </c>
      <c r="C30" s="39">
        <v>526</v>
      </c>
      <c r="D30" s="22" t="s">
        <v>93</v>
      </c>
      <c r="E30" s="22" t="s">
        <v>94</v>
      </c>
      <c r="F30" s="23">
        <v>44652</v>
      </c>
      <c r="G30" s="23">
        <v>44910</v>
      </c>
      <c r="H30" s="173"/>
      <c r="I30" s="60">
        <v>0.1</v>
      </c>
      <c r="J30" s="37"/>
      <c r="K30" s="37"/>
      <c r="L30" s="37"/>
      <c r="M30" s="37"/>
      <c r="N30" s="37"/>
      <c r="O30" s="37"/>
      <c r="P30" s="37">
        <v>0.2</v>
      </c>
      <c r="Q30" s="37"/>
      <c r="R30" s="37"/>
      <c r="S30" s="37"/>
      <c r="T30" s="37">
        <v>0.2</v>
      </c>
      <c r="U30" s="37"/>
      <c r="V30" s="37"/>
      <c r="W30" s="37"/>
      <c r="X30" s="37">
        <v>0.2</v>
      </c>
      <c r="Y30" s="37"/>
      <c r="Z30" s="37"/>
      <c r="AA30" s="37"/>
      <c r="AB30" s="37">
        <v>0.2</v>
      </c>
      <c r="AC30" s="37"/>
      <c r="AD30" s="37"/>
      <c r="AE30" s="37"/>
      <c r="AF30" s="37">
        <v>0.2</v>
      </c>
      <c r="AG30" s="37"/>
      <c r="AH30" s="37">
        <f t="shared" si="1"/>
        <v>1</v>
      </c>
      <c r="AI30" s="40">
        <f t="shared" si="1"/>
        <v>0</v>
      </c>
      <c r="AJ30" s="25" t="s">
        <v>95</v>
      </c>
      <c r="AK30" s="43" t="s">
        <v>78</v>
      </c>
      <c r="AL30" s="43" t="s">
        <v>78</v>
      </c>
      <c r="AM30" s="41" t="s">
        <v>79</v>
      </c>
      <c r="AN30" s="41" t="s">
        <v>70</v>
      </c>
      <c r="AO30" s="24" t="s">
        <v>80</v>
      </c>
      <c r="AP30" s="24" t="s">
        <v>45</v>
      </c>
      <c r="AQ30" s="72"/>
    </row>
    <row r="31" spans="1:43" ht="71.25" hidden="1" customHeight="1">
      <c r="A31" s="38" t="s">
        <v>37</v>
      </c>
      <c r="B31" s="39" t="s">
        <v>38</v>
      </c>
      <c r="C31" s="39">
        <v>526</v>
      </c>
      <c r="D31" s="22" t="s">
        <v>96</v>
      </c>
      <c r="E31" s="22" t="s">
        <v>97</v>
      </c>
      <c r="F31" s="23">
        <v>44621</v>
      </c>
      <c r="G31" s="23">
        <v>44926</v>
      </c>
      <c r="H31" s="173"/>
      <c r="I31" s="60">
        <v>0.15</v>
      </c>
      <c r="J31" s="37"/>
      <c r="K31" s="37"/>
      <c r="L31" s="37"/>
      <c r="M31" s="37"/>
      <c r="N31" s="37">
        <v>0.25</v>
      </c>
      <c r="O31" s="37"/>
      <c r="P31" s="37"/>
      <c r="Q31" s="37"/>
      <c r="R31" s="37"/>
      <c r="S31" s="37"/>
      <c r="T31" s="37">
        <v>0.25</v>
      </c>
      <c r="U31" s="37"/>
      <c r="V31" s="37"/>
      <c r="W31" s="37"/>
      <c r="X31" s="37"/>
      <c r="Y31" s="37"/>
      <c r="Z31" s="37">
        <v>0.25</v>
      </c>
      <c r="AA31" s="37"/>
      <c r="AB31" s="37"/>
      <c r="AC31" s="37"/>
      <c r="AD31" s="37"/>
      <c r="AE31" s="37"/>
      <c r="AF31" s="37">
        <v>0.25</v>
      </c>
      <c r="AG31" s="37"/>
      <c r="AH31" s="37">
        <f t="shared" si="1"/>
        <v>1</v>
      </c>
      <c r="AI31" s="40">
        <f t="shared" si="1"/>
        <v>0</v>
      </c>
      <c r="AJ31" s="25" t="s">
        <v>98</v>
      </c>
      <c r="AK31" s="43" t="s">
        <v>78</v>
      </c>
      <c r="AL31" s="43" t="s">
        <v>78</v>
      </c>
      <c r="AM31" s="41" t="s">
        <v>79</v>
      </c>
      <c r="AN31" s="41" t="s">
        <v>70</v>
      </c>
      <c r="AO31" s="24" t="s">
        <v>80</v>
      </c>
      <c r="AP31" s="24" t="s">
        <v>45</v>
      </c>
      <c r="AQ31" s="72"/>
    </row>
    <row r="32" spans="1:43" ht="74.25" hidden="1" customHeight="1">
      <c r="A32" s="38" t="s">
        <v>37</v>
      </c>
      <c r="B32" s="39" t="s">
        <v>38</v>
      </c>
      <c r="C32" s="39">
        <v>526</v>
      </c>
      <c r="D32" s="22" t="s">
        <v>99</v>
      </c>
      <c r="E32" s="22" t="s">
        <v>100</v>
      </c>
      <c r="F32" s="23">
        <v>44593</v>
      </c>
      <c r="G32" s="23">
        <v>44620</v>
      </c>
      <c r="H32" s="173">
        <f>SUM(I32:I54)</f>
        <v>1</v>
      </c>
      <c r="I32" s="60">
        <v>0.05</v>
      </c>
      <c r="J32" s="37"/>
      <c r="K32" s="37"/>
      <c r="L32" s="37">
        <v>1</v>
      </c>
      <c r="M32" s="37"/>
      <c r="N32" s="37"/>
      <c r="O32" s="37"/>
      <c r="P32" s="37"/>
      <c r="Q32" s="37"/>
      <c r="R32" s="37"/>
      <c r="S32" s="37"/>
      <c r="T32" s="37"/>
      <c r="U32" s="37"/>
      <c r="V32" s="37"/>
      <c r="W32" s="37"/>
      <c r="X32" s="37"/>
      <c r="Y32" s="37"/>
      <c r="Z32" s="37"/>
      <c r="AA32" s="37"/>
      <c r="AB32" s="37"/>
      <c r="AC32" s="37"/>
      <c r="AD32" s="37"/>
      <c r="AE32" s="37"/>
      <c r="AF32" s="37"/>
      <c r="AG32" s="37"/>
      <c r="AH32" s="37">
        <f t="shared" si="1"/>
        <v>1</v>
      </c>
      <c r="AI32" s="40">
        <f t="shared" si="1"/>
        <v>0</v>
      </c>
      <c r="AJ32" s="25" t="s">
        <v>101</v>
      </c>
      <c r="AK32" s="43" t="s">
        <v>78</v>
      </c>
      <c r="AL32" s="43" t="s">
        <v>78</v>
      </c>
      <c r="AM32" s="41" t="s">
        <v>102</v>
      </c>
      <c r="AN32" s="41" t="s">
        <v>103</v>
      </c>
      <c r="AO32" s="24" t="s">
        <v>44</v>
      </c>
      <c r="AP32" s="24" t="s">
        <v>45</v>
      </c>
      <c r="AQ32" s="72"/>
    </row>
    <row r="33" spans="1:43" ht="99.75" hidden="1">
      <c r="A33" s="38" t="s">
        <v>37</v>
      </c>
      <c r="B33" s="39" t="s">
        <v>38</v>
      </c>
      <c r="C33" s="39">
        <v>526</v>
      </c>
      <c r="D33" s="22" t="s">
        <v>104</v>
      </c>
      <c r="E33" s="22" t="s">
        <v>105</v>
      </c>
      <c r="F33" s="23">
        <v>44621</v>
      </c>
      <c r="G33" s="23">
        <v>44651</v>
      </c>
      <c r="H33" s="173"/>
      <c r="I33" s="60">
        <v>0.03</v>
      </c>
      <c r="J33" s="37"/>
      <c r="K33" s="37"/>
      <c r="L33" s="37"/>
      <c r="M33" s="37"/>
      <c r="N33" s="37">
        <v>1</v>
      </c>
      <c r="O33" s="37"/>
      <c r="P33" s="37"/>
      <c r="Q33" s="37"/>
      <c r="R33" s="37"/>
      <c r="S33" s="37"/>
      <c r="T33" s="37"/>
      <c r="U33" s="37"/>
      <c r="V33" s="37"/>
      <c r="W33" s="37"/>
      <c r="X33" s="37"/>
      <c r="Y33" s="37"/>
      <c r="Z33" s="37"/>
      <c r="AA33" s="37"/>
      <c r="AB33" s="37"/>
      <c r="AC33" s="37"/>
      <c r="AD33" s="37"/>
      <c r="AE33" s="37"/>
      <c r="AF33" s="37"/>
      <c r="AG33" s="37"/>
      <c r="AH33" s="37">
        <f t="shared" si="1"/>
        <v>1</v>
      </c>
      <c r="AI33" s="40">
        <f t="shared" si="1"/>
        <v>0</v>
      </c>
      <c r="AJ33" s="25" t="s">
        <v>106</v>
      </c>
      <c r="AK33" s="43" t="s">
        <v>78</v>
      </c>
      <c r="AL33" s="43" t="s">
        <v>78</v>
      </c>
      <c r="AM33" s="41" t="s">
        <v>102</v>
      </c>
      <c r="AN33" s="41" t="s">
        <v>103</v>
      </c>
      <c r="AO33" s="24" t="s">
        <v>44</v>
      </c>
      <c r="AP33" s="24" t="s">
        <v>45</v>
      </c>
      <c r="AQ33" s="72"/>
    </row>
    <row r="34" spans="1:43" ht="112.35" hidden="1" customHeight="1">
      <c r="A34" s="38" t="s">
        <v>37</v>
      </c>
      <c r="B34" s="39" t="s">
        <v>38</v>
      </c>
      <c r="C34" s="39">
        <v>526</v>
      </c>
      <c r="D34" s="22" t="s">
        <v>107</v>
      </c>
      <c r="E34" s="22" t="s">
        <v>108</v>
      </c>
      <c r="F34" s="23">
        <v>44652</v>
      </c>
      <c r="G34" s="23">
        <v>44923</v>
      </c>
      <c r="H34" s="173"/>
      <c r="I34" s="60">
        <v>0.12</v>
      </c>
      <c r="J34" s="37"/>
      <c r="K34" s="37"/>
      <c r="L34" s="37"/>
      <c r="M34" s="37"/>
      <c r="N34" s="37"/>
      <c r="O34" s="37"/>
      <c r="P34" s="37"/>
      <c r="Q34" s="37"/>
      <c r="R34" s="37"/>
      <c r="S34" s="37"/>
      <c r="T34" s="37">
        <v>0.33333333333333337</v>
      </c>
      <c r="U34" s="37"/>
      <c r="V34" s="37"/>
      <c r="W34" s="37"/>
      <c r="X34" s="37"/>
      <c r="Y34" s="37"/>
      <c r="Z34" s="37">
        <v>0.33333333333333337</v>
      </c>
      <c r="AA34" s="37"/>
      <c r="AB34" s="37"/>
      <c r="AC34" s="37"/>
      <c r="AD34" s="37"/>
      <c r="AE34" s="37"/>
      <c r="AF34" s="37">
        <v>0.33333333333333337</v>
      </c>
      <c r="AG34" s="37"/>
      <c r="AH34" s="37">
        <f t="shared" si="1"/>
        <v>1</v>
      </c>
      <c r="AI34" s="40">
        <f t="shared" si="1"/>
        <v>0</v>
      </c>
      <c r="AJ34" s="25" t="s">
        <v>109</v>
      </c>
      <c r="AK34" s="43" t="s">
        <v>78</v>
      </c>
      <c r="AL34" s="43" t="s">
        <v>78</v>
      </c>
      <c r="AM34" s="41" t="s">
        <v>102</v>
      </c>
      <c r="AN34" s="41" t="s">
        <v>103</v>
      </c>
      <c r="AO34" s="24" t="s">
        <v>44</v>
      </c>
      <c r="AP34" s="24" t="s">
        <v>45</v>
      </c>
      <c r="AQ34" s="72"/>
    </row>
    <row r="35" spans="1:43" ht="113.45" hidden="1" customHeight="1">
      <c r="A35" s="38" t="s">
        <v>37</v>
      </c>
      <c r="B35" s="39" t="s">
        <v>38</v>
      </c>
      <c r="C35" s="39">
        <v>526</v>
      </c>
      <c r="D35" s="22" t="s">
        <v>110</v>
      </c>
      <c r="E35" s="22" t="s">
        <v>111</v>
      </c>
      <c r="F35" s="23">
        <v>44682</v>
      </c>
      <c r="G35" s="23">
        <v>44895</v>
      </c>
      <c r="H35" s="173"/>
      <c r="I35" s="60">
        <v>0.05</v>
      </c>
      <c r="J35" s="37"/>
      <c r="K35" s="37"/>
      <c r="L35" s="37"/>
      <c r="M35" s="37"/>
      <c r="N35" s="37"/>
      <c r="O35" s="37"/>
      <c r="P35" s="37"/>
      <c r="Q35" s="37"/>
      <c r="R35" s="37">
        <v>0.5</v>
      </c>
      <c r="S35" s="37"/>
      <c r="T35" s="37"/>
      <c r="U35" s="37"/>
      <c r="V35" s="37"/>
      <c r="W35" s="37"/>
      <c r="X35" s="37"/>
      <c r="Y35" s="37"/>
      <c r="Z35" s="37"/>
      <c r="AA35" s="37"/>
      <c r="AB35" s="37"/>
      <c r="AC35" s="37"/>
      <c r="AD35" s="37">
        <v>0.5</v>
      </c>
      <c r="AE35" s="37"/>
      <c r="AF35" s="37"/>
      <c r="AG35" s="37"/>
      <c r="AH35" s="37">
        <f t="shared" si="1"/>
        <v>1</v>
      </c>
      <c r="AI35" s="40">
        <f t="shared" si="1"/>
        <v>0</v>
      </c>
      <c r="AJ35" s="25" t="s">
        <v>112</v>
      </c>
      <c r="AK35" s="43" t="s">
        <v>78</v>
      </c>
      <c r="AL35" s="43" t="s">
        <v>78</v>
      </c>
      <c r="AM35" s="41" t="s">
        <v>102</v>
      </c>
      <c r="AN35" s="41" t="s">
        <v>103</v>
      </c>
      <c r="AO35" s="24" t="s">
        <v>44</v>
      </c>
      <c r="AP35" s="24" t="s">
        <v>45</v>
      </c>
      <c r="AQ35" s="72"/>
    </row>
    <row r="36" spans="1:43" ht="57" hidden="1">
      <c r="A36" s="38" t="s">
        <v>37</v>
      </c>
      <c r="B36" s="39" t="s">
        <v>38</v>
      </c>
      <c r="C36" s="39">
        <v>526</v>
      </c>
      <c r="D36" s="22" t="s">
        <v>113</v>
      </c>
      <c r="E36" s="22" t="s">
        <v>114</v>
      </c>
      <c r="F36" s="23">
        <v>44713</v>
      </c>
      <c r="G36" s="23">
        <v>44895</v>
      </c>
      <c r="H36" s="173"/>
      <c r="I36" s="60">
        <v>0.05</v>
      </c>
      <c r="J36" s="37"/>
      <c r="K36" s="37"/>
      <c r="L36" s="37"/>
      <c r="M36" s="37"/>
      <c r="N36" s="37"/>
      <c r="O36" s="37"/>
      <c r="P36" s="37"/>
      <c r="Q36" s="37"/>
      <c r="R36" s="37"/>
      <c r="S36" s="37"/>
      <c r="T36" s="37">
        <v>0.5</v>
      </c>
      <c r="U36" s="37"/>
      <c r="V36" s="37"/>
      <c r="W36" s="37"/>
      <c r="X36" s="37"/>
      <c r="Y36" s="37"/>
      <c r="Z36" s="37"/>
      <c r="AA36" s="37"/>
      <c r="AB36" s="37"/>
      <c r="AC36" s="37"/>
      <c r="AD36" s="37">
        <v>0.5</v>
      </c>
      <c r="AE36" s="37"/>
      <c r="AF36" s="37"/>
      <c r="AG36" s="37"/>
      <c r="AH36" s="37">
        <f t="shared" si="1"/>
        <v>1</v>
      </c>
      <c r="AI36" s="40">
        <f>+K36+M36+O36+Q36+S36+U36+W36+Y36+AA36+AC36+AE36+AG36</f>
        <v>0</v>
      </c>
      <c r="AJ36" s="25" t="s">
        <v>115</v>
      </c>
      <c r="AK36" s="43" t="s">
        <v>78</v>
      </c>
      <c r="AL36" s="43" t="s">
        <v>78</v>
      </c>
      <c r="AM36" s="41" t="s">
        <v>102</v>
      </c>
      <c r="AN36" s="41" t="s">
        <v>103</v>
      </c>
      <c r="AO36" s="24" t="s">
        <v>44</v>
      </c>
      <c r="AP36" s="24" t="s">
        <v>45</v>
      </c>
      <c r="AQ36" s="72"/>
    </row>
    <row r="37" spans="1:43" ht="42.75" hidden="1">
      <c r="A37" s="38" t="s">
        <v>37</v>
      </c>
      <c r="B37" s="39" t="s">
        <v>38</v>
      </c>
      <c r="C37" s="39">
        <v>526</v>
      </c>
      <c r="D37" s="22" t="s">
        <v>116</v>
      </c>
      <c r="E37" s="22" t="s">
        <v>117</v>
      </c>
      <c r="F37" s="23">
        <v>44682</v>
      </c>
      <c r="G37" s="23">
        <v>44804</v>
      </c>
      <c r="H37" s="173"/>
      <c r="I37" s="60">
        <v>0.05</v>
      </c>
      <c r="J37" s="37"/>
      <c r="K37" s="37"/>
      <c r="L37" s="37"/>
      <c r="M37" s="37"/>
      <c r="N37" s="37"/>
      <c r="O37" s="37"/>
      <c r="P37" s="37"/>
      <c r="Q37" s="37"/>
      <c r="R37" s="37">
        <v>0.1</v>
      </c>
      <c r="S37" s="37"/>
      <c r="T37" s="37">
        <v>0.2</v>
      </c>
      <c r="U37" s="37"/>
      <c r="V37" s="37">
        <v>0.2</v>
      </c>
      <c r="W37" s="37"/>
      <c r="X37" s="37">
        <v>0.5</v>
      </c>
      <c r="Y37" s="37"/>
      <c r="Z37" s="37"/>
      <c r="AA37" s="37"/>
      <c r="AB37" s="37"/>
      <c r="AC37" s="37"/>
      <c r="AD37" s="37"/>
      <c r="AE37" s="37"/>
      <c r="AF37" s="37"/>
      <c r="AG37" s="37"/>
      <c r="AH37" s="37">
        <f t="shared" si="1"/>
        <v>1</v>
      </c>
      <c r="AI37" s="40">
        <f>+K37+M37+O37+Q37+S37+U37+W37+Y37+AA37+AC37+AE37+AG37</f>
        <v>0</v>
      </c>
      <c r="AJ37" s="25" t="s">
        <v>115</v>
      </c>
      <c r="AK37" s="43" t="s">
        <v>78</v>
      </c>
      <c r="AL37" s="43" t="s">
        <v>78</v>
      </c>
      <c r="AM37" s="41" t="s">
        <v>102</v>
      </c>
      <c r="AN37" s="41" t="s">
        <v>103</v>
      </c>
      <c r="AO37" s="24" t="s">
        <v>44</v>
      </c>
      <c r="AP37" s="24" t="s">
        <v>45</v>
      </c>
      <c r="AQ37" s="72"/>
    </row>
    <row r="38" spans="1:43" ht="42.75" hidden="1">
      <c r="A38" s="38" t="s">
        <v>37</v>
      </c>
      <c r="B38" s="39" t="s">
        <v>38</v>
      </c>
      <c r="C38" s="39">
        <v>526</v>
      </c>
      <c r="D38" s="22" t="s">
        <v>118</v>
      </c>
      <c r="E38" s="22" t="s">
        <v>119</v>
      </c>
      <c r="F38" s="23">
        <v>44621</v>
      </c>
      <c r="G38" s="23">
        <v>44865</v>
      </c>
      <c r="H38" s="173"/>
      <c r="I38" s="60">
        <v>0.05</v>
      </c>
      <c r="J38" s="37"/>
      <c r="K38" s="37"/>
      <c r="L38" s="37"/>
      <c r="M38" s="37"/>
      <c r="N38" s="37"/>
      <c r="O38" s="37"/>
      <c r="P38" s="37">
        <v>0.5</v>
      </c>
      <c r="Q38" s="37"/>
      <c r="R38" s="37"/>
      <c r="S38" s="37"/>
      <c r="T38" s="37"/>
      <c r="U38" s="37"/>
      <c r="V38" s="37"/>
      <c r="W38" s="37"/>
      <c r="X38" s="37"/>
      <c r="Y38" s="37"/>
      <c r="Z38" s="37"/>
      <c r="AA38" s="37"/>
      <c r="AB38" s="37">
        <v>0.5</v>
      </c>
      <c r="AC38" s="37"/>
      <c r="AD38" s="37"/>
      <c r="AE38" s="37"/>
      <c r="AF38" s="37"/>
      <c r="AG38" s="37"/>
      <c r="AH38" s="37">
        <f t="shared" si="1"/>
        <v>1</v>
      </c>
      <c r="AI38" s="40">
        <f t="shared" si="1"/>
        <v>0</v>
      </c>
      <c r="AJ38" s="25" t="s">
        <v>115</v>
      </c>
      <c r="AK38" s="43" t="s">
        <v>78</v>
      </c>
      <c r="AL38" s="43" t="s">
        <v>78</v>
      </c>
      <c r="AM38" s="41" t="s">
        <v>102</v>
      </c>
      <c r="AN38" s="41" t="s">
        <v>103</v>
      </c>
      <c r="AO38" s="24" t="s">
        <v>44</v>
      </c>
      <c r="AP38" s="24" t="s">
        <v>45</v>
      </c>
      <c r="AQ38" s="72"/>
    </row>
    <row r="39" spans="1:43" ht="60.75" hidden="1" customHeight="1">
      <c r="A39" s="38" t="s">
        <v>37</v>
      </c>
      <c r="B39" s="39" t="s">
        <v>38</v>
      </c>
      <c r="C39" s="39">
        <v>526</v>
      </c>
      <c r="D39" s="22" t="s">
        <v>118</v>
      </c>
      <c r="E39" s="22" t="s">
        <v>120</v>
      </c>
      <c r="F39" s="23">
        <v>44713</v>
      </c>
      <c r="G39" s="23">
        <v>44773</v>
      </c>
      <c r="H39" s="173"/>
      <c r="I39" s="60">
        <v>0.05</v>
      </c>
      <c r="J39" s="37"/>
      <c r="K39" s="37"/>
      <c r="L39" s="37"/>
      <c r="M39" s="37"/>
      <c r="N39" s="37"/>
      <c r="O39" s="37"/>
      <c r="P39" s="37"/>
      <c r="Q39" s="37"/>
      <c r="R39" s="37"/>
      <c r="S39" s="37"/>
      <c r="T39" s="37">
        <v>0.2</v>
      </c>
      <c r="U39" s="37"/>
      <c r="V39" s="37">
        <v>0.8</v>
      </c>
      <c r="W39" s="37"/>
      <c r="X39" s="37"/>
      <c r="Y39" s="37"/>
      <c r="Z39" s="37"/>
      <c r="AA39" s="37"/>
      <c r="AB39" s="37"/>
      <c r="AC39" s="37"/>
      <c r="AD39" s="37"/>
      <c r="AE39" s="37"/>
      <c r="AF39" s="37"/>
      <c r="AG39" s="37"/>
      <c r="AH39" s="37">
        <f t="shared" si="1"/>
        <v>1</v>
      </c>
      <c r="AI39" s="40">
        <f t="shared" si="1"/>
        <v>0</v>
      </c>
      <c r="AJ39" s="25" t="s">
        <v>115</v>
      </c>
      <c r="AK39" s="43" t="s">
        <v>78</v>
      </c>
      <c r="AL39" s="43" t="s">
        <v>78</v>
      </c>
      <c r="AM39" s="41" t="s">
        <v>102</v>
      </c>
      <c r="AN39" s="41" t="s">
        <v>103</v>
      </c>
      <c r="AO39" s="24" t="s">
        <v>44</v>
      </c>
      <c r="AP39" s="24" t="s">
        <v>45</v>
      </c>
      <c r="AQ39" s="72"/>
    </row>
    <row r="40" spans="1:43" ht="56.25" hidden="1" customHeight="1">
      <c r="A40" s="38" t="s">
        <v>37</v>
      </c>
      <c r="B40" s="39" t="s">
        <v>38</v>
      </c>
      <c r="C40" s="39">
        <v>526</v>
      </c>
      <c r="D40" s="22" t="s">
        <v>118</v>
      </c>
      <c r="E40" s="22" t="s">
        <v>121</v>
      </c>
      <c r="F40" s="23">
        <v>44621</v>
      </c>
      <c r="G40" s="23">
        <v>44923</v>
      </c>
      <c r="H40" s="173"/>
      <c r="I40" s="60">
        <v>0.05</v>
      </c>
      <c r="J40" s="37"/>
      <c r="K40" s="37"/>
      <c r="L40" s="37"/>
      <c r="M40" s="37"/>
      <c r="N40" s="37">
        <v>0.1</v>
      </c>
      <c r="O40" s="37"/>
      <c r="P40" s="37"/>
      <c r="Q40" s="37"/>
      <c r="R40" s="37"/>
      <c r="S40" s="37"/>
      <c r="T40" s="37">
        <v>0.3</v>
      </c>
      <c r="U40" s="37"/>
      <c r="V40" s="37"/>
      <c r="W40" s="37"/>
      <c r="X40" s="37"/>
      <c r="Y40" s="37"/>
      <c r="Z40" s="37">
        <v>0.3</v>
      </c>
      <c r="AA40" s="37"/>
      <c r="AB40" s="37"/>
      <c r="AC40" s="37"/>
      <c r="AD40" s="37"/>
      <c r="AE40" s="37"/>
      <c r="AF40" s="37">
        <v>0.3</v>
      </c>
      <c r="AG40" s="37"/>
      <c r="AH40" s="37">
        <f t="shared" si="1"/>
        <v>1</v>
      </c>
      <c r="AI40" s="40">
        <f t="shared" si="1"/>
        <v>0</v>
      </c>
      <c r="AJ40" s="25" t="s">
        <v>122</v>
      </c>
      <c r="AK40" s="43" t="s">
        <v>78</v>
      </c>
      <c r="AL40" s="43" t="s">
        <v>78</v>
      </c>
      <c r="AM40" s="41" t="s">
        <v>102</v>
      </c>
      <c r="AN40" s="41" t="s">
        <v>103</v>
      </c>
      <c r="AO40" s="24" t="s">
        <v>44</v>
      </c>
      <c r="AP40" s="24" t="s">
        <v>45</v>
      </c>
      <c r="AQ40" s="72"/>
    </row>
    <row r="41" spans="1:43" ht="99" hidden="1" customHeight="1">
      <c r="A41" s="38" t="s">
        <v>37</v>
      </c>
      <c r="B41" s="39" t="s">
        <v>38</v>
      </c>
      <c r="C41" s="39">
        <v>526</v>
      </c>
      <c r="D41" s="22" t="s">
        <v>123</v>
      </c>
      <c r="E41" s="22" t="s">
        <v>124</v>
      </c>
      <c r="F41" s="23">
        <v>44621</v>
      </c>
      <c r="G41" s="23">
        <v>44711</v>
      </c>
      <c r="H41" s="173"/>
      <c r="I41" s="60">
        <v>0.01</v>
      </c>
      <c r="J41" s="37"/>
      <c r="K41" s="37"/>
      <c r="L41" s="37"/>
      <c r="M41" s="37"/>
      <c r="N41" s="37">
        <v>0.2</v>
      </c>
      <c r="O41" s="37"/>
      <c r="P41" s="37">
        <v>0.4</v>
      </c>
      <c r="Q41" s="37"/>
      <c r="R41" s="37">
        <v>0.4</v>
      </c>
      <c r="S41" s="37"/>
      <c r="T41" s="37"/>
      <c r="U41" s="37"/>
      <c r="V41" s="37"/>
      <c r="W41" s="37"/>
      <c r="X41" s="37"/>
      <c r="Y41" s="37"/>
      <c r="Z41" s="37"/>
      <c r="AA41" s="37"/>
      <c r="AB41" s="37"/>
      <c r="AC41" s="37"/>
      <c r="AD41" s="37"/>
      <c r="AE41" s="37"/>
      <c r="AF41" s="37"/>
      <c r="AG41" s="37"/>
      <c r="AH41" s="37">
        <f t="shared" ref="AH41:AI77" si="2">+J41+L41+N41+P41+R41+T41+V41+X41+Z41+AB41+AD41+AF41</f>
        <v>1</v>
      </c>
      <c r="AI41" s="40">
        <f t="shared" si="2"/>
        <v>0</v>
      </c>
      <c r="AJ41" s="25" t="s">
        <v>125</v>
      </c>
      <c r="AK41" s="43" t="s">
        <v>78</v>
      </c>
      <c r="AL41" s="43" t="s">
        <v>78</v>
      </c>
      <c r="AM41" s="41" t="s">
        <v>102</v>
      </c>
      <c r="AN41" s="41" t="s">
        <v>103</v>
      </c>
      <c r="AO41" s="24" t="s">
        <v>44</v>
      </c>
      <c r="AP41" s="24" t="s">
        <v>45</v>
      </c>
      <c r="AQ41" s="72"/>
    </row>
    <row r="42" spans="1:43" ht="85.5" hidden="1">
      <c r="A42" s="38" t="s">
        <v>37</v>
      </c>
      <c r="B42" s="39" t="s">
        <v>38</v>
      </c>
      <c r="C42" s="39">
        <v>526</v>
      </c>
      <c r="D42" s="22" t="s">
        <v>123</v>
      </c>
      <c r="E42" s="22" t="s">
        <v>126</v>
      </c>
      <c r="F42" s="23">
        <v>44621</v>
      </c>
      <c r="G42" s="23">
        <v>44681</v>
      </c>
      <c r="H42" s="173"/>
      <c r="I42" s="60">
        <v>0.01</v>
      </c>
      <c r="J42" s="37"/>
      <c r="K42" s="37"/>
      <c r="L42" s="37"/>
      <c r="M42" s="37"/>
      <c r="N42" s="37">
        <v>0.5</v>
      </c>
      <c r="O42" s="37"/>
      <c r="P42" s="37">
        <v>0.5</v>
      </c>
      <c r="Q42" s="37"/>
      <c r="R42" s="37"/>
      <c r="S42" s="37"/>
      <c r="T42" s="37"/>
      <c r="U42" s="37"/>
      <c r="V42" s="37"/>
      <c r="W42" s="37"/>
      <c r="X42" s="37"/>
      <c r="Y42" s="37"/>
      <c r="Z42" s="37"/>
      <c r="AA42" s="37"/>
      <c r="AB42" s="37"/>
      <c r="AC42" s="37"/>
      <c r="AD42" s="37"/>
      <c r="AE42" s="37"/>
      <c r="AF42" s="37"/>
      <c r="AG42" s="37"/>
      <c r="AH42" s="37">
        <f t="shared" si="2"/>
        <v>1</v>
      </c>
      <c r="AI42" s="40">
        <f t="shared" si="2"/>
        <v>0</v>
      </c>
      <c r="AJ42" s="25" t="s">
        <v>127</v>
      </c>
      <c r="AK42" s="43" t="s">
        <v>78</v>
      </c>
      <c r="AL42" s="43" t="s">
        <v>78</v>
      </c>
      <c r="AM42" s="41" t="s">
        <v>102</v>
      </c>
      <c r="AN42" s="41" t="s">
        <v>103</v>
      </c>
      <c r="AO42" s="24" t="s">
        <v>44</v>
      </c>
      <c r="AP42" s="24" t="s">
        <v>45</v>
      </c>
      <c r="AQ42" s="72"/>
    </row>
    <row r="43" spans="1:43" ht="57" hidden="1">
      <c r="A43" s="38" t="s">
        <v>37</v>
      </c>
      <c r="B43" s="39" t="s">
        <v>38</v>
      </c>
      <c r="C43" s="39">
        <v>526</v>
      </c>
      <c r="D43" s="22" t="s">
        <v>128</v>
      </c>
      <c r="E43" s="22" t="s">
        <v>129</v>
      </c>
      <c r="F43" s="23">
        <v>44593</v>
      </c>
      <c r="G43" s="23">
        <v>44923</v>
      </c>
      <c r="H43" s="173"/>
      <c r="I43" s="60">
        <v>0.01</v>
      </c>
      <c r="J43" s="37"/>
      <c r="K43" s="37"/>
      <c r="L43" s="37"/>
      <c r="M43" s="37"/>
      <c r="N43" s="37"/>
      <c r="O43" s="37"/>
      <c r="P43" s="37">
        <v>0.33333333333333337</v>
      </c>
      <c r="Q43" s="37"/>
      <c r="R43" s="37"/>
      <c r="S43" s="37"/>
      <c r="T43" s="37"/>
      <c r="U43" s="37"/>
      <c r="V43" s="37">
        <v>0.33333333333333337</v>
      </c>
      <c r="W43" s="37"/>
      <c r="X43" s="37"/>
      <c r="Y43" s="37"/>
      <c r="Z43" s="37"/>
      <c r="AA43" s="37"/>
      <c r="AB43" s="37">
        <v>0.33333333333333337</v>
      </c>
      <c r="AC43" s="37"/>
      <c r="AD43" s="37"/>
      <c r="AE43" s="37"/>
      <c r="AF43" s="37"/>
      <c r="AG43" s="37"/>
      <c r="AH43" s="37">
        <f t="shared" si="2"/>
        <v>1</v>
      </c>
      <c r="AI43" s="40">
        <f t="shared" si="2"/>
        <v>0</v>
      </c>
      <c r="AJ43" s="25" t="s">
        <v>130</v>
      </c>
      <c r="AK43" s="43" t="s">
        <v>78</v>
      </c>
      <c r="AL43" s="43" t="s">
        <v>78</v>
      </c>
      <c r="AM43" s="41" t="s">
        <v>102</v>
      </c>
      <c r="AN43" s="41" t="s">
        <v>103</v>
      </c>
      <c r="AO43" s="24" t="s">
        <v>44</v>
      </c>
      <c r="AP43" s="24" t="s">
        <v>45</v>
      </c>
      <c r="AQ43" s="72"/>
    </row>
    <row r="44" spans="1:43" ht="99.75" hidden="1">
      <c r="A44" s="38" t="s">
        <v>37</v>
      </c>
      <c r="B44" s="39" t="s">
        <v>38</v>
      </c>
      <c r="C44" s="39">
        <v>526</v>
      </c>
      <c r="D44" s="22" t="s">
        <v>131</v>
      </c>
      <c r="E44" s="22" t="s">
        <v>132</v>
      </c>
      <c r="F44" s="23">
        <v>44621</v>
      </c>
      <c r="G44" s="23">
        <v>44681</v>
      </c>
      <c r="H44" s="173"/>
      <c r="I44" s="60">
        <v>0.03</v>
      </c>
      <c r="J44" s="37"/>
      <c r="K44" s="37"/>
      <c r="L44" s="37"/>
      <c r="M44" s="37"/>
      <c r="N44" s="37">
        <v>0.5</v>
      </c>
      <c r="O44" s="37"/>
      <c r="P44" s="37">
        <v>0.5</v>
      </c>
      <c r="Q44" s="37"/>
      <c r="R44" s="37"/>
      <c r="S44" s="37"/>
      <c r="T44" s="37"/>
      <c r="U44" s="37"/>
      <c r="V44" s="37"/>
      <c r="W44" s="37"/>
      <c r="X44" s="37"/>
      <c r="Y44" s="37"/>
      <c r="Z44" s="37"/>
      <c r="AA44" s="37"/>
      <c r="AB44" s="37"/>
      <c r="AC44" s="37"/>
      <c r="AD44" s="37"/>
      <c r="AE44" s="37"/>
      <c r="AF44" s="37"/>
      <c r="AG44" s="37"/>
      <c r="AH44" s="37">
        <f t="shared" si="2"/>
        <v>1</v>
      </c>
      <c r="AI44" s="40">
        <f t="shared" si="2"/>
        <v>0</v>
      </c>
      <c r="AJ44" s="25" t="s">
        <v>133</v>
      </c>
      <c r="AK44" s="43" t="s">
        <v>78</v>
      </c>
      <c r="AL44" s="43" t="s">
        <v>78</v>
      </c>
      <c r="AM44" s="41" t="s">
        <v>102</v>
      </c>
      <c r="AN44" s="41" t="s">
        <v>103</v>
      </c>
      <c r="AO44" s="24" t="s">
        <v>44</v>
      </c>
      <c r="AP44" s="24" t="s">
        <v>45</v>
      </c>
      <c r="AQ44" s="72"/>
    </row>
    <row r="45" spans="1:43" ht="71.25">
      <c r="A45" s="91" t="s">
        <v>37</v>
      </c>
      <c r="B45" s="87" t="s">
        <v>38</v>
      </c>
      <c r="C45" s="87">
        <v>526</v>
      </c>
      <c r="D45" s="92" t="s">
        <v>123</v>
      </c>
      <c r="E45" s="92" t="s">
        <v>134</v>
      </c>
      <c r="F45" s="93">
        <v>44621</v>
      </c>
      <c r="G45" s="93">
        <v>44865</v>
      </c>
      <c r="H45" s="173"/>
      <c r="I45" s="84"/>
      <c r="J45" s="76"/>
      <c r="K45" s="76"/>
      <c r="L45" s="76"/>
      <c r="M45" s="76"/>
      <c r="N45" s="76">
        <v>0.05</v>
      </c>
      <c r="O45" s="76"/>
      <c r="P45" s="76">
        <v>0.1</v>
      </c>
      <c r="Q45" s="76"/>
      <c r="R45" s="76">
        <v>0.1</v>
      </c>
      <c r="S45" s="76"/>
      <c r="T45" s="76">
        <v>0.15</v>
      </c>
      <c r="U45" s="76"/>
      <c r="V45" s="76">
        <v>0.15</v>
      </c>
      <c r="W45" s="76"/>
      <c r="X45" s="76">
        <v>0.2</v>
      </c>
      <c r="Y45" s="76"/>
      <c r="Z45" s="76">
        <v>0.2</v>
      </c>
      <c r="AA45" s="76"/>
      <c r="AB45" s="76">
        <v>0.05</v>
      </c>
      <c r="AC45" s="76"/>
      <c r="AD45" s="76"/>
      <c r="AE45" s="76"/>
      <c r="AF45" s="76"/>
      <c r="AG45" s="76"/>
      <c r="AH45" s="76">
        <f t="shared" si="2"/>
        <v>1</v>
      </c>
      <c r="AI45" s="85">
        <f t="shared" si="2"/>
        <v>0</v>
      </c>
      <c r="AJ45" s="86" t="s">
        <v>135</v>
      </c>
      <c r="AK45" s="87" t="s">
        <v>78</v>
      </c>
      <c r="AL45" s="87" t="s">
        <v>78</v>
      </c>
      <c r="AM45" s="88" t="s">
        <v>102</v>
      </c>
      <c r="AN45" s="88" t="s">
        <v>103</v>
      </c>
      <c r="AO45" s="89" t="s">
        <v>44</v>
      </c>
      <c r="AP45" s="89" t="s">
        <v>45</v>
      </c>
      <c r="AQ45" s="91" t="s">
        <v>893</v>
      </c>
    </row>
    <row r="46" spans="1:43" ht="42.75" hidden="1">
      <c r="A46" s="38" t="s">
        <v>37</v>
      </c>
      <c r="B46" s="39" t="s">
        <v>38</v>
      </c>
      <c r="C46" s="39">
        <v>526</v>
      </c>
      <c r="D46" s="22" t="s">
        <v>123</v>
      </c>
      <c r="E46" s="22" t="s">
        <v>136</v>
      </c>
      <c r="F46" s="23">
        <v>44621</v>
      </c>
      <c r="G46" s="23">
        <v>44895</v>
      </c>
      <c r="H46" s="173"/>
      <c r="I46" s="60">
        <v>0.03</v>
      </c>
      <c r="J46" s="37"/>
      <c r="K46" s="37"/>
      <c r="L46" s="37"/>
      <c r="M46" s="37"/>
      <c r="N46" s="37">
        <v>0.1</v>
      </c>
      <c r="O46" s="37"/>
      <c r="P46" s="37">
        <v>0.1</v>
      </c>
      <c r="Q46" s="37"/>
      <c r="R46" s="37">
        <v>0.1</v>
      </c>
      <c r="S46" s="37"/>
      <c r="T46" s="37">
        <v>0.1</v>
      </c>
      <c r="U46" s="37"/>
      <c r="V46" s="37">
        <v>0.1</v>
      </c>
      <c r="W46" s="37"/>
      <c r="X46" s="37">
        <v>0.1</v>
      </c>
      <c r="Y46" s="37"/>
      <c r="Z46" s="37">
        <v>0.1</v>
      </c>
      <c r="AA46" s="37"/>
      <c r="AB46" s="37">
        <v>0.1</v>
      </c>
      <c r="AC46" s="37"/>
      <c r="AD46" s="37">
        <v>0.2</v>
      </c>
      <c r="AE46" s="37"/>
      <c r="AF46" s="37"/>
      <c r="AG46" s="37"/>
      <c r="AH46" s="37">
        <f t="shared" si="2"/>
        <v>1</v>
      </c>
      <c r="AI46" s="40">
        <f t="shared" si="2"/>
        <v>0</v>
      </c>
      <c r="AJ46" s="25" t="s">
        <v>137</v>
      </c>
      <c r="AK46" s="43" t="s">
        <v>78</v>
      </c>
      <c r="AL46" s="43" t="s">
        <v>78</v>
      </c>
      <c r="AM46" s="41" t="s">
        <v>102</v>
      </c>
      <c r="AN46" s="41" t="s">
        <v>103</v>
      </c>
      <c r="AO46" s="24" t="s">
        <v>44</v>
      </c>
      <c r="AP46" s="24" t="s">
        <v>45</v>
      </c>
      <c r="AQ46" s="72"/>
    </row>
    <row r="47" spans="1:43" ht="42.75" hidden="1">
      <c r="A47" s="38" t="s">
        <v>37</v>
      </c>
      <c r="B47" s="39" t="s">
        <v>38</v>
      </c>
      <c r="C47" s="39">
        <v>526</v>
      </c>
      <c r="D47" s="22" t="s">
        <v>123</v>
      </c>
      <c r="E47" s="22" t="s">
        <v>138</v>
      </c>
      <c r="F47" s="23">
        <v>44713</v>
      </c>
      <c r="G47" s="23">
        <v>44865</v>
      </c>
      <c r="H47" s="173"/>
      <c r="I47" s="60">
        <v>0.02</v>
      </c>
      <c r="J47" s="37"/>
      <c r="K47" s="37"/>
      <c r="L47" s="37"/>
      <c r="M47" s="37"/>
      <c r="N47" s="37"/>
      <c r="O47" s="37"/>
      <c r="P47" s="37"/>
      <c r="Q47" s="37"/>
      <c r="R47" s="37"/>
      <c r="S47" s="37"/>
      <c r="T47" s="37">
        <v>0.5</v>
      </c>
      <c r="U47" s="37"/>
      <c r="V47" s="37"/>
      <c r="W47" s="37"/>
      <c r="X47" s="37"/>
      <c r="Y47" s="37"/>
      <c r="Z47" s="37"/>
      <c r="AA47" s="37"/>
      <c r="AB47" s="37">
        <v>0.5</v>
      </c>
      <c r="AC47" s="37"/>
      <c r="AD47" s="37"/>
      <c r="AE47" s="37"/>
      <c r="AF47" s="37"/>
      <c r="AG47" s="37"/>
      <c r="AH47" s="37">
        <f t="shared" si="2"/>
        <v>1</v>
      </c>
      <c r="AI47" s="40">
        <f t="shared" si="2"/>
        <v>0</v>
      </c>
      <c r="AJ47" s="25" t="s">
        <v>139</v>
      </c>
      <c r="AK47" s="43" t="s">
        <v>78</v>
      </c>
      <c r="AL47" s="43" t="s">
        <v>78</v>
      </c>
      <c r="AM47" s="41" t="s">
        <v>102</v>
      </c>
      <c r="AN47" s="41" t="s">
        <v>103</v>
      </c>
      <c r="AO47" s="24" t="s">
        <v>44</v>
      </c>
      <c r="AP47" s="24" t="s">
        <v>45</v>
      </c>
      <c r="AQ47" s="72"/>
    </row>
    <row r="48" spans="1:43" ht="57" hidden="1">
      <c r="A48" s="38" t="s">
        <v>37</v>
      </c>
      <c r="B48" s="39" t="s">
        <v>38</v>
      </c>
      <c r="C48" s="39">
        <v>526</v>
      </c>
      <c r="D48" s="22" t="s">
        <v>123</v>
      </c>
      <c r="E48" s="22" t="s">
        <v>140</v>
      </c>
      <c r="F48" s="23">
        <v>44621</v>
      </c>
      <c r="G48" s="23">
        <v>44923</v>
      </c>
      <c r="H48" s="173"/>
      <c r="I48" s="60">
        <v>0.03</v>
      </c>
      <c r="J48" s="37"/>
      <c r="K48" s="37"/>
      <c r="L48" s="37"/>
      <c r="M48" s="37"/>
      <c r="N48" s="37">
        <v>0.1</v>
      </c>
      <c r="O48" s="37"/>
      <c r="P48" s="37"/>
      <c r="Q48" s="37"/>
      <c r="R48" s="37"/>
      <c r="S48" s="37"/>
      <c r="T48" s="37">
        <v>0.3</v>
      </c>
      <c r="U48" s="37"/>
      <c r="V48" s="37"/>
      <c r="W48" s="37"/>
      <c r="X48" s="37"/>
      <c r="Y48" s="37"/>
      <c r="Z48" s="37">
        <v>0.3</v>
      </c>
      <c r="AA48" s="37"/>
      <c r="AB48" s="37"/>
      <c r="AC48" s="37"/>
      <c r="AD48" s="37"/>
      <c r="AE48" s="37"/>
      <c r="AF48" s="37">
        <v>0.3</v>
      </c>
      <c r="AG48" s="37"/>
      <c r="AH48" s="37">
        <f t="shared" si="2"/>
        <v>1</v>
      </c>
      <c r="AI48" s="40">
        <f t="shared" si="2"/>
        <v>0</v>
      </c>
      <c r="AJ48" s="25" t="s">
        <v>141</v>
      </c>
      <c r="AK48" s="43" t="s">
        <v>78</v>
      </c>
      <c r="AL48" s="43" t="s">
        <v>78</v>
      </c>
      <c r="AM48" s="41" t="s">
        <v>102</v>
      </c>
      <c r="AN48" s="41" t="s">
        <v>103</v>
      </c>
      <c r="AO48" s="24" t="s">
        <v>44</v>
      </c>
      <c r="AP48" s="24" t="s">
        <v>45</v>
      </c>
      <c r="AQ48" s="72"/>
    </row>
    <row r="49" spans="1:43" ht="85.5" hidden="1">
      <c r="A49" s="38" t="s">
        <v>37</v>
      </c>
      <c r="B49" s="39" t="s">
        <v>38</v>
      </c>
      <c r="C49" s="39">
        <v>526</v>
      </c>
      <c r="D49" s="22" t="s">
        <v>123</v>
      </c>
      <c r="E49" s="22" t="s">
        <v>142</v>
      </c>
      <c r="F49" s="23">
        <v>44593</v>
      </c>
      <c r="G49" s="23">
        <v>44834</v>
      </c>
      <c r="H49" s="173"/>
      <c r="I49" s="60">
        <v>0.01</v>
      </c>
      <c r="J49" s="37"/>
      <c r="K49" s="37"/>
      <c r="L49" s="37"/>
      <c r="M49" s="37"/>
      <c r="N49" s="37">
        <v>0.5</v>
      </c>
      <c r="O49" s="37"/>
      <c r="P49" s="37"/>
      <c r="Q49" s="37"/>
      <c r="R49" s="37"/>
      <c r="S49" s="37"/>
      <c r="T49" s="37"/>
      <c r="U49" s="37"/>
      <c r="V49" s="37"/>
      <c r="W49" s="37"/>
      <c r="X49" s="37"/>
      <c r="Y49" s="37"/>
      <c r="Z49" s="37">
        <v>0.5</v>
      </c>
      <c r="AA49" s="37"/>
      <c r="AB49" s="37"/>
      <c r="AC49" s="37"/>
      <c r="AD49" s="37"/>
      <c r="AE49" s="37"/>
      <c r="AF49" s="37"/>
      <c r="AG49" s="37"/>
      <c r="AH49" s="37">
        <f t="shared" si="2"/>
        <v>1</v>
      </c>
      <c r="AI49" s="40">
        <f t="shared" si="2"/>
        <v>0</v>
      </c>
      <c r="AJ49" s="25" t="s">
        <v>143</v>
      </c>
      <c r="AK49" s="43" t="s">
        <v>78</v>
      </c>
      <c r="AL49" s="43" t="s">
        <v>78</v>
      </c>
      <c r="AM49" s="41" t="s">
        <v>102</v>
      </c>
      <c r="AN49" s="41" t="s">
        <v>103</v>
      </c>
      <c r="AO49" s="24" t="s">
        <v>44</v>
      </c>
      <c r="AP49" s="24" t="s">
        <v>45</v>
      </c>
      <c r="AQ49" s="72"/>
    </row>
    <row r="50" spans="1:43" ht="57" hidden="1">
      <c r="A50" s="38" t="s">
        <v>37</v>
      </c>
      <c r="B50" s="39" t="s">
        <v>38</v>
      </c>
      <c r="C50" s="39">
        <v>526</v>
      </c>
      <c r="D50" s="22" t="s">
        <v>144</v>
      </c>
      <c r="E50" s="22" t="s">
        <v>145</v>
      </c>
      <c r="F50" s="23">
        <v>44621</v>
      </c>
      <c r="G50" s="23">
        <v>44895</v>
      </c>
      <c r="H50" s="173"/>
      <c r="I50" s="60">
        <v>0.15</v>
      </c>
      <c r="J50" s="37"/>
      <c r="K50" s="37"/>
      <c r="L50" s="37"/>
      <c r="M50" s="37"/>
      <c r="N50" s="37"/>
      <c r="O50" s="37"/>
      <c r="P50" s="37">
        <v>0.33</v>
      </c>
      <c r="Q50" s="37"/>
      <c r="R50" s="37"/>
      <c r="S50" s="37"/>
      <c r="T50" s="37"/>
      <c r="U50" s="37"/>
      <c r="V50" s="37">
        <v>0.33</v>
      </c>
      <c r="W50" s="37"/>
      <c r="X50" s="37"/>
      <c r="Y50" s="37"/>
      <c r="Z50" s="37"/>
      <c r="AA50" s="37"/>
      <c r="AB50" s="37">
        <v>0.34</v>
      </c>
      <c r="AC50" s="37"/>
      <c r="AD50" s="37"/>
      <c r="AE50" s="37"/>
      <c r="AF50" s="37"/>
      <c r="AG50" s="37"/>
      <c r="AH50" s="37">
        <f t="shared" si="2"/>
        <v>1</v>
      </c>
      <c r="AI50" s="40">
        <f t="shared" si="2"/>
        <v>0</v>
      </c>
      <c r="AJ50" s="25" t="s">
        <v>146</v>
      </c>
      <c r="AK50" s="43" t="s">
        <v>78</v>
      </c>
      <c r="AL50" s="43" t="s">
        <v>78</v>
      </c>
      <c r="AM50" s="41" t="s">
        <v>102</v>
      </c>
      <c r="AN50" s="41" t="s">
        <v>103</v>
      </c>
      <c r="AO50" s="24" t="s">
        <v>44</v>
      </c>
      <c r="AP50" s="24" t="s">
        <v>45</v>
      </c>
      <c r="AQ50" s="72"/>
    </row>
    <row r="51" spans="1:43" ht="42.75" hidden="1">
      <c r="A51" s="38" t="s">
        <v>37</v>
      </c>
      <c r="B51" s="39" t="s">
        <v>38</v>
      </c>
      <c r="C51" s="39">
        <v>526</v>
      </c>
      <c r="D51" s="22" t="s">
        <v>147</v>
      </c>
      <c r="E51" s="22" t="s">
        <v>148</v>
      </c>
      <c r="F51" s="23">
        <v>44593</v>
      </c>
      <c r="G51" s="23">
        <v>44620</v>
      </c>
      <c r="H51" s="173"/>
      <c r="I51" s="60">
        <v>0.05</v>
      </c>
      <c r="J51" s="37"/>
      <c r="K51" s="37"/>
      <c r="L51" s="37">
        <v>1</v>
      </c>
      <c r="M51" s="37"/>
      <c r="N51" s="37"/>
      <c r="O51" s="37"/>
      <c r="P51" s="37"/>
      <c r="Q51" s="37"/>
      <c r="R51" s="37"/>
      <c r="S51" s="37"/>
      <c r="T51" s="37"/>
      <c r="U51" s="37"/>
      <c r="V51" s="37"/>
      <c r="W51" s="37"/>
      <c r="X51" s="37"/>
      <c r="Y51" s="37"/>
      <c r="Z51" s="37"/>
      <c r="AA51" s="37"/>
      <c r="AB51" s="37"/>
      <c r="AC51" s="37"/>
      <c r="AD51" s="37"/>
      <c r="AE51" s="37"/>
      <c r="AF51" s="37"/>
      <c r="AG51" s="37"/>
      <c r="AH51" s="37">
        <f t="shared" si="2"/>
        <v>1</v>
      </c>
      <c r="AI51" s="40">
        <f t="shared" si="2"/>
        <v>0</v>
      </c>
      <c r="AJ51" s="25" t="s">
        <v>149</v>
      </c>
      <c r="AK51" s="43" t="s">
        <v>78</v>
      </c>
      <c r="AL51" s="43" t="s">
        <v>78</v>
      </c>
      <c r="AM51" s="41" t="s">
        <v>102</v>
      </c>
      <c r="AN51" s="41" t="s">
        <v>103</v>
      </c>
      <c r="AO51" s="24" t="s">
        <v>44</v>
      </c>
      <c r="AP51" s="24" t="s">
        <v>45</v>
      </c>
      <c r="AQ51" s="72"/>
    </row>
    <row r="52" spans="1:43" ht="71.25" hidden="1">
      <c r="A52" s="38" t="s">
        <v>37</v>
      </c>
      <c r="B52" s="39" t="s">
        <v>38</v>
      </c>
      <c r="C52" s="39">
        <v>526</v>
      </c>
      <c r="D52" s="22" t="s">
        <v>147</v>
      </c>
      <c r="E52" s="22" t="s">
        <v>150</v>
      </c>
      <c r="F52" s="23">
        <v>44621</v>
      </c>
      <c r="G52" s="23">
        <v>44895</v>
      </c>
      <c r="H52" s="173"/>
      <c r="I52" s="60">
        <v>0.1</v>
      </c>
      <c r="J52" s="37"/>
      <c r="K52" s="37"/>
      <c r="L52" s="37"/>
      <c r="M52" s="37"/>
      <c r="N52" s="37"/>
      <c r="O52" s="37"/>
      <c r="P52" s="37"/>
      <c r="Q52" s="37"/>
      <c r="R52" s="37">
        <v>0.33333333333333337</v>
      </c>
      <c r="S52" s="37"/>
      <c r="T52" s="37"/>
      <c r="U52" s="37"/>
      <c r="V52" s="37"/>
      <c r="W52" s="37"/>
      <c r="X52" s="37">
        <v>0.33333333333333337</v>
      </c>
      <c r="Y52" s="37"/>
      <c r="Z52" s="37"/>
      <c r="AA52" s="37"/>
      <c r="AB52" s="37"/>
      <c r="AC52" s="37"/>
      <c r="AD52" s="37">
        <v>0.33333333333333337</v>
      </c>
      <c r="AE52" s="37"/>
      <c r="AF52" s="37"/>
      <c r="AG52" s="37"/>
      <c r="AH52" s="37">
        <f t="shared" si="2"/>
        <v>1</v>
      </c>
      <c r="AI52" s="40">
        <f t="shared" si="2"/>
        <v>0</v>
      </c>
      <c r="AJ52" s="25" t="s">
        <v>151</v>
      </c>
      <c r="AK52" s="43" t="s">
        <v>78</v>
      </c>
      <c r="AL52" s="43" t="s">
        <v>78</v>
      </c>
      <c r="AM52" s="41" t="s">
        <v>102</v>
      </c>
      <c r="AN52" s="41" t="s">
        <v>103</v>
      </c>
      <c r="AO52" s="24" t="s">
        <v>44</v>
      </c>
      <c r="AP52" s="24" t="s">
        <v>45</v>
      </c>
      <c r="AQ52" s="72"/>
    </row>
    <row r="53" spans="1:43" ht="57" hidden="1" customHeight="1">
      <c r="A53" s="38" t="s">
        <v>37</v>
      </c>
      <c r="B53" s="39" t="s">
        <v>38</v>
      </c>
      <c r="C53" s="39">
        <v>526</v>
      </c>
      <c r="D53" s="22" t="s">
        <v>152</v>
      </c>
      <c r="E53" s="22" t="s">
        <v>153</v>
      </c>
      <c r="F53" s="23">
        <v>44774</v>
      </c>
      <c r="G53" s="23">
        <v>44834</v>
      </c>
      <c r="H53" s="173"/>
      <c r="I53" s="60">
        <v>0.01</v>
      </c>
      <c r="J53" s="37"/>
      <c r="K53" s="37"/>
      <c r="L53" s="37"/>
      <c r="M53" s="37"/>
      <c r="N53" s="37"/>
      <c r="O53" s="37"/>
      <c r="P53" s="37"/>
      <c r="Q53" s="37"/>
      <c r="R53" s="37"/>
      <c r="S53" s="37"/>
      <c r="T53" s="37"/>
      <c r="U53" s="37"/>
      <c r="V53" s="37"/>
      <c r="W53" s="37"/>
      <c r="X53" s="37">
        <v>0.5</v>
      </c>
      <c r="Y53" s="37"/>
      <c r="Z53" s="37">
        <v>0.5</v>
      </c>
      <c r="AA53" s="37"/>
      <c r="AB53" s="37"/>
      <c r="AC53" s="37"/>
      <c r="AD53" s="37"/>
      <c r="AE53" s="37"/>
      <c r="AF53" s="37"/>
      <c r="AG53" s="37"/>
      <c r="AH53" s="37">
        <f t="shared" si="2"/>
        <v>1</v>
      </c>
      <c r="AI53" s="40">
        <f t="shared" si="2"/>
        <v>0</v>
      </c>
      <c r="AJ53" s="25" t="s">
        <v>154</v>
      </c>
      <c r="AK53" s="43" t="s">
        <v>78</v>
      </c>
      <c r="AL53" s="43" t="s">
        <v>78</v>
      </c>
      <c r="AM53" s="41" t="s">
        <v>102</v>
      </c>
      <c r="AN53" s="41" t="s">
        <v>103</v>
      </c>
      <c r="AO53" s="24" t="s">
        <v>44</v>
      </c>
      <c r="AP53" s="24" t="s">
        <v>45</v>
      </c>
      <c r="AQ53" s="72"/>
    </row>
    <row r="54" spans="1:43" ht="53.25" hidden="1" customHeight="1">
      <c r="A54" s="38" t="s">
        <v>37</v>
      </c>
      <c r="B54" s="39" t="s">
        <v>38</v>
      </c>
      <c r="C54" s="39">
        <v>526</v>
      </c>
      <c r="D54" s="22" t="s">
        <v>152</v>
      </c>
      <c r="E54" s="22" t="s">
        <v>155</v>
      </c>
      <c r="F54" s="23">
        <v>44621</v>
      </c>
      <c r="G54" s="23">
        <v>44923</v>
      </c>
      <c r="H54" s="173"/>
      <c r="I54" s="60">
        <v>0.04</v>
      </c>
      <c r="J54" s="37"/>
      <c r="K54" s="37"/>
      <c r="L54" s="37"/>
      <c r="M54" s="37"/>
      <c r="N54" s="37"/>
      <c r="O54" s="37"/>
      <c r="P54" s="37"/>
      <c r="Q54" s="37"/>
      <c r="R54" s="37"/>
      <c r="S54" s="37"/>
      <c r="T54" s="37">
        <v>0.5</v>
      </c>
      <c r="U54" s="37"/>
      <c r="V54" s="37"/>
      <c r="W54" s="37"/>
      <c r="X54" s="37"/>
      <c r="Y54" s="37"/>
      <c r="Z54" s="37"/>
      <c r="AA54" s="37"/>
      <c r="AB54" s="37"/>
      <c r="AC54" s="37"/>
      <c r="AD54" s="37"/>
      <c r="AE54" s="37"/>
      <c r="AF54" s="37">
        <v>0.5</v>
      </c>
      <c r="AG54" s="37"/>
      <c r="AH54" s="37">
        <f t="shared" si="2"/>
        <v>1</v>
      </c>
      <c r="AI54" s="40">
        <f t="shared" si="2"/>
        <v>0</v>
      </c>
      <c r="AJ54" s="25" t="s">
        <v>156</v>
      </c>
      <c r="AK54" s="43" t="s">
        <v>78</v>
      </c>
      <c r="AL54" s="43" t="s">
        <v>78</v>
      </c>
      <c r="AM54" s="41" t="s">
        <v>102</v>
      </c>
      <c r="AN54" s="41" t="s">
        <v>103</v>
      </c>
      <c r="AO54" s="24" t="s">
        <v>44</v>
      </c>
      <c r="AP54" s="24" t="s">
        <v>45</v>
      </c>
      <c r="AQ54" s="72"/>
    </row>
    <row r="55" spans="1:43" ht="54.75" hidden="1" customHeight="1">
      <c r="A55" s="38" t="s">
        <v>37</v>
      </c>
      <c r="B55" s="39" t="s">
        <v>38</v>
      </c>
      <c r="C55" s="39">
        <v>527</v>
      </c>
      <c r="D55" s="22" t="s">
        <v>157</v>
      </c>
      <c r="E55" s="22" t="s">
        <v>158</v>
      </c>
      <c r="F55" s="23">
        <v>44593</v>
      </c>
      <c r="G55" s="23">
        <v>44712</v>
      </c>
      <c r="H55" s="173">
        <f>SUM(I55:I69)</f>
        <v>0.999</v>
      </c>
      <c r="I55" s="37">
        <v>6.6600000000000006E-2</v>
      </c>
      <c r="J55" s="37"/>
      <c r="K55" s="37"/>
      <c r="L55" s="37">
        <v>0.25</v>
      </c>
      <c r="M55" s="37"/>
      <c r="N55" s="37">
        <v>0.25</v>
      </c>
      <c r="O55" s="37"/>
      <c r="P55" s="37">
        <v>0.25</v>
      </c>
      <c r="Q55" s="37"/>
      <c r="R55" s="37">
        <v>0.25</v>
      </c>
      <c r="S55" s="37"/>
      <c r="T55" s="37"/>
      <c r="U55" s="37"/>
      <c r="V55" s="37"/>
      <c r="W55" s="37"/>
      <c r="X55" s="37"/>
      <c r="Y55" s="37"/>
      <c r="Z55" s="37"/>
      <c r="AA55" s="37"/>
      <c r="AB55" s="37"/>
      <c r="AC55" s="37"/>
      <c r="AD55" s="37"/>
      <c r="AE55" s="37"/>
      <c r="AF55" s="37"/>
      <c r="AG55" s="37"/>
      <c r="AH55" s="37">
        <f t="shared" si="2"/>
        <v>1</v>
      </c>
      <c r="AI55" s="40">
        <v>0</v>
      </c>
      <c r="AJ55" s="22" t="s">
        <v>159</v>
      </c>
      <c r="AK55" s="43" t="s">
        <v>78</v>
      </c>
      <c r="AL55" s="43" t="s">
        <v>78</v>
      </c>
      <c r="AM55" s="41" t="s">
        <v>55</v>
      </c>
      <c r="AN55" s="41" t="s">
        <v>160</v>
      </c>
      <c r="AO55" s="24" t="s">
        <v>44</v>
      </c>
      <c r="AP55" s="24" t="s">
        <v>45</v>
      </c>
      <c r="AQ55" s="72"/>
    </row>
    <row r="56" spans="1:43" ht="54.75" hidden="1" customHeight="1">
      <c r="A56" s="38" t="s">
        <v>37</v>
      </c>
      <c r="B56" s="39" t="s">
        <v>38</v>
      </c>
      <c r="C56" s="39">
        <v>527</v>
      </c>
      <c r="D56" s="22" t="s">
        <v>157</v>
      </c>
      <c r="E56" s="22" t="s">
        <v>161</v>
      </c>
      <c r="F56" s="23">
        <v>44562</v>
      </c>
      <c r="G56" s="23">
        <v>44895</v>
      </c>
      <c r="H56" s="173"/>
      <c r="I56" s="37">
        <v>6.6600000000000006E-2</v>
      </c>
      <c r="J56" s="37">
        <v>0.09</v>
      </c>
      <c r="K56" s="37"/>
      <c r="L56" s="37">
        <v>0.09</v>
      </c>
      <c r="M56" s="37"/>
      <c r="N56" s="37">
        <v>0.09</v>
      </c>
      <c r="O56" s="37"/>
      <c r="P56" s="37">
        <v>0.09</v>
      </c>
      <c r="Q56" s="37"/>
      <c r="R56" s="37">
        <v>0.09</v>
      </c>
      <c r="S56" s="37"/>
      <c r="T56" s="37">
        <v>0.09</v>
      </c>
      <c r="U56" s="37"/>
      <c r="V56" s="37">
        <v>0.09</v>
      </c>
      <c r="W56" s="37"/>
      <c r="X56" s="37">
        <v>0.09</v>
      </c>
      <c r="Y56" s="37"/>
      <c r="Z56" s="37">
        <v>0.09</v>
      </c>
      <c r="AA56" s="37"/>
      <c r="AB56" s="37">
        <v>0.09</v>
      </c>
      <c r="AC56" s="37"/>
      <c r="AD56" s="37">
        <v>0.1</v>
      </c>
      <c r="AE56" s="37"/>
      <c r="AF56" s="37"/>
      <c r="AG56" s="37"/>
      <c r="AH56" s="37">
        <f t="shared" si="2"/>
        <v>0.99999999999999978</v>
      </c>
      <c r="AI56" s="40">
        <v>0</v>
      </c>
      <c r="AJ56" s="22" t="s">
        <v>162</v>
      </c>
      <c r="AK56" s="43" t="s">
        <v>78</v>
      </c>
      <c r="AL56" s="43" t="s">
        <v>78</v>
      </c>
      <c r="AM56" s="41" t="s">
        <v>55</v>
      </c>
      <c r="AN56" s="41" t="s">
        <v>160</v>
      </c>
      <c r="AO56" s="24" t="s">
        <v>44</v>
      </c>
      <c r="AP56" s="24" t="s">
        <v>45</v>
      </c>
      <c r="AQ56" s="72"/>
    </row>
    <row r="57" spans="1:43" ht="72" hidden="1" customHeight="1">
      <c r="A57" s="38" t="s">
        <v>37</v>
      </c>
      <c r="B57" s="39" t="s">
        <v>38</v>
      </c>
      <c r="C57" s="39">
        <v>527</v>
      </c>
      <c r="D57" s="22" t="s">
        <v>157</v>
      </c>
      <c r="E57" s="22" t="s">
        <v>163</v>
      </c>
      <c r="F57" s="23">
        <v>44593</v>
      </c>
      <c r="G57" s="23">
        <v>44895</v>
      </c>
      <c r="H57" s="173"/>
      <c r="I57" s="37">
        <v>6.6600000000000006E-2</v>
      </c>
      <c r="J57" s="37"/>
      <c r="K57" s="37"/>
      <c r="L57" s="37">
        <v>0.1</v>
      </c>
      <c r="M57" s="37"/>
      <c r="N57" s="37">
        <v>0.1</v>
      </c>
      <c r="O57" s="37"/>
      <c r="P57" s="37">
        <v>0.1</v>
      </c>
      <c r="Q57" s="37"/>
      <c r="R57" s="37">
        <v>0.1</v>
      </c>
      <c r="S57" s="37"/>
      <c r="T57" s="37">
        <v>0.1</v>
      </c>
      <c r="U57" s="37"/>
      <c r="V57" s="37">
        <v>0.1</v>
      </c>
      <c r="W57" s="37"/>
      <c r="X57" s="37">
        <v>0.1</v>
      </c>
      <c r="Y57" s="37"/>
      <c r="Z57" s="37">
        <v>0.1</v>
      </c>
      <c r="AA57" s="37"/>
      <c r="AB57" s="37">
        <v>0.1</v>
      </c>
      <c r="AC57" s="37"/>
      <c r="AD57" s="37">
        <v>0.1</v>
      </c>
      <c r="AE57" s="37"/>
      <c r="AF57" s="37"/>
      <c r="AG57" s="37"/>
      <c r="AH57" s="37">
        <f t="shared" si="2"/>
        <v>0.99999999999999989</v>
      </c>
      <c r="AI57" s="40">
        <v>0</v>
      </c>
      <c r="AJ57" s="22" t="s">
        <v>164</v>
      </c>
      <c r="AK57" s="43" t="s">
        <v>78</v>
      </c>
      <c r="AL57" s="43" t="s">
        <v>78</v>
      </c>
      <c r="AM57" s="41" t="s">
        <v>55</v>
      </c>
      <c r="AN57" s="41" t="s">
        <v>160</v>
      </c>
      <c r="AO57" s="24" t="s">
        <v>44</v>
      </c>
      <c r="AP57" s="24" t="s">
        <v>45</v>
      </c>
      <c r="AQ57" s="72"/>
    </row>
    <row r="58" spans="1:43" ht="54.75" hidden="1" customHeight="1">
      <c r="A58" s="38" t="s">
        <v>37</v>
      </c>
      <c r="B58" s="39" t="s">
        <v>38</v>
      </c>
      <c r="C58" s="39">
        <v>527</v>
      </c>
      <c r="D58" s="22" t="s">
        <v>157</v>
      </c>
      <c r="E58" s="22" t="s">
        <v>165</v>
      </c>
      <c r="F58" s="23">
        <v>44743</v>
      </c>
      <c r="G58" s="23">
        <v>44804</v>
      </c>
      <c r="H58" s="173"/>
      <c r="I58" s="37">
        <v>6.6600000000000006E-2</v>
      </c>
      <c r="J58" s="37"/>
      <c r="K58" s="37"/>
      <c r="L58" s="37"/>
      <c r="M58" s="37"/>
      <c r="N58" s="37"/>
      <c r="O58" s="37"/>
      <c r="P58" s="37"/>
      <c r="Q58" s="37"/>
      <c r="R58" s="37"/>
      <c r="S58" s="37"/>
      <c r="T58" s="37"/>
      <c r="U58" s="37"/>
      <c r="V58" s="37">
        <v>0.5</v>
      </c>
      <c r="W58" s="37"/>
      <c r="X58" s="37">
        <v>0.5</v>
      </c>
      <c r="Y58" s="37"/>
      <c r="Z58" s="37"/>
      <c r="AA58" s="37"/>
      <c r="AB58" s="37"/>
      <c r="AC58" s="37"/>
      <c r="AD58" s="37"/>
      <c r="AE58" s="37"/>
      <c r="AF58" s="37"/>
      <c r="AG58" s="37"/>
      <c r="AH58" s="37">
        <f t="shared" si="2"/>
        <v>1</v>
      </c>
      <c r="AI58" s="40">
        <v>0</v>
      </c>
      <c r="AJ58" s="22" t="s">
        <v>166</v>
      </c>
      <c r="AK58" s="43" t="s">
        <v>78</v>
      </c>
      <c r="AL58" s="43" t="s">
        <v>78</v>
      </c>
      <c r="AM58" s="41" t="s">
        <v>55</v>
      </c>
      <c r="AN58" s="41" t="s">
        <v>160</v>
      </c>
      <c r="AO58" s="24" t="s">
        <v>44</v>
      </c>
      <c r="AP58" s="24" t="s">
        <v>45</v>
      </c>
      <c r="AQ58" s="72"/>
    </row>
    <row r="59" spans="1:43" ht="54.75" hidden="1" customHeight="1">
      <c r="A59" s="38" t="s">
        <v>37</v>
      </c>
      <c r="B59" s="39" t="s">
        <v>38</v>
      </c>
      <c r="C59" s="39">
        <v>527</v>
      </c>
      <c r="D59" s="22" t="s">
        <v>157</v>
      </c>
      <c r="E59" s="22" t="s">
        <v>167</v>
      </c>
      <c r="F59" s="23">
        <v>44652</v>
      </c>
      <c r="G59" s="23">
        <v>44864</v>
      </c>
      <c r="H59" s="173"/>
      <c r="I59" s="37">
        <v>6.6600000000000006E-2</v>
      </c>
      <c r="J59" s="37"/>
      <c r="K59" s="37"/>
      <c r="L59" s="37"/>
      <c r="M59" s="37"/>
      <c r="N59" s="37"/>
      <c r="O59" s="37"/>
      <c r="P59" s="37">
        <v>0.15</v>
      </c>
      <c r="Q59" s="37"/>
      <c r="R59" s="37">
        <v>0.15</v>
      </c>
      <c r="S59" s="37"/>
      <c r="T59" s="37">
        <v>0.15</v>
      </c>
      <c r="U59" s="37"/>
      <c r="V59" s="37">
        <v>0.15</v>
      </c>
      <c r="W59" s="37"/>
      <c r="X59" s="37">
        <v>0.15</v>
      </c>
      <c r="Y59" s="37"/>
      <c r="Z59" s="37">
        <v>0.15</v>
      </c>
      <c r="AA59" s="37"/>
      <c r="AB59" s="37">
        <v>0.1</v>
      </c>
      <c r="AC59" s="37"/>
      <c r="AD59" s="37"/>
      <c r="AE59" s="37"/>
      <c r="AF59" s="37"/>
      <c r="AG59" s="37"/>
      <c r="AH59" s="37">
        <f t="shared" si="2"/>
        <v>1</v>
      </c>
      <c r="AI59" s="40">
        <v>0</v>
      </c>
      <c r="AJ59" s="22" t="s">
        <v>168</v>
      </c>
      <c r="AK59" s="43" t="s">
        <v>78</v>
      </c>
      <c r="AL59" s="43" t="s">
        <v>78</v>
      </c>
      <c r="AM59" s="41" t="s">
        <v>55</v>
      </c>
      <c r="AN59" s="41" t="s">
        <v>160</v>
      </c>
      <c r="AO59" s="24" t="s">
        <v>44</v>
      </c>
      <c r="AP59" s="24" t="s">
        <v>45</v>
      </c>
      <c r="AQ59" s="72"/>
    </row>
    <row r="60" spans="1:43" ht="54.75" hidden="1" customHeight="1">
      <c r="A60" s="38" t="s">
        <v>37</v>
      </c>
      <c r="B60" s="39" t="s">
        <v>38</v>
      </c>
      <c r="C60" s="39">
        <v>527</v>
      </c>
      <c r="D60" s="22" t="s">
        <v>157</v>
      </c>
      <c r="E60" s="22" t="s">
        <v>169</v>
      </c>
      <c r="F60" s="23">
        <v>44621</v>
      </c>
      <c r="G60" s="23">
        <v>44712</v>
      </c>
      <c r="H60" s="173"/>
      <c r="I60" s="37">
        <v>6.6600000000000006E-2</v>
      </c>
      <c r="J60" s="37"/>
      <c r="K60" s="37"/>
      <c r="L60" s="37"/>
      <c r="M60" s="37"/>
      <c r="N60" s="37">
        <v>0.3</v>
      </c>
      <c r="O60" s="37"/>
      <c r="P60" s="37">
        <v>0.3</v>
      </c>
      <c r="Q60" s="37"/>
      <c r="R60" s="37">
        <v>0.4</v>
      </c>
      <c r="S60" s="37"/>
      <c r="T60" s="37"/>
      <c r="U60" s="37"/>
      <c r="V60" s="37"/>
      <c r="W60" s="37"/>
      <c r="X60" s="37"/>
      <c r="Y60" s="37"/>
      <c r="Z60" s="37"/>
      <c r="AA60" s="37"/>
      <c r="AB60" s="37"/>
      <c r="AC60" s="37"/>
      <c r="AD60" s="37"/>
      <c r="AE60" s="37"/>
      <c r="AF60" s="37"/>
      <c r="AG60" s="37"/>
      <c r="AH60" s="37">
        <f t="shared" si="2"/>
        <v>1</v>
      </c>
      <c r="AI60" s="40">
        <v>0</v>
      </c>
      <c r="AJ60" s="22" t="s">
        <v>170</v>
      </c>
      <c r="AK60" s="43" t="s">
        <v>78</v>
      </c>
      <c r="AL60" s="43" t="s">
        <v>78</v>
      </c>
      <c r="AM60" s="41" t="s">
        <v>55</v>
      </c>
      <c r="AN60" s="41" t="s">
        <v>160</v>
      </c>
      <c r="AO60" s="24" t="s">
        <v>44</v>
      </c>
      <c r="AP60" s="24" t="s">
        <v>45</v>
      </c>
      <c r="AQ60" s="72"/>
    </row>
    <row r="61" spans="1:43" ht="54.75" hidden="1" customHeight="1">
      <c r="A61" s="38" t="s">
        <v>37</v>
      </c>
      <c r="B61" s="39" t="s">
        <v>38</v>
      </c>
      <c r="C61" s="39">
        <v>527</v>
      </c>
      <c r="D61" s="22" t="s">
        <v>157</v>
      </c>
      <c r="E61" s="22" t="s">
        <v>171</v>
      </c>
      <c r="F61" s="23">
        <v>44621</v>
      </c>
      <c r="G61" s="23">
        <v>44712</v>
      </c>
      <c r="H61" s="173"/>
      <c r="I61" s="37">
        <v>6.6600000000000006E-2</v>
      </c>
      <c r="J61" s="37"/>
      <c r="K61" s="37"/>
      <c r="L61" s="37"/>
      <c r="M61" s="37"/>
      <c r="N61" s="37">
        <v>0.3</v>
      </c>
      <c r="O61" s="37"/>
      <c r="P61" s="37">
        <v>0.3</v>
      </c>
      <c r="Q61" s="37"/>
      <c r="R61" s="37">
        <v>0.4</v>
      </c>
      <c r="S61" s="37"/>
      <c r="T61" s="37"/>
      <c r="U61" s="37"/>
      <c r="V61" s="37"/>
      <c r="W61" s="37"/>
      <c r="X61" s="37"/>
      <c r="Y61" s="37"/>
      <c r="Z61" s="37"/>
      <c r="AA61" s="37"/>
      <c r="AB61" s="37"/>
      <c r="AC61" s="37"/>
      <c r="AD61" s="37"/>
      <c r="AE61" s="37"/>
      <c r="AF61" s="37"/>
      <c r="AG61" s="37"/>
      <c r="AH61" s="37">
        <f t="shared" si="2"/>
        <v>1</v>
      </c>
      <c r="AI61" s="40">
        <v>0</v>
      </c>
      <c r="AJ61" s="22" t="s">
        <v>172</v>
      </c>
      <c r="AK61" s="43" t="s">
        <v>78</v>
      </c>
      <c r="AL61" s="43" t="s">
        <v>78</v>
      </c>
      <c r="AM61" s="41" t="s">
        <v>55</v>
      </c>
      <c r="AN61" s="41" t="s">
        <v>160</v>
      </c>
      <c r="AO61" s="24" t="s">
        <v>44</v>
      </c>
      <c r="AP61" s="24" t="s">
        <v>45</v>
      </c>
      <c r="AQ61" s="72"/>
    </row>
    <row r="62" spans="1:43" ht="54.75" hidden="1" customHeight="1">
      <c r="A62" s="38" t="s">
        <v>37</v>
      </c>
      <c r="B62" s="39" t="s">
        <v>38</v>
      </c>
      <c r="C62" s="39">
        <v>527</v>
      </c>
      <c r="D62" s="22" t="s">
        <v>157</v>
      </c>
      <c r="E62" s="22" t="s">
        <v>173</v>
      </c>
      <c r="F62" s="23">
        <v>44713</v>
      </c>
      <c r="G62" s="23">
        <v>44804</v>
      </c>
      <c r="H62" s="173"/>
      <c r="I62" s="37">
        <v>6.6600000000000006E-2</v>
      </c>
      <c r="J62" s="37"/>
      <c r="K62" s="37"/>
      <c r="L62" s="37"/>
      <c r="M62" s="37"/>
      <c r="N62" s="37"/>
      <c r="O62" s="37"/>
      <c r="P62" s="37"/>
      <c r="Q62" s="37"/>
      <c r="R62" s="37"/>
      <c r="S62" s="37"/>
      <c r="T62" s="37">
        <v>0.3</v>
      </c>
      <c r="U62" s="37"/>
      <c r="V62" s="37">
        <v>0.3</v>
      </c>
      <c r="W62" s="37"/>
      <c r="X62" s="37">
        <v>0.4</v>
      </c>
      <c r="Y62" s="37"/>
      <c r="Z62" s="37"/>
      <c r="AA62" s="37"/>
      <c r="AB62" s="37"/>
      <c r="AC62" s="37"/>
      <c r="AD62" s="37"/>
      <c r="AE62" s="37"/>
      <c r="AF62" s="37"/>
      <c r="AG62" s="37"/>
      <c r="AH62" s="37">
        <f t="shared" si="2"/>
        <v>1</v>
      </c>
      <c r="AI62" s="40">
        <v>0</v>
      </c>
      <c r="AJ62" s="22" t="s">
        <v>174</v>
      </c>
      <c r="AK62" s="43" t="s">
        <v>78</v>
      </c>
      <c r="AL62" s="43" t="s">
        <v>78</v>
      </c>
      <c r="AM62" s="41" t="s">
        <v>55</v>
      </c>
      <c r="AN62" s="41" t="s">
        <v>160</v>
      </c>
      <c r="AO62" s="24" t="s">
        <v>44</v>
      </c>
      <c r="AP62" s="24" t="s">
        <v>45</v>
      </c>
      <c r="AQ62" s="72"/>
    </row>
    <row r="63" spans="1:43" ht="54.75" hidden="1" customHeight="1">
      <c r="A63" s="38" t="s">
        <v>37</v>
      </c>
      <c r="B63" s="39" t="s">
        <v>38</v>
      </c>
      <c r="C63" s="39">
        <v>527</v>
      </c>
      <c r="D63" s="22" t="s">
        <v>157</v>
      </c>
      <c r="E63" s="22" t="s">
        <v>175</v>
      </c>
      <c r="F63" s="23">
        <v>44593</v>
      </c>
      <c r="G63" s="23">
        <v>44773</v>
      </c>
      <c r="H63" s="173"/>
      <c r="I63" s="37">
        <v>6.6600000000000006E-2</v>
      </c>
      <c r="J63" s="37"/>
      <c r="K63" s="37"/>
      <c r="L63" s="37">
        <v>0.05</v>
      </c>
      <c r="M63" s="37"/>
      <c r="N63" s="37">
        <v>0.15</v>
      </c>
      <c r="O63" s="37"/>
      <c r="P63" s="37">
        <v>0.2</v>
      </c>
      <c r="Q63" s="37"/>
      <c r="R63" s="37">
        <v>0.2</v>
      </c>
      <c r="S63" s="37"/>
      <c r="T63" s="37">
        <v>0.2</v>
      </c>
      <c r="U63" s="37"/>
      <c r="V63" s="37">
        <v>0.2</v>
      </c>
      <c r="W63" s="37"/>
      <c r="X63" s="37"/>
      <c r="Y63" s="37"/>
      <c r="Z63" s="37"/>
      <c r="AA63" s="37"/>
      <c r="AB63" s="37"/>
      <c r="AC63" s="37"/>
      <c r="AD63" s="37"/>
      <c r="AE63" s="37"/>
      <c r="AF63" s="37"/>
      <c r="AG63" s="37"/>
      <c r="AH63" s="37">
        <f t="shared" si="2"/>
        <v>1</v>
      </c>
      <c r="AI63" s="40">
        <v>0</v>
      </c>
      <c r="AJ63" s="22" t="s">
        <v>176</v>
      </c>
      <c r="AK63" s="43" t="s">
        <v>78</v>
      </c>
      <c r="AL63" s="43" t="s">
        <v>78</v>
      </c>
      <c r="AM63" s="41" t="s">
        <v>55</v>
      </c>
      <c r="AN63" s="41" t="s">
        <v>160</v>
      </c>
      <c r="AO63" s="24" t="s">
        <v>44</v>
      </c>
      <c r="AP63" s="24" t="s">
        <v>45</v>
      </c>
      <c r="AQ63" s="72"/>
    </row>
    <row r="64" spans="1:43" ht="54.75" hidden="1" customHeight="1">
      <c r="A64" s="38" t="s">
        <v>37</v>
      </c>
      <c r="B64" s="39" t="s">
        <v>38</v>
      </c>
      <c r="C64" s="39">
        <v>527</v>
      </c>
      <c r="D64" s="22" t="s">
        <v>157</v>
      </c>
      <c r="E64" s="22" t="s">
        <v>177</v>
      </c>
      <c r="F64" s="23">
        <v>44593</v>
      </c>
      <c r="G64" s="23">
        <v>44773</v>
      </c>
      <c r="H64" s="173"/>
      <c r="I64" s="37">
        <v>6.6600000000000006E-2</v>
      </c>
      <c r="J64" s="37"/>
      <c r="K64" s="37"/>
      <c r="L64" s="37">
        <v>0.05</v>
      </c>
      <c r="M64" s="37"/>
      <c r="N64" s="37">
        <v>0.15</v>
      </c>
      <c r="O64" s="37"/>
      <c r="P64" s="37">
        <v>0.2</v>
      </c>
      <c r="Q64" s="37"/>
      <c r="R64" s="37">
        <v>0.2</v>
      </c>
      <c r="S64" s="37"/>
      <c r="T64" s="37">
        <v>0.2</v>
      </c>
      <c r="U64" s="37"/>
      <c r="V64" s="37">
        <v>0.2</v>
      </c>
      <c r="W64" s="37"/>
      <c r="X64" s="37"/>
      <c r="Y64" s="37"/>
      <c r="Z64" s="37"/>
      <c r="AA64" s="37"/>
      <c r="AB64" s="37"/>
      <c r="AC64" s="37"/>
      <c r="AD64" s="37"/>
      <c r="AE64" s="37"/>
      <c r="AF64" s="37"/>
      <c r="AG64" s="37"/>
      <c r="AH64" s="37">
        <f t="shared" si="2"/>
        <v>1</v>
      </c>
      <c r="AI64" s="40">
        <v>0</v>
      </c>
      <c r="AJ64" s="22" t="s">
        <v>176</v>
      </c>
      <c r="AK64" s="43" t="s">
        <v>78</v>
      </c>
      <c r="AL64" s="43" t="s">
        <v>78</v>
      </c>
      <c r="AM64" s="41" t="s">
        <v>55</v>
      </c>
      <c r="AN64" s="41" t="s">
        <v>160</v>
      </c>
      <c r="AO64" s="24" t="s">
        <v>44</v>
      </c>
      <c r="AP64" s="24" t="s">
        <v>45</v>
      </c>
      <c r="AQ64" s="72"/>
    </row>
    <row r="65" spans="1:43" ht="54.75" hidden="1" customHeight="1">
      <c r="A65" s="38" t="s">
        <v>37</v>
      </c>
      <c r="B65" s="39" t="s">
        <v>38</v>
      </c>
      <c r="C65" s="39">
        <v>527</v>
      </c>
      <c r="D65" s="22" t="s">
        <v>157</v>
      </c>
      <c r="E65" s="22" t="s">
        <v>178</v>
      </c>
      <c r="F65" s="23">
        <v>44593</v>
      </c>
      <c r="G65" s="23">
        <v>44773</v>
      </c>
      <c r="H65" s="173"/>
      <c r="I65" s="37">
        <v>6.6600000000000006E-2</v>
      </c>
      <c r="J65" s="37"/>
      <c r="K65" s="37"/>
      <c r="L65" s="37">
        <v>0.05</v>
      </c>
      <c r="M65" s="37"/>
      <c r="N65" s="37">
        <v>0.15</v>
      </c>
      <c r="O65" s="37"/>
      <c r="P65" s="37">
        <v>0.2</v>
      </c>
      <c r="Q65" s="37"/>
      <c r="R65" s="37">
        <v>0.2</v>
      </c>
      <c r="S65" s="37"/>
      <c r="T65" s="37">
        <v>0.2</v>
      </c>
      <c r="U65" s="37"/>
      <c r="V65" s="37">
        <v>0.2</v>
      </c>
      <c r="W65" s="37"/>
      <c r="X65" s="37"/>
      <c r="Y65" s="37"/>
      <c r="Z65" s="37"/>
      <c r="AA65" s="37"/>
      <c r="AB65" s="37"/>
      <c r="AC65" s="37"/>
      <c r="AD65" s="37"/>
      <c r="AE65" s="37"/>
      <c r="AF65" s="37"/>
      <c r="AG65" s="37"/>
      <c r="AH65" s="37">
        <f t="shared" si="2"/>
        <v>1</v>
      </c>
      <c r="AI65" s="40">
        <v>0</v>
      </c>
      <c r="AJ65" s="22" t="s">
        <v>176</v>
      </c>
      <c r="AK65" s="43" t="s">
        <v>78</v>
      </c>
      <c r="AL65" s="43" t="s">
        <v>78</v>
      </c>
      <c r="AM65" s="41" t="s">
        <v>55</v>
      </c>
      <c r="AN65" s="41" t="s">
        <v>160</v>
      </c>
      <c r="AO65" s="24" t="s">
        <v>44</v>
      </c>
      <c r="AP65" s="24" t="s">
        <v>45</v>
      </c>
      <c r="AQ65" s="72"/>
    </row>
    <row r="66" spans="1:43" ht="54.75" hidden="1" customHeight="1">
      <c r="A66" s="38" t="s">
        <v>37</v>
      </c>
      <c r="B66" s="39" t="s">
        <v>38</v>
      </c>
      <c r="C66" s="39">
        <v>527</v>
      </c>
      <c r="D66" s="22" t="s">
        <v>157</v>
      </c>
      <c r="E66" s="22" t="s">
        <v>179</v>
      </c>
      <c r="F66" s="23">
        <v>44593</v>
      </c>
      <c r="G66" s="23">
        <v>44773</v>
      </c>
      <c r="H66" s="173"/>
      <c r="I66" s="37">
        <v>6.6600000000000006E-2</v>
      </c>
      <c r="J66" s="37"/>
      <c r="K66" s="37"/>
      <c r="L66" s="37">
        <v>0.05</v>
      </c>
      <c r="M66" s="37"/>
      <c r="N66" s="37">
        <v>0.15</v>
      </c>
      <c r="O66" s="37"/>
      <c r="P66" s="37">
        <v>0.2</v>
      </c>
      <c r="Q66" s="37"/>
      <c r="R66" s="37">
        <v>0.2</v>
      </c>
      <c r="S66" s="37"/>
      <c r="T66" s="37">
        <v>0.2</v>
      </c>
      <c r="U66" s="37"/>
      <c r="V66" s="37">
        <v>0.2</v>
      </c>
      <c r="W66" s="37"/>
      <c r="X66" s="37"/>
      <c r="Y66" s="37"/>
      <c r="Z66" s="37"/>
      <c r="AA66" s="37"/>
      <c r="AB66" s="37"/>
      <c r="AC66" s="37"/>
      <c r="AD66" s="37"/>
      <c r="AE66" s="37"/>
      <c r="AF66" s="37"/>
      <c r="AG66" s="37"/>
      <c r="AH66" s="37">
        <f t="shared" si="2"/>
        <v>1</v>
      </c>
      <c r="AI66" s="40">
        <v>0</v>
      </c>
      <c r="AJ66" s="22" t="s">
        <v>176</v>
      </c>
      <c r="AK66" s="43" t="s">
        <v>78</v>
      </c>
      <c r="AL66" s="43" t="s">
        <v>78</v>
      </c>
      <c r="AM66" s="41" t="s">
        <v>55</v>
      </c>
      <c r="AN66" s="41" t="s">
        <v>160</v>
      </c>
      <c r="AO66" s="24" t="s">
        <v>44</v>
      </c>
      <c r="AP66" s="24" t="s">
        <v>45</v>
      </c>
      <c r="AQ66" s="72"/>
    </row>
    <row r="67" spans="1:43" ht="54.75" hidden="1" customHeight="1">
      <c r="A67" s="38" t="s">
        <v>37</v>
      </c>
      <c r="B67" s="39" t="s">
        <v>38</v>
      </c>
      <c r="C67" s="39">
        <v>527</v>
      </c>
      <c r="D67" s="22" t="s">
        <v>157</v>
      </c>
      <c r="E67" s="22" t="s">
        <v>180</v>
      </c>
      <c r="F67" s="23">
        <v>44593</v>
      </c>
      <c r="G67" s="23">
        <v>44773</v>
      </c>
      <c r="H67" s="173"/>
      <c r="I67" s="37">
        <v>6.6600000000000006E-2</v>
      </c>
      <c r="J67" s="37"/>
      <c r="K67" s="37"/>
      <c r="L67" s="37">
        <v>0.05</v>
      </c>
      <c r="M67" s="37"/>
      <c r="N67" s="37">
        <v>0.15</v>
      </c>
      <c r="O67" s="37"/>
      <c r="P67" s="37">
        <v>0.2</v>
      </c>
      <c r="Q67" s="37"/>
      <c r="R67" s="37">
        <v>0.2</v>
      </c>
      <c r="S67" s="37"/>
      <c r="T67" s="37">
        <v>0.2</v>
      </c>
      <c r="U67" s="37"/>
      <c r="V67" s="37">
        <v>0.2</v>
      </c>
      <c r="W67" s="37"/>
      <c r="X67" s="37"/>
      <c r="Y67" s="37"/>
      <c r="Z67" s="37"/>
      <c r="AA67" s="37"/>
      <c r="AB67" s="37"/>
      <c r="AC67" s="37"/>
      <c r="AD67" s="37"/>
      <c r="AE67" s="37"/>
      <c r="AF67" s="37"/>
      <c r="AG67" s="37"/>
      <c r="AH67" s="37">
        <f t="shared" si="2"/>
        <v>1</v>
      </c>
      <c r="AI67" s="40">
        <v>0</v>
      </c>
      <c r="AJ67" s="22" t="s">
        <v>176</v>
      </c>
      <c r="AK67" s="43" t="s">
        <v>78</v>
      </c>
      <c r="AL67" s="43" t="s">
        <v>78</v>
      </c>
      <c r="AM67" s="41" t="s">
        <v>55</v>
      </c>
      <c r="AN67" s="41" t="s">
        <v>160</v>
      </c>
      <c r="AO67" s="24" t="s">
        <v>44</v>
      </c>
      <c r="AP67" s="24" t="s">
        <v>45</v>
      </c>
      <c r="AQ67" s="72"/>
    </row>
    <row r="68" spans="1:43" ht="54.75" hidden="1" customHeight="1">
      <c r="A68" s="38" t="s">
        <v>37</v>
      </c>
      <c r="B68" s="39" t="s">
        <v>38</v>
      </c>
      <c r="C68" s="39">
        <v>527</v>
      </c>
      <c r="D68" s="22" t="s">
        <v>157</v>
      </c>
      <c r="E68" s="22" t="s">
        <v>181</v>
      </c>
      <c r="F68" s="23">
        <v>44713</v>
      </c>
      <c r="G68" s="23">
        <v>44834</v>
      </c>
      <c r="H68" s="173"/>
      <c r="I68" s="37">
        <v>6.6600000000000006E-2</v>
      </c>
      <c r="J68" s="37"/>
      <c r="K68" s="37"/>
      <c r="L68" s="37"/>
      <c r="M68" s="37"/>
      <c r="N68" s="37"/>
      <c r="O68" s="37"/>
      <c r="P68" s="37"/>
      <c r="Q68" s="37"/>
      <c r="R68" s="37"/>
      <c r="S68" s="37"/>
      <c r="T68" s="37">
        <v>0.1</v>
      </c>
      <c r="U68" s="37"/>
      <c r="V68" s="37">
        <v>0.25</v>
      </c>
      <c r="W68" s="37"/>
      <c r="X68" s="37">
        <v>0.25</v>
      </c>
      <c r="Y68" s="37"/>
      <c r="Z68" s="37">
        <v>0.4</v>
      </c>
      <c r="AA68" s="37"/>
      <c r="AB68" s="37"/>
      <c r="AC68" s="37"/>
      <c r="AD68" s="37"/>
      <c r="AE68" s="37"/>
      <c r="AF68" s="37"/>
      <c r="AG68" s="37"/>
      <c r="AH68" s="37">
        <f t="shared" si="2"/>
        <v>1</v>
      </c>
      <c r="AI68" s="40">
        <v>0</v>
      </c>
      <c r="AJ68" s="22" t="s">
        <v>182</v>
      </c>
      <c r="AK68" s="43" t="s">
        <v>78</v>
      </c>
      <c r="AL68" s="43" t="s">
        <v>78</v>
      </c>
      <c r="AM68" s="41" t="s">
        <v>55</v>
      </c>
      <c r="AN68" s="41" t="s">
        <v>160</v>
      </c>
      <c r="AO68" s="24" t="s">
        <v>44</v>
      </c>
      <c r="AP68" s="24" t="s">
        <v>45</v>
      </c>
      <c r="AQ68" s="72"/>
    </row>
    <row r="69" spans="1:43" ht="54.75" hidden="1" customHeight="1">
      <c r="A69" s="38" t="s">
        <v>37</v>
      </c>
      <c r="B69" s="39" t="s">
        <v>38</v>
      </c>
      <c r="C69" s="39">
        <v>527</v>
      </c>
      <c r="D69" s="22" t="s">
        <v>157</v>
      </c>
      <c r="E69" s="22" t="s">
        <v>183</v>
      </c>
      <c r="F69" s="23">
        <v>44713</v>
      </c>
      <c r="G69" s="23">
        <v>44834</v>
      </c>
      <c r="H69" s="173"/>
      <c r="I69" s="37">
        <v>6.6600000000000006E-2</v>
      </c>
      <c r="J69" s="37"/>
      <c r="K69" s="37"/>
      <c r="L69" s="37"/>
      <c r="M69" s="37"/>
      <c r="N69" s="37"/>
      <c r="O69" s="37"/>
      <c r="P69" s="37"/>
      <c r="Q69" s="37"/>
      <c r="R69" s="37"/>
      <c r="S69" s="37"/>
      <c r="T69" s="37">
        <v>0.1</v>
      </c>
      <c r="U69" s="37"/>
      <c r="V69" s="37">
        <v>0.25</v>
      </c>
      <c r="W69" s="37"/>
      <c r="X69" s="37">
        <v>0.25</v>
      </c>
      <c r="Y69" s="37"/>
      <c r="Z69" s="37">
        <v>0.4</v>
      </c>
      <c r="AA69" s="37"/>
      <c r="AB69" s="37"/>
      <c r="AC69" s="37"/>
      <c r="AD69" s="37"/>
      <c r="AE69" s="37"/>
      <c r="AF69" s="37"/>
      <c r="AG69" s="37"/>
      <c r="AH69" s="37">
        <f t="shared" si="2"/>
        <v>1</v>
      </c>
      <c r="AI69" s="40">
        <v>0</v>
      </c>
      <c r="AJ69" s="22" t="s">
        <v>182</v>
      </c>
      <c r="AK69" s="43" t="s">
        <v>78</v>
      </c>
      <c r="AL69" s="43" t="s">
        <v>78</v>
      </c>
      <c r="AM69" s="41" t="s">
        <v>55</v>
      </c>
      <c r="AN69" s="41" t="s">
        <v>160</v>
      </c>
      <c r="AO69" s="24" t="s">
        <v>44</v>
      </c>
      <c r="AP69" s="24" t="s">
        <v>45</v>
      </c>
      <c r="AQ69" s="72"/>
    </row>
    <row r="70" spans="1:43" ht="42.75" hidden="1" customHeight="1">
      <c r="A70" s="38" t="s">
        <v>37</v>
      </c>
      <c r="B70" s="39" t="s">
        <v>38</v>
      </c>
      <c r="C70" s="39">
        <v>527</v>
      </c>
      <c r="D70" s="22" t="s">
        <v>184</v>
      </c>
      <c r="E70" s="22" t="s">
        <v>185</v>
      </c>
      <c r="F70" s="23">
        <v>44593</v>
      </c>
      <c r="G70" s="23">
        <v>44680</v>
      </c>
      <c r="H70" s="173">
        <f>+I70+I71+I72+I73+I74</f>
        <v>1</v>
      </c>
      <c r="I70" s="60">
        <v>0.2</v>
      </c>
      <c r="J70" s="37"/>
      <c r="K70" s="37"/>
      <c r="L70" s="37">
        <v>0.15</v>
      </c>
      <c r="M70" s="37"/>
      <c r="N70" s="37">
        <v>0.35</v>
      </c>
      <c r="O70" s="37"/>
      <c r="P70" s="37">
        <v>0.5</v>
      </c>
      <c r="Q70" s="37"/>
      <c r="R70" s="37"/>
      <c r="S70" s="37"/>
      <c r="T70" s="37"/>
      <c r="U70" s="37"/>
      <c r="V70" s="37"/>
      <c r="W70" s="37"/>
      <c r="X70" s="37"/>
      <c r="Y70" s="37"/>
      <c r="Z70" s="37"/>
      <c r="AA70" s="37"/>
      <c r="AB70" s="37"/>
      <c r="AC70" s="37"/>
      <c r="AD70" s="37"/>
      <c r="AE70" s="37"/>
      <c r="AF70" s="37"/>
      <c r="AG70" s="37"/>
      <c r="AH70" s="37">
        <f t="shared" si="2"/>
        <v>1</v>
      </c>
      <c r="AI70" s="40">
        <v>0</v>
      </c>
      <c r="AJ70" s="26" t="s">
        <v>186</v>
      </c>
      <c r="AK70" s="43" t="s">
        <v>78</v>
      </c>
      <c r="AL70" s="43" t="s">
        <v>78</v>
      </c>
      <c r="AM70" s="41" t="s">
        <v>42</v>
      </c>
      <c r="AN70" s="41" t="s">
        <v>160</v>
      </c>
      <c r="AO70" s="24" t="s">
        <v>187</v>
      </c>
      <c r="AP70" s="24" t="s">
        <v>45</v>
      </c>
      <c r="AQ70" s="72"/>
    </row>
    <row r="71" spans="1:43" ht="57" hidden="1">
      <c r="A71" s="38" t="s">
        <v>37</v>
      </c>
      <c r="B71" s="39" t="s">
        <v>38</v>
      </c>
      <c r="C71" s="39">
        <v>527</v>
      </c>
      <c r="D71" s="22" t="s">
        <v>184</v>
      </c>
      <c r="E71" s="22" t="s">
        <v>188</v>
      </c>
      <c r="F71" s="23">
        <v>44564</v>
      </c>
      <c r="G71" s="23">
        <v>44925</v>
      </c>
      <c r="H71" s="173"/>
      <c r="I71" s="60">
        <v>0.2</v>
      </c>
      <c r="J71" s="37">
        <v>0.4</v>
      </c>
      <c r="K71" s="37"/>
      <c r="L71" s="37"/>
      <c r="M71" s="37"/>
      <c r="N71" s="37"/>
      <c r="O71" s="37"/>
      <c r="P71" s="37">
        <v>0.2</v>
      </c>
      <c r="Q71" s="37"/>
      <c r="R71" s="37"/>
      <c r="S71" s="37"/>
      <c r="T71" s="37"/>
      <c r="U71" s="37"/>
      <c r="V71" s="37"/>
      <c r="W71" s="37"/>
      <c r="X71" s="37">
        <v>0.2</v>
      </c>
      <c r="Y71" s="37"/>
      <c r="Z71" s="37"/>
      <c r="AA71" s="37"/>
      <c r="AB71" s="37"/>
      <c r="AC71" s="37"/>
      <c r="AD71" s="37"/>
      <c r="AE71" s="37"/>
      <c r="AF71" s="37">
        <v>0.2</v>
      </c>
      <c r="AG71" s="37"/>
      <c r="AH71" s="37">
        <f t="shared" si="2"/>
        <v>1</v>
      </c>
      <c r="AI71" s="40">
        <v>0</v>
      </c>
      <c r="AJ71" s="26" t="s">
        <v>189</v>
      </c>
      <c r="AK71" s="43" t="s">
        <v>78</v>
      </c>
      <c r="AL71" s="43" t="s">
        <v>78</v>
      </c>
      <c r="AM71" s="41" t="s">
        <v>42</v>
      </c>
      <c r="AN71" s="41" t="s">
        <v>160</v>
      </c>
      <c r="AO71" s="24" t="s">
        <v>187</v>
      </c>
      <c r="AP71" s="24" t="s">
        <v>45</v>
      </c>
      <c r="AQ71" s="72"/>
    </row>
    <row r="72" spans="1:43" ht="57" hidden="1">
      <c r="A72" s="38" t="s">
        <v>37</v>
      </c>
      <c r="B72" s="39" t="s">
        <v>38</v>
      </c>
      <c r="C72" s="39">
        <v>527</v>
      </c>
      <c r="D72" s="22" t="s">
        <v>184</v>
      </c>
      <c r="E72" s="22" t="s">
        <v>190</v>
      </c>
      <c r="F72" s="23">
        <v>44711</v>
      </c>
      <c r="G72" s="23">
        <v>44864</v>
      </c>
      <c r="H72" s="173"/>
      <c r="I72" s="60">
        <v>0.2</v>
      </c>
      <c r="J72" s="37"/>
      <c r="K72" s="37"/>
      <c r="L72" s="37"/>
      <c r="M72" s="37"/>
      <c r="N72" s="37"/>
      <c r="O72" s="37"/>
      <c r="P72" s="37"/>
      <c r="Q72" s="37"/>
      <c r="R72" s="37">
        <v>0.15</v>
      </c>
      <c r="S72" s="37"/>
      <c r="T72" s="37">
        <v>0.15</v>
      </c>
      <c r="U72" s="37"/>
      <c r="V72" s="37">
        <v>0.15</v>
      </c>
      <c r="W72" s="37"/>
      <c r="X72" s="37">
        <v>0.15</v>
      </c>
      <c r="Y72" s="37"/>
      <c r="Z72" s="37">
        <v>0.15</v>
      </c>
      <c r="AA72" s="37"/>
      <c r="AB72" s="37">
        <v>0.25</v>
      </c>
      <c r="AC72" s="37"/>
      <c r="AD72" s="37"/>
      <c r="AE72" s="37"/>
      <c r="AF72" s="37"/>
      <c r="AG72" s="37"/>
      <c r="AH72" s="37">
        <f t="shared" si="2"/>
        <v>1</v>
      </c>
      <c r="AI72" s="40">
        <v>0</v>
      </c>
      <c r="AJ72" s="26" t="s">
        <v>191</v>
      </c>
      <c r="AK72" s="43" t="s">
        <v>78</v>
      </c>
      <c r="AL72" s="43" t="s">
        <v>78</v>
      </c>
      <c r="AM72" s="41" t="s">
        <v>42</v>
      </c>
      <c r="AN72" s="41" t="s">
        <v>160</v>
      </c>
      <c r="AO72" s="24" t="s">
        <v>187</v>
      </c>
      <c r="AP72" s="24" t="s">
        <v>45</v>
      </c>
      <c r="AQ72" s="72"/>
    </row>
    <row r="73" spans="1:43" ht="57" hidden="1">
      <c r="A73" s="38" t="s">
        <v>37</v>
      </c>
      <c r="B73" s="39" t="s">
        <v>38</v>
      </c>
      <c r="C73" s="39">
        <v>527</v>
      </c>
      <c r="D73" s="22" t="s">
        <v>184</v>
      </c>
      <c r="E73" s="22" t="s">
        <v>192</v>
      </c>
      <c r="F73" s="23">
        <v>44743</v>
      </c>
      <c r="G73" s="23">
        <v>44772</v>
      </c>
      <c r="H73" s="173"/>
      <c r="I73" s="60">
        <v>0.2</v>
      </c>
      <c r="J73" s="37"/>
      <c r="K73" s="37"/>
      <c r="L73" s="37"/>
      <c r="M73" s="37"/>
      <c r="N73" s="37"/>
      <c r="O73" s="37"/>
      <c r="P73" s="37"/>
      <c r="Q73" s="37"/>
      <c r="R73" s="37"/>
      <c r="S73" s="37"/>
      <c r="T73" s="37"/>
      <c r="U73" s="37"/>
      <c r="V73" s="37">
        <v>1</v>
      </c>
      <c r="W73" s="37"/>
      <c r="X73" s="37"/>
      <c r="Y73" s="37"/>
      <c r="Z73" s="37"/>
      <c r="AA73" s="37"/>
      <c r="AB73" s="37"/>
      <c r="AC73" s="37"/>
      <c r="AD73" s="37"/>
      <c r="AE73" s="37"/>
      <c r="AF73" s="37"/>
      <c r="AG73" s="37"/>
      <c r="AH73" s="37">
        <f t="shared" si="2"/>
        <v>1</v>
      </c>
      <c r="AI73" s="40">
        <v>0</v>
      </c>
      <c r="AJ73" s="37" t="s">
        <v>193</v>
      </c>
      <c r="AK73" s="43" t="s">
        <v>78</v>
      </c>
      <c r="AL73" s="43" t="s">
        <v>78</v>
      </c>
      <c r="AM73" s="41" t="s">
        <v>42</v>
      </c>
      <c r="AN73" s="41" t="s">
        <v>160</v>
      </c>
      <c r="AO73" s="24" t="s">
        <v>187</v>
      </c>
      <c r="AP73" s="24" t="s">
        <v>45</v>
      </c>
      <c r="AQ73" s="72"/>
    </row>
    <row r="74" spans="1:43" ht="95.25" hidden="1" customHeight="1">
      <c r="A74" s="38" t="s">
        <v>37</v>
      </c>
      <c r="B74" s="39" t="s">
        <v>38</v>
      </c>
      <c r="C74" s="39">
        <v>527</v>
      </c>
      <c r="D74" s="22" t="s">
        <v>184</v>
      </c>
      <c r="E74" s="22" t="s">
        <v>194</v>
      </c>
      <c r="F74" s="23">
        <v>44683</v>
      </c>
      <c r="G74" s="23">
        <v>44834</v>
      </c>
      <c r="H74" s="173"/>
      <c r="I74" s="60">
        <v>0.2</v>
      </c>
      <c r="J74" s="37"/>
      <c r="K74" s="37"/>
      <c r="L74" s="37"/>
      <c r="M74" s="37"/>
      <c r="N74" s="37"/>
      <c r="O74" s="37"/>
      <c r="P74" s="37"/>
      <c r="Q74" s="37"/>
      <c r="R74" s="37">
        <v>0.2</v>
      </c>
      <c r="S74" s="37"/>
      <c r="T74" s="37">
        <v>0.2</v>
      </c>
      <c r="U74" s="37"/>
      <c r="V74" s="37">
        <v>0.2</v>
      </c>
      <c r="W74" s="37"/>
      <c r="X74" s="37">
        <v>0.2</v>
      </c>
      <c r="Y74" s="37"/>
      <c r="Z74" s="37">
        <v>0.2</v>
      </c>
      <c r="AA74" s="37"/>
      <c r="AB74" s="37"/>
      <c r="AC74" s="37"/>
      <c r="AD74" s="37"/>
      <c r="AE74" s="37"/>
      <c r="AF74" s="37"/>
      <c r="AG74" s="37"/>
      <c r="AH74" s="37">
        <f t="shared" si="2"/>
        <v>1</v>
      </c>
      <c r="AI74" s="40">
        <v>0</v>
      </c>
      <c r="AJ74" s="26" t="s">
        <v>195</v>
      </c>
      <c r="AK74" s="43" t="s">
        <v>78</v>
      </c>
      <c r="AL74" s="43" t="s">
        <v>78</v>
      </c>
      <c r="AM74" s="41" t="s">
        <v>42</v>
      </c>
      <c r="AN74" s="41" t="s">
        <v>160</v>
      </c>
      <c r="AO74" s="24" t="s">
        <v>187</v>
      </c>
      <c r="AP74" s="24" t="s">
        <v>45</v>
      </c>
      <c r="AQ74" s="72"/>
    </row>
    <row r="75" spans="1:43" ht="60.75" hidden="1" customHeight="1">
      <c r="A75" s="38" t="s">
        <v>37</v>
      </c>
      <c r="B75" s="39" t="s">
        <v>38</v>
      </c>
      <c r="C75" s="39">
        <v>527</v>
      </c>
      <c r="D75" s="22" t="s">
        <v>196</v>
      </c>
      <c r="E75" s="22" t="s">
        <v>197</v>
      </c>
      <c r="F75" s="23">
        <v>44621</v>
      </c>
      <c r="G75" s="23">
        <v>44651</v>
      </c>
      <c r="H75" s="173">
        <v>1</v>
      </c>
      <c r="I75" s="60">
        <v>0.3</v>
      </c>
      <c r="J75" s="37"/>
      <c r="K75" s="37"/>
      <c r="L75" s="37"/>
      <c r="M75" s="37"/>
      <c r="N75" s="37">
        <v>1</v>
      </c>
      <c r="O75" s="37"/>
      <c r="P75" s="37"/>
      <c r="Q75" s="37"/>
      <c r="R75" s="37"/>
      <c r="S75" s="37"/>
      <c r="T75" s="37"/>
      <c r="U75" s="37"/>
      <c r="V75" s="37"/>
      <c r="W75" s="37"/>
      <c r="X75" s="37"/>
      <c r="Y75" s="37"/>
      <c r="Z75" s="37"/>
      <c r="AA75" s="37"/>
      <c r="AB75" s="37"/>
      <c r="AC75" s="37"/>
      <c r="AD75" s="37"/>
      <c r="AE75" s="37"/>
      <c r="AF75" s="37"/>
      <c r="AG75" s="37"/>
      <c r="AH75" s="37">
        <f t="shared" si="2"/>
        <v>1</v>
      </c>
      <c r="AI75" s="40">
        <f t="shared" si="2"/>
        <v>0</v>
      </c>
      <c r="AJ75" s="26" t="s">
        <v>198</v>
      </c>
      <c r="AK75" s="43" t="s">
        <v>78</v>
      </c>
      <c r="AL75" s="43" t="s">
        <v>78</v>
      </c>
      <c r="AM75" s="41" t="s">
        <v>42</v>
      </c>
      <c r="AN75" s="41" t="s">
        <v>160</v>
      </c>
      <c r="AO75" s="24" t="s">
        <v>187</v>
      </c>
      <c r="AP75" s="24" t="s">
        <v>45</v>
      </c>
      <c r="AQ75" s="72"/>
    </row>
    <row r="76" spans="1:43" ht="60.75" hidden="1" customHeight="1">
      <c r="A76" s="38" t="s">
        <v>37</v>
      </c>
      <c r="B76" s="39" t="s">
        <v>38</v>
      </c>
      <c r="C76" s="39">
        <v>527</v>
      </c>
      <c r="D76" s="22" t="s">
        <v>196</v>
      </c>
      <c r="E76" s="22" t="s">
        <v>199</v>
      </c>
      <c r="F76" s="23">
        <v>44652</v>
      </c>
      <c r="G76" s="23">
        <v>44925</v>
      </c>
      <c r="H76" s="173"/>
      <c r="I76" s="60">
        <v>0.5</v>
      </c>
      <c r="J76" s="37"/>
      <c r="K76" s="37"/>
      <c r="L76" s="37"/>
      <c r="M76" s="37"/>
      <c r="N76" s="37"/>
      <c r="O76" s="37"/>
      <c r="P76" s="37">
        <v>0.1</v>
      </c>
      <c r="Q76" s="37"/>
      <c r="R76" s="37">
        <v>0.1</v>
      </c>
      <c r="S76" s="37"/>
      <c r="T76" s="37">
        <v>0.1</v>
      </c>
      <c r="U76" s="37"/>
      <c r="V76" s="37">
        <v>0.1</v>
      </c>
      <c r="W76" s="37"/>
      <c r="X76" s="37">
        <v>0.1</v>
      </c>
      <c r="Y76" s="37"/>
      <c r="Z76" s="37">
        <v>0.15</v>
      </c>
      <c r="AA76" s="37"/>
      <c r="AB76" s="37">
        <v>0.1</v>
      </c>
      <c r="AC76" s="37"/>
      <c r="AD76" s="37">
        <v>0.1</v>
      </c>
      <c r="AE76" s="37"/>
      <c r="AF76" s="37">
        <v>0.15</v>
      </c>
      <c r="AG76" s="37"/>
      <c r="AH76" s="37">
        <f t="shared" si="2"/>
        <v>1</v>
      </c>
      <c r="AI76" s="40">
        <f t="shared" si="2"/>
        <v>0</v>
      </c>
      <c r="AJ76" s="26" t="s">
        <v>200</v>
      </c>
      <c r="AK76" s="43" t="s">
        <v>78</v>
      </c>
      <c r="AL76" s="43" t="s">
        <v>78</v>
      </c>
      <c r="AM76" s="41" t="s">
        <v>42</v>
      </c>
      <c r="AN76" s="41" t="s">
        <v>160</v>
      </c>
      <c r="AO76" s="24" t="s">
        <v>187</v>
      </c>
      <c r="AP76" s="24" t="s">
        <v>45</v>
      </c>
      <c r="AQ76" s="72"/>
    </row>
    <row r="77" spans="1:43" ht="71.25" hidden="1">
      <c r="A77" s="38" t="s">
        <v>37</v>
      </c>
      <c r="B77" s="39" t="s">
        <v>38</v>
      </c>
      <c r="C77" s="39">
        <v>527</v>
      </c>
      <c r="D77" s="22" t="s">
        <v>196</v>
      </c>
      <c r="E77" s="22" t="s">
        <v>201</v>
      </c>
      <c r="F77" s="23">
        <v>44805</v>
      </c>
      <c r="G77" s="23">
        <v>44925</v>
      </c>
      <c r="H77" s="173"/>
      <c r="I77" s="37">
        <v>0.2</v>
      </c>
      <c r="J77" s="37"/>
      <c r="K77" s="37"/>
      <c r="L77" s="37"/>
      <c r="M77" s="37"/>
      <c r="N77" s="37"/>
      <c r="O77" s="37"/>
      <c r="P77" s="37"/>
      <c r="Q77" s="37"/>
      <c r="R77" s="37"/>
      <c r="S77" s="37"/>
      <c r="T77" s="37"/>
      <c r="U77" s="37"/>
      <c r="V77" s="37"/>
      <c r="W77" s="37"/>
      <c r="X77" s="37"/>
      <c r="Y77" s="37"/>
      <c r="Z77" s="37">
        <v>0.5</v>
      </c>
      <c r="AA77" s="37"/>
      <c r="AB77" s="37"/>
      <c r="AC77" s="37"/>
      <c r="AD77" s="37"/>
      <c r="AE77" s="37"/>
      <c r="AF77" s="37">
        <v>0.5</v>
      </c>
      <c r="AG77" s="37"/>
      <c r="AH77" s="37">
        <f t="shared" si="2"/>
        <v>1</v>
      </c>
      <c r="AI77" s="40">
        <f t="shared" si="2"/>
        <v>0</v>
      </c>
      <c r="AJ77" s="26" t="s">
        <v>202</v>
      </c>
      <c r="AK77" s="43" t="s">
        <v>78</v>
      </c>
      <c r="AL77" s="43" t="s">
        <v>78</v>
      </c>
      <c r="AM77" s="41" t="s">
        <v>42</v>
      </c>
      <c r="AN77" s="41" t="s">
        <v>160</v>
      </c>
      <c r="AO77" s="24" t="s">
        <v>187</v>
      </c>
      <c r="AP77" s="24" t="s">
        <v>45</v>
      </c>
      <c r="AQ77" s="72"/>
    </row>
    <row r="78" spans="1:43" ht="42.75" hidden="1">
      <c r="A78" s="38" t="s">
        <v>37</v>
      </c>
      <c r="B78" s="39" t="s">
        <v>38</v>
      </c>
      <c r="C78" s="39">
        <v>528</v>
      </c>
      <c r="D78" s="22" t="s">
        <v>203</v>
      </c>
      <c r="E78" s="22" t="s">
        <v>204</v>
      </c>
      <c r="F78" s="23">
        <v>44564</v>
      </c>
      <c r="G78" s="23">
        <v>44925</v>
      </c>
      <c r="H78" s="173">
        <f>+I78+I79+I80+I81+I82+I83</f>
        <v>1</v>
      </c>
      <c r="I78" s="37">
        <v>0.2</v>
      </c>
      <c r="J78" s="37">
        <v>0.05</v>
      </c>
      <c r="K78" s="37"/>
      <c r="L78" s="37">
        <v>0.08</v>
      </c>
      <c r="M78" s="37"/>
      <c r="N78" s="37">
        <v>0.08</v>
      </c>
      <c r="O78" s="37"/>
      <c r="P78" s="37">
        <v>0.1</v>
      </c>
      <c r="Q78" s="37"/>
      <c r="R78" s="37">
        <v>0.1</v>
      </c>
      <c r="S78" s="37"/>
      <c r="T78" s="37">
        <v>0.09</v>
      </c>
      <c r="U78" s="37"/>
      <c r="V78" s="37">
        <v>0.09</v>
      </c>
      <c r="W78" s="37"/>
      <c r="X78" s="37">
        <v>0.09</v>
      </c>
      <c r="Y78" s="37"/>
      <c r="Z78" s="37">
        <v>0.08</v>
      </c>
      <c r="AA78" s="37"/>
      <c r="AB78" s="37">
        <v>0.08</v>
      </c>
      <c r="AC78" s="37"/>
      <c r="AD78" s="37">
        <v>0.08</v>
      </c>
      <c r="AE78" s="37"/>
      <c r="AF78" s="37">
        <v>0.08</v>
      </c>
      <c r="AG78" s="37"/>
      <c r="AH78" s="37">
        <f>+J78+L78+N78+P78+R78+T78+V78+X78+Z78+AB78+AD78+AF78</f>
        <v>0.99999999999999978</v>
      </c>
      <c r="AI78" s="40">
        <f>+K78+M78+O78+Q78+S78+U78+W78+Y78+AA78+AC78+AE78+AG78</f>
        <v>0</v>
      </c>
      <c r="AJ78" s="22" t="s">
        <v>205</v>
      </c>
      <c r="AK78" s="43" t="s">
        <v>78</v>
      </c>
      <c r="AL78" s="43" t="s">
        <v>78</v>
      </c>
      <c r="AM78" s="41" t="s">
        <v>206</v>
      </c>
      <c r="AN78" s="24" t="s">
        <v>207</v>
      </c>
      <c r="AO78" s="24" t="s">
        <v>208</v>
      </c>
      <c r="AP78" s="24" t="s">
        <v>209</v>
      </c>
      <c r="AQ78" s="72"/>
    </row>
    <row r="79" spans="1:43" ht="57" hidden="1">
      <c r="A79" s="38" t="s">
        <v>37</v>
      </c>
      <c r="B79" s="39" t="s">
        <v>38</v>
      </c>
      <c r="C79" s="39">
        <v>528</v>
      </c>
      <c r="D79" s="22" t="s">
        <v>203</v>
      </c>
      <c r="E79" s="22" t="s">
        <v>210</v>
      </c>
      <c r="F79" s="23">
        <v>44564</v>
      </c>
      <c r="G79" s="23">
        <v>44925</v>
      </c>
      <c r="H79" s="173"/>
      <c r="I79" s="37">
        <v>0.2</v>
      </c>
      <c r="J79" s="37">
        <v>0.08</v>
      </c>
      <c r="K79" s="37"/>
      <c r="L79" s="37">
        <v>0.08</v>
      </c>
      <c r="M79" s="37"/>
      <c r="N79" s="37">
        <v>0.09</v>
      </c>
      <c r="O79" s="37"/>
      <c r="P79" s="37">
        <v>0.09</v>
      </c>
      <c r="Q79" s="37"/>
      <c r="R79" s="37">
        <v>0.08</v>
      </c>
      <c r="S79" s="37"/>
      <c r="T79" s="37">
        <v>0.08</v>
      </c>
      <c r="U79" s="37"/>
      <c r="V79" s="37">
        <v>0.08</v>
      </c>
      <c r="W79" s="37"/>
      <c r="X79" s="37">
        <v>0.08</v>
      </c>
      <c r="Y79" s="37"/>
      <c r="Z79" s="37">
        <v>0.09</v>
      </c>
      <c r="AA79" s="37"/>
      <c r="AB79" s="37">
        <v>0.09</v>
      </c>
      <c r="AC79" s="37"/>
      <c r="AD79" s="37">
        <v>0.08</v>
      </c>
      <c r="AE79" s="37"/>
      <c r="AF79" s="37">
        <v>0.08</v>
      </c>
      <c r="AG79" s="37"/>
      <c r="AH79" s="37">
        <f>+J79+L79+N79+P79+R79+T79+V79+X79+Z79+AB79+AD79+AF79</f>
        <v>0.99999999999999978</v>
      </c>
      <c r="AI79" s="40">
        <f t="shared" ref="AH79:AI86" si="3">+K79+M79+O79+Q79+S79+U79+W79+Y79+AA79+AC79+AE79+AG79</f>
        <v>0</v>
      </c>
      <c r="AJ79" s="22" t="s">
        <v>211</v>
      </c>
      <c r="AK79" s="43" t="s">
        <v>78</v>
      </c>
      <c r="AL79" s="43" t="s">
        <v>78</v>
      </c>
      <c r="AM79" s="41" t="s">
        <v>206</v>
      </c>
      <c r="AN79" s="24" t="s">
        <v>207</v>
      </c>
      <c r="AO79" s="24" t="s">
        <v>208</v>
      </c>
      <c r="AP79" s="24" t="s">
        <v>209</v>
      </c>
      <c r="AQ79" s="72"/>
    </row>
    <row r="80" spans="1:43" ht="42.75" hidden="1">
      <c r="A80" s="38" t="s">
        <v>37</v>
      </c>
      <c r="B80" s="39" t="s">
        <v>38</v>
      </c>
      <c r="C80" s="39">
        <v>528</v>
      </c>
      <c r="D80" s="22" t="s">
        <v>203</v>
      </c>
      <c r="E80" s="22" t="s">
        <v>212</v>
      </c>
      <c r="F80" s="23">
        <v>44564</v>
      </c>
      <c r="G80" s="23">
        <v>44925</v>
      </c>
      <c r="H80" s="173"/>
      <c r="I80" s="37">
        <v>0.2</v>
      </c>
      <c r="J80" s="37">
        <v>0.08</v>
      </c>
      <c r="K80" s="37"/>
      <c r="L80" s="37">
        <v>0.08</v>
      </c>
      <c r="M80" s="37"/>
      <c r="N80" s="37">
        <v>0.09</v>
      </c>
      <c r="O80" s="37"/>
      <c r="P80" s="37">
        <v>0.09</v>
      </c>
      <c r="Q80" s="37"/>
      <c r="R80" s="37">
        <v>0.08</v>
      </c>
      <c r="S80" s="37"/>
      <c r="T80" s="37">
        <v>0.08</v>
      </c>
      <c r="U80" s="37"/>
      <c r="V80" s="37">
        <v>0.08</v>
      </c>
      <c r="W80" s="37"/>
      <c r="X80" s="37">
        <v>0.08</v>
      </c>
      <c r="Y80" s="37"/>
      <c r="Z80" s="37">
        <v>0.09</v>
      </c>
      <c r="AA80" s="37"/>
      <c r="AB80" s="37">
        <v>0.09</v>
      </c>
      <c r="AC80" s="37"/>
      <c r="AD80" s="37">
        <v>0.08</v>
      </c>
      <c r="AE80" s="37"/>
      <c r="AF80" s="37">
        <v>0.08</v>
      </c>
      <c r="AG80" s="37"/>
      <c r="AH80" s="37">
        <f>+J80+L80+N80+P80+R80+T80+V80+X80+Z80+AB80+AD80+AF80</f>
        <v>0.99999999999999978</v>
      </c>
      <c r="AI80" s="40">
        <f t="shared" si="3"/>
        <v>0</v>
      </c>
      <c r="AJ80" s="22" t="s">
        <v>213</v>
      </c>
      <c r="AK80" s="43" t="s">
        <v>78</v>
      </c>
      <c r="AL80" s="43" t="s">
        <v>78</v>
      </c>
      <c r="AM80" s="41" t="s">
        <v>206</v>
      </c>
      <c r="AN80" s="24" t="s">
        <v>207</v>
      </c>
      <c r="AO80" s="24" t="s">
        <v>208</v>
      </c>
      <c r="AP80" s="24" t="s">
        <v>209</v>
      </c>
      <c r="AQ80" s="72"/>
    </row>
    <row r="81" spans="1:43" ht="99.75" hidden="1">
      <c r="A81" s="38" t="s">
        <v>37</v>
      </c>
      <c r="B81" s="39" t="s">
        <v>38</v>
      </c>
      <c r="C81" s="39">
        <v>528</v>
      </c>
      <c r="D81" s="22" t="s">
        <v>203</v>
      </c>
      <c r="E81" s="22" t="s">
        <v>214</v>
      </c>
      <c r="F81" s="23">
        <v>44564</v>
      </c>
      <c r="G81" s="23">
        <v>44925</v>
      </c>
      <c r="H81" s="173"/>
      <c r="I81" s="37">
        <v>0.2</v>
      </c>
      <c r="J81" s="37">
        <v>0.08</v>
      </c>
      <c r="K81" s="37"/>
      <c r="L81" s="37">
        <v>0.08</v>
      </c>
      <c r="M81" s="37"/>
      <c r="N81" s="37">
        <v>0.09</v>
      </c>
      <c r="O81" s="37"/>
      <c r="P81" s="37">
        <v>0.09</v>
      </c>
      <c r="Q81" s="37"/>
      <c r="R81" s="37">
        <v>0.08</v>
      </c>
      <c r="S81" s="37"/>
      <c r="T81" s="37">
        <v>0.08</v>
      </c>
      <c r="U81" s="37"/>
      <c r="V81" s="37">
        <v>0.08</v>
      </c>
      <c r="W81" s="37"/>
      <c r="X81" s="37">
        <v>0.08</v>
      </c>
      <c r="Y81" s="37"/>
      <c r="Z81" s="37">
        <v>0.09</v>
      </c>
      <c r="AA81" s="37"/>
      <c r="AB81" s="37">
        <v>0.09</v>
      </c>
      <c r="AC81" s="37"/>
      <c r="AD81" s="37">
        <v>0.08</v>
      </c>
      <c r="AE81" s="37"/>
      <c r="AF81" s="37">
        <v>0.08</v>
      </c>
      <c r="AG81" s="37"/>
      <c r="AH81" s="37">
        <f>+J81+L81+N81+P81+R81+T81+V81+X81+Z81+AB81+AD81+AF81</f>
        <v>0.99999999999999978</v>
      </c>
      <c r="AI81" s="40">
        <f t="shared" si="3"/>
        <v>0</v>
      </c>
      <c r="AJ81" s="22" t="s">
        <v>215</v>
      </c>
      <c r="AK81" s="43" t="s">
        <v>78</v>
      </c>
      <c r="AL81" s="43" t="s">
        <v>78</v>
      </c>
      <c r="AM81" s="41" t="s">
        <v>206</v>
      </c>
      <c r="AN81" s="24" t="s">
        <v>207</v>
      </c>
      <c r="AO81" s="24" t="s">
        <v>208</v>
      </c>
      <c r="AP81" s="24" t="s">
        <v>209</v>
      </c>
      <c r="AQ81" s="72"/>
    </row>
    <row r="82" spans="1:43" ht="71.25" hidden="1">
      <c r="A82" s="38" t="s">
        <v>37</v>
      </c>
      <c r="B82" s="39" t="s">
        <v>38</v>
      </c>
      <c r="C82" s="39">
        <v>528</v>
      </c>
      <c r="D82" s="22" t="s">
        <v>203</v>
      </c>
      <c r="E82" s="22" t="s">
        <v>216</v>
      </c>
      <c r="F82" s="23">
        <v>44593</v>
      </c>
      <c r="G82" s="23">
        <v>44926</v>
      </c>
      <c r="H82" s="173"/>
      <c r="I82" s="37">
        <v>0.1</v>
      </c>
      <c r="J82" s="37"/>
      <c r="K82" s="37"/>
      <c r="L82" s="37">
        <v>0.09</v>
      </c>
      <c r="M82" s="37"/>
      <c r="N82" s="37">
        <v>0.09</v>
      </c>
      <c r="O82" s="37"/>
      <c r="P82" s="37">
        <v>0.09</v>
      </c>
      <c r="Q82" s="37"/>
      <c r="R82" s="37">
        <v>0.09</v>
      </c>
      <c r="S82" s="37"/>
      <c r="T82" s="37">
        <v>0.09</v>
      </c>
      <c r="U82" s="37"/>
      <c r="V82" s="37">
        <v>0.09</v>
      </c>
      <c r="W82" s="37"/>
      <c r="X82" s="37">
        <v>0.09</v>
      </c>
      <c r="Y82" s="37"/>
      <c r="Z82" s="37">
        <v>0.09</v>
      </c>
      <c r="AA82" s="37"/>
      <c r="AB82" s="37">
        <v>0.09</v>
      </c>
      <c r="AC82" s="37"/>
      <c r="AD82" s="37">
        <v>0.09</v>
      </c>
      <c r="AE82" s="37"/>
      <c r="AF82" s="37">
        <v>0.1</v>
      </c>
      <c r="AG82" s="37"/>
      <c r="AH82" s="37">
        <f>+J82+L82+N82+P82+R82+T82+V82+X82+Z82+AB82+AD82+AF82</f>
        <v>0.99999999999999978</v>
      </c>
      <c r="AI82" s="40">
        <f t="shared" si="3"/>
        <v>0</v>
      </c>
      <c r="AJ82" s="22" t="s">
        <v>217</v>
      </c>
      <c r="AK82" s="43" t="s">
        <v>78</v>
      </c>
      <c r="AL82" s="43" t="s">
        <v>78</v>
      </c>
      <c r="AM82" s="41" t="s">
        <v>206</v>
      </c>
      <c r="AN82" s="24" t="s">
        <v>207</v>
      </c>
      <c r="AO82" s="24" t="s">
        <v>208</v>
      </c>
      <c r="AP82" s="24" t="s">
        <v>209</v>
      </c>
      <c r="AQ82" s="72"/>
    </row>
    <row r="83" spans="1:43" ht="42.75" hidden="1">
      <c r="A83" s="38" t="s">
        <v>37</v>
      </c>
      <c r="B83" s="39" t="s">
        <v>38</v>
      </c>
      <c r="C83" s="39">
        <v>528</v>
      </c>
      <c r="D83" s="22" t="s">
        <v>203</v>
      </c>
      <c r="E83" s="22" t="s">
        <v>218</v>
      </c>
      <c r="F83" s="23">
        <v>44621</v>
      </c>
      <c r="G83" s="23">
        <v>44864</v>
      </c>
      <c r="H83" s="173"/>
      <c r="I83" s="37">
        <v>0.1</v>
      </c>
      <c r="J83" s="37"/>
      <c r="K83" s="37"/>
      <c r="L83" s="37"/>
      <c r="M83" s="37"/>
      <c r="N83" s="37">
        <v>0.5</v>
      </c>
      <c r="O83" s="37"/>
      <c r="P83" s="37"/>
      <c r="Q83" s="37"/>
      <c r="R83" s="37"/>
      <c r="S83" s="37"/>
      <c r="T83" s="37"/>
      <c r="U83" s="37"/>
      <c r="V83" s="37"/>
      <c r="W83" s="37"/>
      <c r="X83" s="37"/>
      <c r="Y83" s="37"/>
      <c r="Z83" s="37">
        <v>0.5</v>
      </c>
      <c r="AA83" s="37"/>
      <c r="AB83" s="37"/>
      <c r="AC83" s="37"/>
      <c r="AD83" s="37"/>
      <c r="AE83" s="37"/>
      <c r="AF83" s="37"/>
      <c r="AG83" s="37"/>
      <c r="AH83" s="37">
        <f>+J83+L83+N83+P83+R83+T83+V83+X83+Z83+AB83+AD83+AF83</f>
        <v>1</v>
      </c>
      <c r="AI83" s="40">
        <f t="shared" si="3"/>
        <v>0</v>
      </c>
      <c r="AJ83" s="22" t="s">
        <v>219</v>
      </c>
      <c r="AK83" s="43" t="s">
        <v>78</v>
      </c>
      <c r="AL83" s="43" t="s">
        <v>78</v>
      </c>
      <c r="AM83" s="41" t="s">
        <v>206</v>
      </c>
      <c r="AN83" s="24" t="s">
        <v>207</v>
      </c>
      <c r="AO83" s="24" t="s">
        <v>208</v>
      </c>
      <c r="AP83" s="24" t="s">
        <v>209</v>
      </c>
      <c r="AQ83" s="72"/>
    </row>
    <row r="84" spans="1:43" ht="42.75">
      <c r="A84" s="69" t="s">
        <v>37</v>
      </c>
      <c r="B84" s="70" t="s">
        <v>38</v>
      </c>
      <c r="C84" s="70">
        <v>528</v>
      </c>
      <c r="D84" s="71" t="s">
        <v>220</v>
      </c>
      <c r="E84" s="71" t="s">
        <v>221</v>
      </c>
      <c r="F84" s="81">
        <v>44564</v>
      </c>
      <c r="G84" s="81">
        <v>44592</v>
      </c>
      <c r="H84" s="208">
        <f>+I84+I85+I86</f>
        <v>1</v>
      </c>
      <c r="I84" s="68">
        <v>0.05</v>
      </c>
      <c r="J84" s="68">
        <v>1</v>
      </c>
      <c r="K84" s="68"/>
      <c r="L84" s="68"/>
      <c r="M84" s="68"/>
      <c r="N84" s="68"/>
      <c r="O84" s="68"/>
      <c r="P84" s="68"/>
      <c r="Q84" s="68"/>
      <c r="R84" s="68"/>
      <c r="S84" s="68"/>
      <c r="T84" s="68"/>
      <c r="U84" s="68"/>
      <c r="V84" s="68"/>
      <c r="W84" s="68"/>
      <c r="X84" s="68"/>
      <c r="Y84" s="68"/>
      <c r="Z84" s="68"/>
      <c r="AA84" s="68"/>
      <c r="AB84" s="68"/>
      <c r="AC84" s="68"/>
      <c r="AD84" s="68"/>
      <c r="AE84" s="68"/>
      <c r="AF84" s="68"/>
      <c r="AG84" s="68"/>
      <c r="AH84" s="68">
        <f t="shared" si="3"/>
        <v>1</v>
      </c>
      <c r="AI84" s="77">
        <f t="shared" si="3"/>
        <v>0</v>
      </c>
      <c r="AJ84" s="71" t="s">
        <v>222</v>
      </c>
      <c r="AK84" s="78" t="s">
        <v>78</v>
      </c>
      <c r="AL84" s="80" t="s">
        <v>78</v>
      </c>
      <c r="AM84" s="78" t="s">
        <v>223</v>
      </c>
      <c r="AN84" s="78" t="s">
        <v>882</v>
      </c>
      <c r="AO84" s="78" t="s">
        <v>224</v>
      </c>
      <c r="AP84" s="79" t="s">
        <v>226</v>
      </c>
      <c r="AQ84" s="82"/>
    </row>
    <row r="85" spans="1:43" ht="42.75">
      <c r="A85" s="69" t="s">
        <v>37</v>
      </c>
      <c r="B85" s="70" t="s">
        <v>38</v>
      </c>
      <c r="C85" s="70">
        <v>528</v>
      </c>
      <c r="D85" s="71" t="s">
        <v>220</v>
      </c>
      <c r="E85" s="71" t="s">
        <v>227</v>
      </c>
      <c r="F85" s="81">
        <v>44564</v>
      </c>
      <c r="G85" s="81">
        <v>44925</v>
      </c>
      <c r="H85" s="208"/>
      <c r="I85" s="68">
        <v>0.9</v>
      </c>
      <c r="J85" s="68">
        <v>0.1</v>
      </c>
      <c r="K85" s="68"/>
      <c r="L85" s="68">
        <v>0.12</v>
      </c>
      <c r="M85" s="68"/>
      <c r="N85" s="68">
        <v>0.06</v>
      </c>
      <c r="O85" s="68"/>
      <c r="P85" s="68">
        <v>0.05</v>
      </c>
      <c r="Q85" s="68"/>
      <c r="R85" s="68">
        <v>0.05</v>
      </c>
      <c r="S85" s="68"/>
      <c r="T85" s="68">
        <v>0.04</v>
      </c>
      <c r="U85" s="68"/>
      <c r="V85" s="68">
        <v>0.1</v>
      </c>
      <c r="W85" s="68"/>
      <c r="X85" s="68">
        <v>0.05</v>
      </c>
      <c r="Y85" s="68"/>
      <c r="Z85" s="68">
        <v>0.08</v>
      </c>
      <c r="AA85" s="68"/>
      <c r="AB85" s="68">
        <v>0.06</v>
      </c>
      <c r="AC85" s="68"/>
      <c r="AD85" s="68">
        <v>7.0000000000000007E-2</v>
      </c>
      <c r="AE85" s="68"/>
      <c r="AF85" s="68">
        <v>0.22</v>
      </c>
      <c r="AG85" s="68"/>
      <c r="AH85" s="68">
        <f t="shared" si="3"/>
        <v>1</v>
      </c>
      <c r="AI85" s="77">
        <f t="shared" si="3"/>
        <v>0</v>
      </c>
      <c r="AJ85" s="71" t="s">
        <v>228</v>
      </c>
      <c r="AK85" s="78" t="s">
        <v>78</v>
      </c>
      <c r="AL85" s="80" t="s">
        <v>78</v>
      </c>
      <c r="AM85" s="78" t="s">
        <v>223</v>
      </c>
      <c r="AN85" s="78" t="s">
        <v>882</v>
      </c>
      <c r="AO85" s="78" t="s">
        <v>224</v>
      </c>
      <c r="AP85" s="79" t="s">
        <v>226</v>
      </c>
      <c r="AQ85" s="82"/>
    </row>
    <row r="86" spans="1:43" ht="71.25">
      <c r="A86" s="69" t="s">
        <v>37</v>
      </c>
      <c r="B86" s="70" t="s">
        <v>38</v>
      </c>
      <c r="C86" s="70">
        <v>528</v>
      </c>
      <c r="D86" s="71" t="s">
        <v>220</v>
      </c>
      <c r="E86" s="71" t="s">
        <v>229</v>
      </c>
      <c r="F86" s="81">
        <v>44564</v>
      </c>
      <c r="G86" s="81">
        <v>44925</v>
      </c>
      <c r="H86" s="208"/>
      <c r="I86" s="68">
        <v>0.05</v>
      </c>
      <c r="J86" s="68"/>
      <c r="K86" s="68"/>
      <c r="L86" s="68"/>
      <c r="M86" s="68"/>
      <c r="N86" s="68"/>
      <c r="O86" s="68"/>
      <c r="P86" s="68">
        <v>0.33329999999999999</v>
      </c>
      <c r="Q86" s="68"/>
      <c r="R86" s="68"/>
      <c r="S86" s="68"/>
      <c r="T86" s="68"/>
      <c r="U86" s="68"/>
      <c r="V86" s="68">
        <v>0.33329999999999999</v>
      </c>
      <c r="W86" s="68"/>
      <c r="X86" s="68"/>
      <c r="Y86" s="68"/>
      <c r="Z86" s="68"/>
      <c r="AA86" s="68"/>
      <c r="AB86" s="68">
        <v>0.33329999999999999</v>
      </c>
      <c r="AC86" s="68"/>
      <c r="AD86" s="68"/>
      <c r="AE86" s="68"/>
      <c r="AF86" s="68"/>
      <c r="AG86" s="68"/>
      <c r="AH86" s="68">
        <f t="shared" si="3"/>
        <v>0.99990000000000001</v>
      </c>
      <c r="AI86" s="77">
        <f t="shared" si="3"/>
        <v>0</v>
      </c>
      <c r="AJ86" s="71" t="s">
        <v>230</v>
      </c>
      <c r="AK86" s="78" t="s">
        <v>78</v>
      </c>
      <c r="AL86" s="80" t="s">
        <v>78</v>
      </c>
      <c r="AM86" s="78" t="s">
        <v>223</v>
      </c>
      <c r="AN86" s="78" t="s">
        <v>882</v>
      </c>
      <c r="AO86" s="78" t="s">
        <v>224</v>
      </c>
      <c r="AP86" s="79" t="s">
        <v>226</v>
      </c>
      <c r="AQ86" s="82"/>
    </row>
    <row r="87" spans="1:43" ht="63.75" hidden="1" customHeight="1">
      <c r="A87" s="38" t="s">
        <v>37</v>
      </c>
      <c r="B87" s="39" t="s">
        <v>38</v>
      </c>
      <c r="C87" s="39">
        <v>528</v>
      </c>
      <c r="D87" s="22" t="s">
        <v>231</v>
      </c>
      <c r="E87" s="22" t="s">
        <v>232</v>
      </c>
      <c r="F87" s="23">
        <v>44593</v>
      </c>
      <c r="G87" s="23">
        <v>44620</v>
      </c>
      <c r="H87" s="173">
        <f>+I87+I88+I89+I90</f>
        <v>1</v>
      </c>
      <c r="I87" s="37">
        <v>0.2</v>
      </c>
      <c r="J87" s="37"/>
      <c r="K87" s="37"/>
      <c r="L87" s="37">
        <v>1</v>
      </c>
      <c r="M87" s="37"/>
      <c r="N87" s="37"/>
      <c r="O87" s="37"/>
      <c r="P87" s="37"/>
      <c r="Q87" s="37"/>
      <c r="R87" s="37"/>
      <c r="S87" s="37"/>
      <c r="T87" s="37"/>
      <c r="U87" s="37"/>
      <c r="V87" s="37"/>
      <c r="W87" s="37"/>
      <c r="X87" s="37"/>
      <c r="Y87" s="37"/>
      <c r="Z87" s="37"/>
      <c r="AA87" s="37"/>
      <c r="AB87" s="37"/>
      <c r="AC87" s="37"/>
      <c r="AD87" s="37"/>
      <c r="AE87" s="37"/>
      <c r="AF87" s="37"/>
      <c r="AG87" s="37"/>
      <c r="AH87" s="37">
        <f>+J87+L87+N87+P87+R87+T87+V87+X87+Z87+AB87+AD87+AF87</f>
        <v>1</v>
      </c>
      <c r="AI87" s="40">
        <f>+K87+M87+O87+Q87+S87+U87+W87+Y87+AA87+AC87+AE87+AG87</f>
        <v>0</v>
      </c>
      <c r="AJ87" s="22" t="s">
        <v>233</v>
      </c>
      <c r="AK87" s="201">
        <v>1</v>
      </c>
      <c r="AL87" s="196">
        <v>1444923661</v>
      </c>
      <c r="AM87" s="41" t="s">
        <v>234</v>
      </c>
      <c r="AN87" s="41" t="s">
        <v>235</v>
      </c>
      <c r="AO87" s="24" t="s">
        <v>236</v>
      </c>
      <c r="AP87" s="24" t="s">
        <v>225</v>
      </c>
      <c r="AQ87" s="72"/>
    </row>
    <row r="88" spans="1:43" ht="61.5" hidden="1" customHeight="1">
      <c r="A88" s="38" t="s">
        <v>37</v>
      </c>
      <c r="B88" s="39" t="s">
        <v>38</v>
      </c>
      <c r="C88" s="39">
        <v>528</v>
      </c>
      <c r="D88" s="22" t="s">
        <v>231</v>
      </c>
      <c r="E88" s="22" t="s">
        <v>237</v>
      </c>
      <c r="F88" s="23">
        <v>44593</v>
      </c>
      <c r="G88" s="23">
        <v>44620</v>
      </c>
      <c r="H88" s="173"/>
      <c r="I88" s="37">
        <v>0.2</v>
      </c>
      <c r="J88" s="37"/>
      <c r="K88" s="37"/>
      <c r="L88" s="37">
        <v>1</v>
      </c>
      <c r="M88" s="37"/>
      <c r="N88" s="37"/>
      <c r="O88" s="37"/>
      <c r="P88" s="37"/>
      <c r="Q88" s="37"/>
      <c r="R88" s="37"/>
      <c r="S88" s="37"/>
      <c r="T88" s="37"/>
      <c r="U88" s="37"/>
      <c r="V88" s="37"/>
      <c r="W88" s="37"/>
      <c r="X88" s="37"/>
      <c r="Y88" s="37"/>
      <c r="Z88" s="37"/>
      <c r="AA88" s="37"/>
      <c r="AB88" s="37"/>
      <c r="AC88" s="37"/>
      <c r="AD88" s="37"/>
      <c r="AE88" s="37"/>
      <c r="AF88" s="37"/>
      <c r="AG88" s="37"/>
      <c r="AH88" s="37">
        <f t="shared" ref="AH88:AI113" si="4">+J88+L88+N88+P88+R88+T88+V88+X88+Z88+AB88+AD88+AF88</f>
        <v>1</v>
      </c>
      <c r="AI88" s="40">
        <f t="shared" si="4"/>
        <v>0</v>
      </c>
      <c r="AJ88" s="22" t="s">
        <v>238</v>
      </c>
      <c r="AK88" s="201"/>
      <c r="AL88" s="197"/>
      <c r="AM88" s="41" t="s">
        <v>234</v>
      </c>
      <c r="AN88" s="41" t="s">
        <v>235</v>
      </c>
      <c r="AO88" s="24" t="s">
        <v>236</v>
      </c>
      <c r="AP88" s="24" t="s">
        <v>225</v>
      </c>
      <c r="AQ88" s="72"/>
    </row>
    <row r="89" spans="1:43" ht="49.5" hidden="1" customHeight="1">
      <c r="A89" s="38" t="s">
        <v>37</v>
      </c>
      <c r="B89" s="39" t="s">
        <v>38</v>
      </c>
      <c r="C89" s="39">
        <v>528</v>
      </c>
      <c r="D89" s="22" t="s">
        <v>231</v>
      </c>
      <c r="E89" s="22" t="s">
        <v>239</v>
      </c>
      <c r="F89" s="23">
        <v>44621</v>
      </c>
      <c r="G89" s="23">
        <v>44925</v>
      </c>
      <c r="H89" s="173"/>
      <c r="I89" s="37">
        <v>0.5</v>
      </c>
      <c r="J89" s="37"/>
      <c r="K89" s="37"/>
      <c r="L89" s="65"/>
      <c r="M89" s="37"/>
      <c r="N89" s="65">
        <v>0.1</v>
      </c>
      <c r="O89" s="37"/>
      <c r="P89" s="65">
        <v>0.1</v>
      </c>
      <c r="Q89" s="37"/>
      <c r="R89" s="65">
        <v>0.1</v>
      </c>
      <c r="S89" s="37"/>
      <c r="T89" s="65">
        <v>0.1</v>
      </c>
      <c r="U89" s="37"/>
      <c r="V89" s="65">
        <v>0.1</v>
      </c>
      <c r="W89" s="37"/>
      <c r="X89" s="65">
        <v>0.1</v>
      </c>
      <c r="Y89" s="37"/>
      <c r="Z89" s="65">
        <v>0.1</v>
      </c>
      <c r="AA89" s="37"/>
      <c r="AB89" s="65">
        <v>0.1</v>
      </c>
      <c r="AC89" s="37"/>
      <c r="AD89" s="65">
        <v>0.1</v>
      </c>
      <c r="AE89" s="37"/>
      <c r="AF89" s="65">
        <v>0.1</v>
      </c>
      <c r="AG89" s="37"/>
      <c r="AH89" s="37">
        <f t="shared" si="4"/>
        <v>0.99999999999999989</v>
      </c>
      <c r="AI89" s="40">
        <f t="shared" si="4"/>
        <v>0</v>
      </c>
      <c r="AJ89" s="22" t="s">
        <v>240</v>
      </c>
      <c r="AK89" s="201"/>
      <c r="AL89" s="197"/>
      <c r="AM89" s="41" t="s">
        <v>234</v>
      </c>
      <c r="AN89" s="41" t="s">
        <v>235</v>
      </c>
      <c r="AO89" s="24" t="s">
        <v>236</v>
      </c>
      <c r="AP89" s="24" t="s">
        <v>225</v>
      </c>
      <c r="AQ89" s="72"/>
    </row>
    <row r="90" spans="1:43" ht="56.25" hidden="1" customHeight="1">
      <c r="A90" s="38" t="s">
        <v>37</v>
      </c>
      <c r="B90" s="39" t="s">
        <v>38</v>
      </c>
      <c r="C90" s="39">
        <v>528</v>
      </c>
      <c r="D90" s="22" t="s">
        <v>231</v>
      </c>
      <c r="E90" s="22" t="s">
        <v>241</v>
      </c>
      <c r="F90" s="23">
        <v>44621</v>
      </c>
      <c r="G90" s="23">
        <v>44925</v>
      </c>
      <c r="H90" s="173"/>
      <c r="I90" s="37">
        <v>0.1</v>
      </c>
      <c r="J90" s="37"/>
      <c r="K90" s="37"/>
      <c r="L90" s="37"/>
      <c r="M90" s="37"/>
      <c r="N90" s="37">
        <v>0.25</v>
      </c>
      <c r="O90" s="37"/>
      <c r="P90" s="37"/>
      <c r="Q90" s="37"/>
      <c r="R90" s="37"/>
      <c r="S90" s="37"/>
      <c r="T90" s="37">
        <v>0.25</v>
      </c>
      <c r="U90" s="37"/>
      <c r="V90" s="37"/>
      <c r="W90" s="37"/>
      <c r="X90" s="37"/>
      <c r="Y90" s="37"/>
      <c r="Z90" s="37">
        <v>0.25</v>
      </c>
      <c r="AA90" s="37"/>
      <c r="AB90" s="37"/>
      <c r="AC90" s="37"/>
      <c r="AD90" s="37"/>
      <c r="AE90" s="37"/>
      <c r="AF90" s="37">
        <v>0.25</v>
      </c>
      <c r="AG90" s="37"/>
      <c r="AH90" s="37">
        <f t="shared" si="4"/>
        <v>1</v>
      </c>
      <c r="AI90" s="40">
        <f t="shared" si="4"/>
        <v>0</v>
      </c>
      <c r="AJ90" s="22" t="s">
        <v>242</v>
      </c>
      <c r="AK90" s="201"/>
      <c r="AL90" s="198"/>
      <c r="AM90" s="41" t="s">
        <v>234</v>
      </c>
      <c r="AN90" s="41" t="s">
        <v>235</v>
      </c>
      <c r="AO90" s="24" t="s">
        <v>236</v>
      </c>
      <c r="AP90" s="24" t="s">
        <v>225</v>
      </c>
      <c r="AQ90" s="72"/>
    </row>
    <row r="91" spans="1:43" ht="56.25" hidden="1" customHeight="1">
      <c r="A91" s="38" t="s">
        <v>37</v>
      </c>
      <c r="B91" s="39" t="s">
        <v>38</v>
      </c>
      <c r="C91" s="39">
        <v>527</v>
      </c>
      <c r="D91" s="22" t="s">
        <v>243</v>
      </c>
      <c r="E91" s="22" t="s">
        <v>244</v>
      </c>
      <c r="F91" s="23">
        <v>44562</v>
      </c>
      <c r="G91" s="23">
        <v>44926</v>
      </c>
      <c r="H91" s="173">
        <f>+I91+I92+I93+I94+I95+I96+I97+I98</f>
        <v>0.99999999999999989</v>
      </c>
      <c r="I91" s="37">
        <v>0.1</v>
      </c>
      <c r="J91" s="37"/>
      <c r="K91" s="37"/>
      <c r="L91" s="37"/>
      <c r="M91" s="37"/>
      <c r="N91" s="37">
        <v>0.25</v>
      </c>
      <c r="O91" s="37"/>
      <c r="P91" s="37"/>
      <c r="Q91" s="37"/>
      <c r="R91" s="37"/>
      <c r="S91" s="37"/>
      <c r="T91" s="37">
        <v>0.25</v>
      </c>
      <c r="U91" s="37"/>
      <c r="V91" s="37"/>
      <c r="W91" s="37"/>
      <c r="X91" s="37"/>
      <c r="Y91" s="37"/>
      <c r="Z91" s="37">
        <v>0.25</v>
      </c>
      <c r="AA91" s="37"/>
      <c r="AB91" s="37"/>
      <c r="AC91" s="37"/>
      <c r="AD91" s="37"/>
      <c r="AE91" s="37"/>
      <c r="AF91" s="37">
        <v>0.25</v>
      </c>
      <c r="AG91" s="37"/>
      <c r="AH91" s="37">
        <f t="shared" si="4"/>
        <v>1</v>
      </c>
      <c r="AI91" s="40">
        <f t="shared" si="4"/>
        <v>0</v>
      </c>
      <c r="AJ91" s="22" t="s">
        <v>245</v>
      </c>
      <c r="AK91" s="41" t="s">
        <v>78</v>
      </c>
      <c r="AL91" s="43" t="s">
        <v>78</v>
      </c>
      <c r="AM91" s="41" t="s">
        <v>234</v>
      </c>
      <c r="AN91" s="41" t="s">
        <v>246</v>
      </c>
      <c r="AO91" s="24" t="s">
        <v>236</v>
      </c>
      <c r="AP91" s="24" t="s">
        <v>225</v>
      </c>
      <c r="AQ91" s="72"/>
    </row>
    <row r="92" spans="1:43" ht="56.25" hidden="1" customHeight="1">
      <c r="A92" s="38" t="s">
        <v>37</v>
      </c>
      <c r="B92" s="39" t="s">
        <v>38</v>
      </c>
      <c r="C92" s="39">
        <v>527</v>
      </c>
      <c r="D92" s="22" t="s">
        <v>243</v>
      </c>
      <c r="E92" s="22" t="s">
        <v>247</v>
      </c>
      <c r="F92" s="23">
        <v>44774</v>
      </c>
      <c r="G92" s="23">
        <v>44895</v>
      </c>
      <c r="H92" s="173"/>
      <c r="I92" s="37">
        <v>0.1</v>
      </c>
      <c r="J92" s="37"/>
      <c r="K92" s="37"/>
      <c r="L92" s="37"/>
      <c r="M92" s="37"/>
      <c r="N92" s="37"/>
      <c r="O92" s="37"/>
      <c r="P92" s="37"/>
      <c r="Q92" s="37"/>
      <c r="R92" s="37"/>
      <c r="S92" s="37"/>
      <c r="T92" s="37"/>
      <c r="U92" s="37"/>
      <c r="V92" s="37"/>
      <c r="W92" s="37"/>
      <c r="X92" s="37">
        <v>0.1</v>
      </c>
      <c r="Y92" s="37"/>
      <c r="Z92" s="37">
        <v>0.1</v>
      </c>
      <c r="AA92" s="37"/>
      <c r="AB92" s="37">
        <v>0.7</v>
      </c>
      <c r="AC92" s="37"/>
      <c r="AD92" s="37">
        <v>0.1</v>
      </c>
      <c r="AE92" s="37"/>
      <c r="AF92" s="37"/>
      <c r="AG92" s="37"/>
      <c r="AH92" s="37">
        <f t="shared" si="4"/>
        <v>0.99999999999999989</v>
      </c>
      <c r="AI92" s="40">
        <f t="shared" si="4"/>
        <v>0</v>
      </c>
      <c r="AJ92" s="22" t="s">
        <v>248</v>
      </c>
      <c r="AK92" s="41" t="s">
        <v>78</v>
      </c>
      <c r="AL92" s="43" t="s">
        <v>78</v>
      </c>
      <c r="AM92" s="41" t="s">
        <v>234</v>
      </c>
      <c r="AN92" s="41" t="s">
        <v>249</v>
      </c>
      <c r="AO92" s="24" t="s">
        <v>236</v>
      </c>
      <c r="AP92" s="24" t="s">
        <v>225</v>
      </c>
      <c r="AQ92" s="72"/>
    </row>
    <row r="93" spans="1:43" ht="56.25" hidden="1" customHeight="1">
      <c r="A93" s="38" t="s">
        <v>37</v>
      </c>
      <c r="B93" s="39" t="s">
        <v>38</v>
      </c>
      <c r="C93" s="39">
        <v>527</v>
      </c>
      <c r="D93" s="22" t="s">
        <v>243</v>
      </c>
      <c r="E93" s="44" t="s">
        <v>250</v>
      </c>
      <c r="F93" s="23">
        <v>44562</v>
      </c>
      <c r="G93" s="23">
        <v>44926</v>
      </c>
      <c r="H93" s="173"/>
      <c r="I93" s="37">
        <v>0.1</v>
      </c>
      <c r="J93" s="37">
        <v>0.2</v>
      </c>
      <c r="K93" s="37"/>
      <c r="L93" s="37"/>
      <c r="M93" s="37"/>
      <c r="N93" s="37"/>
      <c r="O93" s="37"/>
      <c r="P93" s="37">
        <v>0.2</v>
      </c>
      <c r="Q93" s="37"/>
      <c r="R93" s="37"/>
      <c r="S93" s="37"/>
      <c r="T93" s="37"/>
      <c r="U93" s="37"/>
      <c r="V93" s="37">
        <v>0.2</v>
      </c>
      <c r="W93" s="37"/>
      <c r="X93" s="37"/>
      <c r="Y93" s="37"/>
      <c r="Z93" s="37"/>
      <c r="AA93" s="37"/>
      <c r="AB93" s="37">
        <v>0.2</v>
      </c>
      <c r="AC93" s="37"/>
      <c r="AD93" s="37"/>
      <c r="AE93" s="37"/>
      <c r="AF93" s="37">
        <v>0.2</v>
      </c>
      <c r="AG93" s="37"/>
      <c r="AH93" s="37">
        <f t="shared" si="4"/>
        <v>1</v>
      </c>
      <c r="AI93" s="40">
        <f t="shared" si="4"/>
        <v>0</v>
      </c>
      <c r="AJ93" s="22" t="s">
        <v>251</v>
      </c>
      <c r="AK93" s="41" t="s">
        <v>78</v>
      </c>
      <c r="AL93" s="43" t="s">
        <v>78</v>
      </c>
      <c r="AM93" s="41" t="s">
        <v>234</v>
      </c>
      <c r="AN93" s="24" t="s">
        <v>236</v>
      </c>
      <c r="AO93" s="24" t="s">
        <v>236</v>
      </c>
      <c r="AP93" s="24" t="s">
        <v>225</v>
      </c>
      <c r="AQ93" s="72"/>
    </row>
    <row r="94" spans="1:43" ht="72.75" hidden="1" customHeight="1">
      <c r="A94" s="38" t="s">
        <v>37</v>
      </c>
      <c r="B94" s="39" t="s">
        <v>38</v>
      </c>
      <c r="C94" s="39">
        <v>527</v>
      </c>
      <c r="D94" s="22" t="s">
        <v>243</v>
      </c>
      <c r="E94" s="22" t="s">
        <v>252</v>
      </c>
      <c r="F94" s="23">
        <v>44562</v>
      </c>
      <c r="G94" s="23">
        <v>44926</v>
      </c>
      <c r="H94" s="173"/>
      <c r="I94" s="37">
        <v>0.2</v>
      </c>
      <c r="J94" s="37">
        <v>0.1</v>
      </c>
      <c r="K94" s="37"/>
      <c r="L94" s="37">
        <v>0.08</v>
      </c>
      <c r="M94" s="37"/>
      <c r="N94" s="37">
        <v>0.08</v>
      </c>
      <c r="O94" s="37"/>
      <c r="P94" s="37">
        <v>0.08</v>
      </c>
      <c r="Q94" s="37"/>
      <c r="R94" s="37">
        <v>0.08</v>
      </c>
      <c r="S94" s="37"/>
      <c r="T94" s="37">
        <v>0.08</v>
      </c>
      <c r="U94" s="37"/>
      <c r="V94" s="37">
        <v>0.08</v>
      </c>
      <c r="W94" s="37"/>
      <c r="X94" s="37">
        <v>0.08</v>
      </c>
      <c r="Y94" s="37"/>
      <c r="Z94" s="37">
        <v>0.08</v>
      </c>
      <c r="AA94" s="37"/>
      <c r="AB94" s="37">
        <v>0.08</v>
      </c>
      <c r="AC94" s="37"/>
      <c r="AD94" s="37">
        <v>0.08</v>
      </c>
      <c r="AE94" s="37"/>
      <c r="AF94" s="37">
        <v>0.1</v>
      </c>
      <c r="AG94" s="37"/>
      <c r="AH94" s="37">
        <f t="shared" si="4"/>
        <v>0.99999999999999978</v>
      </c>
      <c r="AI94" s="40">
        <f t="shared" si="4"/>
        <v>0</v>
      </c>
      <c r="AJ94" s="22" t="s">
        <v>253</v>
      </c>
      <c r="AK94" s="41" t="s">
        <v>78</v>
      </c>
      <c r="AL94" s="43" t="s">
        <v>78</v>
      </c>
      <c r="AM94" s="41" t="s">
        <v>234</v>
      </c>
      <c r="AN94" s="41" t="s">
        <v>254</v>
      </c>
      <c r="AO94" s="24" t="s">
        <v>236</v>
      </c>
      <c r="AP94" s="24" t="s">
        <v>225</v>
      </c>
      <c r="AQ94" s="72"/>
    </row>
    <row r="95" spans="1:43" ht="56.25" hidden="1" customHeight="1">
      <c r="A95" s="38" t="s">
        <v>37</v>
      </c>
      <c r="B95" s="39" t="s">
        <v>38</v>
      </c>
      <c r="C95" s="39">
        <v>527</v>
      </c>
      <c r="D95" s="22" t="s">
        <v>243</v>
      </c>
      <c r="E95" s="22" t="s">
        <v>255</v>
      </c>
      <c r="F95" s="23">
        <v>44562</v>
      </c>
      <c r="G95" s="23">
        <v>44926</v>
      </c>
      <c r="H95" s="173"/>
      <c r="I95" s="37">
        <v>0.2</v>
      </c>
      <c r="J95" s="37">
        <v>0.1</v>
      </c>
      <c r="K95" s="37"/>
      <c r="L95" s="37">
        <v>0.08</v>
      </c>
      <c r="M95" s="37"/>
      <c r="N95" s="37">
        <v>0.08</v>
      </c>
      <c r="O95" s="37"/>
      <c r="P95" s="37">
        <v>0.08</v>
      </c>
      <c r="Q95" s="37"/>
      <c r="R95" s="37">
        <v>0.08</v>
      </c>
      <c r="S95" s="37"/>
      <c r="T95" s="37">
        <v>0.08</v>
      </c>
      <c r="U95" s="37"/>
      <c r="V95" s="37">
        <v>0.08</v>
      </c>
      <c r="W95" s="37"/>
      <c r="X95" s="37">
        <v>0.08</v>
      </c>
      <c r="Y95" s="37"/>
      <c r="Z95" s="37">
        <v>0.08</v>
      </c>
      <c r="AA95" s="37"/>
      <c r="AB95" s="37">
        <v>0.08</v>
      </c>
      <c r="AC95" s="37"/>
      <c r="AD95" s="37">
        <v>0.08</v>
      </c>
      <c r="AE95" s="37"/>
      <c r="AF95" s="37">
        <v>0.1</v>
      </c>
      <c r="AG95" s="37"/>
      <c r="AH95" s="37">
        <f t="shared" si="4"/>
        <v>0.99999999999999978</v>
      </c>
      <c r="AI95" s="40">
        <f t="shared" si="4"/>
        <v>0</v>
      </c>
      <c r="AJ95" s="22" t="s">
        <v>256</v>
      </c>
      <c r="AK95" s="41" t="s">
        <v>78</v>
      </c>
      <c r="AL95" s="43" t="s">
        <v>78</v>
      </c>
      <c r="AM95" s="41" t="s">
        <v>234</v>
      </c>
      <c r="AN95" s="41" t="s">
        <v>257</v>
      </c>
      <c r="AO95" s="24" t="s">
        <v>236</v>
      </c>
      <c r="AP95" s="24" t="s">
        <v>225</v>
      </c>
      <c r="AQ95" s="72"/>
    </row>
    <row r="96" spans="1:43" ht="56.25" hidden="1" customHeight="1">
      <c r="A96" s="38" t="s">
        <v>37</v>
      </c>
      <c r="B96" s="39" t="s">
        <v>38</v>
      </c>
      <c r="C96" s="39">
        <v>527</v>
      </c>
      <c r="D96" s="22" t="s">
        <v>243</v>
      </c>
      <c r="E96" s="22" t="s">
        <v>258</v>
      </c>
      <c r="F96" s="23">
        <v>44593</v>
      </c>
      <c r="G96" s="23" t="s">
        <v>259</v>
      </c>
      <c r="H96" s="173"/>
      <c r="I96" s="37">
        <v>0.1</v>
      </c>
      <c r="J96" s="37"/>
      <c r="K96" s="37"/>
      <c r="L96" s="37">
        <v>0.1</v>
      </c>
      <c r="M96" s="37"/>
      <c r="N96" s="37">
        <v>0.1</v>
      </c>
      <c r="O96" s="37"/>
      <c r="P96" s="37">
        <v>0.1</v>
      </c>
      <c r="Q96" s="37"/>
      <c r="R96" s="37">
        <v>0.1</v>
      </c>
      <c r="S96" s="37"/>
      <c r="T96" s="37">
        <v>0.1</v>
      </c>
      <c r="U96" s="37"/>
      <c r="V96" s="37">
        <v>0.1</v>
      </c>
      <c r="W96" s="37"/>
      <c r="X96" s="37">
        <v>0.1</v>
      </c>
      <c r="Y96" s="37"/>
      <c r="Z96" s="37">
        <v>0.1</v>
      </c>
      <c r="AA96" s="37"/>
      <c r="AB96" s="37">
        <v>0.1</v>
      </c>
      <c r="AC96" s="37"/>
      <c r="AD96" s="37">
        <v>0.1</v>
      </c>
      <c r="AE96" s="37"/>
      <c r="AF96" s="37"/>
      <c r="AG96" s="37"/>
      <c r="AH96" s="37">
        <f t="shared" si="4"/>
        <v>0.99999999999999989</v>
      </c>
      <c r="AI96" s="40">
        <f t="shared" si="4"/>
        <v>0</v>
      </c>
      <c r="AJ96" s="22" t="s">
        <v>260</v>
      </c>
      <c r="AK96" s="41" t="s">
        <v>78</v>
      </c>
      <c r="AL96" s="43" t="s">
        <v>78</v>
      </c>
      <c r="AM96" s="41" t="s">
        <v>234</v>
      </c>
      <c r="AN96" s="41" t="s">
        <v>261</v>
      </c>
      <c r="AO96" s="24" t="s">
        <v>236</v>
      </c>
      <c r="AP96" s="24" t="s">
        <v>225</v>
      </c>
      <c r="AQ96" s="72"/>
    </row>
    <row r="97" spans="1:43" ht="56.25" hidden="1" customHeight="1">
      <c r="A97" s="38" t="s">
        <v>37</v>
      </c>
      <c r="B97" s="39" t="s">
        <v>38</v>
      </c>
      <c r="C97" s="39">
        <v>527</v>
      </c>
      <c r="D97" s="22" t="s">
        <v>243</v>
      </c>
      <c r="E97" s="22" t="s">
        <v>262</v>
      </c>
      <c r="F97" s="23">
        <v>44593</v>
      </c>
      <c r="G97" s="23" t="s">
        <v>259</v>
      </c>
      <c r="H97" s="173"/>
      <c r="I97" s="37">
        <v>0.1</v>
      </c>
      <c r="J97" s="37"/>
      <c r="K97" s="37"/>
      <c r="L97" s="37">
        <v>0.1</v>
      </c>
      <c r="M97" s="37"/>
      <c r="N97" s="37">
        <v>0.1</v>
      </c>
      <c r="O97" s="37"/>
      <c r="P97" s="37">
        <v>0.1</v>
      </c>
      <c r="Q97" s="37"/>
      <c r="R97" s="37">
        <v>0.1</v>
      </c>
      <c r="S97" s="37"/>
      <c r="T97" s="37">
        <v>0.1</v>
      </c>
      <c r="U97" s="37"/>
      <c r="V97" s="37">
        <v>0.1</v>
      </c>
      <c r="W97" s="37"/>
      <c r="X97" s="37">
        <v>0.1</v>
      </c>
      <c r="Y97" s="37"/>
      <c r="Z97" s="37">
        <v>0.1</v>
      </c>
      <c r="AA97" s="37"/>
      <c r="AB97" s="37">
        <v>0.1</v>
      </c>
      <c r="AC97" s="37"/>
      <c r="AD97" s="37">
        <v>0.1</v>
      </c>
      <c r="AE97" s="37"/>
      <c r="AF97" s="37"/>
      <c r="AG97" s="37"/>
      <c r="AH97" s="37">
        <f t="shared" si="4"/>
        <v>0.99999999999999989</v>
      </c>
      <c r="AI97" s="40">
        <f t="shared" si="4"/>
        <v>0</v>
      </c>
      <c r="AJ97" s="22" t="s">
        <v>263</v>
      </c>
      <c r="AK97" s="41" t="s">
        <v>78</v>
      </c>
      <c r="AL97" s="43" t="s">
        <v>78</v>
      </c>
      <c r="AM97" s="41" t="s">
        <v>234</v>
      </c>
      <c r="AN97" s="41" t="s">
        <v>261</v>
      </c>
      <c r="AO97" s="24" t="s">
        <v>236</v>
      </c>
      <c r="AP97" s="24" t="s">
        <v>225</v>
      </c>
      <c r="AQ97" s="72"/>
    </row>
    <row r="98" spans="1:43" ht="56.25" hidden="1" customHeight="1">
      <c r="A98" s="38" t="s">
        <v>37</v>
      </c>
      <c r="B98" s="39" t="s">
        <v>38</v>
      </c>
      <c r="C98" s="39">
        <v>527</v>
      </c>
      <c r="D98" s="22" t="s">
        <v>243</v>
      </c>
      <c r="E98" s="22" t="s">
        <v>264</v>
      </c>
      <c r="F98" s="23">
        <v>44621</v>
      </c>
      <c r="G98" s="23">
        <v>44803</v>
      </c>
      <c r="H98" s="173"/>
      <c r="I98" s="37">
        <v>0.1</v>
      </c>
      <c r="J98" s="37"/>
      <c r="K98" s="37"/>
      <c r="L98" s="37"/>
      <c r="M98" s="37"/>
      <c r="N98" s="37">
        <v>0.1</v>
      </c>
      <c r="O98" s="37"/>
      <c r="P98" s="37">
        <v>0.2</v>
      </c>
      <c r="Q98" s="37"/>
      <c r="R98" s="37">
        <v>0.2</v>
      </c>
      <c r="S98" s="37"/>
      <c r="T98" s="37">
        <v>0.2</v>
      </c>
      <c r="U98" s="37"/>
      <c r="V98" s="37">
        <v>0.2</v>
      </c>
      <c r="W98" s="37"/>
      <c r="X98" s="37">
        <v>0.1</v>
      </c>
      <c r="Y98" s="37"/>
      <c r="Z98" s="37"/>
      <c r="AA98" s="37"/>
      <c r="AB98" s="37"/>
      <c r="AC98" s="37"/>
      <c r="AD98" s="37"/>
      <c r="AE98" s="37"/>
      <c r="AF98" s="37"/>
      <c r="AG98" s="37"/>
      <c r="AH98" s="37">
        <f t="shared" si="4"/>
        <v>0.99999999999999989</v>
      </c>
      <c r="AI98" s="40">
        <f t="shared" si="4"/>
        <v>0</v>
      </c>
      <c r="AJ98" s="22" t="s">
        <v>265</v>
      </c>
      <c r="AK98" s="41" t="s">
        <v>78</v>
      </c>
      <c r="AL98" s="43" t="s">
        <v>78</v>
      </c>
      <c r="AM98" s="41" t="s">
        <v>234</v>
      </c>
      <c r="AN98" s="41" t="s">
        <v>261</v>
      </c>
      <c r="AO98" s="24" t="s">
        <v>236</v>
      </c>
      <c r="AP98" s="24" t="s">
        <v>225</v>
      </c>
      <c r="AQ98" s="72"/>
    </row>
    <row r="99" spans="1:43" ht="58.5" hidden="1">
      <c r="A99" s="38" t="s">
        <v>37</v>
      </c>
      <c r="B99" s="39" t="s">
        <v>38</v>
      </c>
      <c r="C99" s="39">
        <v>528</v>
      </c>
      <c r="D99" s="22" t="s">
        <v>266</v>
      </c>
      <c r="E99" s="45" t="s">
        <v>267</v>
      </c>
      <c r="F99" s="23">
        <v>44564</v>
      </c>
      <c r="G99" s="23">
        <v>44926</v>
      </c>
      <c r="H99" s="173">
        <f>+I99+I100+I101+I102+I103+I104+I105+I106+I107+I108</f>
        <v>1</v>
      </c>
      <c r="I99" s="37">
        <v>0.2</v>
      </c>
      <c r="J99" s="37"/>
      <c r="K99" s="37"/>
      <c r="L99" s="37">
        <v>0.25</v>
      </c>
      <c r="M99" s="37"/>
      <c r="N99" s="37"/>
      <c r="O99" s="37"/>
      <c r="P99" s="37">
        <v>0.25</v>
      </c>
      <c r="Q99" s="37"/>
      <c r="R99" s="37"/>
      <c r="S99" s="37"/>
      <c r="T99" s="37"/>
      <c r="U99" s="37"/>
      <c r="V99" s="37">
        <v>0.25</v>
      </c>
      <c r="W99" s="37"/>
      <c r="X99" s="37"/>
      <c r="Y99" s="37"/>
      <c r="Z99" s="37"/>
      <c r="AA99" s="37"/>
      <c r="AB99" s="37"/>
      <c r="AC99" s="37"/>
      <c r="AD99" s="37"/>
      <c r="AE99" s="37"/>
      <c r="AF99" s="37">
        <v>0.25</v>
      </c>
      <c r="AG99" s="37"/>
      <c r="AH99" s="37">
        <f t="shared" si="4"/>
        <v>1</v>
      </c>
      <c r="AI99" s="40">
        <f t="shared" si="4"/>
        <v>0</v>
      </c>
      <c r="AJ99" s="22" t="s">
        <v>268</v>
      </c>
      <c r="AK99" s="43" t="s">
        <v>78</v>
      </c>
      <c r="AL99" s="43" t="s">
        <v>78</v>
      </c>
      <c r="AM99" s="41" t="s">
        <v>234</v>
      </c>
      <c r="AN99" s="41" t="s">
        <v>261</v>
      </c>
      <c r="AO99" s="24" t="s">
        <v>236</v>
      </c>
      <c r="AP99" s="24" t="s">
        <v>225</v>
      </c>
      <c r="AQ99" s="72"/>
    </row>
    <row r="100" spans="1:43" ht="72.75" hidden="1">
      <c r="A100" s="38" t="s">
        <v>37</v>
      </c>
      <c r="B100" s="39" t="s">
        <v>38</v>
      </c>
      <c r="C100" s="39">
        <v>528</v>
      </c>
      <c r="D100" s="22" t="s">
        <v>269</v>
      </c>
      <c r="E100" s="45" t="s">
        <v>270</v>
      </c>
      <c r="F100" s="46">
        <v>44866</v>
      </c>
      <c r="G100" s="23">
        <v>44925</v>
      </c>
      <c r="H100" s="173"/>
      <c r="I100" s="37">
        <v>0.08</v>
      </c>
      <c r="J100" s="37"/>
      <c r="K100" s="37"/>
      <c r="L100" s="37"/>
      <c r="M100" s="37"/>
      <c r="N100" s="37"/>
      <c r="O100" s="37"/>
      <c r="P100" s="37"/>
      <c r="Q100" s="37"/>
      <c r="R100" s="37"/>
      <c r="S100" s="37"/>
      <c r="T100" s="37"/>
      <c r="U100" s="37"/>
      <c r="V100" s="37"/>
      <c r="W100" s="37"/>
      <c r="X100" s="37"/>
      <c r="Y100" s="37"/>
      <c r="Z100" s="37"/>
      <c r="AA100" s="37"/>
      <c r="AB100" s="37"/>
      <c r="AC100" s="37"/>
      <c r="AD100" s="37">
        <v>0.5</v>
      </c>
      <c r="AE100" s="37"/>
      <c r="AF100" s="37">
        <v>0.5</v>
      </c>
      <c r="AG100" s="37"/>
      <c r="AH100" s="37">
        <f t="shared" si="4"/>
        <v>1</v>
      </c>
      <c r="AI100" s="40">
        <f t="shared" si="4"/>
        <v>0</v>
      </c>
      <c r="AJ100" s="22" t="s">
        <v>271</v>
      </c>
      <c r="AK100" s="43" t="s">
        <v>78</v>
      </c>
      <c r="AL100" s="43" t="s">
        <v>78</v>
      </c>
      <c r="AM100" s="41" t="s">
        <v>234</v>
      </c>
      <c r="AN100" s="41" t="s">
        <v>261</v>
      </c>
      <c r="AO100" s="24" t="s">
        <v>236</v>
      </c>
      <c r="AP100" s="24" t="s">
        <v>225</v>
      </c>
      <c r="AQ100" s="72"/>
    </row>
    <row r="101" spans="1:43" ht="72.75" hidden="1">
      <c r="A101" s="38" t="s">
        <v>37</v>
      </c>
      <c r="B101" s="39" t="s">
        <v>38</v>
      </c>
      <c r="C101" s="39">
        <v>528</v>
      </c>
      <c r="D101" s="22" t="s">
        <v>272</v>
      </c>
      <c r="E101" s="45" t="s">
        <v>273</v>
      </c>
      <c r="F101" s="46">
        <v>44866</v>
      </c>
      <c r="G101" s="23">
        <v>44925</v>
      </c>
      <c r="H101" s="173"/>
      <c r="I101" s="37">
        <v>0.08</v>
      </c>
      <c r="J101" s="37"/>
      <c r="K101" s="37"/>
      <c r="L101" s="37"/>
      <c r="M101" s="37"/>
      <c r="N101" s="37"/>
      <c r="O101" s="37"/>
      <c r="P101" s="37"/>
      <c r="Q101" s="37"/>
      <c r="R101" s="37"/>
      <c r="S101" s="37"/>
      <c r="T101" s="37"/>
      <c r="U101" s="37"/>
      <c r="V101" s="37"/>
      <c r="W101" s="37"/>
      <c r="X101" s="37"/>
      <c r="Y101" s="37"/>
      <c r="Z101" s="37"/>
      <c r="AA101" s="37"/>
      <c r="AB101" s="37"/>
      <c r="AC101" s="37"/>
      <c r="AD101" s="37">
        <v>0.5</v>
      </c>
      <c r="AE101" s="37"/>
      <c r="AF101" s="37">
        <v>0.5</v>
      </c>
      <c r="AG101" s="37"/>
      <c r="AH101" s="37">
        <f t="shared" si="4"/>
        <v>1</v>
      </c>
      <c r="AI101" s="40">
        <f t="shared" si="4"/>
        <v>0</v>
      </c>
      <c r="AJ101" s="22" t="s">
        <v>274</v>
      </c>
      <c r="AK101" s="43" t="s">
        <v>78</v>
      </c>
      <c r="AL101" s="43" t="s">
        <v>78</v>
      </c>
      <c r="AM101" s="41" t="s">
        <v>234</v>
      </c>
      <c r="AN101" s="41" t="s">
        <v>261</v>
      </c>
      <c r="AO101" s="24" t="s">
        <v>236</v>
      </c>
      <c r="AP101" s="24" t="s">
        <v>225</v>
      </c>
      <c r="AQ101" s="72"/>
    </row>
    <row r="102" spans="1:43" ht="72.75" hidden="1">
      <c r="A102" s="38" t="s">
        <v>37</v>
      </c>
      <c r="B102" s="39" t="s">
        <v>38</v>
      </c>
      <c r="C102" s="39">
        <v>528</v>
      </c>
      <c r="D102" s="22" t="s">
        <v>269</v>
      </c>
      <c r="E102" s="45" t="s">
        <v>275</v>
      </c>
      <c r="F102" s="46">
        <v>44896</v>
      </c>
      <c r="G102" s="23">
        <v>44925</v>
      </c>
      <c r="H102" s="173"/>
      <c r="I102" s="37">
        <v>0.04</v>
      </c>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v>1</v>
      </c>
      <c r="AG102" s="37"/>
      <c r="AH102" s="37">
        <f t="shared" si="4"/>
        <v>1</v>
      </c>
      <c r="AI102" s="40">
        <f t="shared" si="4"/>
        <v>0</v>
      </c>
      <c r="AJ102" s="22" t="s">
        <v>276</v>
      </c>
      <c r="AK102" s="43" t="s">
        <v>78</v>
      </c>
      <c r="AL102" s="43" t="s">
        <v>78</v>
      </c>
      <c r="AM102" s="41" t="s">
        <v>234</v>
      </c>
      <c r="AN102" s="41" t="s">
        <v>261</v>
      </c>
      <c r="AO102" s="24" t="s">
        <v>236</v>
      </c>
      <c r="AP102" s="24" t="s">
        <v>225</v>
      </c>
      <c r="AQ102" s="72"/>
    </row>
    <row r="103" spans="1:43" ht="58.5" hidden="1">
      <c r="A103" s="38" t="s">
        <v>37</v>
      </c>
      <c r="B103" s="39" t="s">
        <v>38</v>
      </c>
      <c r="C103" s="39">
        <v>528</v>
      </c>
      <c r="D103" s="22" t="s">
        <v>277</v>
      </c>
      <c r="E103" s="45" t="s">
        <v>278</v>
      </c>
      <c r="F103" s="46">
        <v>44562</v>
      </c>
      <c r="G103" s="23">
        <v>44592</v>
      </c>
      <c r="H103" s="173"/>
      <c r="I103" s="37">
        <v>0.1</v>
      </c>
      <c r="J103" s="37">
        <v>1</v>
      </c>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f t="shared" si="4"/>
        <v>1</v>
      </c>
      <c r="AI103" s="40">
        <f t="shared" si="4"/>
        <v>0</v>
      </c>
      <c r="AJ103" s="22" t="s">
        <v>279</v>
      </c>
      <c r="AK103" s="43" t="s">
        <v>78</v>
      </c>
      <c r="AL103" s="43" t="s">
        <v>78</v>
      </c>
      <c r="AM103" s="41" t="s">
        <v>234</v>
      </c>
      <c r="AN103" s="41" t="s">
        <v>261</v>
      </c>
      <c r="AO103" s="24" t="s">
        <v>236</v>
      </c>
      <c r="AP103" s="24" t="s">
        <v>225</v>
      </c>
      <c r="AQ103" s="72"/>
    </row>
    <row r="104" spans="1:43" ht="58.5" hidden="1">
      <c r="A104" s="38" t="s">
        <v>37</v>
      </c>
      <c r="B104" s="39" t="s">
        <v>38</v>
      </c>
      <c r="C104" s="39">
        <v>528</v>
      </c>
      <c r="D104" s="22" t="s">
        <v>280</v>
      </c>
      <c r="E104" s="45" t="s">
        <v>281</v>
      </c>
      <c r="F104" s="46">
        <v>44562</v>
      </c>
      <c r="G104" s="23">
        <v>44592</v>
      </c>
      <c r="H104" s="173"/>
      <c r="I104" s="37">
        <v>0.05</v>
      </c>
      <c r="J104" s="37">
        <v>1</v>
      </c>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f>+J104+L104+N104+P104+R104+T104+V104+X104+Z104+AB104+AD104+AF104</f>
        <v>1</v>
      </c>
      <c r="AI104" s="40">
        <f>+K104+M104+O104+Q104+S104+U104+W104+Y104+AA104+AC104+AE104+AG104</f>
        <v>0</v>
      </c>
      <c r="AJ104" s="22" t="s">
        <v>282</v>
      </c>
      <c r="AK104" s="43" t="s">
        <v>78</v>
      </c>
      <c r="AL104" s="43" t="s">
        <v>78</v>
      </c>
      <c r="AM104" s="41" t="s">
        <v>234</v>
      </c>
      <c r="AN104" s="41" t="s">
        <v>261</v>
      </c>
      <c r="AO104" s="24" t="s">
        <v>236</v>
      </c>
      <c r="AP104" s="24" t="s">
        <v>225</v>
      </c>
      <c r="AQ104" s="72"/>
    </row>
    <row r="105" spans="1:43" ht="99.75" hidden="1">
      <c r="A105" s="38" t="s">
        <v>37</v>
      </c>
      <c r="B105" s="39" t="s">
        <v>38</v>
      </c>
      <c r="C105" s="39">
        <v>528</v>
      </c>
      <c r="D105" s="22" t="s">
        <v>283</v>
      </c>
      <c r="E105" s="45" t="s">
        <v>284</v>
      </c>
      <c r="F105" s="46">
        <v>44593</v>
      </c>
      <c r="G105" s="23">
        <v>44620</v>
      </c>
      <c r="H105" s="173"/>
      <c r="I105" s="37">
        <v>0.05</v>
      </c>
      <c r="J105" s="37"/>
      <c r="K105" s="37"/>
      <c r="L105" s="37">
        <v>1</v>
      </c>
      <c r="M105" s="37"/>
      <c r="N105" s="37"/>
      <c r="O105" s="37"/>
      <c r="P105" s="37"/>
      <c r="Q105" s="37"/>
      <c r="R105" s="37"/>
      <c r="S105" s="37"/>
      <c r="T105" s="37"/>
      <c r="U105" s="37"/>
      <c r="V105" s="37"/>
      <c r="W105" s="37"/>
      <c r="X105" s="37"/>
      <c r="Y105" s="37"/>
      <c r="Z105" s="37"/>
      <c r="AA105" s="37"/>
      <c r="AB105" s="37"/>
      <c r="AC105" s="37"/>
      <c r="AD105" s="37"/>
      <c r="AE105" s="37"/>
      <c r="AF105" s="37"/>
      <c r="AG105" s="37"/>
      <c r="AH105" s="37">
        <f t="shared" si="4"/>
        <v>1</v>
      </c>
      <c r="AI105" s="40">
        <f t="shared" si="4"/>
        <v>0</v>
      </c>
      <c r="AJ105" s="22" t="s">
        <v>285</v>
      </c>
      <c r="AK105" s="43" t="s">
        <v>78</v>
      </c>
      <c r="AL105" s="43" t="s">
        <v>78</v>
      </c>
      <c r="AM105" s="41" t="s">
        <v>234</v>
      </c>
      <c r="AN105" s="41" t="s">
        <v>261</v>
      </c>
      <c r="AO105" s="24" t="s">
        <v>236</v>
      </c>
      <c r="AP105" s="24" t="s">
        <v>225</v>
      </c>
      <c r="AQ105" s="72"/>
    </row>
    <row r="106" spans="1:43" ht="58.5" hidden="1">
      <c r="A106" s="38" t="s">
        <v>37</v>
      </c>
      <c r="B106" s="39" t="s">
        <v>38</v>
      </c>
      <c r="C106" s="39">
        <v>528</v>
      </c>
      <c r="D106" s="22" t="s">
        <v>286</v>
      </c>
      <c r="E106" s="45" t="s">
        <v>287</v>
      </c>
      <c r="F106" s="46">
        <v>44593</v>
      </c>
      <c r="G106" s="23">
        <v>44925</v>
      </c>
      <c r="H106" s="173"/>
      <c r="I106" s="37">
        <v>0.1</v>
      </c>
      <c r="J106" s="37"/>
      <c r="K106" s="37"/>
      <c r="L106" s="37"/>
      <c r="M106" s="37"/>
      <c r="N106" s="37">
        <v>0.25</v>
      </c>
      <c r="O106" s="37"/>
      <c r="P106" s="37"/>
      <c r="Q106" s="37"/>
      <c r="R106" s="37"/>
      <c r="S106" s="37"/>
      <c r="T106" s="37">
        <v>0.25</v>
      </c>
      <c r="U106" s="37"/>
      <c r="V106" s="37"/>
      <c r="W106" s="37"/>
      <c r="X106" s="37"/>
      <c r="Y106" s="37"/>
      <c r="Z106" s="37">
        <v>0.25</v>
      </c>
      <c r="AA106" s="37"/>
      <c r="AB106" s="37"/>
      <c r="AC106" s="37"/>
      <c r="AD106" s="37"/>
      <c r="AE106" s="37"/>
      <c r="AF106" s="37">
        <v>0.25</v>
      </c>
      <c r="AG106" s="37"/>
      <c r="AH106" s="37">
        <f t="shared" si="4"/>
        <v>1</v>
      </c>
      <c r="AI106" s="40">
        <f t="shared" si="4"/>
        <v>0</v>
      </c>
      <c r="AJ106" s="22" t="s">
        <v>288</v>
      </c>
      <c r="AK106" s="43" t="s">
        <v>78</v>
      </c>
      <c r="AL106" s="43" t="s">
        <v>78</v>
      </c>
      <c r="AM106" s="41" t="s">
        <v>289</v>
      </c>
      <c r="AN106" s="41" t="s">
        <v>290</v>
      </c>
      <c r="AO106" s="24" t="s">
        <v>291</v>
      </c>
      <c r="AP106" s="24" t="s">
        <v>225</v>
      </c>
      <c r="AQ106" s="72"/>
    </row>
    <row r="107" spans="1:43" ht="71.25" hidden="1">
      <c r="A107" s="38" t="s">
        <v>37</v>
      </c>
      <c r="B107" s="39" t="s">
        <v>38</v>
      </c>
      <c r="C107" s="39">
        <v>528</v>
      </c>
      <c r="D107" s="22" t="s">
        <v>292</v>
      </c>
      <c r="E107" s="45" t="s">
        <v>293</v>
      </c>
      <c r="F107" s="46">
        <v>44652</v>
      </c>
      <c r="G107" s="23">
        <v>44925</v>
      </c>
      <c r="H107" s="173"/>
      <c r="I107" s="37">
        <v>0.1</v>
      </c>
      <c r="J107" s="37"/>
      <c r="K107" s="37"/>
      <c r="L107" s="37"/>
      <c r="M107" s="37"/>
      <c r="N107" s="37"/>
      <c r="O107" s="37"/>
      <c r="P107" s="37">
        <v>0.33329999999999999</v>
      </c>
      <c r="Q107" s="37"/>
      <c r="R107" s="37"/>
      <c r="S107" s="37"/>
      <c r="T107" s="37"/>
      <c r="U107" s="37"/>
      <c r="V107" s="37"/>
      <c r="W107" s="37"/>
      <c r="X107" s="37">
        <v>0.33329999999999999</v>
      </c>
      <c r="Y107" s="37"/>
      <c r="Z107" s="37"/>
      <c r="AA107" s="37"/>
      <c r="AB107" s="37"/>
      <c r="AC107" s="37"/>
      <c r="AD107" s="37"/>
      <c r="AE107" s="37"/>
      <c r="AF107" s="37">
        <v>0.33329999999999999</v>
      </c>
      <c r="AG107" s="37"/>
      <c r="AH107" s="37">
        <f t="shared" si="4"/>
        <v>0.99990000000000001</v>
      </c>
      <c r="AI107" s="40">
        <f t="shared" si="4"/>
        <v>0</v>
      </c>
      <c r="AJ107" s="22" t="s">
        <v>294</v>
      </c>
      <c r="AK107" s="43" t="s">
        <v>78</v>
      </c>
      <c r="AL107" s="43" t="s">
        <v>78</v>
      </c>
      <c r="AM107" s="41" t="s">
        <v>234</v>
      </c>
      <c r="AN107" s="41" t="s">
        <v>261</v>
      </c>
      <c r="AO107" s="24" t="s">
        <v>236</v>
      </c>
      <c r="AP107" s="24" t="s">
        <v>225</v>
      </c>
      <c r="AQ107" s="72"/>
    </row>
    <row r="108" spans="1:43" ht="87.75" hidden="1" customHeight="1">
      <c r="A108" s="38" t="s">
        <v>37</v>
      </c>
      <c r="B108" s="39" t="s">
        <v>38</v>
      </c>
      <c r="C108" s="39">
        <v>528</v>
      </c>
      <c r="D108" s="22" t="s">
        <v>295</v>
      </c>
      <c r="E108" s="45" t="s">
        <v>296</v>
      </c>
      <c r="F108" s="46">
        <v>44652</v>
      </c>
      <c r="G108" s="23">
        <v>44925</v>
      </c>
      <c r="H108" s="173"/>
      <c r="I108" s="37">
        <v>0.2</v>
      </c>
      <c r="J108" s="37"/>
      <c r="K108" s="37"/>
      <c r="L108" s="37"/>
      <c r="M108" s="37"/>
      <c r="N108" s="37"/>
      <c r="O108" s="37"/>
      <c r="P108" s="37">
        <v>0.33329999999999999</v>
      </c>
      <c r="Q108" s="37"/>
      <c r="R108" s="37"/>
      <c r="S108" s="37"/>
      <c r="T108" s="37"/>
      <c r="U108" s="37"/>
      <c r="V108" s="37"/>
      <c r="W108" s="37"/>
      <c r="X108" s="37">
        <v>0.33329999999999999</v>
      </c>
      <c r="Y108" s="37"/>
      <c r="Z108" s="37"/>
      <c r="AA108" s="37"/>
      <c r="AB108" s="37"/>
      <c r="AC108" s="37"/>
      <c r="AD108" s="37"/>
      <c r="AE108" s="37"/>
      <c r="AF108" s="37">
        <v>0.33329999999999999</v>
      </c>
      <c r="AG108" s="37"/>
      <c r="AH108" s="37">
        <f t="shared" si="4"/>
        <v>0.99990000000000001</v>
      </c>
      <c r="AI108" s="40">
        <f t="shared" si="4"/>
        <v>0</v>
      </c>
      <c r="AJ108" s="22" t="s">
        <v>297</v>
      </c>
      <c r="AK108" s="43" t="s">
        <v>78</v>
      </c>
      <c r="AL108" s="43" t="s">
        <v>78</v>
      </c>
      <c r="AM108" s="41" t="s">
        <v>234</v>
      </c>
      <c r="AN108" s="41" t="s">
        <v>261</v>
      </c>
      <c r="AO108" s="24" t="s">
        <v>236</v>
      </c>
      <c r="AP108" s="24" t="s">
        <v>225</v>
      </c>
      <c r="AQ108" s="72"/>
    </row>
    <row r="109" spans="1:43" s="96" customFormat="1" ht="42.75" customHeight="1">
      <c r="A109" s="91" t="s">
        <v>37</v>
      </c>
      <c r="B109" s="87" t="s">
        <v>38</v>
      </c>
      <c r="C109" s="87">
        <v>528</v>
      </c>
      <c r="D109" s="92" t="s">
        <v>897</v>
      </c>
      <c r="E109" s="91" t="s">
        <v>299</v>
      </c>
      <c r="F109" s="103">
        <v>44564</v>
      </c>
      <c r="G109" s="93">
        <v>44620</v>
      </c>
      <c r="H109" s="210">
        <f>+I109+I111</f>
        <v>1</v>
      </c>
      <c r="I109" s="76">
        <v>0.3</v>
      </c>
      <c r="J109" s="76">
        <v>0.3</v>
      </c>
      <c r="K109" s="76"/>
      <c r="L109" s="76">
        <v>0.7</v>
      </c>
      <c r="M109" s="76"/>
      <c r="N109" s="76"/>
      <c r="O109" s="76"/>
      <c r="P109" s="76"/>
      <c r="Q109" s="76"/>
      <c r="R109" s="76"/>
      <c r="S109" s="76"/>
      <c r="T109" s="76"/>
      <c r="U109" s="76"/>
      <c r="V109" s="76"/>
      <c r="W109" s="76"/>
      <c r="X109" s="76"/>
      <c r="Y109" s="76"/>
      <c r="Z109" s="76"/>
      <c r="AA109" s="76"/>
      <c r="AB109" s="76"/>
      <c r="AC109" s="76"/>
      <c r="AD109" s="76"/>
      <c r="AE109" s="76"/>
      <c r="AF109" s="76"/>
      <c r="AG109" s="76"/>
      <c r="AH109" s="76">
        <f t="shared" si="4"/>
        <v>1</v>
      </c>
      <c r="AI109" s="85">
        <f t="shared" si="4"/>
        <v>0</v>
      </c>
      <c r="AJ109" s="92" t="s">
        <v>300</v>
      </c>
      <c r="AK109" s="87" t="s">
        <v>78</v>
      </c>
      <c r="AL109" s="87" t="s">
        <v>78</v>
      </c>
      <c r="AM109" s="88" t="s">
        <v>301</v>
      </c>
      <c r="AN109" s="88" t="s">
        <v>302</v>
      </c>
      <c r="AO109" s="89" t="s">
        <v>303</v>
      </c>
      <c r="AP109" s="89" t="s">
        <v>225</v>
      </c>
      <c r="AQ109" s="90"/>
    </row>
    <row r="110" spans="1:43" s="98" customFormat="1" ht="199.5">
      <c r="A110" s="74" t="s">
        <v>37</v>
      </c>
      <c r="B110" s="80" t="s">
        <v>38</v>
      </c>
      <c r="C110" s="80">
        <v>528</v>
      </c>
      <c r="D110" s="71" t="s">
        <v>298</v>
      </c>
      <c r="E110" s="74" t="s">
        <v>299</v>
      </c>
      <c r="F110" s="94">
        <v>44652</v>
      </c>
      <c r="G110" s="81">
        <v>44712</v>
      </c>
      <c r="H110" s="211"/>
      <c r="I110" s="68">
        <v>0.3</v>
      </c>
      <c r="J110" s="68"/>
      <c r="K110" s="68"/>
      <c r="L110" s="68"/>
      <c r="M110" s="68"/>
      <c r="N110" s="68"/>
      <c r="O110" s="68"/>
      <c r="P110" s="68">
        <v>0.3</v>
      </c>
      <c r="Q110" s="68"/>
      <c r="R110" s="68">
        <v>0.7</v>
      </c>
      <c r="S110" s="68"/>
      <c r="T110" s="68"/>
      <c r="U110" s="68"/>
      <c r="V110" s="68"/>
      <c r="W110" s="68"/>
      <c r="X110" s="68"/>
      <c r="Y110" s="68"/>
      <c r="Z110" s="68"/>
      <c r="AA110" s="68"/>
      <c r="AB110" s="68"/>
      <c r="AC110" s="68"/>
      <c r="AD110" s="68"/>
      <c r="AE110" s="68"/>
      <c r="AF110" s="68"/>
      <c r="AG110" s="68"/>
      <c r="AH110" s="68">
        <f>+J110+L110+N110+P110+R110+T110+V110+X110+Z110+AB110+AD110+AF110</f>
        <v>1</v>
      </c>
      <c r="AI110" s="77">
        <f>+K110+M110+O110+Q110+S110+U110+W110+Y110+AA110+AC110+AE110+AG110</f>
        <v>0</v>
      </c>
      <c r="AJ110" s="71" t="s">
        <v>300</v>
      </c>
      <c r="AK110" s="80" t="s">
        <v>78</v>
      </c>
      <c r="AL110" s="80" t="s">
        <v>78</v>
      </c>
      <c r="AM110" s="78" t="s">
        <v>301</v>
      </c>
      <c r="AN110" s="78" t="s">
        <v>302</v>
      </c>
      <c r="AO110" s="79" t="s">
        <v>303</v>
      </c>
      <c r="AP110" s="79" t="s">
        <v>225</v>
      </c>
      <c r="AQ110" s="74" t="s">
        <v>880</v>
      </c>
    </row>
    <row r="111" spans="1:43" s="96" customFormat="1" ht="42.75">
      <c r="A111" s="91" t="s">
        <v>37</v>
      </c>
      <c r="B111" s="87" t="s">
        <v>38</v>
      </c>
      <c r="C111" s="87">
        <v>528</v>
      </c>
      <c r="D111" s="92" t="s">
        <v>897</v>
      </c>
      <c r="E111" s="91" t="s">
        <v>304</v>
      </c>
      <c r="F111" s="103">
        <v>44621</v>
      </c>
      <c r="G111" s="93">
        <v>44651</v>
      </c>
      <c r="H111" s="211"/>
      <c r="I111" s="76">
        <v>0.7</v>
      </c>
      <c r="J111" s="76"/>
      <c r="K111" s="76"/>
      <c r="L111" s="76"/>
      <c r="M111" s="76"/>
      <c r="N111" s="76">
        <v>1</v>
      </c>
      <c r="O111" s="76"/>
      <c r="P111" s="76"/>
      <c r="Q111" s="76"/>
      <c r="R111" s="76"/>
      <c r="S111" s="76"/>
      <c r="T111" s="76"/>
      <c r="U111" s="76"/>
      <c r="V111" s="76"/>
      <c r="W111" s="76"/>
      <c r="X111" s="76"/>
      <c r="Y111" s="76"/>
      <c r="Z111" s="76"/>
      <c r="AA111" s="76"/>
      <c r="AB111" s="76"/>
      <c r="AC111" s="76"/>
      <c r="AD111" s="76"/>
      <c r="AE111" s="76"/>
      <c r="AF111" s="76"/>
      <c r="AG111" s="76"/>
      <c r="AH111" s="76">
        <f t="shared" si="4"/>
        <v>1</v>
      </c>
      <c r="AI111" s="85">
        <f t="shared" si="4"/>
        <v>0</v>
      </c>
      <c r="AJ111" s="92" t="s">
        <v>305</v>
      </c>
      <c r="AK111" s="87" t="s">
        <v>78</v>
      </c>
      <c r="AL111" s="87" t="s">
        <v>78</v>
      </c>
      <c r="AM111" s="88" t="s">
        <v>301</v>
      </c>
      <c r="AN111" s="88" t="s">
        <v>302</v>
      </c>
      <c r="AO111" s="89" t="s">
        <v>303</v>
      </c>
      <c r="AP111" s="89" t="s">
        <v>225</v>
      </c>
      <c r="AQ111" s="90"/>
    </row>
    <row r="112" spans="1:43" s="98" customFormat="1" ht="185.25">
      <c r="A112" s="74" t="s">
        <v>37</v>
      </c>
      <c r="B112" s="80" t="s">
        <v>38</v>
      </c>
      <c r="C112" s="80">
        <v>528</v>
      </c>
      <c r="D112" s="71" t="s">
        <v>298</v>
      </c>
      <c r="E112" s="74" t="s">
        <v>304</v>
      </c>
      <c r="F112" s="100">
        <v>44713</v>
      </c>
      <c r="G112" s="97">
        <v>44742</v>
      </c>
      <c r="H112" s="212"/>
      <c r="I112" s="68">
        <v>0.7</v>
      </c>
      <c r="J112" s="68"/>
      <c r="K112" s="68"/>
      <c r="L112" s="68"/>
      <c r="M112" s="68"/>
      <c r="N112" s="68"/>
      <c r="O112" s="68"/>
      <c r="P112" s="68"/>
      <c r="Q112" s="68"/>
      <c r="R112" s="68"/>
      <c r="S112" s="68"/>
      <c r="T112" s="68">
        <v>1</v>
      </c>
      <c r="U112" s="68"/>
      <c r="V112" s="68"/>
      <c r="W112" s="68"/>
      <c r="X112" s="68"/>
      <c r="Y112" s="68"/>
      <c r="Z112" s="68"/>
      <c r="AA112" s="68"/>
      <c r="AB112" s="68"/>
      <c r="AC112" s="68"/>
      <c r="AD112" s="68"/>
      <c r="AE112" s="68"/>
      <c r="AF112" s="68"/>
      <c r="AG112" s="68"/>
      <c r="AH112" s="68">
        <f>+J112+L112+N112+P112+R112+T112+V112+X112+Z112+AB112+AD112+AF112</f>
        <v>1</v>
      </c>
      <c r="AI112" s="77">
        <f>+K112+M112+O112+Q112+S112+U112+W112+Y112+AA112+AC112+AE112+AG112</f>
        <v>0</v>
      </c>
      <c r="AJ112" s="71" t="s">
        <v>305</v>
      </c>
      <c r="AK112" s="80" t="s">
        <v>78</v>
      </c>
      <c r="AL112" s="80" t="s">
        <v>78</v>
      </c>
      <c r="AM112" s="78" t="s">
        <v>301</v>
      </c>
      <c r="AN112" s="78" t="s">
        <v>302</v>
      </c>
      <c r="AO112" s="79" t="s">
        <v>303</v>
      </c>
      <c r="AP112" s="79" t="s">
        <v>225</v>
      </c>
      <c r="AQ112" s="74" t="s">
        <v>881</v>
      </c>
    </row>
    <row r="113" spans="1:43" ht="58.5" hidden="1">
      <c r="A113" s="38" t="s">
        <v>37</v>
      </c>
      <c r="B113" s="39" t="s">
        <v>38</v>
      </c>
      <c r="C113" s="39">
        <v>528</v>
      </c>
      <c r="D113" s="22" t="s">
        <v>306</v>
      </c>
      <c r="E113" s="45" t="s">
        <v>307</v>
      </c>
      <c r="F113" s="46">
        <v>44564</v>
      </c>
      <c r="G113" s="23">
        <v>44592</v>
      </c>
      <c r="H113" s="173">
        <f>+I113+I114+I115+I116+I117+I118+I119+I120+I121+I122</f>
        <v>1.1000000000000001</v>
      </c>
      <c r="I113" s="37">
        <v>0.1</v>
      </c>
      <c r="J113" s="37">
        <v>1</v>
      </c>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f t="shared" si="4"/>
        <v>1</v>
      </c>
      <c r="AI113" s="40">
        <f t="shared" si="4"/>
        <v>0</v>
      </c>
      <c r="AJ113" s="45" t="s">
        <v>308</v>
      </c>
      <c r="AK113" s="43" t="s">
        <v>78</v>
      </c>
      <c r="AL113" s="43" t="s">
        <v>78</v>
      </c>
      <c r="AM113" s="41" t="s">
        <v>234</v>
      </c>
      <c r="AN113" s="41" t="s">
        <v>261</v>
      </c>
      <c r="AO113" s="24" t="s">
        <v>236</v>
      </c>
      <c r="AP113" s="24" t="s">
        <v>225</v>
      </c>
      <c r="AQ113" s="72"/>
    </row>
    <row r="114" spans="1:43" ht="58.5" hidden="1">
      <c r="A114" s="38" t="s">
        <v>37</v>
      </c>
      <c r="B114" s="39" t="s">
        <v>38</v>
      </c>
      <c r="C114" s="39">
        <v>528</v>
      </c>
      <c r="D114" s="22" t="s">
        <v>309</v>
      </c>
      <c r="E114" s="45" t="s">
        <v>310</v>
      </c>
      <c r="F114" s="46">
        <v>44652</v>
      </c>
      <c r="G114" s="23">
        <v>44681</v>
      </c>
      <c r="H114" s="173"/>
      <c r="I114" s="37">
        <v>0.1</v>
      </c>
      <c r="J114" s="37"/>
      <c r="K114" s="37"/>
      <c r="L114" s="37"/>
      <c r="M114" s="37"/>
      <c r="N114" s="37"/>
      <c r="O114" s="37"/>
      <c r="P114" s="37">
        <v>1</v>
      </c>
      <c r="Q114" s="37"/>
      <c r="R114" s="37"/>
      <c r="S114" s="37"/>
      <c r="T114" s="37"/>
      <c r="U114" s="37"/>
      <c r="V114" s="37"/>
      <c r="W114" s="37"/>
      <c r="X114" s="37"/>
      <c r="Y114" s="37"/>
      <c r="Z114" s="37"/>
      <c r="AA114" s="37"/>
      <c r="AB114" s="37"/>
      <c r="AC114" s="37"/>
      <c r="AD114" s="37"/>
      <c r="AE114" s="37"/>
      <c r="AF114" s="37"/>
      <c r="AG114" s="37"/>
      <c r="AH114" s="37">
        <f t="shared" ref="AH114:AI129" si="5">+J114+L114+N114+P114+R114+T114+V114+X114+Z114+AB114+AD114+AF114</f>
        <v>1</v>
      </c>
      <c r="AI114" s="40">
        <f t="shared" si="5"/>
        <v>0</v>
      </c>
      <c r="AJ114" s="45" t="s">
        <v>311</v>
      </c>
      <c r="AK114" s="43" t="s">
        <v>78</v>
      </c>
      <c r="AL114" s="43" t="s">
        <v>78</v>
      </c>
      <c r="AM114" s="41" t="s">
        <v>312</v>
      </c>
      <c r="AN114" s="24" t="s">
        <v>400</v>
      </c>
      <c r="AO114" s="24" t="s">
        <v>313</v>
      </c>
      <c r="AP114" s="24" t="s">
        <v>225</v>
      </c>
      <c r="AQ114" s="72"/>
    </row>
    <row r="115" spans="1:43" ht="58.5" hidden="1">
      <c r="A115" s="38" t="s">
        <v>37</v>
      </c>
      <c r="B115" s="39" t="s">
        <v>38</v>
      </c>
      <c r="C115" s="39">
        <v>528</v>
      </c>
      <c r="D115" s="22" t="s">
        <v>314</v>
      </c>
      <c r="E115" s="45" t="s">
        <v>315</v>
      </c>
      <c r="F115" s="46">
        <v>44564</v>
      </c>
      <c r="G115" s="23">
        <v>44925</v>
      </c>
      <c r="H115" s="173"/>
      <c r="I115" s="37">
        <v>0.05</v>
      </c>
      <c r="J115" s="37">
        <v>0.08</v>
      </c>
      <c r="K115" s="37"/>
      <c r="L115" s="37">
        <v>0.08</v>
      </c>
      <c r="M115" s="37"/>
      <c r="N115" s="37">
        <v>0.08</v>
      </c>
      <c r="O115" s="37"/>
      <c r="P115" s="37">
        <v>0.1</v>
      </c>
      <c r="Q115" s="37"/>
      <c r="R115" s="37">
        <v>0.08</v>
      </c>
      <c r="S115" s="37"/>
      <c r="T115" s="37">
        <v>0.08</v>
      </c>
      <c r="U115" s="37"/>
      <c r="V115" s="37">
        <v>0.08</v>
      </c>
      <c r="W115" s="37"/>
      <c r="X115" s="37">
        <v>0.1</v>
      </c>
      <c r="Y115" s="37"/>
      <c r="Z115" s="37">
        <v>0.08</v>
      </c>
      <c r="AA115" s="37"/>
      <c r="AB115" s="37">
        <v>0.08</v>
      </c>
      <c r="AC115" s="37"/>
      <c r="AD115" s="37">
        <v>0.08</v>
      </c>
      <c r="AE115" s="37"/>
      <c r="AF115" s="37">
        <v>0.08</v>
      </c>
      <c r="AG115" s="37"/>
      <c r="AH115" s="37">
        <f t="shared" si="5"/>
        <v>0.99999999999999978</v>
      </c>
      <c r="AI115" s="40">
        <f t="shared" si="5"/>
        <v>0</v>
      </c>
      <c r="AJ115" s="45" t="s">
        <v>316</v>
      </c>
      <c r="AK115" s="43" t="s">
        <v>78</v>
      </c>
      <c r="AL115" s="43" t="s">
        <v>78</v>
      </c>
      <c r="AM115" s="41" t="s">
        <v>317</v>
      </c>
      <c r="AN115" s="24" t="s">
        <v>290</v>
      </c>
      <c r="AO115" s="24" t="s">
        <v>318</v>
      </c>
      <c r="AP115" s="24" t="s">
        <v>225</v>
      </c>
      <c r="AQ115" s="72"/>
    </row>
    <row r="116" spans="1:43" ht="58.5" hidden="1">
      <c r="A116" s="38" t="s">
        <v>37</v>
      </c>
      <c r="B116" s="39" t="s">
        <v>38</v>
      </c>
      <c r="C116" s="39">
        <v>528</v>
      </c>
      <c r="D116" s="22" t="s">
        <v>319</v>
      </c>
      <c r="E116" s="45" t="s">
        <v>320</v>
      </c>
      <c r="F116" s="46">
        <v>44682</v>
      </c>
      <c r="G116" s="23">
        <v>44803</v>
      </c>
      <c r="H116" s="173"/>
      <c r="I116" s="37">
        <v>0.2</v>
      </c>
      <c r="J116" s="37"/>
      <c r="K116" s="37"/>
      <c r="L116" s="37"/>
      <c r="M116" s="37"/>
      <c r="N116" s="37"/>
      <c r="O116" s="37"/>
      <c r="P116" s="37"/>
      <c r="Q116" s="37"/>
      <c r="R116" s="37">
        <v>0.2</v>
      </c>
      <c r="S116" s="37"/>
      <c r="T116" s="37">
        <v>0.3</v>
      </c>
      <c r="U116" s="37"/>
      <c r="V116" s="37">
        <v>0.3</v>
      </c>
      <c r="W116" s="37"/>
      <c r="X116" s="37">
        <v>0.2</v>
      </c>
      <c r="Y116" s="37"/>
      <c r="Z116" s="37"/>
      <c r="AA116" s="37"/>
      <c r="AB116" s="37"/>
      <c r="AC116" s="37"/>
      <c r="AD116" s="37"/>
      <c r="AE116" s="37"/>
      <c r="AF116" s="37"/>
      <c r="AG116" s="37"/>
      <c r="AH116" s="37">
        <f t="shared" si="5"/>
        <v>1</v>
      </c>
      <c r="AI116" s="40">
        <f t="shared" si="5"/>
        <v>0</v>
      </c>
      <c r="AJ116" s="22" t="s">
        <v>321</v>
      </c>
      <c r="AK116" s="43" t="s">
        <v>78</v>
      </c>
      <c r="AL116" s="43" t="s">
        <v>78</v>
      </c>
      <c r="AM116" s="41" t="s">
        <v>42</v>
      </c>
      <c r="AN116" s="24" t="s">
        <v>322</v>
      </c>
      <c r="AO116" s="24" t="s">
        <v>323</v>
      </c>
      <c r="AP116" s="24" t="s">
        <v>225</v>
      </c>
      <c r="AQ116" s="72"/>
    </row>
    <row r="117" spans="1:43" ht="69.75" hidden="1" customHeight="1">
      <c r="A117" s="38" t="s">
        <v>37</v>
      </c>
      <c r="B117" s="39" t="s">
        <v>38</v>
      </c>
      <c r="C117" s="39">
        <v>528</v>
      </c>
      <c r="D117" s="22" t="s">
        <v>324</v>
      </c>
      <c r="E117" s="45" t="s">
        <v>325</v>
      </c>
      <c r="F117" s="46">
        <v>44652</v>
      </c>
      <c r="G117" s="23">
        <v>44925</v>
      </c>
      <c r="H117" s="173"/>
      <c r="I117" s="37">
        <v>0.05</v>
      </c>
      <c r="J117" s="37"/>
      <c r="K117" s="37"/>
      <c r="L117" s="37"/>
      <c r="M117" s="37"/>
      <c r="N117" s="37"/>
      <c r="O117" s="37"/>
      <c r="P117" s="37">
        <v>0.33329999999999999</v>
      </c>
      <c r="Q117" s="37"/>
      <c r="R117" s="37"/>
      <c r="S117" s="37"/>
      <c r="T117" s="37"/>
      <c r="U117" s="37"/>
      <c r="V117" s="37"/>
      <c r="W117" s="37"/>
      <c r="X117" s="37"/>
      <c r="Y117" s="37"/>
      <c r="Z117" s="37">
        <v>0.33329999999999999</v>
      </c>
      <c r="AA117" s="37"/>
      <c r="AB117" s="37"/>
      <c r="AC117" s="37"/>
      <c r="AD117" s="37"/>
      <c r="AE117" s="37"/>
      <c r="AF117" s="37">
        <v>0.33329999999999999</v>
      </c>
      <c r="AG117" s="37"/>
      <c r="AH117" s="37">
        <f t="shared" si="5"/>
        <v>0.99990000000000001</v>
      </c>
      <c r="AI117" s="40">
        <f t="shared" si="5"/>
        <v>0</v>
      </c>
      <c r="AJ117" s="22" t="s">
        <v>326</v>
      </c>
      <c r="AK117" s="43" t="s">
        <v>78</v>
      </c>
      <c r="AL117" s="43" t="s">
        <v>78</v>
      </c>
      <c r="AM117" s="41" t="s">
        <v>234</v>
      </c>
      <c r="AN117" s="41" t="s">
        <v>261</v>
      </c>
      <c r="AO117" s="24" t="s">
        <v>236</v>
      </c>
      <c r="AP117" s="24" t="s">
        <v>225</v>
      </c>
      <c r="AQ117" s="72"/>
    </row>
    <row r="118" spans="1:43" ht="58.5" hidden="1">
      <c r="A118" s="38" t="s">
        <v>37</v>
      </c>
      <c r="B118" s="39" t="s">
        <v>38</v>
      </c>
      <c r="C118" s="39">
        <v>528</v>
      </c>
      <c r="D118" s="22" t="s">
        <v>327</v>
      </c>
      <c r="E118" s="45" t="s">
        <v>328</v>
      </c>
      <c r="F118" s="46">
        <v>44593</v>
      </c>
      <c r="G118" s="23">
        <v>44681</v>
      </c>
      <c r="H118" s="173"/>
      <c r="I118" s="37">
        <v>0.15</v>
      </c>
      <c r="J118" s="37"/>
      <c r="K118" s="37"/>
      <c r="L118" s="37">
        <v>0.2</v>
      </c>
      <c r="M118" s="37"/>
      <c r="N118" s="37">
        <v>0.7</v>
      </c>
      <c r="O118" s="37"/>
      <c r="P118" s="37">
        <v>0.1</v>
      </c>
      <c r="Q118" s="37"/>
      <c r="R118" s="37"/>
      <c r="S118" s="37"/>
      <c r="T118" s="37"/>
      <c r="U118" s="37"/>
      <c r="V118" s="37"/>
      <c r="W118" s="37"/>
      <c r="X118" s="37"/>
      <c r="Y118" s="37"/>
      <c r="Z118" s="37"/>
      <c r="AA118" s="37"/>
      <c r="AB118" s="37"/>
      <c r="AC118" s="37"/>
      <c r="AD118" s="37"/>
      <c r="AE118" s="37"/>
      <c r="AF118" s="37"/>
      <c r="AG118" s="37"/>
      <c r="AH118" s="37">
        <f t="shared" si="5"/>
        <v>0.99999999999999989</v>
      </c>
      <c r="AI118" s="40">
        <f t="shared" si="5"/>
        <v>0</v>
      </c>
      <c r="AJ118" s="22" t="s">
        <v>329</v>
      </c>
      <c r="AK118" s="43" t="s">
        <v>78</v>
      </c>
      <c r="AL118" s="43" t="s">
        <v>78</v>
      </c>
      <c r="AM118" s="41" t="s">
        <v>312</v>
      </c>
      <c r="AN118" s="41" t="s">
        <v>400</v>
      </c>
      <c r="AO118" s="24" t="s">
        <v>313</v>
      </c>
      <c r="AP118" s="24" t="s">
        <v>225</v>
      </c>
      <c r="AQ118" s="72"/>
    </row>
    <row r="119" spans="1:43" ht="92.25" hidden="1" customHeight="1">
      <c r="A119" s="38" t="s">
        <v>37</v>
      </c>
      <c r="B119" s="39" t="s">
        <v>38</v>
      </c>
      <c r="C119" s="39">
        <v>528</v>
      </c>
      <c r="D119" s="22" t="s">
        <v>330</v>
      </c>
      <c r="E119" s="45" t="s">
        <v>331</v>
      </c>
      <c r="F119" s="46">
        <v>44564</v>
      </c>
      <c r="G119" s="23">
        <v>44925</v>
      </c>
      <c r="H119" s="173"/>
      <c r="I119" s="37">
        <v>0.15</v>
      </c>
      <c r="J119" s="37">
        <v>0.08</v>
      </c>
      <c r="K119" s="37"/>
      <c r="L119" s="37">
        <v>0.08</v>
      </c>
      <c r="M119" s="37"/>
      <c r="N119" s="37">
        <v>0.08</v>
      </c>
      <c r="O119" s="37"/>
      <c r="P119" s="37">
        <v>0.1</v>
      </c>
      <c r="Q119" s="37"/>
      <c r="R119" s="37">
        <v>0.08</v>
      </c>
      <c r="S119" s="37"/>
      <c r="T119" s="37">
        <v>0.08</v>
      </c>
      <c r="U119" s="37"/>
      <c r="V119" s="37">
        <v>0.08</v>
      </c>
      <c r="W119" s="37"/>
      <c r="X119" s="37">
        <v>0.1</v>
      </c>
      <c r="Y119" s="37"/>
      <c r="Z119" s="37">
        <v>0.08</v>
      </c>
      <c r="AA119" s="37"/>
      <c r="AB119" s="37">
        <v>0.08</v>
      </c>
      <c r="AC119" s="37"/>
      <c r="AD119" s="37">
        <v>0.08</v>
      </c>
      <c r="AE119" s="37"/>
      <c r="AF119" s="37">
        <v>0.08</v>
      </c>
      <c r="AG119" s="37"/>
      <c r="AH119" s="37">
        <f t="shared" si="5"/>
        <v>0.99999999999999978</v>
      </c>
      <c r="AI119" s="40">
        <f t="shared" si="5"/>
        <v>0</v>
      </c>
      <c r="AJ119" s="22" t="s">
        <v>329</v>
      </c>
      <c r="AK119" s="43" t="s">
        <v>78</v>
      </c>
      <c r="AL119" s="43" t="s">
        <v>78</v>
      </c>
      <c r="AM119" s="41" t="s">
        <v>312</v>
      </c>
      <c r="AN119" s="41" t="s">
        <v>400</v>
      </c>
      <c r="AO119" s="24" t="s">
        <v>313</v>
      </c>
      <c r="AP119" s="24" t="s">
        <v>225</v>
      </c>
      <c r="AQ119" s="72"/>
    </row>
    <row r="120" spans="1:43" ht="73.5" hidden="1" customHeight="1">
      <c r="A120" s="38" t="s">
        <v>37</v>
      </c>
      <c r="B120" s="39" t="s">
        <v>38</v>
      </c>
      <c r="C120" s="39">
        <v>528</v>
      </c>
      <c r="D120" s="22" t="s">
        <v>332</v>
      </c>
      <c r="E120" s="45" t="s">
        <v>333</v>
      </c>
      <c r="F120" s="46">
        <v>44652</v>
      </c>
      <c r="G120" s="23">
        <v>44925</v>
      </c>
      <c r="H120" s="173"/>
      <c r="I120" s="37">
        <v>0.1</v>
      </c>
      <c r="J120" s="37"/>
      <c r="K120" s="37"/>
      <c r="L120" s="37"/>
      <c r="M120" s="37"/>
      <c r="N120" s="37"/>
      <c r="O120" s="37"/>
      <c r="P120" s="37">
        <v>0.5</v>
      </c>
      <c r="Q120" s="37"/>
      <c r="R120" s="37"/>
      <c r="S120" s="37"/>
      <c r="T120" s="37"/>
      <c r="U120" s="37"/>
      <c r="V120" s="37"/>
      <c r="W120" s="37"/>
      <c r="X120" s="37">
        <v>0.5</v>
      </c>
      <c r="Y120" s="37"/>
      <c r="Z120" s="37"/>
      <c r="AA120" s="37"/>
      <c r="AB120" s="37"/>
      <c r="AC120" s="37"/>
      <c r="AD120" s="37"/>
      <c r="AE120" s="37"/>
      <c r="AF120" s="37"/>
      <c r="AG120" s="37"/>
      <c r="AH120" s="37">
        <f t="shared" si="5"/>
        <v>1</v>
      </c>
      <c r="AI120" s="40">
        <f t="shared" si="5"/>
        <v>0</v>
      </c>
      <c r="AJ120" s="22" t="s">
        <v>334</v>
      </c>
      <c r="AK120" s="43" t="s">
        <v>78</v>
      </c>
      <c r="AL120" s="43" t="s">
        <v>78</v>
      </c>
      <c r="AM120" s="41" t="s">
        <v>234</v>
      </c>
      <c r="AN120" s="41" t="s">
        <v>261</v>
      </c>
      <c r="AO120" s="24" t="s">
        <v>236</v>
      </c>
      <c r="AP120" s="24" t="s">
        <v>225</v>
      </c>
      <c r="AQ120" s="72"/>
    </row>
    <row r="121" spans="1:43" ht="81" hidden="1" customHeight="1">
      <c r="A121" s="38" t="s">
        <v>37</v>
      </c>
      <c r="B121" s="39" t="s">
        <v>38</v>
      </c>
      <c r="C121" s="39">
        <v>528</v>
      </c>
      <c r="D121" s="22" t="s">
        <v>335</v>
      </c>
      <c r="E121" s="45" t="s">
        <v>336</v>
      </c>
      <c r="F121" s="46">
        <v>44564</v>
      </c>
      <c r="G121" s="23">
        <v>44925</v>
      </c>
      <c r="H121" s="173"/>
      <c r="I121" s="37">
        <v>0.05</v>
      </c>
      <c r="J121" s="37">
        <v>0.08</v>
      </c>
      <c r="K121" s="37"/>
      <c r="L121" s="37">
        <v>0.08</v>
      </c>
      <c r="M121" s="37"/>
      <c r="N121" s="37">
        <v>0.08</v>
      </c>
      <c r="O121" s="37"/>
      <c r="P121" s="37">
        <v>0.1</v>
      </c>
      <c r="Q121" s="37"/>
      <c r="R121" s="37">
        <v>0.08</v>
      </c>
      <c r="S121" s="37"/>
      <c r="T121" s="37">
        <v>0.08</v>
      </c>
      <c r="U121" s="37"/>
      <c r="V121" s="37">
        <v>0.08</v>
      </c>
      <c r="W121" s="37"/>
      <c r="X121" s="37">
        <v>0.1</v>
      </c>
      <c r="Y121" s="37"/>
      <c r="Z121" s="37">
        <v>0.08</v>
      </c>
      <c r="AA121" s="37"/>
      <c r="AB121" s="37">
        <v>0.08</v>
      </c>
      <c r="AC121" s="37"/>
      <c r="AD121" s="37">
        <v>0.08</v>
      </c>
      <c r="AE121" s="37"/>
      <c r="AF121" s="37">
        <v>0.08</v>
      </c>
      <c r="AG121" s="37"/>
      <c r="AH121" s="37">
        <f t="shared" si="5"/>
        <v>0.99999999999999978</v>
      </c>
      <c r="AI121" s="40">
        <f t="shared" si="5"/>
        <v>0</v>
      </c>
      <c r="AJ121" s="22" t="s">
        <v>337</v>
      </c>
      <c r="AK121" s="43" t="s">
        <v>78</v>
      </c>
      <c r="AL121" s="43" t="s">
        <v>78</v>
      </c>
      <c r="AM121" s="41" t="s">
        <v>289</v>
      </c>
      <c r="AN121" s="41" t="s">
        <v>290</v>
      </c>
      <c r="AO121" s="24" t="s">
        <v>291</v>
      </c>
      <c r="AP121" s="24" t="s">
        <v>225</v>
      </c>
      <c r="AQ121" s="72"/>
    </row>
    <row r="122" spans="1:43" ht="84.75" hidden="1" customHeight="1">
      <c r="A122" s="38" t="s">
        <v>37</v>
      </c>
      <c r="B122" s="39" t="s">
        <v>38</v>
      </c>
      <c r="C122" s="39">
        <v>528</v>
      </c>
      <c r="D122" s="22" t="s">
        <v>335</v>
      </c>
      <c r="E122" s="45" t="s">
        <v>338</v>
      </c>
      <c r="F122" s="46">
        <v>44652</v>
      </c>
      <c r="G122" s="23">
        <v>44711</v>
      </c>
      <c r="H122" s="173"/>
      <c r="I122" s="37">
        <v>0.15</v>
      </c>
      <c r="J122" s="37"/>
      <c r="K122" s="37"/>
      <c r="L122" s="37"/>
      <c r="M122" s="37"/>
      <c r="N122" s="37"/>
      <c r="O122" s="37"/>
      <c r="P122" s="37">
        <v>0.3</v>
      </c>
      <c r="Q122" s="37"/>
      <c r="R122" s="37">
        <v>0.7</v>
      </c>
      <c r="S122" s="37"/>
      <c r="T122" s="37"/>
      <c r="U122" s="37"/>
      <c r="V122" s="37"/>
      <c r="W122" s="37"/>
      <c r="X122" s="37"/>
      <c r="Y122" s="37"/>
      <c r="Z122" s="37"/>
      <c r="AA122" s="37"/>
      <c r="AB122" s="37"/>
      <c r="AC122" s="37"/>
      <c r="AD122" s="37"/>
      <c r="AE122" s="37"/>
      <c r="AF122" s="37"/>
      <c r="AG122" s="37"/>
      <c r="AH122" s="37">
        <f t="shared" si="5"/>
        <v>1</v>
      </c>
      <c r="AI122" s="40">
        <f t="shared" si="5"/>
        <v>0</v>
      </c>
      <c r="AJ122" s="22" t="s">
        <v>339</v>
      </c>
      <c r="AK122" s="43" t="s">
        <v>78</v>
      </c>
      <c r="AL122" s="43" t="s">
        <v>78</v>
      </c>
      <c r="AM122" s="41" t="s">
        <v>234</v>
      </c>
      <c r="AN122" s="41" t="s">
        <v>261</v>
      </c>
      <c r="AO122" s="24" t="s">
        <v>236</v>
      </c>
      <c r="AP122" s="24" t="s">
        <v>225</v>
      </c>
      <c r="AQ122" s="72"/>
    </row>
    <row r="123" spans="1:43" ht="79.5" hidden="1" customHeight="1">
      <c r="A123" s="38" t="s">
        <v>37</v>
      </c>
      <c r="B123" s="39" t="s">
        <v>38</v>
      </c>
      <c r="C123" s="39">
        <v>528</v>
      </c>
      <c r="D123" s="22" t="s">
        <v>340</v>
      </c>
      <c r="E123" s="45" t="s">
        <v>341</v>
      </c>
      <c r="F123" s="46">
        <v>44652</v>
      </c>
      <c r="G123" s="23">
        <v>44895</v>
      </c>
      <c r="H123" s="173">
        <f>+I123+I124+I125+I126+I127+I128+I129</f>
        <v>1</v>
      </c>
      <c r="I123" s="37">
        <v>0.1</v>
      </c>
      <c r="J123" s="37"/>
      <c r="K123" s="37"/>
      <c r="L123" s="37"/>
      <c r="M123" s="37"/>
      <c r="N123" s="37"/>
      <c r="O123" s="37"/>
      <c r="P123" s="37">
        <v>0.33329999999999999</v>
      </c>
      <c r="Q123" s="37"/>
      <c r="R123" s="37"/>
      <c r="S123" s="37"/>
      <c r="T123" s="37"/>
      <c r="U123" s="37"/>
      <c r="V123" s="37">
        <v>0.33329999999999999</v>
      </c>
      <c r="W123" s="37"/>
      <c r="X123" s="37"/>
      <c r="Y123" s="37"/>
      <c r="Z123" s="37"/>
      <c r="AA123" s="37"/>
      <c r="AB123" s="37"/>
      <c r="AC123" s="37"/>
      <c r="AD123" s="37">
        <v>0.33329999999999999</v>
      </c>
      <c r="AE123" s="37"/>
      <c r="AF123" s="37"/>
      <c r="AG123" s="37"/>
      <c r="AH123" s="37">
        <f t="shared" si="5"/>
        <v>0.99990000000000001</v>
      </c>
      <c r="AI123" s="40">
        <f t="shared" si="5"/>
        <v>0</v>
      </c>
      <c r="AJ123" s="22" t="s">
        <v>342</v>
      </c>
      <c r="AK123" s="43" t="s">
        <v>78</v>
      </c>
      <c r="AL123" s="43" t="s">
        <v>78</v>
      </c>
      <c r="AM123" s="41" t="s">
        <v>42</v>
      </c>
      <c r="AN123" s="41" t="s">
        <v>322</v>
      </c>
      <c r="AO123" s="24" t="s">
        <v>323</v>
      </c>
      <c r="AP123" s="24" t="s">
        <v>225</v>
      </c>
      <c r="AQ123" s="72"/>
    </row>
    <row r="124" spans="1:43" ht="75" hidden="1" customHeight="1">
      <c r="A124" s="38" t="s">
        <v>37</v>
      </c>
      <c r="B124" s="39" t="s">
        <v>38</v>
      </c>
      <c r="C124" s="39">
        <v>528</v>
      </c>
      <c r="D124" s="22" t="s">
        <v>343</v>
      </c>
      <c r="E124" s="45" t="s">
        <v>344</v>
      </c>
      <c r="F124" s="46">
        <v>44652</v>
      </c>
      <c r="G124" s="23">
        <v>44925</v>
      </c>
      <c r="H124" s="173"/>
      <c r="I124" s="37">
        <v>0.1</v>
      </c>
      <c r="J124" s="37"/>
      <c r="K124" s="37"/>
      <c r="L124" s="37"/>
      <c r="M124" s="37"/>
      <c r="N124" s="37"/>
      <c r="O124" s="37"/>
      <c r="P124" s="37">
        <v>0.33329999999999999</v>
      </c>
      <c r="Q124" s="37"/>
      <c r="R124" s="37"/>
      <c r="S124" s="37"/>
      <c r="T124" s="37"/>
      <c r="U124" s="37"/>
      <c r="V124" s="37"/>
      <c r="W124" s="37"/>
      <c r="X124" s="37">
        <v>0.33329999999999999</v>
      </c>
      <c r="Y124" s="37"/>
      <c r="Z124" s="37"/>
      <c r="AA124" s="37"/>
      <c r="AB124" s="37"/>
      <c r="AC124" s="37"/>
      <c r="AD124" s="37"/>
      <c r="AE124" s="37"/>
      <c r="AF124" s="37">
        <v>0.33329999999999999</v>
      </c>
      <c r="AG124" s="37"/>
      <c r="AH124" s="37">
        <f t="shared" si="5"/>
        <v>0.99990000000000001</v>
      </c>
      <c r="AI124" s="40">
        <f t="shared" si="5"/>
        <v>0</v>
      </c>
      <c r="AJ124" s="22" t="s">
        <v>345</v>
      </c>
      <c r="AK124" s="43" t="s">
        <v>78</v>
      </c>
      <c r="AL124" s="43" t="s">
        <v>78</v>
      </c>
      <c r="AM124" s="41" t="s">
        <v>42</v>
      </c>
      <c r="AN124" s="41" t="s">
        <v>322</v>
      </c>
      <c r="AO124" s="24" t="s">
        <v>323</v>
      </c>
      <c r="AP124" s="24" t="s">
        <v>225</v>
      </c>
      <c r="AQ124" s="72"/>
    </row>
    <row r="125" spans="1:43" ht="88.5" hidden="1" customHeight="1">
      <c r="A125" s="38" t="s">
        <v>37</v>
      </c>
      <c r="B125" s="39" t="s">
        <v>38</v>
      </c>
      <c r="C125" s="39">
        <v>528</v>
      </c>
      <c r="D125" s="22" t="s">
        <v>343</v>
      </c>
      <c r="E125" s="45" t="s">
        <v>868</v>
      </c>
      <c r="F125" s="46">
        <v>44652</v>
      </c>
      <c r="G125" s="23">
        <v>44681</v>
      </c>
      <c r="H125" s="173"/>
      <c r="I125" s="37">
        <v>0.2</v>
      </c>
      <c r="J125" s="37"/>
      <c r="K125" s="37"/>
      <c r="L125" s="37"/>
      <c r="M125" s="37"/>
      <c r="N125" s="37"/>
      <c r="O125" s="37"/>
      <c r="P125" s="37">
        <v>1</v>
      </c>
      <c r="Q125" s="37"/>
      <c r="R125" s="37"/>
      <c r="S125" s="37"/>
      <c r="T125" s="37"/>
      <c r="U125" s="37"/>
      <c r="V125" s="37"/>
      <c r="W125" s="37"/>
      <c r="X125" s="37"/>
      <c r="Y125" s="37"/>
      <c r="Z125" s="37"/>
      <c r="AA125" s="37"/>
      <c r="AB125" s="37"/>
      <c r="AC125" s="37"/>
      <c r="AD125" s="37"/>
      <c r="AE125" s="37"/>
      <c r="AF125" s="37"/>
      <c r="AG125" s="37"/>
      <c r="AH125" s="37">
        <f t="shared" si="5"/>
        <v>1</v>
      </c>
      <c r="AI125" s="40">
        <f t="shared" si="5"/>
        <v>0</v>
      </c>
      <c r="AJ125" s="22" t="s">
        <v>869</v>
      </c>
      <c r="AK125" s="43" t="s">
        <v>78</v>
      </c>
      <c r="AL125" s="43" t="s">
        <v>78</v>
      </c>
      <c r="AM125" s="41" t="s">
        <v>42</v>
      </c>
      <c r="AN125" s="41" t="s">
        <v>322</v>
      </c>
      <c r="AO125" s="24" t="s">
        <v>323</v>
      </c>
      <c r="AP125" s="24" t="s">
        <v>225</v>
      </c>
      <c r="AQ125" s="72"/>
    </row>
    <row r="126" spans="1:43" ht="86.25" hidden="1" customHeight="1">
      <c r="A126" s="38" t="s">
        <v>37</v>
      </c>
      <c r="B126" s="39" t="s">
        <v>38</v>
      </c>
      <c r="C126" s="39">
        <v>528</v>
      </c>
      <c r="D126" s="22" t="s">
        <v>346</v>
      </c>
      <c r="E126" s="45" t="s">
        <v>347</v>
      </c>
      <c r="F126" s="46">
        <v>44564</v>
      </c>
      <c r="G126" s="23">
        <v>44925</v>
      </c>
      <c r="H126" s="173"/>
      <c r="I126" s="37">
        <v>0.1</v>
      </c>
      <c r="J126" s="37"/>
      <c r="K126" s="37"/>
      <c r="L126" s="37">
        <v>0.25</v>
      </c>
      <c r="M126" s="37"/>
      <c r="N126" s="37"/>
      <c r="O126" s="37"/>
      <c r="P126" s="37"/>
      <c r="Q126" s="37"/>
      <c r="R126" s="37">
        <v>0.25</v>
      </c>
      <c r="S126" s="37"/>
      <c r="T126" s="37"/>
      <c r="U126" s="37"/>
      <c r="V126" s="37"/>
      <c r="W126" s="37"/>
      <c r="X126" s="37">
        <v>0.25</v>
      </c>
      <c r="Y126" s="37"/>
      <c r="Z126" s="37"/>
      <c r="AA126" s="37"/>
      <c r="AB126" s="37"/>
      <c r="AC126" s="37"/>
      <c r="AD126" s="37">
        <v>0.25</v>
      </c>
      <c r="AE126" s="37"/>
      <c r="AF126" s="37"/>
      <c r="AG126" s="37"/>
      <c r="AH126" s="37">
        <f t="shared" si="5"/>
        <v>1</v>
      </c>
      <c r="AI126" s="40">
        <f t="shared" si="5"/>
        <v>0</v>
      </c>
      <c r="AJ126" s="22" t="s">
        <v>334</v>
      </c>
      <c r="AK126" s="43" t="s">
        <v>78</v>
      </c>
      <c r="AL126" s="43" t="s">
        <v>78</v>
      </c>
      <c r="AM126" s="41" t="s">
        <v>42</v>
      </c>
      <c r="AN126" s="41" t="s">
        <v>322</v>
      </c>
      <c r="AO126" s="24" t="s">
        <v>323</v>
      </c>
      <c r="AP126" s="24" t="s">
        <v>225</v>
      </c>
      <c r="AQ126" s="72"/>
    </row>
    <row r="127" spans="1:43" ht="79.5" hidden="1" customHeight="1">
      <c r="A127" s="38" t="s">
        <v>37</v>
      </c>
      <c r="B127" s="39" t="s">
        <v>38</v>
      </c>
      <c r="C127" s="39">
        <v>528</v>
      </c>
      <c r="D127" s="22" t="s">
        <v>348</v>
      </c>
      <c r="E127" s="45" t="s">
        <v>349</v>
      </c>
      <c r="F127" s="46">
        <v>44621</v>
      </c>
      <c r="G127" s="23">
        <v>44925</v>
      </c>
      <c r="H127" s="173"/>
      <c r="I127" s="37">
        <v>0.2</v>
      </c>
      <c r="J127" s="37"/>
      <c r="K127" s="37"/>
      <c r="L127" s="37"/>
      <c r="M127" s="37"/>
      <c r="N127" s="37">
        <v>0.25</v>
      </c>
      <c r="O127" s="37"/>
      <c r="P127" s="37"/>
      <c r="Q127" s="37"/>
      <c r="R127" s="37"/>
      <c r="S127" s="37"/>
      <c r="T127" s="37">
        <v>0.25</v>
      </c>
      <c r="U127" s="37"/>
      <c r="V127" s="37"/>
      <c r="W127" s="37"/>
      <c r="X127" s="37"/>
      <c r="Y127" s="37"/>
      <c r="Z127" s="37">
        <v>0.25</v>
      </c>
      <c r="AA127" s="37"/>
      <c r="AB127" s="37"/>
      <c r="AC127" s="37"/>
      <c r="AD127" s="37"/>
      <c r="AE127" s="37"/>
      <c r="AF127" s="37">
        <v>0.25</v>
      </c>
      <c r="AG127" s="37"/>
      <c r="AH127" s="37">
        <f t="shared" si="5"/>
        <v>1</v>
      </c>
      <c r="AI127" s="40">
        <f t="shared" si="5"/>
        <v>0</v>
      </c>
      <c r="AJ127" s="22" t="s">
        <v>350</v>
      </c>
      <c r="AK127" s="43" t="s">
        <v>78</v>
      </c>
      <c r="AL127" s="43" t="s">
        <v>78</v>
      </c>
      <c r="AM127" s="41" t="s">
        <v>42</v>
      </c>
      <c r="AN127" s="41" t="s">
        <v>322</v>
      </c>
      <c r="AO127" s="24" t="s">
        <v>323</v>
      </c>
      <c r="AP127" s="24" t="s">
        <v>225</v>
      </c>
      <c r="AQ127" s="72"/>
    </row>
    <row r="128" spans="1:43" ht="85.5" hidden="1">
      <c r="A128" s="38" t="s">
        <v>37</v>
      </c>
      <c r="B128" s="39" t="s">
        <v>38</v>
      </c>
      <c r="C128" s="39">
        <v>528</v>
      </c>
      <c r="D128" s="22" t="s">
        <v>348</v>
      </c>
      <c r="E128" s="45" t="s">
        <v>351</v>
      </c>
      <c r="F128" s="46">
        <v>44564</v>
      </c>
      <c r="G128" s="23">
        <v>44925</v>
      </c>
      <c r="H128" s="173"/>
      <c r="I128" s="37">
        <v>0.1</v>
      </c>
      <c r="J128" s="37"/>
      <c r="K128" s="37"/>
      <c r="L128" s="37"/>
      <c r="M128" s="37"/>
      <c r="N128" s="37"/>
      <c r="O128" s="37"/>
      <c r="P128" s="37">
        <v>0.33329999999999999</v>
      </c>
      <c r="Q128" s="37"/>
      <c r="R128" s="37"/>
      <c r="S128" s="37"/>
      <c r="T128" s="37"/>
      <c r="U128" s="37"/>
      <c r="V128" s="37">
        <v>0.33329999999999999</v>
      </c>
      <c r="W128" s="37"/>
      <c r="X128" s="37"/>
      <c r="Y128" s="37"/>
      <c r="Z128" s="37"/>
      <c r="AA128" s="37"/>
      <c r="AB128" s="37">
        <v>0.33329999999999999</v>
      </c>
      <c r="AC128" s="37"/>
      <c r="AD128" s="37"/>
      <c r="AE128" s="37"/>
      <c r="AF128" s="37"/>
      <c r="AG128" s="37"/>
      <c r="AH128" s="37">
        <f t="shared" si="5"/>
        <v>0.99990000000000001</v>
      </c>
      <c r="AI128" s="40">
        <f t="shared" si="5"/>
        <v>0</v>
      </c>
      <c r="AJ128" s="22" t="s">
        <v>334</v>
      </c>
      <c r="AK128" s="43" t="s">
        <v>78</v>
      </c>
      <c r="AL128" s="43" t="s">
        <v>78</v>
      </c>
      <c r="AM128" s="41" t="s">
        <v>42</v>
      </c>
      <c r="AN128" s="41" t="s">
        <v>322</v>
      </c>
      <c r="AO128" s="24" t="s">
        <v>323</v>
      </c>
      <c r="AP128" s="24" t="s">
        <v>225</v>
      </c>
      <c r="AQ128" s="72"/>
    </row>
    <row r="129" spans="1:43" ht="57" hidden="1">
      <c r="A129" s="38" t="s">
        <v>37</v>
      </c>
      <c r="B129" s="39" t="s">
        <v>38</v>
      </c>
      <c r="C129" s="39">
        <v>528</v>
      </c>
      <c r="D129" s="22" t="s">
        <v>352</v>
      </c>
      <c r="E129" s="45" t="s">
        <v>353</v>
      </c>
      <c r="F129" s="46">
        <v>44621</v>
      </c>
      <c r="G129" s="23">
        <v>44925</v>
      </c>
      <c r="H129" s="173"/>
      <c r="I129" s="37">
        <v>0.2</v>
      </c>
      <c r="J129" s="37"/>
      <c r="K129" s="37"/>
      <c r="L129" s="37"/>
      <c r="M129" s="37"/>
      <c r="N129" s="37">
        <v>0.25</v>
      </c>
      <c r="O129" s="37"/>
      <c r="P129" s="37"/>
      <c r="Q129" s="37"/>
      <c r="R129" s="37"/>
      <c r="S129" s="37"/>
      <c r="T129" s="37">
        <v>0.25</v>
      </c>
      <c r="U129" s="37"/>
      <c r="V129" s="37"/>
      <c r="W129" s="37"/>
      <c r="X129" s="37"/>
      <c r="Y129" s="37"/>
      <c r="Z129" s="37">
        <v>0.25</v>
      </c>
      <c r="AA129" s="37"/>
      <c r="AB129" s="37"/>
      <c r="AC129" s="37"/>
      <c r="AD129" s="37"/>
      <c r="AE129" s="37"/>
      <c r="AF129" s="37">
        <v>0.25</v>
      </c>
      <c r="AG129" s="37"/>
      <c r="AH129" s="37">
        <f t="shared" si="5"/>
        <v>1</v>
      </c>
      <c r="AI129" s="40">
        <f t="shared" si="5"/>
        <v>0</v>
      </c>
      <c r="AJ129" s="22" t="s">
        <v>354</v>
      </c>
      <c r="AK129" s="43" t="s">
        <v>78</v>
      </c>
      <c r="AL129" s="43" t="s">
        <v>78</v>
      </c>
      <c r="AM129" s="41" t="s">
        <v>42</v>
      </c>
      <c r="AN129" s="41" t="s">
        <v>322</v>
      </c>
      <c r="AO129" s="24" t="s">
        <v>323</v>
      </c>
      <c r="AP129" s="24" t="s">
        <v>225</v>
      </c>
      <c r="AQ129" s="72"/>
    </row>
    <row r="130" spans="1:43" ht="58.5" hidden="1">
      <c r="A130" s="38" t="s">
        <v>37</v>
      </c>
      <c r="B130" s="39" t="s">
        <v>38</v>
      </c>
      <c r="C130" s="39">
        <v>528</v>
      </c>
      <c r="D130" s="22" t="s">
        <v>355</v>
      </c>
      <c r="E130" s="45" t="s">
        <v>356</v>
      </c>
      <c r="F130" s="46">
        <v>44652</v>
      </c>
      <c r="G130" s="23">
        <v>44681</v>
      </c>
      <c r="H130" s="173">
        <f>+I130+I131+I132+I133+I134+I135+I136+I137+I138+I139+I140</f>
        <v>1.0000000000000002</v>
      </c>
      <c r="I130" s="37">
        <v>0.1</v>
      </c>
      <c r="J130" s="37"/>
      <c r="K130" s="37"/>
      <c r="L130" s="37"/>
      <c r="M130" s="37"/>
      <c r="N130" s="37"/>
      <c r="O130" s="37"/>
      <c r="P130" s="37">
        <v>1</v>
      </c>
      <c r="Q130" s="37"/>
      <c r="R130" s="37"/>
      <c r="S130" s="37"/>
      <c r="T130" s="37"/>
      <c r="U130" s="37"/>
      <c r="V130" s="37"/>
      <c r="W130" s="37"/>
      <c r="X130" s="37"/>
      <c r="Y130" s="37"/>
      <c r="Z130" s="37"/>
      <c r="AA130" s="37"/>
      <c r="AB130" s="37"/>
      <c r="AC130" s="37"/>
      <c r="AD130" s="37"/>
      <c r="AE130" s="37"/>
      <c r="AF130" s="37"/>
      <c r="AG130" s="37"/>
      <c r="AH130" s="37">
        <f t="shared" ref="AH130:AI145" si="6">+J130+L130+N130+P130+R130+T130+V130+X130+Z130+AB130+AD130+AF130</f>
        <v>1</v>
      </c>
      <c r="AI130" s="40">
        <f t="shared" si="6"/>
        <v>0</v>
      </c>
      <c r="AJ130" s="22" t="s">
        <v>357</v>
      </c>
      <c r="AK130" s="43" t="s">
        <v>78</v>
      </c>
      <c r="AL130" s="43" t="s">
        <v>78</v>
      </c>
      <c r="AM130" s="41" t="s">
        <v>42</v>
      </c>
      <c r="AN130" s="41" t="s">
        <v>56</v>
      </c>
      <c r="AO130" s="24" t="s">
        <v>323</v>
      </c>
      <c r="AP130" s="24" t="s">
        <v>225</v>
      </c>
      <c r="AQ130" s="72"/>
    </row>
    <row r="131" spans="1:43" ht="58.5" hidden="1">
      <c r="A131" s="38" t="s">
        <v>37</v>
      </c>
      <c r="B131" s="39" t="s">
        <v>38</v>
      </c>
      <c r="C131" s="39">
        <v>528</v>
      </c>
      <c r="D131" s="22" t="s">
        <v>355</v>
      </c>
      <c r="E131" s="45" t="s">
        <v>358</v>
      </c>
      <c r="F131" s="46">
        <v>44564</v>
      </c>
      <c r="G131" s="23">
        <v>44925</v>
      </c>
      <c r="H131" s="173"/>
      <c r="I131" s="37">
        <v>0.1</v>
      </c>
      <c r="J131" s="37"/>
      <c r="K131" s="37"/>
      <c r="L131" s="37">
        <v>0.25</v>
      </c>
      <c r="M131" s="37"/>
      <c r="N131" s="37"/>
      <c r="O131" s="37"/>
      <c r="P131" s="37"/>
      <c r="Q131" s="37"/>
      <c r="R131" s="37">
        <v>0.25</v>
      </c>
      <c r="S131" s="37"/>
      <c r="T131" s="37"/>
      <c r="U131" s="37"/>
      <c r="V131" s="37"/>
      <c r="W131" s="37"/>
      <c r="X131" s="37">
        <v>0.25</v>
      </c>
      <c r="Y131" s="37"/>
      <c r="Z131" s="37"/>
      <c r="AA131" s="37"/>
      <c r="AB131" s="37"/>
      <c r="AC131" s="37"/>
      <c r="AD131" s="37"/>
      <c r="AE131" s="37"/>
      <c r="AF131" s="37">
        <v>0.25</v>
      </c>
      <c r="AG131" s="37"/>
      <c r="AH131" s="37">
        <f t="shared" si="6"/>
        <v>1</v>
      </c>
      <c r="AI131" s="40">
        <f t="shared" si="6"/>
        <v>0</v>
      </c>
      <c r="AJ131" s="22" t="s">
        <v>334</v>
      </c>
      <c r="AK131" s="43" t="s">
        <v>78</v>
      </c>
      <c r="AL131" s="43" t="s">
        <v>78</v>
      </c>
      <c r="AM131" s="41" t="s">
        <v>234</v>
      </c>
      <c r="AN131" s="41" t="s">
        <v>261</v>
      </c>
      <c r="AO131" s="24" t="s">
        <v>236</v>
      </c>
      <c r="AP131" s="24" t="s">
        <v>225</v>
      </c>
      <c r="AQ131" s="72"/>
    </row>
    <row r="132" spans="1:43" ht="191.25" hidden="1" customHeight="1">
      <c r="A132" s="38" t="s">
        <v>37</v>
      </c>
      <c r="B132" s="39" t="s">
        <v>38</v>
      </c>
      <c r="C132" s="39">
        <v>528</v>
      </c>
      <c r="D132" s="22" t="s">
        <v>355</v>
      </c>
      <c r="E132" s="45" t="s">
        <v>359</v>
      </c>
      <c r="F132" s="46">
        <v>44652</v>
      </c>
      <c r="G132" s="23">
        <v>44925</v>
      </c>
      <c r="H132" s="173"/>
      <c r="I132" s="37">
        <v>0.3</v>
      </c>
      <c r="J132" s="37"/>
      <c r="K132" s="37"/>
      <c r="L132" s="37"/>
      <c r="M132" s="37"/>
      <c r="N132" s="37"/>
      <c r="O132" s="37"/>
      <c r="P132" s="37">
        <v>0.33329999999999999</v>
      </c>
      <c r="Q132" s="37"/>
      <c r="R132" s="37"/>
      <c r="S132" s="37"/>
      <c r="T132" s="37"/>
      <c r="U132" s="37"/>
      <c r="V132" s="37"/>
      <c r="W132" s="37"/>
      <c r="X132" s="37">
        <v>0.33329999999999999</v>
      </c>
      <c r="Y132" s="37"/>
      <c r="Z132" s="37"/>
      <c r="AA132" s="37"/>
      <c r="AB132" s="37"/>
      <c r="AC132" s="37"/>
      <c r="AD132" s="37"/>
      <c r="AE132" s="37"/>
      <c r="AF132" s="37">
        <v>0.33329999999999999</v>
      </c>
      <c r="AG132" s="37"/>
      <c r="AH132" s="37">
        <f t="shared" si="6"/>
        <v>0.99990000000000001</v>
      </c>
      <c r="AI132" s="40">
        <f t="shared" si="6"/>
        <v>0</v>
      </c>
      <c r="AJ132" s="22" t="s">
        <v>360</v>
      </c>
      <c r="AK132" s="43" t="s">
        <v>78</v>
      </c>
      <c r="AL132" s="43" t="s">
        <v>78</v>
      </c>
      <c r="AM132" s="41" t="s">
        <v>234</v>
      </c>
      <c r="AN132" s="41" t="s">
        <v>361</v>
      </c>
      <c r="AO132" s="24" t="s">
        <v>236</v>
      </c>
      <c r="AP132" s="24" t="s">
        <v>225</v>
      </c>
      <c r="AQ132" s="72"/>
    </row>
    <row r="133" spans="1:43" ht="98.25" hidden="1" customHeight="1">
      <c r="A133" s="38" t="s">
        <v>37</v>
      </c>
      <c r="B133" s="39" t="s">
        <v>38</v>
      </c>
      <c r="C133" s="39">
        <v>528</v>
      </c>
      <c r="D133" s="22" t="s">
        <v>362</v>
      </c>
      <c r="E133" s="45" t="s">
        <v>363</v>
      </c>
      <c r="F133" s="46">
        <v>44682</v>
      </c>
      <c r="G133" s="23">
        <v>44834</v>
      </c>
      <c r="H133" s="173"/>
      <c r="I133" s="37">
        <v>0.05</v>
      </c>
      <c r="J133" s="37"/>
      <c r="K133" s="37"/>
      <c r="L133" s="37"/>
      <c r="M133" s="37"/>
      <c r="N133" s="37"/>
      <c r="O133" s="37"/>
      <c r="P133" s="37"/>
      <c r="Q133" s="37"/>
      <c r="R133" s="37">
        <v>0.5</v>
      </c>
      <c r="S133" s="37"/>
      <c r="T133" s="37"/>
      <c r="U133" s="37"/>
      <c r="V133" s="37"/>
      <c r="W133" s="37"/>
      <c r="X133" s="37"/>
      <c r="Y133" s="37"/>
      <c r="Z133" s="37">
        <v>0.5</v>
      </c>
      <c r="AA133" s="37"/>
      <c r="AB133" s="37"/>
      <c r="AC133" s="37"/>
      <c r="AD133" s="37"/>
      <c r="AE133" s="37"/>
      <c r="AF133" s="37"/>
      <c r="AG133" s="37"/>
      <c r="AH133" s="37">
        <f t="shared" si="6"/>
        <v>1</v>
      </c>
      <c r="AI133" s="40">
        <f t="shared" si="6"/>
        <v>0</v>
      </c>
      <c r="AJ133" s="22" t="s">
        <v>364</v>
      </c>
      <c r="AK133" s="43" t="s">
        <v>78</v>
      </c>
      <c r="AL133" s="43" t="s">
        <v>78</v>
      </c>
      <c r="AM133" s="41" t="s">
        <v>289</v>
      </c>
      <c r="AN133" s="41" t="s">
        <v>290</v>
      </c>
      <c r="AO133" s="24" t="s">
        <v>291</v>
      </c>
      <c r="AP133" s="24" t="s">
        <v>225</v>
      </c>
      <c r="AQ133" s="72"/>
    </row>
    <row r="134" spans="1:43" ht="72.75" hidden="1">
      <c r="A134" s="38" t="s">
        <v>37</v>
      </c>
      <c r="B134" s="39" t="s">
        <v>38</v>
      </c>
      <c r="C134" s="39">
        <v>528</v>
      </c>
      <c r="D134" s="22" t="s">
        <v>365</v>
      </c>
      <c r="E134" s="45" t="s">
        <v>366</v>
      </c>
      <c r="F134" s="47">
        <v>44835</v>
      </c>
      <c r="G134" s="47">
        <v>44895</v>
      </c>
      <c r="H134" s="173"/>
      <c r="I134" s="37">
        <v>0.05</v>
      </c>
      <c r="J134" s="37"/>
      <c r="K134" s="37"/>
      <c r="L134" s="37"/>
      <c r="M134" s="37"/>
      <c r="N134" s="37"/>
      <c r="O134" s="37"/>
      <c r="P134" s="37"/>
      <c r="Q134" s="37"/>
      <c r="R134" s="37"/>
      <c r="S134" s="37"/>
      <c r="T134" s="37"/>
      <c r="U134" s="37"/>
      <c r="V134" s="37"/>
      <c r="W134" s="37"/>
      <c r="X134" s="37"/>
      <c r="Y134" s="37"/>
      <c r="Z134" s="37"/>
      <c r="AA134" s="37"/>
      <c r="AB134" s="37">
        <v>0.3</v>
      </c>
      <c r="AC134" s="37"/>
      <c r="AD134" s="37">
        <v>0.7</v>
      </c>
      <c r="AE134" s="37"/>
      <c r="AF134" s="37"/>
      <c r="AG134" s="37"/>
      <c r="AH134" s="37">
        <f t="shared" si="6"/>
        <v>1</v>
      </c>
      <c r="AI134" s="40">
        <f t="shared" si="6"/>
        <v>0</v>
      </c>
      <c r="AJ134" s="22" t="s">
        <v>367</v>
      </c>
      <c r="AK134" s="43" t="s">
        <v>78</v>
      </c>
      <c r="AL134" s="43" t="s">
        <v>78</v>
      </c>
      <c r="AM134" s="41" t="s">
        <v>42</v>
      </c>
      <c r="AN134" s="41" t="s">
        <v>56</v>
      </c>
      <c r="AO134" s="24" t="s">
        <v>323</v>
      </c>
      <c r="AP134" s="24" t="s">
        <v>225</v>
      </c>
      <c r="AQ134" s="72"/>
    </row>
    <row r="135" spans="1:43" ht="72.75" hidden="1">
      <c r="A135" s="38" t="s">
        <v>37</v>
      </c>
      <c r="B135" s="39" t="s">
        <v>38</v>
      </c>
      <c r="C135" s="39">
        <v>528</v>
      </c>
      <c r="D135" s="22" t="s">
        <v>365</v>
      </c>
      <c r="E135" s="45" t="s">
        <v>368</v>
      </c>
      <c r="F135" s="47">
        <v>44835</v>
      </c>
      <c r="G135" s="47">
        <v>44895</v>
      </c>
      <c r="H135" s="173"/>
      <c r="I135" s="37">
        <v>0.05</v>
      </c>
      <c r="J135" s="37"/>
      <c r="K135" s="37"/>
      <c r="L135" s="37"/>
      <c r="M135" s="37"/>
      <c r="N135" s="37"/>
      <c r="O135" s="37"/>
      <c r="P135" s="37"/>
      <c r="Q135" s="37"/>
      <c r="R135" s="37"/>
      <c r="S135" s="37"/>
      <c r="T135" s="37"/>
      <c r="U135" s="37"/>
      <c r="V135" s="37"/>
      <c r="W135" s="37"/>
      <c r="X135" s="37"/>
      <c r="Y135" s="37"/>
      <c r="Z135" s="37"/>
      <c r="AA135" s="37"/>
      <c r="AB135" s="37">
        <v>0.3</v>
      </c>
      <c r="AC135" s="37"/>
      <c r="AD135" s="37">
        <v>0.7</v>
      </c>
      <c r="AE135" s="37"/>
      <c r="AF135" s="37"/>
      <c r="AG135" s="37"/>
      <c r="AH135" s="37">
        <f t="shared" si="6"/>
        <v>1</v>
      </c>
      <c r="AI135" s="40">
        <f t="shared" si="6"/>
        <v>0</v>
      </c>
      <c r="AJ135" s="22" t="s">
        <v>369</v>
      </c>
      <c r="AK135" s="43" t="s">
        <v>78</v>
      </c>
      <c r="AL135" s="43" t="s">
        <v>78</v>
      </c>
      <c r="AM135" s="41" t="s">
        <v>42</v>
      </c>
      <c r="AN135" s="41" t="s">
        <v>56</v>
      </c>
      <c r="AO135" s="24" t="s">
        <v>323</v>
      </c>
      <c r="AP135" s="24" t="s">
        <v>225</v>
      </c>
      <c r="AQ135" s="72"/>
    </row>
    <row r="136" spans="1:43" ht="58.5" hidden="1">
      <c r="A136" s="38" t="s">
        <v>37</v>
      </c>
      <c r="B136" s="39" t="s">
        <v>38</v>
      </c>
      <c r="C136" s="39">
        <v>528</v>
      </c>
      <c r="D136" s="22" t="s">
        <v>370</v>
      </c>
      <c r="E136" s="45" t="s">
        <v>371</v>
      </c>
      <c r="F136" s="46">
        <v>44652</v>
      </c>
      <c r="G136" s="23">
        <v>44925</v>
      </c>
      <c r="H136" s="173"/>
      <c r="I136" s="37">
        <v>0.05</v>
      </c>
      <c r="J136" s="37"/>
      <c r="K136" s="37"/>
      <c r="L136" s="37"/>
      <c r="M136" s="37"/>
      <c r="N136" s="37"/>
      <c r="O136" s="37"/>
      <c r="P136" s="37">
        <v>0.33329999999999999</v>
      </c>
      <c r="Q136" s="37"/>
      <c r="R136" s="37"/>
      <c r="S136" s="37"/>
      <c r="T136" s="37"/>
      <c r="U136" s="37"/>
      <c r="V136" s="37"/>
      <c r="W136" s="37"/>
      <c r="X136" s="37">
        <v>0.33329999999999999</v>
      </c>
      <c r="Y136" s="37"/>
      <c r="Z136" s="37"/>
      <c r="AA136" s="37"/>
      <c r="AB136" s="37"/>
      <c r="AC136" s="37"/>
      <c r="AD136" s="37"/>
      <c r="AE136" s="37"/>
      <c r="AF136" s="37">
        <v>0.33329999999999999</v>
      </c>
      <c r="AG136" s="37"/>
      <c r="AH136" s="37">
        <f t="shared" si="6"/>
        <v>0.99990000000000001</v>
      </c>
      <c r="AI136" s="40">
        <f t="shared" si="6"/>
        <v>0</v>
      </c>
      <c r="AJ136" s="22" t="s">
        <v>372</v>
      </c>
      <c r="AK136" s="43" t="s">
        <v>78</v>
      </c>
      <c r="AL136" s="43" t="s">
        <v>78</v>
      </c>
      <c r="AM136" s="41" t="s">
        <v>234</v>
      </c>
      <c r="AN136" s="41" t="s">
        <v>261</v>
      </c>
      <c r="AO136" s="24" t="s">
        <v>236</v>
      </c>
      <c r="AP136" s="24" t="s">
        <v>225</v>
      </c>
      <c r="AQ136" s="72"/>
    </row>
    <row r="137" spans="1:43" ht="71.25" hidden="1">
      <c r="A137" s="38" t="s">
        <v>37</v>
      </c>
      <c r="B137" s="39" t="s">
        <v>38</v>
      </c>
      <c r="C137" s="39">
        <v>528</v>
      </c>
      <c r="D137" s="22" t="s">
        <v>373</v>
      </c>
      <c r="E137" s="45" t="s">
        <v>374</v>
      </c>
      <c r="F137" s="46">
        <v>44593</v>
      </c>
      <c r="G137" s="23">
        <v>44742</v>
      </c>
      <c r="H137" s="173"/>
      <c r="I137" s="37">
        <v>0.1</v>
      </c>
      <c r="J137" s="37"/>
      <c r="K137" s="37"/>
      <c r="L137" s="37">
        <v>0.2</v>
      </c>
      <c r="M137" s="37"/>
      <c r="N137" s="37">
        <v>0.2</v>
      </c>
      <c r="O137" s="37"/>
      <c r="P137" s="37">
        <v>0.2</v>
      </c>
      <c r="Q137" s="37"/>
      <c r="R137" s="37">
        <v>0.2</v>
      </c>
      <c r="S137" s="37"/>
      <c r="T137" s="37">
        <v>0.2</v>
      </c>
      <c r="U137" s="37"/>
      <c r="V137" s="37"/>
      <c r="W137" s="37"/>
      <c r="X137" s="37"/>
      <c r="Y137" s="37"/>
      <c r="Z137" s="37"/>
      <c r="AA137" s="37"/>
      <c r="AB137" s="37"/>
      <c r="AC137" s="37"/>
      <c r="AD137" s="37"/>
      <c r="AE137" s="37"/>
      <c r="AF137" s="37"/>
      <c r="AG137" s="37"/>
      <c r="AH137" s="37">
        <f t="shared" si="6"/>
        <v>1</v>
      </c>
      <c r="AI137" s="40">
        <f t="shared" si="6"/>
        <v>0</v>
      </c>
      <c r="AJ137" s="22" t="s">
        <v>375</v>
      </c>
      <c r="AK137" s="43" t="s">
        <v>78</v>
      </c>
      <c r="AL137" s="43" t="s">
        <v>78</v>
      </c>
      <c r="AM137" s="41" t="s">
        <v>42</v>
      </c>
      <c r="AN137" s="41" t="s">
        <v>322</v>
      </c>
      <c r="AO137" s="24" t="s">
        <v>323</v>
      </c>
      <c r="AP137" s="24" t="s">
        <v>225</v>
      </c>
      <c r="AQ137" s="72"/>
    </row>
    <row r="138" spans="1:43" ht="72.75" hidden="1">
      <c r="A138" s="38" t="s">
        <v>37</v>
      </c>
      <c r="B138" s="39" t="s">
        <v>38</v>
      </c>
      <c r="C138" s="39">
        <v>528</v>
      </c>
      <c r="D138" s="22" t="s">
        <v>376</v>
      </c>
      <c r="E138" s="45" t="s">
        <v>377</v>
      </c>
      <c r="F138" s="46">
        <v>44564</v>
      </c>
      <c r="G138" s="23">
        <v>44925</v>
      </c>
      <c r="H138" s="173"/>
      <c r="I138" s="37">
        <v>0.05</v>
      </c>
      <c r="J138" s="37">
        <v>0.08</v>
      </c>
      <c r="K138" s="37"/>
      <c r="L138" s="37">
        <v>0.08</v>
      </c>
      <c r="M138" s="37"/>
      <c r="N138" s="37">
        <v>0.08</v>
      </c>
      <c r="O138" s="37"/>
      <c r="P138" s="37">
        <v>0.1</v>
      </c>
      <c r="Q138" s="37"/>
      <c r="R138" s="37">
        <v>0.08</v>
      </c>
      <c r="S138" s="37"/>
      <c r="T138" s="37">
        <v>0.08</v>
      </c>
      <c r="U138" s="37"/>
      <c r="V138" s="37">
        <v>0.08</v>
      </c>
      <c r="W138" s="37"/>
      <c r="X138" s="37">
        <v>0.1</v>
      </c>
      <c r="Y138" s="37"/>
      <c r="Z138" s="37">
        <v>0.08</v>
      </c>
      <c r="AA138" s="37"/>
      <c r="AB138" s="37">
        <v>0.08</v>
      </c>
      <c r="AC138" s="37"/>
      <c r="AD138" s="37">
        <v>0.08</v>
      </c>
      <c r="AE138" s="37"/>
      <c r="AF138" s="37">
        <v>0.08</v>
      </c>
      <c r="AG138" s="37"/>
      <c r="AH138" s="37">
        <f t="shared" si="6"/>
        <v>0.99999999999999978</v>
      </c>
      <c r="AI138" s="40">
        <f t="shared" si="6"/>
        <v>0</v>
      </c>
      <c r="AJ138" s="22" t="s">
        <v>378</v>
      </c>
      <c r="AK138" s="43" t="s">
        <v>78</v>
      </c>
      <c r="AL138" s="43" t="s">
        <v>78</v>
      </c>
      <c r="AM138" s="41" t="s">
        <v>312</v>
      </c>
      <c r="AN138" s="41" t="s">
        <v>400</v>
      </c>
      <c r="AO138" s="24" t="s">
        <v>313</v>
      </c>
      <c r="AP138" s="24" t="s">
        <v>225</v>
      </c>
      <c r="AQ138" s="72"/>
    </row>
    <row r="139" spans="1:43" ht="128.25" hidden="1">
      <c r="A139" s="38" t="s">
        <v>37</v>
      </c>
      <c r="B139" s="39" t="s">
        <v>38</v>
      </c>
      <c r="C139" s="39">
        <v>528</v>
      </c>
      <c r="D139" s="22" t="s">
        <v>379</v>
      </c>
      <c r="E139" s="45" t="s">
        <v>380</v>
      </c>
      <c r="F139" s="46">
        <v>44564</v>
      </c>
      <c r="G139" s="23">
        <v>44925</v>
      </c>
      <c r="H139" s="173"/>
      <c r="I139" s="37">
        <v>0.1</v>
      </c>
      <c r="J139" s="37">
        <v>0.08</v>
      </c>
      <c r="K139" s="37"/>
      <c r="L139" s="37">
        <v>0.08</v>
      </c>
      <c r="M139" s="37"/>
      <c r="N139" s="37">
        <v>0.08</v>
      </c>
      <c r="O139" s="37"/>
      <c r="P139" s="37">
        <v>0.1</v>
      </c>
      <c r="Q139" s="37"/>
      <c r="R139" s="37">
        <v>0.08</v>
      </c>
      <c r="S139" s="37"/>
      <c r="T139" s="37">
        <v>0.08</v>
      </c>
      <c r="U139" s="37"/>
      <c r="V139" s="37">
        <v>0.08</v>
      </c>
      <c r="W139" s="37"/>
      <c r="X139" s="37">
        <v>0.1</v>
      </c>
      <c r="Y139" s="37"/>
      <c r="Z139" s="37">
        <v>0.08</v>
      </c>
      <c r="AA139" s="37"/>
      <c r="AB139" s="37">
        <v>0.08</v>
      </c>
      <c r="AC139" s="37"/>
      <c r="AD139" s="37">
        <v>0.08</v>
      </c>
      <c r="AE139" s="37"/>
      <c r="AF139" s="37">
        <v>0.08</v>
      </c>
      <c r="AG139" s="37"/>
      <c r="AH139" s="37">
        <f t="shared" si="6"/>
        <v>0.99999999999999978</v>
      </c>
      <c r="AI139" s="40">
        <f t="shared" si="6"/>
        <v>0</v>
      </c>
      <c r="AJ139" s="22" t="s">
        <v>381</v>
      </c>
      <c r="AK139" s="43" t="s">
        <v>78</v>
      </c>
      <c r="AL139" s="43" t="s">
        <v>78</v>
      </c>
      <c r="AM139" s="41" t="s">
        <v>289</v>
      </c>
      <c r="AN139" s="41" t="s">
        <v>290</v>
      </c>
      <c r="AO139" s="24" t="s">
        <v>291</v>
      </c>
      <c r="AP139" s="24" t="s">
        <v>225</v>
      </c>
      <c r="AQ139" s="72"/>
    </row>
    <row r="140" spans="1:43" ht="72.75" hidden="1">
      <c r="A140" s="38" t="s">
        <v>37</v>
      </c>
      <c r="B140" s="39" t="s">
        <v>38</v>
      </c>
      <c r="C140" s="39">
        <v>528</v>
      </c>
      <c r="D140" s="22" t="s">
        <v>382</v>
      </c>
      <c r="E140" s="45" t="s">
        <v>383</v>
      </c>
      <c r="F140" s="46">
        <v>44621</v>
      </c>
      <c r="G140" s="23">
        <v>44925</v>
      </c>
      <c r="H140" s="173"/>
      <c r="I140" s="37">
        <v>0.05</v>
      </c>
      <c r="J140" s="37"/>
      <c r="K140" s="37"/>
      <c r="L140" s="37"/>
      <c r="M140" s="37"/>
      <c r="N140" s="37">
        <v>0.33329999999999999</v>
      </c>
      <c r="O140" s="37"/>
      <c r="P140" s="37"/>
      <c r="Q140" s="37"/>
      <c r="R140" s="37"/>
      <c r="S140" s="37"/>
      <c r="T140" s="37">
        <v>0.33329999999999999</v>
      </c>
      <c r="U140" s="37"/>
      <c r="V140" s="37"/>
      <c r="W140" s="37"/>
      <c r="X140" s="37"/>
      <c r="Y140" s="37"/>
      <c r="Z140" s="37">
        <v>0.33329999999999999</v>
      </c>
      <c r="AA140" s="37"/>
      <c r="AB140" s="37"/>
      <c r="AC140" s="37"/>
      <c r="AD140" s="37"/>
      <c r="AE140" s="37"/>
      <c r="AF140" s="37"/>
      <c r="AG140" s="37"/>
      <c r="AH140" s="37">
        <f t="shared" si="6"/>
        <v>0.99990000000000001</v>
      </c>
      <c r="AI140" s="40">
        <f t="shared" si="6"/>
        <v>0</v>
      </c>
      <c r="AJ140" s="45" t="s">
        <v>384</v>
      </c>
      <c r="AK140" s="43" t="s">
        <v>78</v>
      </c>
      <c r="AL140" s="43" t="s">
        <v>78</v>
      </c>
      <c r="AM140" s="41" t="s">
        <v>234</v>
      </c>
      <c r="AN140" s="41" t="s">
        <v>361</v>
      </c>
      <c r="AO140" s="24" t="s">
        <v>236</v>
      </c>
      <c r="AP140" s="24" t="s">
        <v>225</v>
      </c>
      <c r="AQ140" s="72"/>
    </row>
    <row r="141" spans="1:43" ht="102" hidden="1" customHeight="1">
      <c r="A141" s="38" t="s">
        <v>37</v>
      </c>
      <c r="B141" s="39" t="s">
        <v>38</v>
      </c>
      <c r="C141" s="39">
        <v>528</v>
      </c>
      <c r="D141" s="22" t="s">
        <v>385</v>
      </c>
      <c r="E141" s="45" t="s">
        <v>386</v>
      </c>
      <c r="F141" s="46">
        <v>44593</v>
      </c>
      <c r="G141" s="23">
        <v>44620</v>
      </c>
      <c r="H141" s="173">
        <f>+I141+I142+I143+I144+I145+I146</f>
        <v>1</v>
      </c>
      <c r="I141" s="37">
        <v>0.2</v>
      </c>
      <c r="J141" s="37"/>
      <c r="K141" s="37"/>
      <c r="L141" s="37">
        <v>1</v>
      </c>
      <c r="M141" s="37"/>
      <c r="N141" s="37"/>
      <c r="O141" s="37"/>
      <c r="P141" s="37"/>
      <c r="Q141" s="37"/>
      <c r="R141" s="37"/>
      <c r="S141" s="37"/>
      <c r="T141" s="37"/>
      <c r="U141" s="37"/>
      <c r="V141" s="37"/>
      <c r="W141" s="37"/>
      <c r="X141" s="37"/>
      <c r="Y141" s="37"/>
      <c r="Z141" s="37"/>
      <c r="AA141" s="37"/>
      <c r="AB141" s="37"/>
      <c r="AC141" s="37"/>
      <c r="AD141" s="37"/>
      <c r="AE141" s="37"/>
      <c r="AF141" s="37"/>
      <c r="AG141" s="37"/>
      <c r="AH141" s="37">
        <f t="shared" si="6"/>
        <v>1</v>
      </c>
      <c r="AI141" s="40">
        <f t="shared" si="6"/>
        <v>0</v>
      </c>
      <c r="AJ141" s="45" t="s">
        <v>387</v>
      </c>
      <c r="AK141" s="43" t="s">
        <v>78</v>
      </c>
      <c r="AL141" s="43" t="s">
        <v>78</v>
      </c>
      <c r="AM141" s="41" t="s">
        <v>42</v>
      </c>
      <c r="AN141" s="41" t="s">
        <v>103</v>
      </c>
      <c r="AO141" s="24" t="s">
        <v>323</v>
      </c>
      <c r="AP141" s="24" t="s">
        <v>225</v>
      </c>
      <c r="AQ141" s="72"/>
    </row>
    <row r="142" spans="1:43" ht="98.25" hidden="1" customHeight="1">
      <c r="A142" s="38" t="s">
        <v>37</v>
      </c>
      <c r="B142" s="39" t="s">
        <v>38</v>
      </c>
      <c r="C142" s="39">
        <v>528</v>
      </c>
      <c r="D142" s="22" t="s">
        <v>385</v>
      </c>
      <c r="E142" s="45" t="s">
        <v>388</v>
      </c>
      <c r="F142" s="46">
        <v>44652</v>
      </c>
      <c r="G142" s="23">
        <v>44925</v>
      </c>
      <c r="H142" s="173"/>
      <c r="I142" s="37">
        <v>0.1</v>
      </c>
      <c r="J142" s="37"/>
      <c r="K142" s="37"/>
      <c r="L142" s="37"/>
      <c r="M142" s="37"/>
      <c r="N142" s="37"/>
      <c r="O142" s="37"/>
      <c r="P142" s="37">
        <v>0.33329999999999999</v>
      </c>
      <c r="Q142" s="37"/>
      <c r="R142" s="37"/>
      <c r="S142" s="37"/>
      <c r="T142" s="37"/>
      <c r="U142" s="37"/>
      <c r="V142" s="37"/>
      <c r="W142" s="37"/>
      <c r="X142" s="37">
        <v>0.33329999999999999</v>
      </c>
      <c r="Y142" s="37"/>
      <c r="Z142" s="37"/>
      <c r="AA142" s="37"/>
      <c r="AB142" s="37"/>
      <c r="AC142" s="37"/>
      <c r="AD142" s="37"/>
      <c r="AE142" s="37"/>
      <c r="AF142" s="37">
        <v>0.33329999999999999</v>
      </c>
      <c r="AG142" s="37"/>
      <c r="AH142" s="37">
        <f t="shared" si="6"/>
        <v>0.99990000000000001</v>
      </c>
      <c r="AI142" s="40">
        <f t="shared" si="6"/>
        <v>0</v>
      </c>
      <c r="AJ142" s="45" t="s">
        <v>329</v>
      </c>
      <c r="AK142" s="43" t="s">
        <v>78</v>
      </c>
      <c r="AL142" s="43" t="s">
        <v>78</v>
      </c>
      <c r="AM142" s="41" t="s">
        <v>42</v>
      </c>
      <c r="AN142" s="41" t="s">
        <v>103</v>
      </c>
      <c r="AO142" s="24" t="s">
        <v>323</v>
      </c>
      <c r="AP142" s="24" t="s">
        <v>225</v>
      </c>
      <c r="AQ142" s="72"/>
    </row>
    <row r="143" spans="1:43" ht="88.5" hidden="1" customHeight="1">
      <c r="A143" s="38" t="s">
        <v>37</v>
      </c>
      <c r="B143" s="39" t="s">
        <v>38</v>
      </c>
      <c r="C143" s="39">
        <v>528</v>
      </c>
      <c r="D143" s="22" t="s">
        <v>385</v>
      </c>
      <c r="E143" s="45" t="s">
        <v>389</v>
      </c>
      <c r="F143" s="46">
        <v>44621</v>
      </c>
      <c r="G143" s="23">
        <v>44711</v>
      </c>
      <c r="H143" s="173"/>
      <c r="I143" s="37">
        <v>0.3</v>
      </c>
      <c r="J143" s="37"/>
      <c r="K143" s="37"/>
      <c r="L143" s="37"/>
      <c r="M143" s="37"/>
      <c r="N143" s="37">
        <v>0.2</v>
      </c>
      <c r="O143" s="37"/>
      <c r="P143" s="37">
        <v>0.4</v>
      </c>
      <c r="Q143" s="37"/>
      <c r="R143" s="37">
        <v>0.4</v>
      </c>
      <c r="S143" s="37"/>
      <c r="T143" s="37"/>
      <c r="U143" s="37"/>
      <c r="V143" s="37"/>
      <c r="W143" s="37"/>
      <c r="X143" s="37"/>
      <c r="Y143" s="37"/>
      <c r="Z143" s="37"/>
      <c r="AA143" s="37"/>
      <c r="AB143" s="37"/>
      <c r="AC143" s="37"/>
      <c r="AD143" s="37"/>
      <c r="AE143" s="37"/>
      <c r="AF143" s="37"/>
      <c r="AG143" s="37"/>
      <c r="AH143" s="37">
        <f t="shared" si="6"/>
        <v>1</v>
      </c>
      <c r="AI143" s="40">
        <f t="shared" si="6"/>
        <v>0</v>
      </c>
      <c r="AJ143" s="45" t="s">
        <v>390</v>
      </c>
      <c r="AK143" s="43" t="s">
        <v>78</v>
      </c>
      <c r="AL143" s="43" t="s">
        <v>78</v>
      </c>
      <c r="AM143" s="41" t="s">
        <v>42</v>
      </c>
      <c r="AN143" s="41" t="s">
        <v>103</v>
      </c>
      <c r="AO143" s="24" t="s">
        <v>323</v>
      </c>
      <c r="AP143" s="24" t="s">
        <v>225</v>
      </c>
      <c r="AQ143" s="72"/>
    </row>
    <row r="144" spans="1:43" ht="88.5" hidden="1" customHeight="1">
      <c r="A144" s="38" t="s">
        <v>37</v>
      </c>
      <c r="B144" s="39" t="s">
        <v>38</v>
      </c>
      <c r="C144" s="39">
        <v>528</v>
      </c>
      <c r="D144" s="22" t="s">
        <v>385</v>
      </c>
      <c r="E144" s="45" t="s">
        <v>863</v>
      </c>
      <c r="F144" s="46">
        <v>44593</v>
      </c>
      <c r="G144" s="23">
        <v>44620</v>
      </c>
      <c r="H144" s="173"/>
      <c r="I144" s="37">
        <v>0.2</v>
      </c>
      <c r="J144" s="37"/>
      <c r="K144" s="37"/>
      <c r="L144" s="37">
        <v>1</v>
      </c>
      <c r="M144" s="37"/>
      <c r="N144" s="37"/>
      <c r="O144" s="37"/>
      <c r="P144" s="37"/>
      <c r="Q144" s="37"/>
      <c r="R144" s="37"/>
      <c r="S144" s="37"/>
      <c r="T144" s="37"/>
      <c r="U144" s="37"/>
      <c r="V144" s="37"/>
      <c r="W144" s="37"/>
      <c r="X144" s="37"/>
      <c r="Y144" s="37"/>
      <c r="Z144" s="37"/>
      <c r="AA144" s="37"/>
      <c r="AB144" s="37"/>
      <c r="AC144" s="37"/>
      <c r="AD144" s="37"/>
      <c r="AE144" s="37"/>
      <c r="AF144" s="37"/>
      <c r="AG144" s="37"/>
      <c r="AH144" s="37">
        <f t="shared" si="6"/>
        <v>1</v>
      </c>
      <c r="AI144" s="40">
        <f t="shared" si="6"/>
        <v>0</v>
      </c>
      <c r="AJ144" s="45" t="s">
        <v>864</v>
      </c>
      <c r="AK144" s="43" t="s">
        <v>78</v>
      </c>
      <c r="AL144" s="43" t="s">
        <v>78</v>
      </c>
      <c r="AM144" s="41" t="s">
        <v>42</v>
      </c>
      <c r="AN144" s="41" t="s">
        <v>103</v>
      </c>
      <c r="AO144" s="24" t="s">
        <v>323</v>
      </c>
      <c r="AP144" s="24" t="s">
        <v>225</v>
      </c>
      <c r="AQ144" s="72"/>
    </row>
    <row r="145" spans="1:43" ht="89.25" hidden="1" customHeight="1">
      <c r="A145" s="38" t="s">
        <v>37</v>
      </c>
      <c r="B145" s="39" t="s">
        <v>38</v>
      </c>
      <c r="C145" s="39">
        <v>528</v>
      </c>
      <c r="D145" s="22" t="s">
        <v>385</v>
      </c>
      <c r="E145" s="45" t="s">
        <v>865</v>
      </c>
      <c r="F145" s="46">
        <v>44562</v>
      </c>
      <c r="G145" s="23">
        <v>44925</v>
      </c>
      <c r="H145" s="173"/>
      <c r="I145" s="37">
        <v>0.1</v>
      </c>
      <c r="J145" s="37"/>
      <c r="K145" s="37"/>
      <c r="L145" s="37">
        <v>0.15</v>
      </c>
      <c r="M145" s="37"/>
      <c r="N145" s="37"/>
      <c r="O145" s="37"/>
      <c r="P145" s="37">
        <v>0.15</v>
      </c>
      <c r="Q145" s="37"/>
      <c r="R145" s="37"/>
      <c r="S145" s="37"/>
      <c r="T145" s="37">
        <v>0.15</v>
      </c>
      <c r="U145" s="37"/>
      <c r="V145" s="37"/>
      <c r="W145" s="37"/>
      <c r="X145" s="37">
        <v>0.15</v>
      </c>
      <c r="Y145" s="37"/>
      <c r="Z145" s="37"/>
      <c r="AA145" s="37"/>
      <c r="AB145" s="37">
        <v>0.15</v>
      </c>
      <c r="AC145" s="37"/>
      <c r="AD145" s="37"/>
      <c r="AE145" s="37"/>
      <c r="AF145" s="37">
        <v>0.25</v>
      </c>
      <c r="AG145" s="37"/>
      <c r="AH145" s="37">
        <f t="shared" si="6"/>
        <v>1</v>
      </c>
      <c r="AI145" s="40">
        <f t="shared" si="6"/>
        <v>0</v>
      </c>
      <c r="AJ145" s="45" t="s">
        <v>391</v>
      </c>
      <c r="AK145" s="43" t="s">
        <v>78</v>
      </c>
      <c r="AL145" s="43" t="s">
        <v>78</v>
      </c>
      <c r="AM145" s="41" t="s">
        <v>42</v>
      </c>
      <c r="AN145" s="41" t="s">
        <v>103</v>
      </c>
      <c r="AO145" s="24" t="s">
        <v>323</v>
      </c>
      <c r="AP145" s="24" t="s">
        <v>225</v>
      </c>
      <c r="AQ145" s="72"/>
    </row>
    <row r="146" spans="1:43" s="96" customFormat="1" ht="85.5">
      <c r="A146" s="91" t="s">
        <v>37</v>
      </c>
      <c r="B146" s="87" t="s">
        <v>38</v>
      </c>
      <c r="C146" s="87">
        <v>528</v>
      </c>
      <c r="D146" s="92" t="s">
        <v>898</v>
      </c>
      <c r="E146" s="91" t="s">
        <v>866</v>
      </c>
      <c r="F146" s="103">
        <v>44896</v>
      </c>
      <c r="G146" s="93">
        <v>44925</v>
      </c>
      <c r="H146" s="173"/>
      <c r="I146" s="76">
        <v>0.1</v>
      </c>
      <c r="J146" s="76"/>
      <c r="K146" s="76"/>
      <c r="L146" s="76"/>
      <c r="M146" s="76"/>
      <c r="N146" s="76"/>
      <c r="O146" s="76"/>
      <c r="P146" s="76"/>
      <c r="Q146" s="76"/>
      <c r="R146" s="76"/>
      <c r="S146" s="76"/>
      <c r="T146" s="76"/>
      <c r="U146" s="76"/>
      <c r="V146" s="76"/>
      <c r="W146" s="76"/>
      <c r="X146" s="76"/>
      <c r="Y146" s="76"/>
      <c r="Z146" s="76"/>
      <c r="AA146" s="76"/>
      <c r="AB146" s="76"/>
      <c r="AC146" s="76"/>
      <c r="AD146" s="76"/>
      <c r="AE146" s="76"/>
      <c r="AF146" s="76">
        <v>1</v>
      </c>
      <c r="AG146" s="76"/>
      <c r="AH146" s="76">
        <f t="shared" ref="AH146:AI148" si="7">+J146+L146+N146+P146+R146+T146+V146+X146+Z146+AB146+AD146+AF146</f>
        <v>1</v>
      </c>
      <c r="AI146" s="85">
        <f t="shared" si="7"/>
        <v>0</v>
      </c>
      <c r="AJ146" s="91" t="s">
        <v>867</v>
      </c>
      <c r="AK146" s="87" t="s">
        <v>78</v>
      </c>
      <c r="AL146" s="87" t="s">
        <v>78</v>
      </c>
      <c r="AM146" s="88" t="s">
        <v>42</v>
      </c>
      <c r="AN146" s="88" t="s">
        <v>103</v>
      </c>
      <c r="AO146" s="89" t="s">
        <v>323</v>
      </c>
      <c r="AP146" s="89" t="s">
        <v>225</v>
      </c>
      <c r="AQ146" s="90"/>
    </row>
    <row r="147" spans="1:43" s="98" customFormat="1" ht="85.5">
      <c r="A147" s="74" t="s">
        <v>37</v>
      </c>
      <c r="B147" s="80" t="s">
        <v>38</v>
      </c>
      <c r="C147" s="80">
        <v>528</v>
      </c>
      <c r="D147" s="71" t="s">
        <v>385</v>
      </c>
      <c r="E147" s="74" t="s">
        <v>894</v>
      </c>
      <c r="F147" s="94">
        <v>44896</v>
      </c>
      <c r="G147" s="81">
        <v>44925</v>
      </c>
      <c r="H147" s="95"/>
      <c r="I147" s="68">
        <v>0.1</v>
      </c>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v>1</v>
      </c>
      <c r="AG147" s="68"/>
      <c r="AH147" s="68">
        <f>+J147+L147+N147+P147+R147+T147+V147+X147+Z147+AB147+AD147+AF147</f>
        <v>1</v>
      </c>
      <c r="AI147" s="77">
        <f>+K147+M147+O147+Q147+S147+U147+W147+Y147+AA147+AC147+AE147+AG147</f>
        <v>0</v>
      </c>
      <c r="AJ147" s="74" t="s">
        <v>867</v>
      </c>
      <c r="AK147" s="80" t="s">
        <v>78</v>
      </c>
      <c r="AL147" s="80" t="s">
        <v>78</v>
      </c>
      <c r="AM147" s="78" t="s">
        <v>42</v>
      </c>
      <c r="AN147" s="78" t="s">
        <v>103</v>
      </c>
      <c r="AO147" s="79" t="s">
        <v>323</v>
      </c>
      <c r="AP147" s="79" t="s">
        <v>225</v>
      </c>
      <c r="AQ147" s="101" t="s">
        <v>895</v>
      </c>
    </row>
    <row r="148" spans="1:43" ht="46.5" hidden="1" customHeight="1">
      <c r="A148" s="38" t="s">
        <v>37</v>
      </c>
      <c r="B148" s="39" t="s">
        <v>38</v>
      </c>
      <c r="C148" s="39">
        <v>528</v>
      </c>
      <c r="D148" s="48" t="s">
        <v>392</v>
      </c>
      <c r="E148" s="45" t="s">
        <v>393</v>
      </c>
      <c r="F148" s="46">
        <v>44564</v>
      </c>
      <c r="G148" s="46">
        <v>44925</v>
      </c>
      <c r="H148" s="65">
        <v>1</v>
      </c>
      <c r="I148" s="65">
        <v>1</v>
      </c>
      <c r="J148" s="65">
        <v>0.08</v>
      </c>
      <c r="K148" s="43"/>
      <c r="L148" s="65">
        <v>0.08</v>
      </c>
      <c r="M148" s="43"/>
      <c r="N148" s="65">
        <v>0.08</v>
      </c>
      <c r="O148" s="43"/>
      <c r="P148" s="65">
        <v>0.08</v>
      </c>
      <c r="Q148" s="43"/>
      <c r="R148" s="65">
        <v>0.08</v>
      </c>
      <c r="S148" s="43"/>
      <c r="T148" s="65">
        <v>0.08</v>
      </c>
      <c r="U148" s="43"/>
      <c r="V148" s="65">
        <v>0.08</v>
      </c>
      <c r="W148" s="43"/>
      <c r="X148" s="65">
        <v>0.1</v>
      </c>
      <c r="Y148" s="43"/>
      <c r="Z148" s="65">
        <v>0.08</v>
      </c>
      <c r="AA148" s="43"/>
      <c r="AB148" s="65">
        <v>0.08</v>
      </c>
      <c r="AC148" s="43"/>
      <c r="AD148" s="65">
        <v>0.08</v>
      </c>
      <c r="AE148" s="43"/>
      <c r="AF148" s="65">
        <v>0.1</v>
      </c>
      <c r="AG148" s="43"/>
      <c r="AH148" s="37">
        <v>1</v>
      </c>
      <c r="AI148" s="40">
        <f t="shared" si="7"/>
        <v>0</v>
      </c>
      <c r="AJ148" s="45" t="s">
        <v>394</v>
      </c>
      <c r="AK148" s="43" t="s">
        <v>78</v>
      </c>
      <c r="AL148" s="43" t="s">
        <v>78</v>
      </c>
      <c r="AM148" s="43" t="s">
        <v>234</v>
      </c>
      <c r="AN148" s="43" t="s">
        <v>249</v>
      </c>
      <c r="AO148" s="43" t="s">
        <v>254</v>
      </c>
      <c r="AP148" s="24" t="s">
        <v>225</v>
      </c>
      <c r="AQ148" s="72"/>
    </row>
    <row r="149" spans="1:43" ht="71.25" hidden="1">
      <c r="A149" s="38" t="s">
        <v>395</v>
      </c>
      <c r="B149" s="39" t="s">
        <v>396</v>
      </c>
      <c r="C149" s="39">
        <v>329</v>
      </c>
      <c r="D149" s="22" t="s">
        <v>397</v>
      </c>
      <c r="E149" s="22" t="s">
        <v>398</v>
      </c>
      <c r="F149" s="23">
        <v>44564</v>
      </c>
      <c r="G149" s="23">
        <v>44925</v>
      </c>
      <c r="H149" s="173">
        <f>SUM(I149:I159)</f>
        <v>1</v>
      </c>
      <c r="I149" s="37">
        <v>0.35</v>
      </c>
      <c r="J149" s="37">
        <v>0.05</v>
      </c>
      <c r="K149" s="37"/>
      <c r="L149" s="37">
        <v>0.05</v>
      </c>
      <c r="M149" s="37"/>
      <c r="N149" s="37">
        <v>0.09</v>
      </c>
      <c r="O149" s="37"/>
      <c r="P149" s="37">
        <v>0.09</v>
      </c>
      <c r="Q149" s="37"/>
      <c r="R149" s="37">
        <v>0.09</v>
      </c>
      <c r="S149" s="37"/>
      <c r="T149" s="37">
        <v>0.09</v>
      </c>
      <c r="U149" s="37"/>
      <c r="V149" s="37">
        <v>0.09</v>
      </c>
      <c r="W149" s="37"/>
      <c r="X149" s="37">
        <v>0.09</v>
      </c>
      <c r="Y149" s="37"/>
      <c r="Z149" s="37">
        <v>0.09</v>
      </c>
      <c r="AA149" s="37"/>
      <c r="AB149" s="37">
        <v>0.09</v>
      </c>
      <c r="AC149" s="37"/>
      <c r="AD149" s="37">
        <v>0.09</v>
      </c>
      <c r="AE149" s="37"/>
      <c r="AF149" s="37">
        <v>0.09</v>
      </c>
      <c r="AG149" s="37"/>
      <c r="AH149" s="37">
        <f>+J149+L149+N149+P149+R149+T149+V149+X149+Z149+AB149+AD149+AF149</f>
        <v>0.99999999999999978</v>
      </c>
      <c r="AI149" s="40">
        <f>+K149+M149+O149+Q149+S149+U149+W149+Y149+AA149+AC149+AE149+AG149</f>
        <v>0</v>
      </c>
      <c r="AJ149" s="22" t="s">
        <v>399</v>
      </c>
      <c r="AK149" s="207">
        <v>0.3</v>
      </c>
      <c r="AL149" s="196">
        <v>1383689290</v>
      </c>
      <c r="AM149" s="41" t="s">
        <v>312</v>
      </c>
      <c r="AN149" s="41" t="s">
        <v>400</v>
      </c>
      <c r="AO149" s="24" t="s">
        <v>313</v>
      </c>
      <c r="AP149" s="24" t="s">
        <v>401</v>
      </c>
      <c r="AQ149" s="72"/>
    </row>
    <row r="150" spans="1:43" ht="71.25" hidden="1">
      <c r="A150" s="38" t="s">
        <v>395</v>
      </c>
      <c r="B150" s="39" t="s">
        <v>396</v>
      </c>
      <c r="C150" s="39">
        <v>329</v>
      </c>
      <c r="D150" s="22" t="s">
        <v>397</v>
      </c>
      <c r="E150" s="22" t="s">
        <v>402</v>
      </c>
      <c r="F150" s="23">
        <v>44623</v>
      </c>
      <c r="G150" s="23">
        <v>44925</v>
      </c>
      <c r="H150" s="173"/>
      <c r="I150" s="37">
        <v>0.05</v>
      </c>
      <c r="J150" s="37"/>
      <c r="K150" s="37"/>
      <c r="L150" s="37"/>
      <c r="M150" s="37"/>
      <c r="N150" s="37">
        <v>0.25</v>
      </c>
      <c r="O150" s="37"/>
      <c r="P150" s="37"/>
      <c r="Q150" s="37"/>
      <c r="R150" s="37"/>
      <c r="S150" s="37"/>
      <c r="T150" s="37">
        <v>0.25</v>
      </c>
      <c r="U150" s="37"/>
      <c r="V150" s="37"/>
      <c r="W150" s="37"/>
      <c r="X150" s="37"/>
      <c r="Y150" s="37"/>
      <c r="Z150" s="37">
        <v>0.25</v>
      </c>
      <c r="AA150" s="37"/>
      <c r="AB150" s="37"/>
      <c r="AC150" s="37"/>
      <c r="AD150" s="37"/>
      <c r="AE150" s="37"/>
      <c r="AF150" s="37">
        <v>0.25</v>
      </c>
      <c r="AG150" s="37"/>
      <c r="AH150" s="37">
        <f t="shared" ref="AH150:AI159" si="8">+J150+L150+N150+P150+R150+T150+V150+X150+Z150+AB150+AD150+AF150</f>
        <v>1</v>
      </c>
      <c r="AI150" s="40">
        <f t="shared" si="8"/>
        <v>0</v>
      </c>
      <c r="AJ150" s="22" t="s">
        <v>403</v>
      </c>
      <c r="AK150" s="207"/>
      <c r="AL150" s="197"/>
      <c r="AM150" s="41" t="s">
        <v>312</v>
      </c>
      <c r="AN150" s="41" t="s">
        <v>400</v>
      </c>
      <c r="AO150" s="24" t="s">
        <v>313</v>
      </c>
      <c r="AP150" s="24" t="s">
        <v>401</v>
      </c>
      <c r="AQ150" s="72"/>
    </row>
    <row r="151" spans="1:43" ht="71.25" hidden="1">
      <c r="A151" s="38" t="s">
        <v>395</v>
      </c>
      <c r="B151" s="39" t="s">
        <v>396</v>
      </c>
      <c r="C151" s="39">
        <v>329</v>
      </c>
      <c r="D151" s="22" t="s">
        <v>397</v>
      </c>
      <c r="E151" s="22" t="s">
        <v>404</v>
      </c>
      <c r="F151" s="23">
        <v>44623</v>
      </c>
      <c r="G151" s="23">
        <v>44925</v>
      </c>
      <c r="H151" s="173"/>
      <c r="I151" s="37">
        <v>0.05</v>
      </c>
      <c r="J151" s="37"/>
      <c r="K151" s="37"/>
      <c r="L151" s="37"/>
      <c r="M151" s="37"/>
      <c r="N151" s="37">
        <v>0.25</v>
      </c>
      <c r="O151" s="37"/>
      <c r="P151" s="37"/>
      <c r="Q151" s="37"/>
      <c r="R151" s="37"/>
      <c r="S151" s="37"/>
      <c r="T151" s="37">
        <v>0.25</v>
      </c>
      <c r="U151" s="37"/>
      <c r="V151" s="37"/>
      <c r="W151" s="37"/>
      <c r="X151" s="37"/>
      <c r="Y151" s="37"/>
      <c r="Z151" s="37">
        <v>0.25</v>
      </c>
      <c r="AA151" s="37"/>
      <c r="AB151" s="37"/>
      <c r="AC151" s="37"/>
      <c r="AD151" s="37"/>
      <c r="AE151" s="37"/>
      <c r="AF151" s="37">
        <v>0.25</v>
      </c>
      <c r="AG151" s="37"/>
      <c r="AH151" s="37">
        <f t="shared" si="8"/>
        <v>1</v>
      </c>
      <c r="AI151" s="40">
        <f t="shared" si="8"/>
        <v>0</v>
      </c>
      <c r="AJ151" s="22" t="s">
        <v>405</v>
      </c>
      <c r="AK151" s="207"/>
      <c r="AL151" s="197"/>
      <c r="AM151" s="41" t="s">
        <v>312</v>
      </c>
      <c r="AN151" s="41" t="s">
        <v>400</v>
      </c>
      <c r="AO151" s="24" t="s">
        <v>313</v>
      </c>
      <c r="AP151" s="24" t="s">
        <v>401</v>
      </c>
      <c r="AQ151" s="72"/>
    </row>
    <row r="152" spans="1:43" ht="69" hidden="1" customHeight="1">
      <c r="A152" s="38" t="s">
        <v>395</v>
      </c>
      <c r="B152" s="39" t="s">
        <v>396</v>
      </c>
      <c r="C152" s="39">
        <v>329</v>
      </c>
      <c r="D152" s="22" t="s">
        <v>397</v>
      </c>
      <c r="E152" s="22" t="s">
        <v>406</v>
      </c>
      <c r="F152" s="23">
        <v>44564</v>
      </c>
      <c r="G152" s="23">
        <v>44925</v>
      </c>
      <c r="H152" s="173"/>
      <c r="I152" s="37">
        <v>0.05</v>
      </c>
      <c r="J152" s="37">
        <v>0.05</v>
      </c>
      <c r="K152" s="37"/>
      <c r="L152" s="37">
        <v>0.05</v>
      </c>
      <c r="M152" s="37"/>
      <c r="N152" s="37">
        <v>0.09</v>
      </c>
      <c r="O152" s="37"/>
      <c r="P152" s="37">
        <v>0.09</v>
      </c>
      <c r="Q152" s="37"/>
      <c r="R152" s="37">
        <v>0.09</v>
      </c>
      <c r="S152" s="37"/>
      <c r="T152" s="37">
        <v>0.09</v>
      </c>
      <c r="U152" s="37"/>
      <c r="V152" s="37">
        <v>0.09</v>
      </c>
      <c r="W152" s="37"/>
      <c r="X152" s="37">
        <v>0.09</v>
      </c>
      <c r="Y152" s="37"/>
      <c r="Z152" s="37">
        <v>0.09</v>
      </c>
      <c r="AA152" s="37"/>
      <c r="AB152" s="37">
        <v>0.09</v>
      </c>
      <c r="AC152" s="37"/>
      <c r="AD152" s="37">
        <v>0.09</v>
      </c>
      <c r="AE152" s="37"/>
      <c r="AF152" s="37">
        <v>0.09</v>
      </c>
      <c r="AG152" s="37"/>
      <c r="AH152" s="37">
        <f t="shared" si="8"/>
        <v>0.99999999999999978</v>
      </c>
      <c r="AI152" s="40">
        <f t="shared" si="8"/>
        <v>0</v>
      </c>
      <c r="AJ152" s="22" t="s">
        <v>407</v>
      </c>
      <c r="AK152" s="207"/>
      <c r="AL152" s="197"/>
      <c r="AM152" s="41" t="s">
        <v>312</v>
      </c>
      <c r="AN152" s="41" t="s">
        <v>400</v>
      </c>
      <c r="AO152" s="24" t="s">
        <v>313</v>
      </c>
      <c r="AP152" s="24" t="s">
        <v>401</v>
      </c>
      <c r="AQ152" s="72"/>
    </row>
    <row r="153" spans="1:43" ht="57.75" hidden="1" customHeight="1">
      <c r="A153" s="38" t="s">
        <v>395</v>
      </c>
      <c r="B153" s="39" t="s">
        <v>396</v>
      </c>
      <c r="C153" s="39">
        <v>329</v>
      </c>
      <c r="D153" s="22" t="s">
        <v>397</v>
      </c>
      <c r="E153" s="22" t="s">
        <v>408</v>
      </c>
      <c r="F153" s="23">
        <v>44564</v>
      </c>
      <c r="G153" s="23">
        <v>44925</v>
      </c>
      <c r="H153" s="173"/>
      <c r="I153" s="37">
        <v>0.05</v>
      </c>
      <c r="J153" s="37">
        <v>0.05</v>
      </c>
      <c r="K153" s="37"/>
      <c r="L153" s="37">
        <v>0.05</v>
      </c>
      <c r="M153" s="37"/>
      <c r="N153" s="37">
        <v>0.09</v>
      </c>
      <c r="O153" s="37"/>
      <c r="P153" s="37">
        <v>0.09</v>
      </c>
      <c r="Q153" s="37"/>
      <c r="R153" s="37">
        <v>0.09</v>
      </c>
      <c r="S153" s="37"/>
      <c r="T153" s="37">
        <v>0.09</v>
      </c>
      <c r="U153" s="37"/>
      <c r="V153" s="37">
        <v>0.09</v>
      </c>
      <c r="W153" s="37"/>
      <c r="X153" s="37">
        <v>0.09</v>
      </c>
      <c r="Y153" s="37"/>
      <c r="Z153" s="37">
        <v>0.09</v>
      </c>
      <c r="AA153" s="37"/>
      <c r="AB153" s="37">
        <v>0.09</v>
      </c>
      <c r="AC153" s="37"/>
      <c r="AD153" s="37">
        <v>0.09</v>
      </c>
      <c r="AE153" s="37"/>
      <c r="AF153" s="37">
        <v>0.09</v>
      </c>
      <c r="AG153" s="37"/>
      <c r="AH153" s="37">
        <f t="shared" si="8"/>
        <v>0.99999999999999978</v>
      </c>
      <c r="AI153" s="40">
        <f t="shared" si="8"/>
        <v>0</v>
      </c>
      <c r="AJ153" s="22" t="s">
        <v>409</v>
      </c>
      <c r="AK153" s="207"/>
      <c r="AL153" s="197"/>
      <c r="AM153" s="41" t="s">
        <v>312</v>
      </c>
      <c r="AN153" s="41" t="s">
        <v>400</v>
      </c>
      <c r="AO153" s="24" t="s">
        <v>313</v>
      </c>
      <c r="AP153" s="24" t="s">
        <v>401</v>
      </c>
      <c r="AQ153" s="72"/>
    </row>
    <row r="154" spans="1:43" ht="71.25" hidden="1">
      <c r="A154" s="38" t="s">
        <v>395</v>
      </c>
      <c r="B154" s="39" t="s">
        <v>396</v>
      </c>
      <c r="C154" s="39">
        <v>329</v>
      </c>
      <c r="D154" s="22" t="s">
        <v>397</v>
      </c>
      <c r="E154" s="22" t="s">
        <v>410</v>
      </c>
      <c r="F154" s="23">
        <v>44564</v>
      </c>
      <c r="G154" s="23">
        <v>44925</v>
      </c>
      <c r="H154" s="173"/>
      <c r="I154" s="37">
        <v>0.15</v>
      </c>
      <c r="J154" s="37">
        <v>0.05</v>
      </c>
      <c r="K154" s="37"/>
      <c r="L154" s="37">
        <v>0.05</v>
      </c>
      <c r="M154" s="37"/>
      <c r="N154" s="37">
        <v>0.09</v>
      </c>
      <c r="O154" s="37"/>
      <c r="P154" s="37">
        <v>0.09</v>
      </c>
      <c r="Q154" s="37"/>
      <c r="R154" s="37">
        <v>0.09</v>
      </c>
      <c r="S154" s="37"/>
      <c r="T154" s="37">
        <v>0.09</v>
      </c>
      <c r="U154" s="37"/>
      <c r="V154" s="37">
        <v>0.09</v>
      </c>
      <c r="W154" s="37"/>
      <c r="X154" s="37">
        <v>0.09</v>
      </c>
      <c r="Y154" s="37"/>
      <c r="Z154" s="37">
        <v>0.09</v>
      </c>
      <c r="AA154" s="37"/>
      <c r="AB154" s="37">
        <v>0.09</v>
      </c>
      <c r="AC154" s="37"/>
      <c r="AD154" s="37">
        <v>0.09</v>
      </c>
      <c r="AE154" s="37"/>
      <c r="AF154" s="37">
        <v>0.09</v>
      </c>
      <c r="AG154" s="37"/>
      <c r="AH154" s="37">
        <f t="shared" si="8"/>
        <v>0.99999999999999978</v>
      </c>
      <c r="AI154" s="40">
        <f t="shared" si="8"/>
        <v>0</v>
      </c>
      <c r="AJ154" s="22" t="s">
        <v>411</v>
      </c>
      <c r="AK154" s="207"/>
      <c r="AL154" s="197"/>
      <c r="AM154" s="41" t="s">
        <v>312</v>
      </c>
      <c r="AN154" s="41" t="s">
        <v>400</v>
      </c>
      <c r="AO154" s="24" t="s">
        <v>313</v>
      </c>
      <c r="AP154" s="24" t="s">
        <v>401</v>
      </c>
      <c r="AQ154" s="72"/>
    </row>
    <row r="155" spans="1:43" ht="71.25" hidden="1">
      <c r="A155" s="38" t="s">
        <v>395</v>
      </c>
      <c r="B155" s="39" t="s">
        <v>396</v>
      </c>
      <c r="C155" s="39">
        <v>329</v>
      </c>
      <c r="D155" s="22" t="s">
        <v>397</v>
      </c>
      <c r="E155" s="22" t="s">
        <v>412</v>
      </c>
      <c r="F155" s="23">
        <v>44835</v>
      </c>
      <c r="G155" s="23">
        <v>44925</v>
      </c>
      <c r="H155" s="173"/>
      <c r="I155" s="37">
        <v>0.05</v>
      </c>
      <c r="J155" s="37"/>
      <c r="K155" s="37"/>
      <c r="L155" s="37"/>
      <c r="M155" s="37"/>
      <c r="N155" s="37"/>
      <c r="O155" s="37"/>
      <c r="P155" s="37"/>
      <c r="Q155" s="37"/>
      <c r="R155" s="37"/>
      <c r="S155" s="37"/>
      <c r="T155" s="37">
        <v>0.4</v>
      </c>
      <c r="U155" s="37"/>
      <c r="V155" s="37"/>
      <c r="W155" s="37"/>
      <c r="X155" s="37"/>
      <c r="Y155" s="37"/>
      <c r="Z155" s="37"/>
      <c r="AA155" s="37"/>
      <c r="AB155" s="37"/>
      <c r="AC155" s="37"/>
      <c r="AD155" s="37"/>
      <c r="AE155" s="37"/>
      <c r="AF155" s="37">
        <v>0.6</v>
      </c>
      <c r="AG155" s="37"/>
      <c r="AH155" s="37">
        <f t="shared" si="8"/>
        <v>1</v>
      </c>
      <c r="AI155" s="40">
        <f t="shared" si="8"/>
        <v>0</v>
      </c>
      <c r="AJ155" s="22" t="s">
        <v>413</v>
      </c>
      <c r="AK155" s="207"/>
      <c r="AL155" s="197"/>
      <c r="AM155" s="41" t="s">
        <v>312</v>
      </c>
      <c r="AN155" s="41" t="s">
        <v>400</v>
      </c>
      <c r="AO155" s="24" t="s">
        <v>313</v>
      </c>
      <c r="AP155" s="24" t="s">
        <v>401</v>
      </c>
      <c r="AQ155" s="72"/>
    </row>
    <row r="156" spans="1:43" ht="71.25" hidden="1">
      <c r="A156" s="38" t="s">
        <v>395</v>
      </c>
      <c r="B156" s="39" t="s">
        <v>396</v>
      </c>
      <c r="C156" s="39">
        <v>329</v>
      </c>
      <c r="D156" s="22" t="s">
        <v>397</v>
      </c>
      <c r="E156" s="45" t="s">
        <v>414</v>
      </c>
      <c r="F156" s="46">
        <v>44621</v>
      </c>
      <c r="G156" s="46">
        <v>44925</v>
      </c>
      <c r="H156" s="173"/>
      <c r="I156" s="37">
        <v>0.1</v>
      </c>
      <c r="J156" s="37"/>
      <c r="K156" s="37"/>
      <c r="L156" s="37"/>
      <c r="M156" s="37"/>
      <c r="N156" s="37"/>
      <c r="O156" s="37"/>
      <c r="P156" s="37">
        <v>0.33300000000000002</v>
      </c>
      <c r="Q156" s="37"/>
      <c r="R156" s="37"/>
      <c r="S156" s="37"/>
      <c r="T156" s="37"/>
      <c r="U156" s="37"/>
      <c r="V156" s="37"/>
      <c r="W156" s="37"/>
      <c r="X156" s="37">
        <v>0.33300000000000002</v>
      </c>
      <c r="Y156" s="37"/>
      <c r="Z156" s="37"/>
      <c r="AA156" s="37"/>
      <c r="AB156" s="37"/>
      <c r="AC156" s="37"/>
      <c r="AD156" s="37"/>
      <c r="AE156" s="37"/>
      <c r="AF156" s="37">
        <v>0.33300000000000002</v>
      </c>
      <c r="AG156" s="37"/>
      <c r="AH156" s="37">
        <f t="shared" si="8"/>
        <v>0.99900000000000011</v>
      </c>
      <c r="AI156" s="40">
        <f t="shared" si="8"/>
        <v>0</v>
      </c>
      <c r="AJ156" s="45" t="s">
        <v>415</v>
      </c>
      <c r="AK156" s="207"/>
      <c r="AL156" s="197"/>
      <c r="AM156" s="41" t="s">
        <v>312</v>
      </c>
      <c r="AN156" s="41" t="s">
        <v>400</v>
      </c>
      <c r="AO156" s="24" t="s">
        <v>313</v>
      </c>
      <c r="AP156" s="24" t="s">
        <v>401</v>
      </c>
      <c r="AQ156" s="72"/>
    </row>
    <row r="157" spans="1:43" ht="67.5" hidden="1" customHeight="1">
      <c r="A157" s="38" t="s">
        <v>395</v>
      </c>
      <c r="B157" s="39" t="s">
        <v>396</v>
      </c>
      <c r="C157" s="39">
        <v>329</v>
      </c>
      <c r="D157" s="22" t="s">
        <v>397</v>
      </c>
      <c r="E157" s="45" t="s">
        <v>416</v>
      </c>
      <c r="F157" s="46">
        <v>37288</v>
      </c>
      <c r="G157" s="46">
        <v>44650</v>
      </c>
      <c r="H157" s="173"/>
      <c r="I157" s="37">
        <v>0.05</v>
      </c>
      <c r="J157" s="37"/>
      <c r="K157" s="37"/>
      <c r="L157" s="37">
        <v>0.5</v>
      </c>
      <c r="M157" s="37"/>
      <c r="N157" s="37">
        <v>0.5</v>
      </c>
      <c r="O157" s="37"/>
      <c r="P157" s="37"/>
      <c r="Q157" s="37"/>
      <c r="R157" s="37"/>
      <c r="S157" s="37"/>
      <c r="T157" s="37"/>
      <c r="U157" s="37"/>
      <c r="V157" s="37"/>
      <c r="W157" s="37"/>
      <c r="X157" s="37"/>
      <c r="Y157" s="37"/>
      <c r="Z157" s="37"/>
      <c r="AA157" s="37"/>
      <c r="AB157" s="37"/>
      <c r="AC157" s="37"/>
      <c r="AD157" s="37"/>
      <c r="AE157" s="37"/>
      <c r="AF157" s="37"/>
      <c r="AG157" s="37"/>
      <c r="AH157" s="37">
        <f t="shared" si="8"/>
        <v>1</v>
      </c>
      <c r="AI157" s="40">
        <f t="shared" si="8"/>
        <v>0</v>
      </c>
      <c r="AJ157" s="45" t="s">
        <v>417</v>
      </c>
      <c r="AK157" s="207"/>
      <c r="AL157" s="197"/>
      <c r="AM157" s="41" t="s">
        <v>312</v>
      </c>
      <c r="AN157" s="41" t="s">
        <v>400</v>
      </c>
      <c r="AO157" s="24" t="s">
        <v>313</v>
      </c>
      <c r="AP157" s="24" t="s">
        <v>401</v>
      </c>
      <c r="AQ157" s="72"/>
    </row>
    <row r="158" spans="1:43" ht="60" hidden="1" customHeight="1">
      <c r="A158" s="38" t="s">
        <v>395</v>
      </c>
      <c r="B158" s="39" t="s">
        <v>396</v>
      </c>
      <c r="C158" s="39">
        <v>329</v>
      </c>
      <c r="D158" s="22" t="s">
        <v>397</v>
      </c>
      <c r="E158" s="45" t="s">
        <v>418</v>
      </c>
      <c r="F158" s="46">
        <v>44621</v>
      </c>
      <c r="G158" s="46">
        <v>44681</v>
      </c>
      <c r="H158" s="173"/>
      <c r="I158" s="37">
        <v>0.05</v>
      </c>
      <c r="J158" s="37"/>
      <c r="K158" s="37"/>
      <c r="L158" s="37"/>
      <c r="M158" s="37"/>
      <c r="N158" s="37">
        <v>0.5</v>
      </c>
      <c r="O158" s="37"/>
      <c r="P158" s="37">
        <v>0.5</v>
      </c>
      <c r="Q158" s="37"/>
      <c r="R158" s="37"/>
      <c r="S158" s="37"/>
      <c r="T158" s="37"/>
      <c r="U158" s="37"/>
      <c r="V158" s="37"/>
      <c r="W158" s="37"/>
      <c r="X158" s="37"/>
      <c r="Y158" s="37"/>
      <c r="Z158" s="37"/>
      <c r="AA158" s="37"/>
      <c r="AB158" s="37"/>
      <c r="AC158" s="37"/>
      <c r="AD158" s="37"/>
      <c r="AE158" s="37"/>
      <c r="AF158" s="37"/>
      <c r="AG158" s="37"/>
      <c r="AH158" s="37">
        <f t="shared" si="8"/>
        <v>1</v>
      </c>
      <c r="AI158" s="40">
        <f t="shared" si="8"/>
        <v>0</v>
      </c>
      <c r="AJ158" s="45" t="s">
        <v>419</v>
      </c>
      <c r="AK158" s="207"/>
      <c r="AL158" s="197"/>
      <c r="AM158" s="41" t="s">
        <v>312</v>
      </c>
      <c r="AN158" s="41" t="s">
        <v>400</v>
      </c>
      <c r="AO158" s="24" t="s">
        <v>313</v>
      </c>
      <c r="AP158" s="24" t="s">
        <v>401</v>
      </c>
      <c r="AQ158" s="72"/>
    </row>
    <row r="159" spans="1:43" ht="48" hidden="1" customHeight="1">
      <c r="A159" s="38" t="s">
        <v>395</v>
      </c>
      <c r="B159" s="39" t="s">
        <v>396</v>
      </c>
      <c r="C159" s="39">
        <v>329</v>
      </c>
      <c r="D159" s="22" t="s">
        <v>397</v>
      </c>
      <c r="E159" s="45" t="s">
        <v>420</v>
      </c>
      <c r="F159" s="46">
        <v>44593</v>
      </c>
      <c r="G159" s="46">
        <v>44650</v>
      </c>
      <c r="H159" s="173"/>
      <c r="I159" s="37">
        <v>0.05</v>
      </c>
      <c r="J159" s="37"/>
      <c r="K159" s="37"/>
      <c r="L159" s="37">
        <v>0.5</v>
      </c>
      <c r="M159" s="37"/>
      <c r="N159" s="37">
        <v>0.5</v>
      </c>
      <c r="O159" s="37"/>
      <c r="P159" s="37"/>
      <c r="Q159" s="37"/>
      <c r="R159" s="37"/>
      <c r="S159" s="37"/>
      <c r="T159" s="37"/>
      <c r="U159" s="37"/>
      <c r="V159" s="37"/>
      <c r="W159" s="37"/>
      <c r="X159" s="37"/>
      <c r="Y159" s="37"/>
      <c r="Z159" s="37"/>
      <c r="AA159" s="37"/>
      <c r="AB159" s="37"/>
      <c r="AC159" s="37"/>
      <c r="AD159" s="37"/>
      <c r="AE159" s="37"/>
      <c r="AF159" s="37"/>
      <c r="AG159" s="37"/>
      <c r="AH159" s="37">
        <f t="shared" si="8"/>
        <v>1</v>
      </c>
      <c r="AI159" s="40">
        <f t="shared" si="8"/>
        <v>0</v>
      </c>
      <c r="AJ159" s="45" t="s">
        <v>421</v>
      </c>
      <c r="AK159" s="207"/>
      <c r="AL159" s="198"/>
      <c r="AM159" s="41" t="s">
        <v>312</v>
      </c>
      <c r="AN159" s="41" t="s">
        <v>400</v>
      </c>
      <c r="AO159" s="24" t="s">
        <v>313</v>
      </c>
      <c r="AP159" s="24" t="s">
        <v>401</v>
      </c>
      <c r="AQ159" s="72"/>
    </row>
    <row r="160" spans="1:43" ht="57" hidden="1">
      <c r="A160" s="38" t="s">
        <v>37</v>
      </c>
      <c r="B160" s="39" t="s">
        <v>422</v>
      </c>
      <c r="C160" s="39">
        <v>424</v>
      </c>
      <c r="D160" s="22" t="s">
        <v>423</v>
      </c>
      <c r="E160" s="22" t="s">
        <v>424</v>
      </c>
      <c r="F160" s="23">
        <v>44593</v>
      </c>
      <c r="G160" s="23">
        <v>44772</v>
      </c>
      <c r="H160" s="173">
        <f>+I160+I161+I162+I163+I164+I165</f>
        <v>1</v>
      </c>
      <c r="I160" s="37">
        <v>0.2</v>
      </c>
      <c r="J160" s="37"/>
      <c r="K160" s="37"/>
      <c r="L160" s="37">
        <v>0.2</v>
      </c>
      <c r="M160" s="37"/>
      <c r="N160" s="37">
        <v>0.2</v>
      </c>
      <c r="O160" s="37"/>
      <c r="P160" s="37">
        <v>0.2</v>
      </c>
      <c r="Q160" s="37"/>
      <c r="R160" s="37">
        <v>0.2</v>
      </c>
      <c r="S160" s="37"/>
      <c r="T160" s="37">
        <v>0.1</v>
      </c>
      <c r="U160" s="37"/>
      <c r="V160" s="37">
        <v>0.1</v>
      </c>
      <c r="W160" s="37"/>
      <c r="X160" s="37"/>
      <c r="Y160" s="37"/>
      <c r="Z160" s="37"/>
      <c r="AA160" s="37"/>
      <c r="AB160" s="37"/>
      <c r="AC160" s="37"/>
      <c r="AD160" s="37"/>
      <c r="AE160" s="37"/>
      <c r="AF160" s="37"/>
      <c r="AG160" s="37"/>
      <c r="AH160" s="37">
        <f>+J160+L160+N160+P160+R160+T160+V160+X160+Z160+AB160+AD160+AF160</f>
        <v>1</v>
      </c>
      <c r="AI160" s="40">
        <f>+K160+M160+O160+Q160+S160+U160+W160+Y160+AA160+AC160+AE160+AG160</f>
        <v>0</v>
      </c>
      <c r="AJ160" s="22" t="s">
        <v>425</v>
      </c>
      <c r="AK160" s="201">
        <v>67</v>
      </c>
      <c r="AL160" s="196">
        <v>4012690000</v>
      </c>
      <c r="AM160" s="41" t="s">
        <v>426</v>
      </c>
      <c r="AN160" s="41" t="s">
        <v>873</v>
      </c>
      <c r="AO160" s="24" t="s">
        <v>427</v>
      </c>
      <c r="AP160" s="24" t="s">
        <v>428</v>
      </c>
      <c r="AQ160" s="72"/>
    </row>
    <row r="161" spans="1:43" ht="57" hidden="1">
      <c r="A161" s="38" t="s">
        <v>37</v>
      </c>
      <c r="B161" s="39" t="s">
        <v>422</v>
      </c>
      <c r="C161" s="39">
        <v>424</v>
      </c>
      <c r="D161" s="22" t="s">
        <v>423</v>
      </c>
      <c r="E161" s="22" t="s">
        <v>429</v>
      </c>
      <c r="F161" s="23">
        <v>44593</v>
      </c>
      <c r="G161" s="23">
        <v>44803</v>
      </c>
      <c r="H161" s="173"/>
      <c r="I161" s="37">
        <v>0.05</v>
      </c>
      <c r="J161" s="37"/>
      <c r="K161" s="37"/>
      <c r="L161" s="37">
        <v>0.1</v>
      </c>
      <c r="M161" s="37"/>
      <c r="N161" s="37">
        <v>0.2</v>
      </c>
      <c r="O161" s="37"/>
      <c r="P161" s="37">
        <v>0.2</v>
      </c>
      <c r="Q161" s="37"/>
      <c r="R161" s="37">
        <v>0.2</v>
      </c>
      <c r="S161" s="37"/>
      <c r="T161" s="37">
        <v>0.1</v>
      </c>
      <c r="U161" s="37"/>
      <c r="V161" s="37">
        <v>0.1</v>
      </c>
      <c r="W161" s="37"/>
      <c r="X161" s="37">
        <v>0.1</v>
      </c>
      <c r="Y161" s="37"/>
      <c r="Z161" s="37"/>
      <c r="AA161" s="37"/>
      <c r="AB161" s="37"/>
      <c r="AC161" s="37"/>
      <c r="AD161" s="37"/>
      <c r="AE161" s="37"/>
      <c r="AF161" s="37"/>
      <c r="AG161" s="37"/>
      <c r="AH161" s="37">
        <f>+J161+L161+N161+P161+R161+T161+V161+X161+Z161+AB161+AD161+AF161</f>
        <v>0.99999999999999989</v>
      </c>
      <c r="AI161" s="40">
        <f t="shared" ref="AH161:AI176" si="9">+K161+M161+O161+Q161+S161+U161+W161+Y161+AA161+AC161+AE161+AG161</f>
        <v>0</v>
      </c>
      <c r="AJ161" s="22" t="s">
        <v>430</v>
      </c>
      <c r="AK161" s="201"/>
      <c r="AL161" s="197"/>
      <c r="AM161" s="41" t="s">
        <v>426</v>
      </c>
      <c r="AN161" s="41" t="s">
        <v>873</v>
      </c>
      <c r="AO161" s="24" t="s">
        <v>427</v>
      </c>
      <c r="AP161" s="24" t="s">
        <v>428</v>
      </c>
      <c r="AQ161" s="72"/>
    </row>
    <row r="162" spans="1:43" ht="85.5" hidden="1">
      <c r="A162" s="38" t="s">
        <v>37</v>
      </c>
      <c r="B162" s="39" t="s">
        <v>422</v>
      </c>
      <c r="C162" s="39">
        <v>424</v>
      </c>
      <c r="D162" s="22" t="s">
        <v>423</v>
      </c>
      <c r="E162" s="22" t="s">
        <v>431</v>
      </c>
      <c r="F162" s="23">
        <v>44682</v>
      </c>
      <c r="G162" s="23">
        <v>44925</v>
      </c>
      <c r="H162" s="173"/>
      <c r="I162" s="37">
        <v>0.25</v>
      </c>
      <c r="J162" s="37"/>
      <c r="K162" s="37"/>
      <c r="L162" s="37"/>
      <c r="M162" s="37"/>
      <c r="N162" s="37"/>
      <c r="O162" s="37"/>
      <c r="P162" s="37"/>
      <c r="Q162" s="37"/>
      <c r="R162" s="37">
        <v>0.2</v>
      </c>
      <c r="S162" s="37"/>
      <c r="T162" s="37"/>
      <c r="U162" s="37"/>
      <c r="V162" s="37">
        <v>0.2</v>
      </c>
      <c r="W162" s="37"/>
      <c r="X162" s="37">
        <v>0.2</v>
      </c>
      <c r="Y162" s="37"/>
      <c r="Z162" s="37"/>
      <c r="AA162" s="37"/>
      <c r="AB162" s="37">
        <v>0.2</v>
      </c>
      <c r="AC162" s="37"/>
      <c r="AD162" s="37">
        <v>0.1</v>
      </c>
      <c r="AE162" s="37"/>
      <c r="AF162" s="37">
        <v>0.1</v>
      </c>
      <c r="AG162" s="37"/>
      <c r="AH162" s="37">
        <f>+J162+L162+N162+P162+R162+T162+V162+X162+Z162+AB162+AD162+AF162</f>
        <v>1</v>
      </c>
      <c r="AI162" s="40">
        <f t="shared" si="9"/>
        <v>0</v>
      </c>
      <c r="AJ162" s="22" t="s">
        <v>432</v>
      </c>
      <c r="AK162" s="201"/>
      <c r="AL162" s="197"/>
      <c r="AM162" s="41" t="s">
        <v>426</v>
      </c>
      <c r="AN162" s="41" t="s">
        <v>873</v>
      </c>
      <c r="AO162" s="24" t="s">
        <v>427</v>
      </c>
      <c r="AP162" s="24" t="s">
        <v>428</v>
      </c>
      <c r="AQ162" s="72"/>
    </row>
    <row r="163" spans="1:43" ht="85.5" hidden="1">
      <c r="A163" s="38" t="s">
        <v>37</v>
      </c>
      <c r="B163" s="39" t="s">
        <v>422</v>
      </c>
      <c r="C163" s="39">
        <v>424</v>
      </c>
      <c r="D163" s="22" t="s">
        <v>423</v>
      </c>
      <c r="E163" s="22" t="s">
        <v>433</v>
      </c>
      <c r="F163" s="23">
        <v>44564</v>
      </c>
      <c r="G163" s="23">
        <v>44925</v>
      </c>
      <c r="H163" s="173"/>
      <c r="I163" s="37">
        <v>0.25</v>
      </c>
      <c r="J163" s="37"/>
      <c r="K163" s="37"/>
      <c r="L163" s="37"/>
      <c r="M163" s="37"/>
      <c r="N163" s="37">
        <v>0.2</v>
      </c>
      <c r="O163" s="37"/>
      <c r="P163" s="37"/>
      <c r="Q163" s="37"/>
      <c r="R163" s="37">
        <v>0.2</v>
      </c>
      <c r="S163" s="37"/>
      <c r="T163" s="37"/>
      <c r="U163" s="37"/>
      <c r="V163" s="37">
        <v>0.2</v>
      </c>
      <c r="W163" s="37"/>
      <c r="X163" s="37"/>
      <c r="Y163" s="37"/>
      <c r="Z163" s="37">
        <v>0.1</v>
      </c>
      <c r="AA163" s="37"/>
      <c r="AB163" s="37">
        <v>0.1</v>
      </c>
      <c r="AC163" s="37"/>
      <c r="AD163" s="37">
        <v>0.1</v>
      </c>
      <c r="AE163" s="37"/>
      <c r="AF163" s="37">
        <v>0.1</v>
      </c>
      <c r="AG163" s="37"/>
      <c r="AH163" s="37">
        <f>+J163+L163+N163+P163+R163+T163+V163+X163+Z163+AB163+AD163+AF163</f>
        <v>1</v>
      </c>
      <c r="AI163" s="40">
        <f t="shared" si="9"/>
        <v>0</v>
      </c>
      <c r="AJ163" s="22" t="s">
        <v>434</v>
      </c>
      <c r="AK163" s="201"/>
      <c r="AL163" s="197"/>
      <c r="AM163" s="41" t="s">
        <v>426</v>
      </c>
      <c r="AN163" s="41" t="s">
        <v>873</v>
      </c>
      <c r="AO163" s="24" t="s">
        <v>427</v>
      </c>
      <c r="AP163" s="24" t="s">
        <v>428</v>
      </c>
      <c r="AQ163" s="72"/>
    </row>
    <row r="164" spans="1:43" ht="42.75" hidden="1">
      <c r="A164" s="38" t="s">
        <v>37</v>
      </c>
      <c r="B164" s="39" t="s">
        <v>422</v>
      </c>
      <c r="C164" s="39">
        <v>424</v>
      </c>
      <c r="D164" s="22" t="s">
        <v>423</v>
      </c>
      <c r="E164" s="22" t="s">
        <v>435</v>
      </c>
      <c r="F164" s="23">
        <v>44776</v>
      </c>
      <c r="G164" s="23">
        <v>44925</v>
      </c>
      <c r="H164" s="173"/>
      <c r="I164" s="37">
        <v>0.2</v>
      </c>
      <c r="J164" s="37"/>
      <c r="K164" s="37"/>
      <c r="L164" s="37"/>
      <c r="M164" s="37"/>
      <c r="N164" s="37"/>
      <c r="O164" s="37"/>
      <c r="P164" s="37"/>
      <c r="Q164" s="37"/>
      <c r="R164" s="37"/>
      <c r="S164" s="37"/>
      <c r="T164" s="37"/>
      <c r="U164" s="37"/>
      <c r="V164" s="37"/>
      <c r="W164" s="37"/>
      <c r="X164" s="37">
        <v>0.3</v>
      </c>
      <c r="Y164" s="37"/>
      <c r="Z164" s="37">
        <v>0.3</v>
      </c>
      <c r="AA164" s="37"/>
      <c r="AB164" s="37">
        <v>0.2</v>
      </c>
      <c r="AC164" s="37"/>
      <c r="AD164" s="37">
        <v>0.1</v>
      </c>
      <c r="AE164" s="37"/>
      <c r="AF164" s="37">
        <v>0.1</v>
      </c>
      <c r="AG164" s="37"/>
      <c r="AH164" s="37">
        <f>+J164+L164+N164+P164+R164+T164+V164+X164+Z164+AB164+AD164+AF164</f>
        <v>1</v>
      </c>
      <c r="AI164" s="40">
        <f t="shared" si="9"/>
        <v>0</v>
      </c>
      <c r="AJ164" s="22" t="s">
        <v>436</v>
      </c>
      <c r="AK164" s="201"/>
      <c r="AL164" s="197"/>
      <c r="AM164" s="41" t="s">
        <v>426</v>
      </c>
      <c r="AN164" s="41" t="s">
        <v>873</v>
      </c>
      <c r="AO164" s="24" t="s">
        <v>427</v>
      </c>
      <c r="AP164" s="24" t="s">
        <v>428</v>
      </c>
      <c r="AQ164" s="72"/>
    </row>
    <row r="165" spans="1:43" ht="128.25" hidden="1" customHeight="1">
      <c r="A165" s="38" t="s">
        <v>37</v>
      </c>
      <c r="B165" s="39" t="s">
        <v>422</v>
      </c>
      <c r="C165" s="39">
        <v>424</v>
      </c>
      <c r="D165" s="22" t="s">
        <v>423</v>
      </c>
      <c r="E165" s="22" t="s">
        <v>437</v>
      </c>
      <c r="F165" s="23">
        <v>44866</v>
      </c>
      <c r="G165" s="23">
        <v>44925</v>
      </c>
      <c r="H165" s="173"/>
      <c r="I165" s="37">
        <v>0.05</v>
      </c>
      <c r="J165" s="37"/>
      <c r="K165" s="37"/>
      <c r="L165" s="37"/>
      <c r="M165" s="37"/>
      <c r="N165" s="37"/>
      <c r="O165" s="37"/>
      <c r="P165" s="37"/>
      <c r="Q165" s="37"/>
      <c r="R165" s="37"/>
      <c r="S165" s="37"/>
      <c r="T165" s="37"/>
      <c r="U165" s="37"/>
      <c r="V165" s="37"/>
      <c r="W165" s="37"/>
      <c r="X165" s="37"/>
      <c r="Y165" s="37"/>
      <c r="Z165" s="37"/>
      <c r="AA165" s="37"/>
      <c r="AB165" s="37"/>
      <c r="AC165" s="37"/>
      <c r="AD165" s="37">
        <v>0.5</v>
      </c>
      <c r="AE165" s="37"/>
      <c r="AF165" s="37">
        <v>0.5</v>
      </c>
      <c r="AG165" s="37"/>
      <c r="AH165" s="37">
        <f>+J165+L165+N165+P165+R165+T165+V165+X165+Z165+AB165+AD165+AF165</f>
        <v>1</v>
      </c>
      <c r="AI165" s="40">
        <f t="shared" si="9"/>
        <v>0</v>
      </c>
      <c r="AJ165" s="22" t="s">
        <v>438</v>
      </c>
      <c r="AK165" s="201"/>
      <c r="AL165" s="197"/>
      <c r="AM165" s="41" t="s">
        <v>426</v>
      </c>
      <c r="AN165" s="41" t="s">
        <v>873</v>
      </c>
      <c r="AO165" s="24" t="s">
        <v>427</v>
      </c>
      <c r="AP165" s="24" t="s">
        <v>428</v>
      </c>
      <c r="AQ165" s="72"/>
    </row>
    <row r="166" spans="1:43" ht="57" hidden="1">
      <c r="A166" s="38" t="s">
        <v>37</v>
      </c>
      <c r="B166" s="39" t="s">
        <v>422</v>
      </c>
      <c r="C166" s="39">
        <v>424</v>
      </c>
      <c r="D166" s="22" t="s">
        <v>439</v>
      </c>
      <c r="E166" s="22" t="s">
        <v>440</v>
      </c>
      <c r="F166" s="23">
        <v>44593</v>
      </c>
      <c r="G166" s="23">
        <v>44834</v>
      </c>
      <c r="H166" s="173">
        <f>+I166+I167+I168+I169+I170+I171</f>
        <v>1</v>
      </c>
      <c r="I166" s="37">
        <v>0.2</v>
      </c>
      <c r="J166" s="37"/>
      <c r="K166" s="37"/>
      <c r="L166" s="37">
        <v>0.1</v>
      </c>
      <c r="M166" s="37"/>
      <c r="N166" s="37">
        <v>0.2</v>
      </c>
      <c r="O166" s="37"/>
      <c r="P166" s="37">
        <v>0.2</v>
      </c>
      <c r="Q166" s="37"/>
      <c r="R166" s="37">
        <v>0.2</v>
      </c>
      <c r="S166" s="37"/>
      <c r="T166" s="37">
        <v>0.1</v>
      </c>
      <c r="U166" s="37"/>
      <c r="V166" s="37">
        <v>0.1</v>
      </c>
      <c r="W166" s="37"/>
      <c r="X166" s="37">
        <v>0.1</v>
      </c>
      <c r="Y166" s="37"/>
      <c r="Z166" s="37"/>
      <c r="AA166" s="37"/>
      <c r="AB166" s="37"/>
      <c r="AC166" s="37"/>
      <c r="AD166" s="37"/>
      <c r="AE166" s="37"/>
      <c r="AF166" s="37"/>
      <c r="AG166" s="37"/>
      <c r="AH166" s="37">
        <f t="shared" si="9"/>
        <v>0.99999999999999989</v>
      </c>
      <c r="AI166" s="40">
        <f t="shared" si="9"/>
        <v>0</v>
      </c>
      <c r="AJ166" s="22" t="s">
        <v>425</v>
      </c>
      <c r="AK166" s="201">
        <v>162</v>
      </c>
      <c r="AL166" s="197"/>
      <c r="AM166" s="41" t="s">
        <v>426</v>
      </c>
      <c r="AN166" s="41" t="s">
        <v>873</v>
      </c>
      <c r="AO166" s="24" t="s">
        <v>427</v>
      </c>
      <c r="AP166" s="24" t="s">
        <v>428</v>
      </c>
      <c r="AQ166" s="72"/>
    </row>
    <row r="167" spans="1:43" ht="42.75" hidden="1">
      <c r="A167" s="38" t="s">
        <v>37</v>
      </c>
      <c r="B167" s="39" t="s">
        <v>422</v>
      </c>
      <c r="C167" s="39">
        <v>424</v>
      </c>
      <c r="D167" s="22" t="s">
        <v>439</v>
      </c>
      <c r="E167" s="22" t="s">
        <v>441</v>
      </c>
      <c r="F167" s="23">
        <v>44593</v>
      </c>
      <c r="G167" s="23">
        <v>44834</v>
      </c>
      <c r="H167" s="173"/>
      <c r="I167" s="37">
        <v>0.05</v>
      </c>
      <c r="J167" s="37"/>
      <c r="K167" s="37"/>
      <c r="L167" s="37">
        <v>0.1</v>
      </c>
      <c r="M167" s="37"/>
      <c r="N167" s="37">
        <v>0.1</v>
      </c>
      <c r="O167" s="37"/>
      <c r="P167" s="37">
        <v>0.2</v>
      </c>
      <c r="Q167" s="37"/>
      <c r="R167" s="37">
        <v>0.2</v>
      </c>
      <c r="S167" s="37"/>
      <c r="T167" s="37">
        <v>0.2</v>
      </c>
      <c r="U167" s="37"/>
      <c r="V167" s="37">
        <v>0.1</v>
      </c>
      <c r="W167" s="37"/>
      <c r="X167" s="37">
        <v>0.1</v>
      </c>
      <c r="Y167" s="37"/>
      <c r="Z167" s="37"/>
      <c r="AA167" s="37"/>
      <c r="AB167" s="37"/>
      <c r="AC167" s="37"/>
      <c r="AD167" s="37"/>
      <c r="AE167" s="37"/>
      <c r="AF167" s="37"/>
      <c r="AG167" s="37"/>
      <c r="AH167" s="37">
        <f t="shared" si="9"/>
        <v>1</v>
      </c>
      <c r="AI167" s="40">
        <f t="shared" si="9"/>
        <v>0</v>
      </c>
      <c r="AJ167" s="22" t="s">
        <v>442</v>
      </c>
      <c r="AK167" s="201"/>
      <c r="AL167" s="197"/>
      <c r="AM167" s="41" t="s">
        <v>426</v>
      </c>
      <c r="AN167" s="41" t="s">
        <v>873</v>
      </c>
      <c r="AO167" s="24" t="s">
        <v>427</v>
      </c>
      <c r="AP167" s="24" t="s">
        <v>428</v>
      </c>
      <c r="AQ167" s="72"/>
    </row>
    <row r="168" spans="1:43" ht="71.25" hidden="1">
      <c r="A168" s="38" t="s">
        <v>37</v>
      </c>
      <c r="B168" s="39" t="s">
        <v>422</v>
      </c>
      <c r="C168" s="39">
        <v>424</v>
      </c>
      <c r="D168" s="22" t="s">
        <v>439</v>
      </c>
      <c r="E168" s="22" t="s">
        <v>443</v>
      </c>
      <c r="F168" s="23">
        <v>44682</v>
      </c>
      <c r="G168" s="23">
        <v>44925</v>
      </c>
      <c r="H168" s="173"/>
      <c r="I168" s="37">
        <v>0.25</v>
      </c>
      <c r="J168" s="37"/>
      <c r="K168" s="37"/>
      <c r="L168" s="37"/>
      <c r="M168" s="37"/>
      <c r="N168" s="37"/>
      <c r="O168" s="37"/>
      <c r="P168" s="37"/>
      <c r="Q168" s="37"/>
      <c r="R168" s="37">
        <v>0.1</v>
      </c>
      <c r="S168" s="37"/>
      <c r="T168" s="37"/>
      <c r="U168" s="37"/>
      <c r="V168" s="37">
        <v>0.2</v>
      </c>
      <c r="W168" s="37"/>
      <c r="X168" s="37">
        <v>0.2</v>
      </c>
      <c r="Y168" s="37"/>
      <c r="Z168" s="37">
        <v>0.2</v>
      </c>
      <c r="AA168" s="37"/>
      <c r="AB168" s="37">
        <v>0.1</v>
      </c>
      <c r="AC168" s="37"/>
      <c r="AD168" s="37">
        <v>0.1</v>
      </c>
      <c r="AE168" s="37"/>
      <c r="AF168" s="37">
        <v>0.1</v>
      </c>
      <c r="AG168" s="37"/>
      <c r="AH168" s="37">
        <f t="shared" si="9"/>
        <v>0.99999999999999989</v>
      </c>
      <c r="AI168" s="40">
        <f t="shared" si="9"/>
        <v>0</v>
      </c>
      <c r="AJ168" s="22" t="s">
        <v>444</v>
      </c>
      <c r="AK168" s="201"/>
      <c r="AL168" s="197"/>
      <c r="AM168" s="41" t="s">
        <v>426</v>
      </c>
      <c r="AN168" s="41" t="s">
        <v>873</v>
      </c>
      <c r="AO168" s="24" t="s">
        <v>427</v>
      </c>
      <c r="AP168" s="24" t="s">
        <v>428</v>
      </c>
      <c r="AQ168" s="72"/>
    </row>
    <row r="169" spans="1:43" ht="71.25" hidden="1">
      <c r="A169" s="38" t="s">
        <v>37</v>
      </c>
      <c r="B169" s="39" t="s">
        <v>422</v>
      </c>
      <c r="C169" s="39">
        <v>424</v>
      </c>
      <c r="D169" s="22" t="s">
        <v>439</v>
      </c>
      <c r="E169" s="22" t="s">
        <v>445</v>
      </c>
      <c r="F169" s="23">
        <v>44654</v>
      </c>
      <c r="G169" s="23">
        <v>44925</v>
      </c>
      <c r="H169" s="173"/>
      <c r="I169" s="37">
        <v>0.25</v>
      </c>
      <c r="J169" s="37"/>
      <c r="K169" s="37"/>
      <c r="L169" s="37"/>
      <c r="M169" s="37"/>
      <c r="N169" s="37"/>
      <c r="O169" s="37"/>
      <c r="P169" s="37">
        <v>0.1</v>
      </c>
      <c r="Q169" s="37"/>
      <c r="R169" s="37">
        <v>0.1</v>
      </c>
      <c r="S169" s="37"/>
      <c r="T169" s="37">
        <v>0.1</v>
      </c>
      <c r="U169" s="37"/>
      <c r="V169" s="37">
        <v>0.1</v>
      </c>
      <c r="W169" s="37"/>
      <c r="X169" s="37">
        <v>0.2</v>
      </c>
      <c r="Y169" s="37"/>
      <c r="Z169" s="37">
        <v>0.1</v>
      </c>
      <c r="AA169" s="37"/>
      <c r="AB169" s="37">
        <v>0.1</v>
      </c>
      <c r="AC169" s="37"/>
      <c r="AD169" s="37">
        <v>0.1</v>
      </c>
      <c r="AE169" s="37"/>
      <c r="AF169" s="37">
        <v>0.1</v>
      </c>
      <c r="AG169" s="37"/>
      <c r="AH169" s="37">
        <f t="shared" si="9"/>
        <v>1</v>
      </c>
      <c r="AI169" s="40">
        <f t="shared" si="9"/>
        <v>0</v>
      </c>
      <c r="AJ169" s="22" t="s">
        <v>446</v>
      </c>
      <c r="AK169" s="201"/>
      <c r="AL169" s="197"/>
      <c r="AM169" s="41" t="s">
        <v>426</v>
      </c>
      <c r="AN169" s="41" t="s">
        <v>873</v>
      </c>
      <c r="AO169" s="24" t="s">
        <v>427</v>
      </c>
      <c r="AP169" s="24" t="s">
        <v>428</v>
      </c>
      <c r="AQ169" s="72"/>
    </row>
    <row r="170" spans="1:43" ht="42.75" hidden="1">
      <c r="A170" s="38" t="s">
        <v>37</v>
      </c>
      <c r="B170" s="39" t="s">
        <v>422</v>
      </c>
      <c r="C170" s="39">
        <v>424</v>
      </c>
      <c r="D170" s="22" t="s">
        <v>439</v>
      </c>
      <c r="E170" s="22" t="s">
        <v>447</v>
      </c>
      <c r="F170" s="23">
        <v>44564</v>
      </c>
      <c r="G170" s="23">
        <v>44925</v>
      </c>
      <c r="H170" s="173"/>
      <c r="I170" s="37">
        <v>0.2</v>
      </c>
      <c r="J170" s="37"/>
      <c r="K170" s="37"/>
      <c r="L170" s="37">
        <v>0.2</v>
      </c>
      <c r="M170" s="37"/>
      <c r="N170" s="37"/>
      <c r="O170" s="37"/>
      <c r="P170" s="37"/>
      <c r="Q170" s="37"/>
      <c r="R170" s="37"/>
      <c r="S170" s="37"/>
      <c r="T170" s="37"/>
      <c r="U170" s="37"/>
      <c r="V170" s="37"/>
      <c r="W170" s="37"/>
      <c r="X170" s="37">
        <v>0.1</v>
      </c>
      <c r="Y170" s="37"/>
      <c r="Z170" s="37">
        <v>0.3</v>
      </c>
      <c r="AA170" s="37"/>
      <c r="AB170" s="37">
        <v>0.2</v>
      </c>
      <c r="AC170" s="37"/>
      <c r="AD170" s="37">
        <v>0.1</v>
      </c>
      <c r="AE170" s="37"/>
      <c r="AF170" s="37">
        <v>0.1</v>
      </c>
      <c r="AG170" s="37"/>
      <c r="AH170" s="37">
        <f>+J170+L170+N170+P170+R170+T170+V170+X170+Z170+AB170+AD170+AF170</f>
        <v>1</v>
      </c>
      <c r="AI170" s="40">
        <f t="shared" si="9"/>
        <v>0</v>
      </c>
      <c r="AJ170" s="22" t="s">
        <v>448</v>
      </c>
      <c r="AK170" s="201"/>
      <c r="AL170" s="197"/>
      <c r="AM170" s="41" t="s">
        <v>426</v>
      </c>
      <c r="AN170" s="41" t="s">
        <v>873</v>
      </c>
      <c r="AO170" s="24" t="s">
        <v>427</v>
      </c>
      <c r="AP170" s="24" t="s">
        <v>428</v>
      </c>
      <c r="AQ170" s="72"/>
    </row>
    <row r="171" spans="1:43" ht="132.75" hidden="1" customHeight="1">
      <c r="A171" s="38" t="s">
        <v>37</v>
      </c>
      <c r="B171" s="39" t="s">
        <v>422</v>
      </c>
      <c r="C171" s="39">
        <v>424</v>
      </c>
      <c r="D171" s="22" t="s">
        <v>439</v>
      </c>
      <c r="E171" s="22" t="s">
        <v>449</v>
      </c>
      <c r="F171" s="23">
        <v>44743</v>
      </c>
      <c r="G171" s="23">
        <v>44925</v>
      </c>
      <c r="H171" s="173"/>
      <c r="I171" s="37">
        <v>0.05</v>
      </c>
      <c r="J171" s="37"/>
      <c r="K171" s="37"/>
      <c r="L171" s="37"/>
      <c r="M171" s="37"/>
      <c r="N171" s="37"/>
      <c r="O171" s="37"/>
      <c r="P171" s="37"/>
      <c r="Q171" s="37"/>
      <c r="R171" s="37"/>
      <c r="S171" s="37"/>
      <c r="T171" s="37"/>
      <c r="U171" s="37"/>
      <c r="V171" s="37">
        <v>0.2</v>
      </c>
      <c r="W171" s="37"/>
      <c r="X171" s="37"/>
      <c r="Y171" s="37"/>
      <c r="Z171" s="37"/>
      <c r="AA171" s="37"/>
      <c r="AB171" s="37"/>
      <c r="AC171" s="37"/>
      <c r="AD171" s="37">
        <v>0.5</v>
      </c>
      <c r="AE171" s="37"/>
      <c r="AF171" s="37">
        <v>0.3</v>
      </c>
      <c r="AG171" s="37"/>
      <c r="AH171" s="37">
        <f t="shared" si="9"/>
        <v>1</v>
      </c>
      <c r="AI171" s="40">
        <f t="shared" si="9"/>
        <v>0</v>
      </c>
      <c r="AJ171" s="22" t="s">
        <v>438</v>
      </c>
      <c r="AK171" s="201"/>
      <c r="AL171" s="198"/>
      <c r="AM171" s="41" t="s">
        <v>426</v>
      </c>
      <c r="AN171" s="41" t="s">
        <v>873</v>
      </c>
      <c r="AO171" s="24" t="s">
        <v>427</v>
      </c>
      <c r="AP171" s="24" t="s">
        <v>428</v>
      </c>
      <c r="AQ171" s="72"/>
    </row>
    <row r="172" spans="1:43" ht="128.25" hidden="1">
      <c r="A172" s="38" t="s">
        <v>37</v>
      </c>
      <c r="B172" s="39" t="s">
        <v>422</v>
      </c>
      <c r="C172" s="39">
        <v>415</v>
      </c>
      <c r="D172" s="48" t="s">
        <v>450</v>
      </c>
      <c r="E172" s="22" t="s">
        <v>451</v>
      </c>
      <c r="F172" s="23">
        <v>44593</v>
      </c>
      <c r="G172" s="23">
        <v>44681</v>
      </c>
      <c r="H172" s="173">
        <f>+I172+I173+I174+I175</f>
        <v>1</v>
      </c>
      <c r="I172" s="37">
        <v>0.4</v>
      </c>
      <c r="J172" s="37"/>
      <c r="K172" s="37"/>
      <c r="L172" s="37">
        <v>0.3</v>
      </c>
      <c r="M172" s="37"/>
      <c r="N172" s="37">
        <v>0.3</v>
      </c>
      <c r="O172" s="37"/>
      <c r="P172" s="37">
        <v>0.4</v>
      </c>
      <c r="Q172" s="37"/>
      <c r="R172" s="37"/>
      <c r="S172" s="37"/>
      <c r="T172" s="37"/>
      <c r="U172" s="37"/>
      <c r="V172" s="37"/>
      <c r="W172" s="37"/>
      <c r="X172" s="37"/>
      <c r="Y172" s="37"/>
      <c r="Z172" s="37"/>
      <c r="AA172" s="37"/>
      <c r="AB172" s="37"/>
      <c r="AC172" s="37"/>
      <c r="AD172" s="37"/>
      <c r="AE172" s="37"/>
      <c r="AF172" s="37"/>
      <c r="AG172" s="37"/>
      <c r="AH172" s="37">
        <f t="shared" si="9"/>
        <v>1</v>
      </c>
      <c r="AI172" s="40">
        <f t="shared" si="9"/>
        <v>0</v>
      </c>
      <c r="AJ172" s="22" t="s">
        <v>452</v>
      </c>
      <c r="AK172" s="202">
        <v>0.3</v>
      </c>
      <c r="AL172" s="204">
        <v>194710000</v>
      </c>
      <c r="AM172" s="41" t="s">
        <v>426</v>
      </c>
      <c r="AN172" s="41" t="s">
        <v>873</v>
      </c>
      <c r="AO172" s="24" t="s">
        <v>427</v>
      </c>
      <c r="AP172" s="24" t="s">
        <v>428</v>
      </c>
      <c r="AQ172" s="72"/>
    </row>
    <row r="173" spans="1:43" ht="42.75" hidden="1">
      <c r="A173" s="38" t="s">
        <v>37</v>
      </c>
      <c r="B173" s="39" t="s">
        <v>422</v>
      </c>
      <c r="C173" s="39">
        <v>415</v>
      </c>
      <c r="D173" s="22" t="s">
        <v>453</v>
      </c>
      <c r="E173" s="22" t="s">
        <v>454</v>
      </c>
      <c r="F173" s="23">
        <v>44682</v>
      </c>
      <c r="G173" s="23">
        <v>44773</v>
      </c>
      <c r="H173" s="173"/>
      <c r="I173" s="37">
        <v>0.4</v>
      </c>
      <c r="J173" s="37"/>
      <c r="K173" s="37"/>
      <c r="L173" s="37"/>
      <c r="M173" s="37"/>
      <c r="N173" s="37"/>
      <c r="O173" s="37"/>
      <c r="P173" s="37"/>
      <c r="Q173" s="37"/>
      <c r="R173" s="37">
        <v>0.3</v>
      </c>
      <c r="S173" s="37"/>
      <c r="T173" s="37">
        <v>0.35</v>
      </c>
      <c r="U173" s="37"/>
      <c r="V173" s="37">
        <v>0.35</v>
      </c>
      <c r="W173" s="37"/>
      <c r="X173" s="37"/>
      <c r="Y173" s="37"/>
      <c r="Z173" s="37"/>
      <c r="AA173" s="37"/>
      <c r="AB173" s="37"/>
      <c r="AC173" s="37"/>
      <c r="AD173" s="37"/>
      <c r="AE173" s="37"/>
      <c r="AF173" s="37"/>
      <c r="AG173" s="37"/>
      <c r="AH173" s="37">
        <f t="shared" si="9"/>
        <v>0.99999999999999989</v>
      </c>
      <c r="AI173" s="40">
        <f t="shared" si="9"/>
        <v>0</v>
      </c>
      <c r="AJ173" s="22" t="s">
        <v>455</v>
      </c>
      <c r="AK173" s="203"/>
      <c r="AL173" s="205"/>
      <c r="AM173" s="41" t="s">
        <v>426</v>
      </c>
      <c r="AN173" s="41" t="s">
        <v>873</v>
      </c>
      <c r="AO173" s="24" t="s">
        <v>427</v>
      </c>
      <c r="AP173" s="24" t="s">
        <v>428</v>
      </c>
      <c r="AQ173" s="72"/>
    </row>
    <row r="174" spans="1:43" ht="42.75" hidden="1">
      <c r="A174" s="38" t="s">
        <v>37</v>
      </c>
      <c r="B174" s="39" t="s">
        <v>422</v>
      </c>
      <c r="C174" s="39">
        <v>415</v>
      </c>
      <c r="D174" s="22" t="s">
        <v>453</v>
      </c>
      <c r="E174" s="22" t="s">
        <v>456</v>
      </c>
      <c r="F174" s="23">
        <v>44835</v>
      </c>
      <c r="G174" s="23">
        <v>44865</v>
      </c>
      <c r="H174" s="173"/>
      <c r="I174" s="37">
        <v>0.05</v>
      </c>
      <c r="J174" s="37"/>
      <c r="K174" s="37"/>
      <c r="L174" s="37"/>
      <c r="M174" s="37"/>
      <c r="N174" s="37"/>
      <c r="O174" s="37"/>
      <c r="P174" s="37"/>
      <c r="Q174" s="37"/>
      <c r="R174" s="37"/>
      <c r="S174" s="37"/>
      <c r="T174" s="37"/>
      <c r="U174" s="37"/>
      <c r="V174" s="37"/>
      <c r="W174" s="37"/>
      <c r="X174" s="37"/>
      <c r="Y174" s="37"/>
      <c r="Z174" s="37"/>
      <c r="AA174" s="37"/>
      <c r="AB174" s="37">
        <v>1</v>
      </c>
      <c r="AC174" s="37"/>
      <c r="AD174" s="37"/>
      <c r="AE174" s="37"/>
      <c r="AF174" s="37"/>
      <c r="AG174" s="37"/>
      <c r="AH174" s="37">
        <f t="shared" si="9"/>
        <v>1</v>
      </c>
      <c r="AI174" s="40">
        <f t="shared" si="9"/>
        <v>0</v>
      </c>
      <c r="AJ174" s="22" t="s">
        <v>457</v>
      </c>
      <c r="AK174" s="203"/>
      <c r="AL174" s="205"/>
      <c r="AM174" s="41" t="s">
        <v>426</v>
      </c>
      <c r="AN174" s="41" t="s">
        <v>873</v>
      </c>
      <c r="AO174" s="24" t="s">
        <v>427</v>
      </c>
      <c r="AP174" s="24" t="s">
        <v>428</v>
      </c>
      <c r="AQ174" s="72"/>
    </row>
    <row r="175" spans="1:43" ht="42.75" hidden="1">
      <c r="A175" s="38" t="s">
        <v>37</v>
      </c>
      <c r="B175" s="39" t="s">
        <v>422</v>
      </c>
      <c r="C175" s="39">
        <v>415</v>
      </c>
      <c r="D175" s="22" t="s">
        <v>453</v>
      </c>
      <c r="E175" s="22" t="s">
        <v>458</v>
      </c>
      <c r="F175" s="23">
        <v>44866</v>
      </c>
      <c r="G175" s="23">
        <v>44925</v>
      </c>
      <c r="H175" s="173"/>
      <c r="I175" s="37">
        <v>0.15</v>
      </c>
      <c r="J175" s="37"/>
      <c r="K175" s="37"/>
      <c r="L175" s="37"/>
      <c r="M175" s="37"/>
      <c r="N175" s="37"/>
      <c r="O175" s="37"/>
      <c r="P175" s="37"/>
      <c r="Q175" s="37"/>
      <c r="R175" s="37"/>
      <c r="S175" s="37"/>
      <c r="T175" s="37"/>
      <c r="U175" s="37"/>
      <c r="V175" s="37"/>
      <c r="W175" s="37"/>
      <c r="X175" s="37"/>
      <c r="Y175" s="37"/>
      <c r="Z175" s="37"/>
      <c r="AA175" s="37"/>
      <c r="AB175" s="37"/>
      <c r="AC175" s="37"/>
      <c r="AD175" s="37">
        <v>0.5</v>
      </c>
      <c r="AE175" s="37"/>
      <c r="AF175" s="37">
        <v>0.5</v>
      </c>
      <c r="AG175" s="37"/>
      <c r="AH175" s="37">
        <f t="shared" si="9"/>
        <v>1</v>
      </c>
      <c r="AI175" s="40">
        <f t="shared" si="9"/>
        <v>0</v>
      </c>
      <c r="AJ175" s="22" t="s">
        <v>459</v>
      </c>
      <c r="AK175" s="203"/>
      <c r="AL175" s="206"/>
      <c r="AM175" s="41" t="s">
        <v>426</v>
      </c>
      <c r="AN175" s="41" t="s">
        <v>873</v>
      </c>
      <c r="AO175" s="24" t="s">
        <v>427</v>
      </c>
      <c r="AP175" s="24" t="s">
        <v>428</v>
      </c>
      <c r="AQ175" s="72"/>
    </row>
    <row r="176" spans="1:43" ht="85.5" hidden="1">
      <c r="A176" s="38" t="s">
        <v>37</v>
      </c>
      <c r="B176" s="39" t="s">
        <v>422</v>
      </c>
      <c r="C176" s="39">
        <v>420</v>
      </c>
      <c r="D176" s="22" t="s">
        <v>460</v>
      </c>
      <c r="E176" s="22" t="s">
        <v>461</v>
      </c>
      <c r="F176" s="23">
        <v>44562</v>
      </c>
      <c r="G176" s="23">
        <v>44925</v>
      </c>
      <c r="H176" s="173">
        <f>+I176+I177+I178+I179+I180</f>
        <v>1</v>
      </c>
      <c r="I176" s="37">
        <v>0.2</v>
      </c>
      <c r="J176" s="37"/>
      <c r="K176" s="37"/>
      <c r="L176" s="37">
        <v>0.1</v>
      </c>
      <c r="M176" s="37"/>
      <c r="N176" s="37"/>
      <c r="O176" s="37"/>
      <c r="P176" s="37"/>
      <c r="Q176" s="37"/>
      <c r="R176" s="37">
        <v>0.3</v>
      </c>
      <c r="S176" s="37"/>
      <c r="T176" s="37"/>
      <c r="U176" s="37"/>
      <c r="V176" s="37"/>
      <c r="W176" s="37"/>
      <c r="X176" s="37">
        <v>0.4</v>
      </c>
      <c r="Y176" s="37"/>
      <c r="Z176" s="37"/>
      <c r="AA176" s="37"/>
      <c r="AB176" s="37"/>
      <c r="AC176" s="37"/>
      <c r="AD176" s="37">
        <v>0.1</v>
      </c>
      <c r="AE176" s="37"/>
      <c r="AF176" s="37">
        <v>0.1</v>
      </c>
      <c r="AG176" s="37"/>
      <c r="AH176" s="37">
        <f t="shared" si="9"/>
        <v>1</v>
      </c>
      <c r="AI176" s="40">
        <f t="shared" si="9"/>
        <v>0</v>
      </c>
      <c r="AJ176" s="22" t="s">
        <v>462</v>
      </c>
      <c r="AK176" s="202">
        <v>0.3</v>
      </c>
      <c r="AL176" s="204">
        <v>457450000</v>
      </c>
      <c r="AM176" s="41" t="s">
        <v>426</v>
      </c>
      <c r="AN176" s="41" t="s">
        <v>873</v>
      </c>
      <c r="AO176" s="24" t="s">
        <v>427</v>
      </c>
      <c r="AP176" s="24" t="s">
        <v>428</v>
      </c>
      <c r="AQ176" s="72"/>
    </row>
    <row r="177" spans="1:43" ht="106.5" hidden="1" customHeight="1">
      <c r="A177" s="38" t="s">
        <v>37</v>
      </c>
      <c r="B177" s="39" t="s">
        <v>422</v>
      </c>
      <c r="C177" s="39">
        <v>420</v>
      </c>
      <c r="D177" s="22" t="s">
        <v>460</v>
      </c>
      <c r="E177" s="22" t="s">
        <v>463</v>
      </c>
      <c r="F177" s="23">
        <v>44562</v>
      </c>
      <c r="G177" s="23">
        <v>44925</v>
      </c>
      <c r="H177" s="173"/>
      <c r="I177" s="37">
        <v>0.2</v>
      </c>
      <c r="J177" s="37"/>
      <c r="K177" s="37"/>
      <c r="L177" s="37">
        <v>0.1</v>
      </c>
      <c r="M177" s="37"/>
      <c r="N177" s="37"/>
      <c r="O177" s="37"/>
      <c r="P177" s="37"/>
      <c r="Q177" s="37"/>
      <c r="R177" s="37">
        <v>0.3</v>
      </c>
      <c r="S177" s="37"/>
      <c r="T177" s="37"/>
      <c r="U177" s="37"/>
      <c r="V177" s="37"/>
      <c r="W177" s="37"/>
      <c r="X177" s="37">
        <v>0.4</v>
      </c>
      <c r="Y177" s="37"/>
      <c r="Z177" s="37"/>
      <c r="AA177" s="37"/>
      <c r="AB177" s="37"/>
      <c r="AC177" s="37"/>
      <c r="AD177" s="37">
        <v>0.1</v>
      </c>
      <c r="AE177" s="37"/>
      <c r="AF177" s="37">
        <v>0.1</v>
      </c>
      <c r="AG177" s="37"/>
      <c r="AH177" s="37">
        <f t="shared" ref="AH177:AI187" si="10">+J177+L177+N177+P177+R177+T177+V177+X177+Z177+AB177+AD177+AF177</f>
        <v>1</v>
      </c>
      <c r="AI177" s="40">
        <f t="shared" si="10"/>
        <v>0</v>
      </c>
      <c r="AJ177" s="22" t="s">
        <v>464</v>
      </c>
      <c r="AK177" s="203"/>
      <c r="AL177" s="205"/>
      <c r="AM177" s="41" t="s">
        <v>426</v>
      </c>
      <c r="AN177" s="41" t="s">
        <v>873</v>
      </c>
      <c r="AO177" s="24" t="s">
        <v>427</v>
      </c>
      <c r="AP177" s="24" t="s">
        <v>428</v>
      </c>
      <c r="AQ177" s="72"/>
    </row>
    <row r="178" spans="1:43" ht="71.25" hidden="1">
      <c r="A178" s="38" t="s">
        <v>37</v>
      </c>
      <c r="B178" s="39" t="s">
        <v>422</v>
      </c>
      <c r="C178" s="39">
        <v>420</v>
      </c>
      <c r="D178" s="22" t="s">
        <v>460</v>
      </c>
      <c r="E178" s="22" t="s">
        <v>465</v>
      </c>
      <c r="F178" s="23">
        <v>44562</v>
      </c>
      <c r="G178" s="23">
        <v>44925</v>
      </c>
      <c r="H178" s="173"/>
      <c r="I178" s="37">
        <v>0.2</v>
      </c>
      <c r="J178" s="37"/>
      <c r="K178" s="37"/>
      <c r="L178" s="37">
        <v>0.1</v>
      </c>
      <c r="M178" s="37"/>
      <c r="N178" s="37"/>
      <c r="O178" s="37"/>
      <c r="P178" s="37"/>
      <c r="Q178" s="37"/>
      <c r="R178" s="37">
        <v>0.3</v>
      </c>
      <c r="S178" s="37"/>
      <c r="T178" s="37"/>
      <c r="U178" s="37"/>
      <c r="V178" s="37"/>
      <c r="W178" s="37"/>
      <c r="X178" s="37">
        <v>0.4</v>
      </c>
      <c r="Y178" s="37"/>
      <c r="Z178" s="37"/>
      <c r="AA178" s="37"/>
      <c r="AB178" s="37"/>
      <c r="AC178" s="37"/>
      <c r="AD178" s="37">
        <v>0.1</v>
      </c>
      <c r="AE178" s="37"/>
      <c r="AF178" s="37">
        <v>0.1</v>
      </c>
      <c r="AG178" s="37"/>
      <c r="AH178" s="37">
        <f t="shared" si="10"/>
        <v>1</v>
      </c>
      <c r="AI178" s="40">
        <f t="shared" si="10"/>
        <v>0</v>
      </c>
      <c r="AJ178" s="22" t="s">
        <v>466</v>
      </c>
      <c r="AK178" s="203"/>
      <c r="AL178" s="205"/>
      <c r="AM178" s="41" t="s">
        <v>426</v>
      </c>
      <c r="AN178" s="41" t="s">
        <v>873</v>
      </c>
      <c r="AO178" s="24" t="s">
        <v>427</v>
      </c>
      <c r="AP178" s="24" t="s">
        <v>428</v>
      </c>
      <c r="AQ178" s="72"/>
    </row>
    <row r="179" spans="1:43" ht="57" hidden="1">
      <c r="A179" s="38" t="s">
        <v>37</v>
      </c>
      <c r="B179" s="39" t="s">
        <v>422</v>
      </c>
      <c r="C179" s="39">
        <v>420</v>
      </c>
      <c r="D179" s="22" t="s">
        <v>460</v>
      </c>
      <c r="E179" s="22" t="s">
        <v>467</v>
      </c>
      <c r="F179" s="23">
        <v>44562</v>
      </c>
      <c r="G179" s="23">
        <v>44925</v>
      </c>
      <c r="H179" s="173"/>
      <c r="I179" s="37">
        <v>0.2</v>
      </c>
      <c r="J179" s="37"/>
      <c r="K179" s="37"/>
      <c r="L179" s="37">
        <v>0.1</v>
      </c>
      <c r="M179" s="37"/>
      <c r="N179" s="37"/>
      <c r="O179" s="37"/>
      <c r="P179" s="37"/>
      <c r="Q179" s="37"/>
      <c r="R179" s="37">
        <v>0.3</v>
      </c>
      <c r="S179" s="37"/>
      <c r="T179" s="37"/>
      <c r="U179" s="37"/>
      <c r="V179" s="37"/>
      <c r="W179" s="37"/>
      <c r="X179" s="37">
        <v>0.4</v>
      </c>
      <c r="Y179" s="37"/>
      <c r="Z179" s="37"/>
      <c r="AA179" s="37"/>
      <c r="AB179" s="37"/>
      <c r="AC179" s="37"/>
      <c r="AD179" s="37">
        <v>0.1</v>
      </c>
      <c r="AE179" s="37"/>
      <c r="AF179" s="37">
        <v>0.1</v>
      </c>
      <c r="AG179" s="37"/>
      <c r="AH179" s="37">
        <f t="shared" si="10"/>
        <v>1</v>
      </c>
      <c r="AI179" s="40">
        <f t="shared" si="10"/>
        <v>0</v>
      </c>
      <c r="AJ179" s="22" t="s">
        <v>468</v>
      </c>
      <c r="AK179" s="203"/>
      <c r="AL179" s="205"/>
      <c r="AM179" s="41" t="s">
        <v>426</v>
      </c>
      <c r="AN179" s="41" t="s">
        <v>873</v>
      </c>
      <c r="AO179" s="24" t="s">
        <v>427</v>
      </c>
      <c r="AP179" s="24" t="s">
        <v>428</v>
      </c>
      <c r="AQ179" s="72"/>
    </row>
    <row r="180" spans="1:43" ht="42.75" hidden="1">
      <c r="A180" s="38" t="s">
        <v>37</v>
      </c>
      <c r="B180" s="39" t="s">
        <v>422</v>
      </c>
      <c r="C180" s="39">
        <v>420</v>
      </c>
      <c r="D180" s="22" t="s">
        <v>460</v>
      </c>
      <c r="E180" s="22" t="s">
        <v>469</v>
      </c>
      <c r="F180" s="23">
        <v>44562</v>
      </c>
      <c r="G180" s="23">
        <v>44925</v>
      </c>
      <c r="H180" s="173"/>
      <c r="I180" s="37">
        <v>0.2</v>
      </c>
      <c r="J180" s="37"/>
      <c r="K180" s="37"/>
      <c r="L180" s="37">
        <v>0.1</v>
      </c>
      <c r="M180" s="37"/>
      <c r="N180" s="37"/>
      <c r="O180" s="37"/>
      <c r="P180" s="37"/>
      <c r="Q180" s="37"/>
      <c r="R180" s="37">
        <v>0.3</v>
      </c>
      <c r="S180" s="37"/>
      <c r="T180" s="37"/>
      <c r="U180" s="37"/>
      <c r="V180" s="37"/>
      <c r="W180" s="37"/>
      <c r="X180" s="37">
        <v>0.4</v>
      </c>
      <c r="Y180" s="37"/>
      <c r="Z180" s="37"/>
      <c r="AA180" s="37"/>
      <c r="AB180" s="37"/>
      <c r="AC180" s="37"/>
      <c r="AD180" s="37">
        <v>0.2</v>
      </c>
      <c r="AE180" s="37"/>
      <c r="AF180" s="37"/>
      <c r="AG180" s="37"/>
      <c r="AH180" s="37">
        <f t="shared" si="10"/>
        <v>1</v>
      </c>
      <c r="AI180" s="40">
        <f t="shared" si="10"/>
        <v>0</v>
      </c>
      <c r="AJ180" s="22" t="s">
        <v>470</v>
      </c>
      <c r="AK180" s="203"/>
      <c r="AL180" s="206"/>
      <c r="AM180" s="41" t="s">
        <v>426</v>
      </c>
      <c r="AN180" s="41" t="s">
        <v>873</v>
      </c>
      <c r="AO180" s="24" t="s">
        <v>427</v>
      </c>
      <c r="AP180" s="24" t="s">
        <v>428</v>
      </c>
      <c r="AQ180" s="72"/>
    </row>
    <row r="181" spans="1:43" ht="42.75" hidden="1">
      <c r="A181" s="38" t="s">
        <v>37</v>
      </c>
      <c r="B181" s="39" t="s">
        <v>422</v>
      </c>
      <c r="C181" s="39">
        <v>420</v>
      </c>
      <c r="D181" s="22" t="s">
        <v>471</v>
      </c>
      <c r="E181" s="22" t="s">
        <v>472</v>
      </c>
      <c r="F181" s="23">
        <v>44621</v>
      </c>
      <c r="G181" s="23">
        <v>44895</v>
      </c>
      <c r="H181" s="173">
        <f>+I181+I182+I183+I184+I185+I186+I187</f>
        <v>1</v>
      </c>
      <c r="I181" s="37">
        <v>0.1</v>
      </c>
      <c r="J181" s="37"/>
      <c r="K181" s="37"/>
      <c r="L181" s="37"/>
      <c r="M181" s="37"/>
      <c r="N181" s="37">
        <v>0.1</v>
      </c>
      <c r="O181" s="37"/>
      <c r="P181" s="37"/>
      <c r="Q181" s="37"/>
      <c r="R181" s="37">
        <v>0.2</v>
      </c>
      <c r="S181" s="37"/>
      <c r="T181" s="37"/>
      <c r="U181" s="37"/>
      <c r="V181" s="37">
        <v>0.3</v>
      </c>
      <c r="W181" s="37"/>
      <c r="X181" s="37"/>
      <c r="Y181" s="37"/>
      <c r="Z181" s="37">
        <v>0.2</v>
      </c>
      <c r="AA181" s="37"/>
      <c r="AB181" s="37"/>
      <c r="AC181" s="37"/>
      <c r="AD181" s="37">
        <v>0.2</v>
      </c>
      <c r="AE181" s="37"/>
      <c r="AF181" s="37"/>
      <c r="AG181" s="37"/>
      <c r="AH181" s="37">
        <f t="shared" si="10"/>
        <v>1</v>
      </c>
      <c r="AI181" s="40">
        <f t="shared" si="10"/>
        <v>0</v>
      </c>
      <c r="AJ181" s="22" t="s">
        <v>473</v>
      </c>
      <c r="AK181" s="41" t="s">
        <v>78</v>
      </c>
      <c r="AL181" s="43" t="s">
        <v>78</v>
      </c>
      <c r="AM181" s="41" t="s">
        <v>426</v>
      </c>
      <c r="AN181" s="41" t="s">
        <v>873</v>
      </c>
      <c r="AO181" s="24" t="s">
        <v>427</v>
      </c>
      <c r="AP181" s="24" t="s">
        <v>428</v>
      </c>
      <c r="AQ181" s="72"/>
    </row>
    <row r="182" spans="1:43" ht="57" hidden="1">
      <c r="A182" s="38" t="s">
        <v>37</v>
      </c>
      <c r="B182" s="39" t="s">
        <v>422</v>
      </c>
      <c r="C182" s="39">
        <v>420</v>
      </c>
      <c r="D182" s="22" t="s">
        <v>471</v>
      </c>
      <c r="E182" s="22" t="s">
        <v>474</v>
      </c>
      <c r="F182" s="23">
        <v>44774</v>
      </c>
      <c r="G182" s="23">
        <v>44925</v>
      </c>
      <c r="H182" s="173"/>
      <c r="I182" s="37">
        <v>0.1</v>
      </c>
      <c r="J182" s="37"/>
      <c r="K182" s="37"/>
      <c r="L182" s="37"/>
      <c r="M182" s="37"/>
      <c r="N182" s="37"/>
      <c r="O182" s="37"/>
      <c r="P182" s="37"/>
      <c r="Q182" s="37"/>
      <c r="R182" s="37"/>
      <c r="S182" s="37"/>
      <c r="T182" s="37"/>
      <c r="U182" s="37"/>
      <c r="V182" s="37"/>
      <c r="W182" s="37"/>
      <c r="X182" s="37">
        <v>0.2</v>
      </c>
      <c r="Y182" s="37"/>
      <c r="Z182" s="37">
        <v>0.25</v>
      </c>
      <c r="AA182" s="37"/>
      <c r="AB182" s="37">
        <v>0.25</v>
      </c>
      <c r="AC182" s="37"/>
      <c r="AD182" s="37"/>
      <c r="AE182" s="37"/>
      <c r="AF182" s="37">
        <v>0.3</v>
      </c>
      <c r="AG182" s="37"/>
      <c r="AH182" s="37">
        <f t="shared" si="10"/>
        <v>1</v>
      </c>
      <c r="AI182" s="40">
        <f t="shared" si="10"/>
        <v>0</v>
      </c>
      <c r="AJ182" s="22" t="s">
        <v>475</v>
      </c>
      <c r="AK182" s="43" t="s">
        <v>78</v>
      </c>
      <c r="AL182" s="43" t="s">
        <v>78</v>
      </c>
      <c r="AM182" s="41" t="s">
        <v>426</v>
      </c>
      <c r="AN182" s="41" t="s">
        <v>476</v>
      </c>
      <c r="AO182" s="24" t="s">
        <v>427</v>
      </c>
      <c r="AP182" s="24" t="s">
        <v>428</v>
      </c>
      <c r="AQ182" s="72"/>
    </row>
    <row r="183" spans="1:43" ht="99.75" hidden="1">
      <c r="A183" s="38" t="s">
        <v>37</v>
      </c>
      <c r="B183" s="39" t="s">
        <v>422</v>
      </c>
      <c r="C183" s="39">
        <v>420</v>
      </c>
      <c r="D183" s="22" t="s">
        <v>471</v>
      </c>
      <c r="E183" s="22" t="s">
        <v>477</v>
      </c>
      <c r="F183" s="23">
        <v>44652</v>
      </c>
      <c r="G183" s="23">
        <v>44926</v>
      </c>
      <c r="H183" s="173"/>
      <c r="I183" s="37">
        <v>0.2</v>
      </c>
      <c r="J183" s="37"/>
      <c r="K183" s="37"/>
      <c r="L183" s="37"/>
      <c r="M183" s="37"/>
      <c r="N183" s="37"/>
      <c r="O183" s="37"/>
      <c r="P183" s="37">
        <v>0.1</v>
      </c>
      <c r="Q183" s="37"/>
      <c r="R183" s="37">
        <v>0.1</v>
      </c>
      <c r="S183" s="37"/>
      <c r="T183" s="37">
        <v>0.1</v>
      </c>
      <c r="U183" s="37"/>
      <c r="V183" s="37">
        <v>0.1</v>
      </c>
      <c r="W183" s="37"/>
      <c r="X183" s="37">
        <v>0.15</v>
      </c>
      <c r="Y183" s="37"/>
      <c r="Z183" s="37">
        <v>0.1</v>
      </c>
      <c r="AA183" s="37"/>
      <c r="AB183" s="37">
        <v>0.1</v>
      </c>
      <c r="AC183" s="37"/>
      <c r="AD183" s="37">
        <v>0.1</v>
      </c>
      <c r="AE183" s="37"/>
      <c r="AF183" s="37">
        <v>0.15</v>
      </c>
      <c r="AG183" s="37"/>
      <c r="AH183" s="37">
        <f t="shared" si="10"/>
        <v>1</v>
      </c>
      <c r="AI183" s="40">
        <f t="shared" si="10"/>
        <v>0</v>
      </c>
      <c r="AJ183" s="22" t="s">
        <v>478</v>
      </c>
      <c r="AK183" s="43" t="s">
        <v>78</v>
      </c>
      <c r="AL183" s="43" t="s">
        <v>78</v>
      </c>
      <c r="AM183" s="41" t="s">
        <v>426</v>
      </c>
      <c r="AN183" s="41" t="s">
        <v>873</v>
      </c>
      <c r="AO183" s="24" t="s">
        <v>427</v>
      </c>
      <c r="AP183" s="24" t="s">
        <v>428</v>
      </c>
      <c r="AQ183" s="72"/>
    </row>
    <row r="184" spans="1:43" ht="171" hidden="1" customHeight="1">
      <c r="A184" s="38" t="s">
        <v>37</v>
      </c>
      <c r="B184" s="39" t="s">
        <v>422</v>
      </c>
      <c r="C184" s="39">
        <v>420</v>
      </c>
      <c r="D184" s="22" t="s">
        <v>471</v>
      </c>
      <c r="E184" s="22" t="s">
        <v>479</v>
      </c>
      <c r="F184" s="23">
        <v>44652</v>
      </c>
      <c r="G184" s="23">
        <v>44925</v>
      </c>
      <c r="H184" s="173"/>
      <c r="I184" s="37">
        <v>0.1</v>
      </c>
      <c r="J184" s="37"/>
      <c r="K184" s="37"/>
      <c r="L184" s="37"/>
      <c r="M184" s="37"/>
      <c r="N184" s="37"/>
      <c r="O184" s="37"/>
      <c r="P184" s="37">
        <v>0.2</v>
      </c>
      <c r="Q184" s="37"/>
      <c r="R184" s="37"/>
      <c r="S184" s="37"/>
      <c r="T184" s="37">
        <v>0.2</v>
      </c>
      <c r="U184" s="37"/>
      <c r="V184" s="37"/>
      <c r="W184" s="37"/>
      <c r="X184" s="37">
        <v>0.2</v>
      </c>
      <c r="Y184" s="37"/>
      <c r="Z184" s="37"/>
      <c r="AA184" s="37"/>
      <c r="AB184" s="37">
        <v>0.2</v>
      </c>
      <c r="AC184" s="37"/>
      <c r="AD184" s="37"/>
      <c r="AE184" s="37"/>
      <c r="AF184" s="37">
        <v>0.2</v>
      </c>
      <c r="AG184" s="37"/>
      <c r="AH184" s="37">
        <f t="shared" si="10"/>
        <v>1</v>
      </c>
      <c r="AI184" s="40">
        <f t="shared" si="10"/>
        <v>0</v>
      </c>
      <c r="AJ184" s="22" t="s">
        <v>480</v>
      </c>
      <c r="AK184" s="41" t="s">
        <v>78</v>
      </c>
      <c r="AL184" s="43" t="s">
        <v>78</v>
      </c>
      <c r="AM184" s="41" t="s">
        <v>426</v>
      </c>
      <c r="AN184" s="41" t="s">
        <v>873</v>
      </c>
      <c r="AO184" s="24" t="s">
        <v>427</v>
      </c>
      <c r="AP184" s="24" t="s">
        <v>428</v>
      </c>
      <c r="AQ184" s="72"/>
    </row>
    <row r="185" spans="1:43" ht="155.25" hidden="1" customHeight="1">
      <c r="A185" s="38" t="s">
        <v>37</v>
      </c>
      <c r="B185" s="39" t="s">
        <v>422</v>
      </c>
      <c r="C185" s="39">
        <v>420</v>
      </c>
      <c r="D185" s="22" t="s">
        <v>471</v>
      </c>
      <c r="E185" s="22" t="s">
        <v>481</v>
      </c>
      <c r="F185" s="23">
        <v>44622</v>
      </c>
      <c r="G185" s="23">
        <v>44925</v>
      </c>
      <c r="H185" s="173"/>
      <c r="I185" s="37">
        <v>0.3</v>
      </c>
      <c r="J185" s="37"/>
      <c r="K185" s="37"/>
      <c r="L185" s="37"/>
      <c r="M185" s="37"/>
      <c r="N185" s="37">
        <v>0.2</v>
      </c>
      <c r="O185" s="37"/>
      <c r="P185" s="37"/>
      <c r="Q185" s="37"/>
      <c r="R185" s="37"/>
      <c r="S185" s="37"/>
      <c r="T185" s="37">
        <v>0.3</v>
      </c>
      <c r="U185" s="37"/>
      <c r="V185" s="37"/>
      <c r="W185" s="37"/>
      <c r="X185" s="37"/>
      <c r="Y185" s="37"/>
      <c r="Z185" s="37">
        <v>0.3</v>
      </c>
      <c r="AA185" s="37"/>
      <c r="AB185" s="37"/>
      <c r="AC185" s="37"/>
      <c r="AD185" s="37"/>
      <c r="AE185" s="37"/>
      <c r="AF185" s="37">
        <v>0.2</v>
      </c>
      <c r="AG185" s="37"/>
      <c r="AH185" s="37">
        <f t="shared" si="10"/>
        <v>1</v>
      </c>
      <c r="AI185" s="40">
        <f t="shared" si="10"/>
        <v>0</v>
      </c>
      <c r="AJ185" s="22" t="s">
        <v>482</v>
      </c>
      <c r="AK185" s="41" t="s">
        <v>78</v>
      </c>
      <c r="AL185" s="43" t="s">
        <v>78</v>
      </c>
      <c r="AM185" s="41" t="s">
        <v>426</v>
      </c>
      <c r="AN185" s="41" t="s">
        <v>873</v>
      </c>
      <c r="AO185" s="24" t="s">
        <v>427</v>
      </c>
      <c r="AP185" s="24" t="s">
        <v>428</v>
      </c>
      <c r="AQ185" s="72"/>
    </row>
    <row r="186" spans="1:43" ht="66.75" hidden="1" customHeight="1">
      <c r="A186" s="38" t="s">
        <v>37</v>
      </c>
      <c r="B186" s="39" t="s">
        <v>422</v>
      </c>
      <c r="C186" s="39">
        <v>420</v>
      </c>
      <c r="D186" s="22" t="s">
        <v>471</v>
      </c>
      <c r="E186" s="22" t="s">
        <v>483</v>
      </c>
      <c r="F186" s="23">
        <v>44621</v>
      </c>
      <c r="G186" s="23">
        <v>44681</v>
      </c>
      <c r="H186" s="173"/>
      <c r="I186" s="37">
        <v>0.1</v>
      </c>
      <c r="J186" s="37"/>
      <c r="K186" s="37"/>
      <c r="L186" s="37"/>
      <c r="M186" s="37"/>
      <c r="N186" s="37">
        <v>0.3</v>
      </c>
      <c r="O186" s="37"/>
      <c r="P186" s="37">
        <v>0.7</v>
      </c>
      <c r="Q186" s="37"/>
      <c r="R186" s="37"/>
      <c r="S186" s="37"/>
      <c r="T186" s="37"/>
      <c r="U186" s="37"/>
      <c r="V186" s="37"/>
      <c r="W186" s="37"/>
      <c r="X186" s="37"/>
      <c r="Y186" s="37"/>
      <c r="Z186" s="37"/>
      <c r="AA186" s="37"/>
      <c r="AB186" s="37"/>
      <c r="AC186" s="37"/>
      <c r="AD186" s="37"/>
      <c r="AE186" s="37"/>
      <c r="AF186" s="37"/>
      <c r="AG186" s="37"/>
      <c r="AH186" s="37">
        <f t="shared" si="10"/>
        <v>1</v>
      </c>
      <c r="AI186" s="40">
        <f t="shared" si="10"/>
        <v>0</v>
      </c>
      <c r="AJ186" s="22" t="s">
        <v>484</v>
      </c>
      <c r="AK186" s="41" t="s">
        <v>78</v>
      </c>
      <c r="AL186" s="43" t="s">
        <v>78</v>
      </c>
      <c r="AM186" s="41" t="s">
        <v>426</v>
      </c>
      <c r="AN186" s="41" t="s">
        <v>873</v>
      </c>
      <c r="AO186" s="24" t="s">
        <v>427</v>
      </c>
      <c r="AP186" s="24" t="s">
        <v>428</v>
      </c>
      <c r="AQ186" s="72"/>
    </row>
    <row r="187" spans="1:43" ht="71.25" hidden="1">
      <c r="A187" s="38" t="s">
        <v>37</v>
      </c>
      <c r="B187" s="39" t="s">
        <v>422</v>
      </c>
      <c r="C187" s="39">
        <v>420</v>
      </c>
      <c r="D187" s="22" t="s">
        <v>471</v>
      </c>
      <c r="E187" s="22" t="s">
        <v>485</v>
      </c>
      <c r="F187" s="23">
        <v>44593</v>
      </c>
      <c r="G187" s="23">
        <v>44925</v>
      </c>
      <c r="H187" s="173"/>
      <c r="I187" s="37">
        <v>0.1</v>
      </c>
      <c r="J187" s="37"/>
      <c r="K187" s="37"/>
      <c r="L187" s="37"/>
      <c r="M187" s="37"/>
      <c r="N187" s="37">
        <v>0.25</v>
      </c>
      <c r="O187" s="37"/>
      <c r="P187" s="37"/>
      <c r="Q187" s="37"/>
      <c r="R187" s="37"/>
      <c r="S187" s="37"/>
      <c r="T187" s="37">
        <v>0.25</v>
      </c>
      <c r="U187" s="37"/>
      <c r="V187" s="37"/>
      <c r="W187" s="37"/>
      <c r="X187" s="37"/>
      <c r="Y187" s="37"/>
      <c r="Z187" s="37">
        <v>0.25</v>
      </c>
      <c r="AA187" s="37"/>
      <c r="AB187" s="37"/>
      <c r="AC187" s="37"/>
      <c r="AD187" s="37"/>
      <c r="AE187" s="37"/>
      <c r="AF187" s="37">
        <v>0.25</v>
      </c>
      <c r="AG187" s="37"/>
      <c r="AH187" s="37">
        <f t="shared" si="10"/>
        <v>1</v>
      </c>
      <c r="AI187" s="40">
        <f t="shared" si="10"/>
        <v>0</v>
      </c>
      <c r="AJ187" s="22" t="s">
        <v>486</v>
      </c>
      <c r="AK187" s="41" t="s">
        <v>78</v>
      </c>
      <c r="AL187" s="43" t="s">
        <v>78</v>
      </c>
      <c r="AM187" s="41" t="s">
        <v>426</v>
      </c>
      <c r="AN187" s="41" t="s">
        <v>873</v>
      </c>
      <c r="AO187" s="24" t="s">
        <v>427</v>
      </c>
      <c r="AP187" s="24" t="s">
        <v>428</v>
      </c>
      <c r="AQ187" s="72"/>
    </row>
    <row r="188" spans="1:43" ht="71.25" hidden="1">
      <c r="A188" s="38" t="s">
        <v>487</v>
      </c>
      <c r="B188" s="39" t="s">
        <v>488</v>
      </c>
      <c r="C188" s="39">
        <v>27</v>
      </c>
      <c r="D188" s="22" t="s">
        <v>489</v>
      </c>
      <c r="E188" s="22" t="s">
        <v>490</v>
      </c>
      <c r="F188" s="23">
        <v>44593</v>
      </c>
      <c r="G188" s="23">
        <v>44925</v>
      </c>
      <c r="H188" s="173">
        <f>I188+I189+I190+I191+I192</f>
        <v>1</v>
      </c>
      <c r="I188" s="37">
        <v>0.2</v>
      </c>
      <c r="J188" s="37"/>
      <c r="K188" s="37"/>
      <c r="L188" s="37">
        <v>0.1</v>
      </c>
      <c r="M188" s="37"/>
      <c r="N188" s="37">
        <v>0.1</v>
      </c>
      <c r="O188" s="37"/>
      <c r="P188" s="37">
        <v>0.1</v>
      </c>
      <c r="Q188" s="37"/>
      <c r="R188" s="37">
        <v>0.1</v>
      </c>
      <c r="S188" s="37"/>
      <c r="T188" s="37">
        <v>0.1</v>
      </c>
      <c r="U188" s="37"/>
      <c r="V188" s="37">
        <v>0.1</v>
      </c>
      <c r="W188" s="37"/>
      <c r="X188" s="37">
        <v>0.1</v>
      </c>
      <c r="Y188" s="37"/>
      <c r="Z188" s="37">
        <v>0.1</v>
      </c>
      <c r="AA188" s="37"/>
      <c r="AB188" s="37">
        <v>0.1</v>
      </c>
      <c r="AC188" s="37"/>
      <c r="AD188" s="37">
        <v>0.05</v>
      </c>
      <c r="AE188" s="37"/>
      <c r="AF188" s="37">
        <v>0.05</v>
      </c>
      <c r="AG188" s="37"/>
      <c r="AH188" s="37">
        <f>+J188+L188+N188+P188+R188+T188+V188+X188+Z188+AB188+AD188+AF188</f>
        <v>1</v>
      </c>
      <c r="AI188" s="40">
        <f>+K188+M188+O188+Q188+S188+U188+W188+Y188+AA188+AC188+AE188+AG188</f>
        <v>0</v>
      </c>
      <c r="AJ188" s="22" t="s">
        <v>491</v>
      </c>
      <c r="AK188" s="207">
        <v>0.25</v>
      </c>
      <c r="AL188" s="196">
        <v>206000000</v>
      </c>
      <c r="AM188" s="41" t="s">
        <v>492</v>
      </c>
      <c r="AN188" s="41" t="s">
        <v>493</v>
      </c>
      <c r="AO188" s="24" t="s">
        <v>494</v>
      </c>
      <c r="AP188" s="24" t="s">
        <v>495</v>
      </c>
      <c r="AQ188" s="72"/>
    </row>
    <row r="189" spans="1:43" ht="72.75" hidden="1" customHeight="1">
      <c r="A189" s="38" t="s">
        <v>487</v>
      </c>
      <c r="B189" s="39" t="s">
        <v>488</v>
      </c>
      <c r="C189" s="39">
        <v>27</v>
      </c>
      <c r="D189" s="22" t="s">
        <v>489</v>
      </c>
      <c r="E189" s="22" t="s">
        <v>496</v>
      </c>
      <c r="F189" s="23">
        <v>44593</v>
      </c>
      <c r="G189" s="23">
        <v>44925</v>
      </c>
      <c r="H189" s="173"/>
      <c r="I189" s="37">
        <v>0.05</v>
      </c>
      <c r="J189" s="37"/>
      <c r="K189" s="37"/>
      <c r="L189" s="37">
        <v>0.1</v>
      </c>
      <c r="M189" s="37"/>
      <c r="N189" s="37">
        <v>0.1</v>
      </c>
      <c r="O189" s="37"/>
      <c r="P189" s="37">
        <v>0.1</v>
      </c>
      <c r="Q189" s="37"/>
      <c r="R189" s="37">
        <v>0.1</v>
      </c>
      <c r="S189" s="37"/>
      <c r="T189" s="37">
        <v>0.1</v>
      </c>
      <c r="U189" s="37"/>
      <c r="V189" s="37">
        <v>0.1</v>
      </c>
      <c r="W189" s="37"/>
      <c r="X189" s="37">
        <v>0.1</v>
      </c>
      <c r="Y189" s="37"/>
      <c r="Z189" s="37">
        <v>0.1</v>
      </c>
      <c r="AA189" s="37"/>
      <c r="AB189" s="37">
        <v>0.1</v>
      </c>
      <c r="AC189" s="37"/>
      <c r="AD189" s="37">
        <v>0.05</v>
      </c>
      <c r="AE189" s="37"/>
      <c r="AF189" s="37">
        <v>0.05</v>
      </c>
      <c r="AG189" s="37"/>
      <c r="AH189" s="37">
        <f t="shared" ref="AH189:AI193" si="11">+J189+L189+N189+P189+R189+T189+V189+X189+Z189+AB189+AD189+AF189</f>
        <v>1</v>
      </c>
      <c r="AI189" s="40">
        <f t="shared" si="11"/>
        <v>0</v>
      </c>
      <c r="AJ189" s="22" t="s">
        <v>497</v>
      </c>
      <c r="AK189" s="201"/>
      <c r="AL189" s="197"/>
      <c r="AM189" s="41" t="s">
        <v>492</v>
      </c>
      <c r="AN189" s="41" t="s">
        <v>493</v>
      </c>
      <c r="AO189" s="24" t="s">
        <v>494</v>
      </c>
      <c r="AP189" s="24" t="s">
        <v>495</v>
      </c>
      <c r="AQ189" s="72"/>
    </row>
    <row r="190" spans="1:43" ht="186" hidden="1" customHeight="1">
      <c r="A190" s="38" t="s">
        <v>487</v>
      </c>
      <c r="B190" s="39" t="s">
        <v>488</v>
      </c>
      <c r="C190" s="39">
        <v>27</v>
      </c>
      <c r="D190" s="22" t="s">
        <v>489</v>
      </c>
      <c r="E190" s="22" t="s">
        <v>498</v>
      </c>
      <c r="F190" s="23">
        <v>44621</v>
      </c>
      <c r="G190" s="23">
        <v>44926</v>
      </c>
      <c r="H190" s="173"/>
      <c r="I190" s="37">
        <v>0.3</v>
      </c>
      <c r="J190" s="37"/>
      <c r="K190" s="37"/>
      <c r="L190" s="37"/>
      <c r="M190" s="37"/>
      <c r="N190" s="37">
        <v>0.1</v>
      </c>
      <c r="O190" s="37"/>
      <c r="P190" s="37">
        <v>0.1</v>
      </c>
      <c r="Q190" s="37"/>
      <c r="R190" s="37">
        <v>0.1</v>
      </c>
      <c r="S190" s="37"/>
      <c r="T190" s="37">
        <v>0.1</v>
      </c>
      <c r="U190" s="37"/>
      <c r="V190" s="37">
        <v>0.1</v>
      </c>
      <c r="W190" s="37"/>
      <c r="X190" s="37">
        <v>0.1</v>
      </c>
      <c r="Y190" s="37"/>
      <c r="Z190" s="37">
        <v>0.1</v>
      </c>
      <c r="AA190" s="37"/>
      <c r="AB190" s="37">
        <v>0.1</v>
      </c>
      <c r="AC190" s="37"/>
      <c r="AD190" s="37">
        <v>0.1</v>
      </c>
      <c r="AE190" s="37"/>
      <c r="AF190" s="37">
        <v>0.1</v>
      </c>
      <c r="AG190" s="37"/>
      <c r="AH190" s="37">
        <f t="shared" si="11"/>
        <v>0.99999999999999989</v>
      </c>
      <c r="AI190" s="40">
        <f t="shared" si="11"/>
        <v>0</v>
      </c>
      <c r="AJ190" s="22" t="s">
        <v>499</v>
      </c>
      <c r="AK190" s="201"/>
      <c r="AL190" s="197"/>
      <c r="AM190" s="41" t="s">
        <v>492</v>
      </c>
      <c r="AN190" s="41" t="s">
        <v>493</v>
      </c>
      <c r="AO190" s="24" t="s">
        <v>494</v>
      </c>
      <c r="AP190" s="24" t="s">
        <v>495</v>
      </c>
      <c r="AQ190" s="72"/>
    </row>
    <row r="191" spans="1:43" ht="71.25" hidden="1">
      <c r="A191" s="38" t="s">
        <v>487</v>
      </c>
      <c r="B191" s="39" t="s">
        <v>488</v>
      </c>
      <c r="C191" s="39">
        <v>27</v>
      </c>
      <c r="D191" s="22" t="s">
        <v>489</v>
      </c>
      <c r="E191" s="22" t="s">
        <v>500</v>
      </c>
      <c r="F191" s="23">
        <v>44621</v>
      </c>
      <c r="G191" s="23">
        <v>44926</v>
      </c>
      <c r="H191" s="173"/>
      <c r="I191" s="37">
        <v>0.4</v>
      </c>
      <c r="J191" s="37"/>
      <c r="K191" s="37"/>
      <c r="L191" s="37"/>
      <c r="M191" s="37"/>
      <c r="N191" s="37">
        <v>0.1</v>
      </c>
      <c r="O191" s="37"/>
      <c r="P191" s="37">
        <v>0.1</v>
      </c>
      <c r="Q191" s="37"/>
      <c r="R191" s="37">
        <v>0.1</v>
      </c>
      <c r="S191" s="37"/>
      <c r="T191" s="37">
        <v>0.1</v>
      </c>
      <c r="U191" s="37"/>
      <c r="V191" s="37">
        <v>0.1</v>
      </c>
      <c r="W191" s="37"/>
      <c r="X191" s="37">
        <v>0.1</v>
      </c>
      <c r="Y191" s="37"/>
      <c r="Z191" s="37">
        <v>0.1</v>
      </c>
      <c r="AA191" s="37"/>
      <c r="AB191" s="37">
        <v>0.1</v>
      </c>
      <c r="AC191" s="37"/>
      <c r="AD191" s="37">
        <v>0.1</v>
      </c>
      <c r="AE191" s="37"/>
      <c r="AF191" s="37">
        <v>0.1</v>
      </c>
      <c r="AG191" s="37"/>
      <c r="AH191" s="37">
        <f t="shared" si="11"/>
        <v>0.99999999999999989</v>
      </c>
      <c r="AI191" s="40">
        <f t="shared" si="11"/>
        <v>0</v>
      </c>
      <c r="AJ191" s="22" t="s">
        <v>501</v>
      </c>
      <c r="AK191" s="201"/>
      <c r="AL191" s="197"/>
      <c r="AM191" s="41" t="s">
        <v>492</v>
      </c>
      <c r="AN191" s="41" t="s">
        <v>493</v>
      </c>
      <c r="AO191" s="24" t="s">
        <v>494</v>
      </c>
      <c r="AP191" s="24" t="s">
        <v>495</v>
      </c>
      <c r="AQ191" s="72"/>
    </row>
    <row r="192" spans="1:43" ht="69" hidden="1" customHeight="1">
      <c r="A192" s="38" t="s">
        <v>487</v>
      </c>
      <c r="B192" s="39" t="s">
        <v>488</v>
      </c>
      <c r="C192" s="39">
        <v>27</v>
      </c>
      <c r="D192" s="22" t="s">
        <v>489</v>
      </c>
      <c r="E192" s="22" t="s">
        <v>502</v>
      </c>
      <c r="F192" s="23">
        <v>44621</v>
      </c>
      <c r="G192" s="23">
        <v>44926</v>
      </c>
      <c r="H192" s="173"/>
      <c r="I192" s="37">
        <v>0.05</v>
      </c>
      <c r="J192" s="37"/>
      <c r="K192" s="37"/>
      <c r="L192" s="37"/>
      <c r="M192" s="37"/>
      <c r="N192" s="37">
        <v>0.1</v>
      </c>
      <c r="O192" s="37"/>
      <c r="P192" s="37">
        <v>0.1</v>
      </c>
      <c r="Q192" s="37"/>
      <c r="R192" s="37">
        <v>0.1</v>
      </c>
      <c r="S192" s="37"/>
      <c r="T192" s="37">
        <v>0.1</v>
      </c>
      <c r="U192" s="37"/>
      <c r="V192" s="37">
        <v>0.1</v>
      </c>
      <c r="W192" s="37"/>
      <c r="X192" s="37">
        <v>0.1</v>
      </c>
      <c r="Y192" s="37"/>
      <c r="Z192" s="37">
        <v>0.1</v>
      </c>
      <c r="AA192" s="37"/>
      <c r="AB192" s="37">
        <v>0.1</v>
      </c>
      <c r="AC192" s="37"/>
      <c r="AD192" s="37">
        <v>0.1</v>
      </c>
      <c r="AE192" s="37"/>
      <c r="AF192" s="37">
        <v>0.1</v>
      </c>
      <c r="AG192" s="37"/>
      <c r="AH192" s="37">
        <f t="shared" si="11"/>
        <v>0.99999999999999989</v>
      </c>
      <c r="AI192" s="40">
        <f t="shared" si="11"/>
        <v>0</v>
      </c>
      <c r="AJ192" s="22" t="s">
        <v>503</v>
      </c>
      <c r="AK192" s="201"/>
      <c r="AL192" s="198"/>
      <c r="AM192" s="41" t="s">
        <v>492</v>
      </c>
      <c r="AN192" s="41" t="s">
        <v>493</v>
      </c>
      <c r="AO192" s="24" t="s">
        <v>494</v>
      </c>
      <c r="AP192" s="24" t="s">
        <v>495</v>
      </c>
      <c r="AQ192" s="72"/>
    </row>
    <row r="193" spans="1:43" ht="69" hidden="1" customHeight="1">
      <c r="A193" s="38" t="s">
        <v>487</v>
      </c>
      <c r="B193" s="39" t="s">
        <v>488</v>
      </c>
      <c r="C193" s="39">
        <v>27</v>
      </c>
      <c r="D193" s="22" t="s">
        <v>504</v>
      </c>
      <c r="E193" s="22" t="s">
        <v>505</v>
      </c>
      <c r="F193" s="23">
        <v>44713</v>
      </c>
      <c r="G193" s="23">
        <v>44742</v>
      </c>
      <c r="H193" s="60">
        <v>1</v>
      </c>
      <c r="I193" s="37">
        <v>1</v>
      </c>
      <c r="J193" s="37"/>
      <c r="K193" s="37"/>
      <c r="L193" s="37"/>
      <c r="M193" s="37"/>
      <c r="N193" s="37"/>
      <c r="O193" s="37"/>
      <c r="P193" s="37"/>
      <c r="Q193" s="37"/>
      <c r="R193" s="37"/>
      <c r="S193" s="37"/>
      <c r="T193" s="37">
        <v>1</v>
      </c>
      <c r="U193" s="37"/>
      <c r="V193" s="37"/>
      <c r="W193" s="37"/>
      <c r="X193" s="37"/>
      <c r="Y193" s="37"/>
      <c r="Z193" s="37"/>
      <c r="AA193" s="37"/>
      <c r="AB193" s="37"/>
      <c r="AC193" s="37"/>
      <c r="AD193" s="37"/>
      <c r="AE193" s="37"/>
      <c r="AF193" s="37"/>
      <c r="AG193" s="37"/>
      <c r="AH193" s="37">
        <f t="shared" si="11"/>
        <v>1</v>
      </c>
      <c r="AI193" s="40">
        <f t="shared" si="11"/>
        <v>0</v>
      </c>
      <c r="AJ193" s="22" t="s">
        <v>506</v>
      </c>
      <c r="AK193" s="41" t="s">
        <v>78</v>
      </c>
      <c r="AL193" s="43" t="s">
        <v>78</v>
      </c>
      <c r="AM193" s="41" t="s">
        <v>492</v>
      </c>
      <c r="AN193" s="41" t="s">
        <v>493</v>
      </c>
      <c r="AO193" s="24" t="s">
        <v>494</v>
      </c>
      <c r="AP193" s="24" t="s">
        <v>495</v>
      </c>
      <c r="AQ193" s="72"/>
    </row>
    <row r="194" spans="1:43" ht="71.25" hidden="1">
      <c r="A194" s="38" t="s">
        <v>395</v>
      </c>
      <c r="B194" s="39" t="s">
        <v>396</v>
      </c>
      <c r="C194" s="39">
        <v>325</v>
      </c>
      <c r="D194" s="22" t="s">
        <v>507</v>
      </c>
      <c r="E194" s="22" t="s">
        <v>508</v>
      </c>
      <c r="F194" s="23">
        <v>44593</v>
      </c>
      <c r="G194" s="23">
        <v>44620</v>
      </c>
      <c r="H194" s="173">
        <f>+I194+I195+I196+I197+I198+I199+I200</f>
        <v>1</v>
      </c>
      <c r="I194" s="37">
        <v>0.2</v>
      </c>
      <c r="J194" s="37">
        <v>1</v>
      </c>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f>+J194+L194+N194+P194+R194+T194+V194+X194+Z194+AB194+AD194+AF194</f>
        <v>1</v>
      </c>
      <c r="AI194" s="40">
        <f>+K194+M194+O194+Q194+S194+U194+W194+Y194+AA194+AC194+AE194+AG194</f>
        <v>0</v>
      </c>
      <c r="AJ194" s="22" t="s">
        <v>509</v>
      </c>
      <c r="AK194" s="201">
        <v>67</v>
      </c>
      <c r="AL194" s="196">
        <v>692500309</v>
      </c>
      <c r="AM194" s="41" t="s">
        <v>510</v>
      </c>
      <c r="AN194" s="41" t="s">
        <v>511</v>
      </c>
      <c r="AO194" s="24" t="s">
        <v>512</v>
      </c>
      <c r="AP194" s="24" t="s">
        <v>401</v>
      </c>
      <c r="AQ194" s="72"/>
    </row>
    <row r="195" spans="1:43" ht="97.5" hidden="1" customHeight="1">
      <c r="A195" s="38" t="s">
        <v>395</v>
      </c>
      <c r="B195" s="39" t="s">
        <v>396</v>
      </c>
      <c r="C195" s="39">
        <v>325</v>
      </c>
      <c r="D195" s="22" t="s">
        <v>507</v>
      </c>
      <c r="E195" s="22" t="s">
        <v>513</v>
      </c>
      <c r="F195" s="23">
        <v>44621</v>
      </c>
      <c r="G195" s="23">
        <v>44712</v>
      </c>
      <c r="H195" s="173"/>
      <c r="I195" s="37">
        <v>0.1</v>
      </c>
      <c r="J195" s="37"/>
      <c r="K195" s="37"/>
      <c r="L195" s="37">
        <v>0.3</v>
      </c>
      <c r="M195" s="37"/>
      <c r="N195" s="37">
        <v>0.7</v>
      </c>
      <c r="O195" s="37"/>
      <c r="P195" s="37"/>
      <c r="Q195" s="37"/>
      <c r="R195" s="37"/>
      <c r="S195" s="37"/>
      <c r="T195" s="37"/>
      <c r="U195" s="37"/>
      <c r="V195" s="37"/>
      <c r="W195" s="37"/>
      <c r="X195" s="37"/>
      <c r="Y195" s="37"/>
      <c r="Z195" s="37"/>
      <c r="AA195" s="37"/>
      <c r="AB195" s="37"/>
      <c r="AC195" s="37"/>
      <c r="AD195" s="37"/>
      <c r="AE195" s="37"/>
      <c r="AF195" s="37"/>
      <c r="AG195" s="37"/>
      <c r="AH195" s="37">
        <f t="shared" ref="AH195:AI213" si="12">+J195+L195+N195+P195+R195+T195+V195+X195+Z195+AB195+AD195+AF195</f>
        <v>1</v>
      </c>
      <c r="AI195" s="40">
        <f t="shared" si="12"/>
        <v>0</v>
      </c>
      <c r="AJ195" s="22" t="s">
        <v>514</v>
      </c>
      <c r="AK195" s="201"/>
      <c r="AL195" s="197"/>
      <c r="AM195" s="41" t="s">
        <v>510</v>
      </c>
      <c r="AN195" s="41" t="s">
        <v>511</v>
      </c>
      <c r="AO195" s="24" t="s">
        <v>512</v>
      </c>
      <c r="AP195" s="24" t="s">
        <v>401</v>
      </c>
      <c r="AQ195" s="72"/>
    </row>
    <row r="196" spans="1:43" ht="71.25" hidden="1">
      <c r="A196" s="38" t="s">
        <v>395</v>
      </c>
      <c r="B196" s="39" t="s">
        <v>396</v>
      </c>
      <c r="C196" s="39">
        <v>325</v>
      </c>
      <c r="D196" s="22" t="s">
        <v>507</v>
      </c>
      <c r="E196" s="22" t="s">
        <v>515</v>
      </c>
      <c r="F196" s="23">
        <v>44593</v>
      </c>
      <c r="G196" s="23">
        <v>44681</v>
      </c>
      <c r="H196" s="173"/>
      <c r="I196" s="37">
        <v>0.05</v>
      </c>
      <c r="J196" s="37"/>
      <c r="K196" s="37"/>
      <c r="L196" s="37">
        <v>0.5</v>
      </c>
      <c r="M196" s="37"/>
      <c r="N196" s="37">
        <v>0.3</v>
      </c>
      <c r="O196" s="37"/>
      <c r="P196" s="37">
        <v>0.2</v>
      </c>
      <c r="Q196" s="37"/>
      <c r="R196" s="37"/>
      <c r="S196" s="37"/>
      <c r="T196" s="37"/>
      <c r="U196" s="37"/>
      <c r="V196" s="37"/>
      <c r="W196" s="37"/>
      <c r="X196" s="37"/>
      <c r="Y196" s="37"/>
      <c r="Z196" s="37"/>
      <c r="AA196" s="37"/>
      <c r="AB196" s="37"/>
      <c r="AC196" s="37"/>
      <c r="AD196" s="37"/>
      <c r="AE196" s="37"/>
      <c r="AF196" s="37"/>
      <c r="AG196" s="37"/>
      <c r="AH196" s="37">
        <f t="shared" si="12"/>
        <v>1</v>
      </c>
      <c r="AI196" s="40">
        <f t="shared" si="12"/>
        <v>0</v>
      </c>
      <c r="AJ196" s="22" t="s">
        <v>516</v>
      </c>
      <c r="AK196" s="201"/>
      <c r="AL196" s="197"/>
      <c r="AM196" s="41" t="s">
        <v>510</v>
      </c>
      <c r="AN196" s="41" t="s">
        <v>511</v>
      </c>
      <c r="AO196" s="24" t="s">
        <v>512</v>
      </c>
      <c r="AP196" s="24" t="s">
        <v>401</v>
      </c>
      <c r="AQ196" s="72"/>
    </row>
    <row r="197" spans="1:43" ht="71.25" hidden="1">
      <c r="A197" s="38" t="s">
        <v>395</v>
      </c>
      <c r="B197" s="39" t="s">
        <v>396</v>
      </c>
      <c r="C197" s="39">
        <v>325</v>
      </c>
      <c r="D197" s="22" t="s">
        <v>507</v>
      </c>
      <c r="E197" s="22" t="s">
        <v>517</v>
      </c>
      <c r="F197" s="23">
        <v>44652</v>
      </c>
      <c r="G197" s="23">
        <v>44712</v>
      </c>
      <c r="H197" s="173"/>
      <c r="I197" s="37">
        <v>0.05</v>
      </c>
      <c r="J197" s="37"/>
      <c r="K197" s="37"/>
      <c r="L197" s="37"/>
      <c r="M197" s="37"/>
      <c r="N197" s="37"/>
      <c r="O197" s="37"/>
      <c r="P197" s="37">
        <v>0.5</v>
      </c>
      <c r="Q197" s="37"/>
      <c r="R197" s="37">
        <v>0.5</v>
      </c>
      <c r="S197" s="37"/>
      <c r="T197" s="37"/>
      <c r="U197" s="37"/>
      <c r="V197" s="37"/>
      <c r="W197" s="37"/>
      <c r="X197" s="37"/>
      <c r="Y197" s="37"/>
      <c r="Z197" s="37"/>
      <c r="AA197" s="37"/>
      <c r="AB197" s="37"/>
      <c r="AC197" s="37"/>
      <c r="AD197" s="37"/>
      <c r="AE197" s="37"/>
      <c r="AF197" s="37"/>
      <c r="AG197" s="37"/>
      <c r="AH197" s="37">
        <f t="shared" si="12"/>
        <v>1</v>
      </c>
      <c r="AI197" s="40">
        <f t="shared" si="12"/>
        <v>0</v>
      </c>
      <c r="AJ197" s="22" t="s">
        <v>518</v>
      </c>
      <c r="AK197" s="201"/>
      <c r="AL197" s="197"/>
      <c r="AM197" s="41" t="s">
        <v>510</v>
      </c>
      <c r="AN197" s="41" t="s">
        <v>511</v>
      </c>
      <c r="AO197" s="24" t="s">
        <v>512</v>
      </c>
      <c r="AP197" s="24" t="s">
        <v>401</v>
      </c>
      <c r="AQ197" s="72"/>
    </row>
    <row r="198" spans="1:43" ht="71.25" hidden="1">
      <c r="A198" s="38" t="s">
        <v>395</v>
      </c>
      <c r="B198" s="39" t="s">
        <v>396</v>
      </c>
      <c r="C198" s="39">
        <v>325</v>
      </c>
      <c r="D198" s="22" t="s">
        <v>507</v>
      </c>
      <c r="E198" s="22" t="s">
        <v>519</v>
      </c>
      <c r="F198" s="23">
        <v>44713</v>
      </c>
      <c r="G198" s="23" t="s">
        <v>718</v>
      </c>
      <c r="H198" s="173"/>
      <c r="I198" s="37">
        <v>0.1</v>
      </c>
      <c r="J198" s="37"/>
      <c r="K198" s="37"/>
      <c r="L198" s="37"/>
      <c r="M198" s="37"/>
      <c r="N198" s="37"/>
      <c r="O198" s="37"/>
      <c r="P198" s="37"/>
      <c r="Q198" s="37"/>
      <c r="R198" s="43"/>
      <c r="S198" s="37"/>
      <c r="T198" s="65">
        <v>1</v>
      </c>
      <c r="U198" s="37"/>
      <c r="V198" s="43"/>
      <c r="W198" s="37"/>
      <c r="X198" s="37"/>
      <c r="Y198" s="37"/>
      <c r="Z198" s="37"/>
      <c r="AA198" s="37"/>
      <c r="AB198" s="37"/>
      <c r="AC198" s="37"/>
      <c r="AD198" s="37"/>
      <c r="AE198" s="37"/>
      <c r="AF198" s="37"/>
      <c r="AG198" s="37"/>
      <c r="AH198" s="37">
        <f t="shared" si="12"/>
        <v>1</v>
      </c>
      <c r="AI198" s="40">
        <f t="shared" si="12"/>
        <v>0</v>
      </c>
      <c r="AJ198" s="22" t="s">
        <v>520</v>
      </c>
      <c r="AK198" s="201"/>
      <c r="AL198" s="197"/>
      <c r="AM198" s="41" t="s">
        <v>510</v>
      </c>
      <c r="AN198" s="41" t="s">
        <v>511</v>
      </c>
      <c r="AO198" s="24" t="s">
        <v>512</v>
      </c>
      <c r="AP198" s="24" t="s">
        <v>401</v>
      </c>
      <c r="AQ198" s="72"/>
    </row>
    <row r="199" spans="1:43" ht="71.25" hidden="1">
      <c r="A199" s="38" t="s">
        <v>395</v>
      </c>
      <c r="B199" s="39" t="s">
        <v>396</v>
      </c>
      <c r="C199" s="39">
        <v>325</v>
      </c>
      <c r="D199" s="22" t="s">
        <v>507</v>
      </c>
      <c r="E199" s="22" t="s">
        <v>521</v>
      </c>
      <c r="F199" s="23">
        <v>44743</v>
      </c>
      <c r="G199" s="23" t="s">
        <v>872</v>
      </c>
      <c r="H199" s="173"/>
      <c r="I199" s="37">
        <v>0.4</v>
      </c>
      <c r="J199" s="37"/>
      <c r="K199" s="37"/>
      <c r="L199" s="37"/>
      <c r="M199" s="37"/>
      <c r="N199" s="37"/>
      <c r="O199" s="37"/>
      <c r="P199" s="37"/>
      <c r="Q199" s="37"/>
      <c r="R199" s="37"/>
      <c r="S199" s="37"/>
      <c r="T199" s="37"/>
      <c r="U199" s="37"/>
      <c r="V199" s="37">
        <v>0.5</v>
      </c>
      <c r="W199" s="37"/>
      <c r="X199" s="37">
        <v>0.5</v>
      </c>
      <c r="Y199" s="37"/>
      <c r="Z199" s="37"/>
      <c r="AA199" s="37"/>
      <c r="AB199" s="37"/>
      <c r="AC199" s="37"/>
      <c r="AD199" s="37"/>
      <c r="AE199" s="37"/>
      <c r="AF199" s="37"/>
      <c r="AG199" s="37"/>
      <c r="AH199" s="37">
        <f t="shared" si="12"/>
        <v>1</v>
      </c>
      <c r="AI199" s="40">
        <f t="shared" si="12"/>
        <v>0</v>
      </c>
      <c r="AJ199" s="22" t="s">
        <v>522</v>
      </c>
      <c r="AK199" s="201"/>
      <c r="AL199" s="197"/>
      <c r="AM199" s="41" t="s">
        <v>510</v>
      </c>
      <c r="AN199" s="41" t="s">
        <v>511</v>
      </c>
      <c r="AO199" s="24" t="s">
        <v>512</v>
      </c>
      <c r="AP199" s="24" t="s">
        <v>401</v>
      </c>
      <c r="AQ199" s="72"/>
    </row>
    <row r="200" spans="1:43" ht="71.25" hidden="1">
      <c r="A200" s="38" t="s">
        <v>395</v>
      </c>
      <c r="B200" s="39" t="s">
        <v>396</v>
      </c>
      <c r="C200" s="39">
        <v>325</v>
      </c>
      <c r="D200" s="22" t="s">
        <v>507</v>
      </c>
      <c r="E200" s="22" t="s">
        <v>523</v>
      </c>
      <c r="F200" s="23">
        <v>44805</v>
      </c>
      <c r="G200" s="23">
        <v>44925</v>
      </c>
      <c r="H200" s="173"/>
      <c r="I200" s="37">
        <v>0.1</v>
      </c>
      <c r="J200" s="37"/>
      <c r="K200" s="37"/>
      <c r="L200" s="37"/>
      <c r="M200" s="37"/>
      <c r="N200" s="37"/>
      <c r="O200" s="37"/>
      <c r="P200" s="37"/>
      <c r="Q200" s="37"/>
      <c r="R200" s="37"/>
      <c r="S200" s="37"/>
      <c r="T200" s="37"/>
      <c r="U200" s="37"/>
      <c r="V200" s="37"/>
      <c r="W200" s="37"/>
      <c r="X200" s="43"/>
      <c r="Y200" s="37"/>
      <c r="Z200" s="37">
        <v>0.3</v>
      </c>
      <c r="AA200" s="37"/>
      <c r="AB200" s="37">
        <v>0.3</v>
      </c>
      <c r="AC200" s="37"/>
      <c r="AD200" s="37">
        <v>0.4</v>
      </c>
      <c r="AE200" s="37"/>
      <c r="AF200" s="37"/>
      <c r="AG200" s="37"/>
      <c r="AH200" s="37">
        <f t="shared" si="12"/>
        <v>1</v>
      </c>
      <c r="AI200" s="40">
        <f t="shared" si="12"/>
        <v>0</v>
      </c>
      <c r="AJ200" s="22" t="s">
        <v>524</v>
      </c>
      <c r="AK200" s="201"/>
      <c r="AL200" s="197"/>
      <c r="AM200" s="41" t="s">
        <v>510</v>
      </c>
      <c r="AN200" s="41" t="s">
        <v>511</v>
      </c>
      <c r="AO200" s="24" t="s">
        <v>512</v>
      </c>
      <c r="AP200" s="24" t="s">
        <v>401</v>
      </c>
      <c r="AQ200" s="72"/>
    </row>
    <row r="201" spans="1:43" ht="71.25" hidden="1">
      <c r="A201" s="38" t="s">
        <v>395</v>
      </c>
      <c r="B201" s="39" t="s">
        <v>396</v>
      </c>
      <c r="C201" s="39">
        <v>328</v>
      </c>
      <c r="D201" s="22" t="s">
        <v>525</v>
      </c>
      <c r="E201" s="22" t="s">
        <v>526</v>
      </c>
      <c r="F201" s="23">
        <v>44593</v>
      </c>
      <c r="G201" s="23">
        <v>44681</v>
      </c>
      <c r="H201" s="173">
        <f>+I201+I202+I203+I204+I205</f>
        <v>1</v>
      </c>
      <c r="I201" s="37">
        <v>0.2</v>
      </c>
      <c r="J201" s="37"/>
      <c r="K201" s="37"/>
      <c r="L201" s="37">
        <v>0.3</v>
      </c>
      <c r="M201" s="37"/>
      <c r="N201" s="37">
        <v>0.3</v>
      </c>
      <c r="O201" s="37"/>
      <c r="P201" s="37">
        <v>0.4</v>
      </c>
      <c r="Q201" s="37"/>
      <c r="R201" s="37"/>
      <c r="S201" s="37"/>
      <c r="T201" s="37"/>
      <c r="U201" s="37"/>
      <c r="V201" s="37"/>
      <c r="W201" s="37"/>
      <c r="X201" s="37"/>
      <c r="Y201" s="37"/>
      <c r="Z201" s="37"/>
      <c r="AA201" s="37"/>
      <c r="AB201" s="37"/>
      <c r="AC201" s="37"/>
      <c r="AD201" s="37"/>
      <c r="AE201" s="37"/>
      <c r="AF201" s="37"/>
      <c r="AG201" s="37"/>
      <c r="AH201" s="37">
        <f t="shared" si="12"/>
        <v>1</v>
      </c>
      <c r="AI201" s="40">
        <f t="shared" si="12"/>
        <v>0</v>
      </c>
      <c r="AJ201" s="22" t="s">
        <v>527</v>
      </c>
      <c r="AK201" s="201">
        <v>30</v>
      </c>
      <c r="AL201" s="197"/>
      <c r="AM201" s="41" t="s">
        <v>510</v>
      </c>
      <c r="AN201" s="41" t="s">
        <v>511</v>
      </c>
      <c r="AO201" s="24" t="s">
        <v>512</v>
      </c>
      <c r="AP201" s="24" t="s">
        <v>401</v>
      </c>
      <c r="AQ201" s="72"/>
    </row>
    <row r="202" spans="1:43" ht="57" hidden="1" customHeight="1">
      <c r="A202" s="38" t="s">
        <v>395</v>
      </c>
      <c r="B202" s="39" t="s">
        <v>396</v>
      </c>
      <c r="C202" s="39">
        <v>328</v>
      </c>
      <c r="D202" s="22" t="s">
        <v>525</v>
      </c>
      <c r="E202" s="22" t="s">
        <v>528</v>
      </c>
      <c r="F202" s="23">
        <v>44621</v>
      </c>
      <c r="G202" s="23">
        <v>44711</v>
      </c>
      <c r="H202" s="173"/>
      <c r="I202" s="37">
        <v>0.05</v>
      </c>
      <c r="J202" s="37"/>
      <c r="K202" s="37"/>
      <c r="L202" s="37"/>
      <c r="M202" s="37"/>
      <c r="N202" s="37">
        <v>0.3</v>
      </c>
      <c r="O202" s="37"/>
      <c r="P202" s="37">
        <v>0.3</v>
      </c>
      <c r="Q202" s="37"/>
      <c r="R202" s="37">
        <v>0.4</v>
      </c>
      <c r="S202" s="37"/>
      <c r="T202" s="37"/>
      <c r="U202" s="37"/>
      <c r="V202" s="37"/>
      <c r="W202" s="37"/>
      <c r="X202" s="37"/>
      <c r="Y202" s="37"/>
      <c r="Z202" s="37"/>
      <c r="AA202" s="37"/>
      <c r="AB202" s="37"/>
      <c r="AC202" s="37"/>
      <c r="AD202" s="37"/>
      <c r="AE202" s="37"/>
      <c r="AF202" s="37"/>
      <c r="AG202" s="37"/>
      <c r="AH202" s="37">
        <f t="shared" si="12"/>
        <v>1</v>
      </c>
      <c r="AI202" s="40">
        <f t="shared" si="12"/>
        <v>0</v>
      </c>
      <c r="AJ202" s="22" t="s">
        <v>529</v>
      </c>
      <c r="AK202" s="201"/>
      <c r="AL202" s="197"/>
      <c r="AM202" s="41" t="s">
        <v>510</v>
      </c>
      <c r="AN202" s="41" t="s">
        <v>511</v>
      </c>
      <c r="AO202" s="24" t="s">
        <v>512</v>
      </c>
      <c r="AP202" s="24" t="s">
        <v>401</v>
      </c>
      <c r="AQ202" s="72"/>
    </row>
    <row r="203" spans="1:43" ht="57" hidden="1" customHeight="1">
      <c r="A203" s="38" t="s">
        <v>395</v>
      </c>
      <c r="B203" s="39" t="s">
        <v>396</v>
      </c>
      <c r="C203" s="39">
        <v>328</v>
      </c>
      <c r="D203" s="22" t="s">
        <v>525</v>
      </c>
      <c r="E203" s="22" t="s">
        <v>530</v>
      </c>
      <c r="F203" s="23">
        <v>44652</v>
      </c>
      <c r="G203" s="23">
        <v>44742</v>
      </c>
      <c r="H203" s="173"/>
      <c r="I203" s="37">
        <v>0.3</v>
      </c>
      <c r="J203" s="37"/>
      <c r="K203" s="37"/>
      <c r="L203" s="37"/>
      <c r="M203" s="37"/>
      <c r="N203" s="37"/>
      <c r="O203" s="37"/>
      <c r="P203" s="37">
        <v>0.3</v>
      </c>
      <c r="Q203" s="37"/>
      <c r="R203" s="37">
        <v>0.3</v>
      </c>
      <c r="S203" s="37"/>
      <c r="T203" s="37">
        <v>0.4</v>
      </c>
      <c r="U203" s="37"/>
      <c r="V203" s="37"/>
      <c r="W203" s="37"/>
      <c r="X203" s="37"/>
      <c r="Y203" s="37"/>
      <c r="Z203" s="37"/>
      <c r="AA203" s="37"/>
      <c r="AB203" s="37"/>
      <c r="AC203" s="37"/>
      <c r="AD203" s="37"/>
      <c r="AE203" s="37"/>
      <c r="AF203" s="37"/>
      <c r="AG203" s="37"/>
      <c r="AH203" s="37">
        <f t="shared" si="12"/>
        <v>1</v>
      </c>
      <c r="AI203" s="40">
        <f t="shared" si="12"/>
        <v>0</v>
      </c>
      <c r="AJ203" s="22" t="s">
        <v>531</v>
      </c>
      <c r="AK203" s="201"/>
      <c r="AL203" s="197"/>
      <c r="AM203" s="41" t="s">
        <v>510</v>
      </c>
      <c r="AN203" s="41" t="s">
        <v>511</v>
      </c>
      <c r="AO203" s="24" t="s">
        <v>512</v>
      </c>
      <c r="AP203" s="24" t="s">
        <v>401</v>
      </c>
      <c r="AQ203" s="72"/>
    </row>
    <row r="204" spans="1:43" ht="57" hidden="1" customHeight="1">
      <c r="A204" s="38" t="s">
        <v>395</v>
      </c>
      <c r="B204" s="39" t="s">
        <v>396</v>
      </c>
      <c r="C204" s="39">
        <v>328</v>
      </c>
      <c r="D204" s="22" t="s">
        <v>525</v>
      </c>
      <c r="E204" s="22" t="s">
        <v>532</v>
      </c>
      <c r="F204" s="23">
        <v>44684</v>
      </c>
      <c r="G204" s="23">
        <v>44895</v>
      </c>
      <c r="H204" s="173"/>
      <c r="I204" s="37">
        <v>0.4</v>
      </c>
      <c r="J204" s="37"/>
      <c r="K204" s="37"/>
      <c r="L204" s="37"/>
      <c r="M204" s="37"/>
      <c r="N204" s="37"/>
      <c r="O204" s="37"/>
      <c r="P204" s="37"/>
      <c r="Q204" s="37"/>
      <c r="R204" s="37">
        <v>0.15</v>
      </c>
      <c r="S204" s="37"/>
      <c r="T204" s="37">
        <v>0.15</v>
      </c>
      <c r="U204" s="37"/>
      <c r="V204" s="37">
        <v>0.15</v>
      </c>
      <c r="W204" s="37"/>
      <c r="X204" s="37">
        <v>0.15</v>
      </c>
      <c r="Y204" s="37"/>
      <c r="Z204" s="37">
        <v>0.15</v>
      </c>
      <c r="AA204" s="37"/>
      <c r="AB204" s="37">
        <v>0.15</v>
      </c>
      <c r="AC204" s="37"/>
      <c r="AD204" s="37">
        <v>0.1</v>
      </c>
      <c r="AE204" s="37"/>
      <c r="AF204" s="37"/>
      <c r="AG204" s="37"/>
      <c r="AH204" s="37">
        <f t="shared" si="12"/>
        <v>1</v>
      </c>
      <c r="AI204" s="40">
        <f t="shared" si="12"/>
        <v>0</v>
      </c>
      <c r="AJ204" s="22" t="s">
        <v>533</v>
      </c>
      <c r="AK204" s="201"/>
      <c r="AL204" s="197"/>
      <c r="AM204" s="41" t="s">
        <v>510</v>
      </c>
      <c r="AN204" s="41" t="s">
        <v>511</v>
      </c>
      <c r="AO204" s="24" t="s">
        <v>512</v>
      </c>
      <c r="AP204" s="24" t="s">
        <v>401</v>
      </c>
      <c r="AQ204" s="72"/>
    </row>
    <row r="205" spans="1:43" ht="71.25" hidden="1">
      <c r="A205" s="38" t="s">
        <v>395</v>
      </c>
      <c r="B205" s="39" t="s">
        <v>396</v>
      </c>
      <c r="C205" s="39">
        <v>328</v>
      </c>
      <c r="D205" s="22" t="s">
        <v>525</v>
      </c>
      <c r="E205" s="22" t="s">
        <v>534</v>
      </c>
      <c r="F205" s="23">
        <v>44896</v>
      </c>
      <c r="G205" s="23">
        <v>44925</v>
      </c>
      <c r="H205" s="173"/>
      <c r="I205" s="37">
        <v>0.05</v>
      </c>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v>1</v>
      </c>
      <c r="AG205" s="37"/>
      <c r="AH205" s="37">
        <f t="shared" si="12"/>
        <v>1</v>
      </c>
      <c r="AI205" s="40">
        <f t="shared" si="12"/>
        <v>0</v>
      </c>
      <c r="AJ205" s="22" t="s">
        <v>535</v>
      </c>
      <c r="AK205" s="201"/>
      <c r="AL205" s="198"/>
      <c r="AM205" s="41" t="s">
        <v>510</v>
      </c>
      <c r="AN205" s="41" t="s">
        <v>511</v>
      </c>
      <c r="AO205" s="24" t="s">
        <v>512</v>
      </c>
      <c r="AP205" s="24" t="s">
        <v>401</v>
      </c>
      <c r="AQ205" s="72"/>
    </row>
    <row r="206" spans="1:43" ht="71.25" hidden="1">
      <c r="A206" s="38" t="s">
        <v>395</v>
      </c>
      <c r="B206" s="39" t="s">
        <v>396</v>
      </c>
      <c r="C206" s="39">
        <v>326</v>
      </c>
      <c r="D206" s="22" t="s">
        <v>536</v>
      </c>
      <c r="E206" s="22" t="s">
        <v>537</v>
      </c>
      <c r="F206" s="23">
        <v>44682</v>
      </c>
      <c r="G206" s="23">
        <v>44925</v>
      </c>
      <c r="H206" s="209">
        <f>+I206+I207+I208+I209+I210+I211+I212+I213+I214+I215</f>
        <v>0.99999999999999989</v>
      </c>
      <c r="I206" s="37">
        <v>0.1</v>
      </c>
      <c r="J206" s="37"/>
      <c r="K206" s="37"/>
      <c r="L206" s="37"/>
      <c r="M206" s="37"/>
      <c r="N206" s="37"/>
      <c r="O206" s="37"/>
      <c r="P206" s="37"/>
      <c r="Q206" s="37"/>
      <c r="R206" s="37">
        <v>0.33</v>
      </c>
      <c r="S206" s="37"/>
      <c r="T206" s="37"/>
      <c r="U206" s="37"/>
      <c r="V206" s="37"/>
      <c r="W206" s="37"/>
      <c r="X206" s="37"/>
      <c r="Y206" s="37"/>
      <c r="Z206" s="37">
        <v>0.33</v>
      </c>
      <c r="AA206" s="37"/>
      <c r="AB206" s="37"/>
      <c r="AC206" s="37"/>
      <c r="AD206" s="37"/>
      <c r="AE206" s="37"/>
      <c r="AF206" s="37">
        <v>0.34</v>
      </c>
      <c r="AG206" s="37"/>
      <c r="AH206" s="37">
        <f t="shared" si="12"/>
        <v>1</v>
      </c>
      <c r="AI206" s="40">
        <f t="shared" si="12"/>
        <v>0</v>
      </c>
      <c r="AJ206" s="22" t="s">
        <v>538</v>
      </c>
      <c r="AK206" s="41" t="s">
        <v>78</v>
      </c>
      <c r="AL206" s="43" t="s">
        <v>78</v>
      </c>
      <c r="AM206" s="41" t="s">
        <v>510</v>
      </c>
      <c r="AN206" s="41" t="s">
        <v>511</v>
      </c>
      <c r="AO206" s="24" t="s">
        <v>512</v>
      </c>
      <c r="AP206" s="24" t="s">
        <v>428</v>
      </c>
      <c r="AQ206" s="72"/>
    </row>
    <row r="207" spans="1:43" ht="71.25" hidden="1">
      <c r="A207" s="38" t="s">
        <v>395</v>
      </c>
      <c r="B207" s="39" t="s">
        <v>396</v>
      </c>
      <c r="C207" s="39">
        <v>326</v>
      </c>
      <c r="D207" s="22" t="s">
        <v>536</v>
      </c>
      <c r="E207" s="22" t="s">
        <v>539</v>
      </c>
      <c r="F207" s="23">
        <v>44621</v>
      </c>
      <c r="G207" s="23">
        <v>44925</v>
      </c>
      <c r="H207" s="209"/>
      <c r="I207" s="37">
        <v>0.1</v>
      </c>
      <c r="J207" s="37"/>
      <c r="K207" s="37"/>
      <c r="L207" s="37"/>
      <c r="M207" s="37"/>
      <c r="N207" s="37">
        <v>0.25</v>
      </c>
      <c r="O207" s="37"/>
      <c r="P207" s="37"/>
      <c r="Q207" s="37"/>
      <c r="R207" s="37"/>
      <c r="S207" s="37"/>
      <c r="T207" s="37">
        <v>0.25</v>
      </c>
      <c r="U207" s="37"/>
      <c r="V207" s="37"/>
      <c r="W207" s="37"/>
      <c r="X207" s="37"/>
      <c r="Y207" s="37"/>
      <c r="Z207" s="37">
        <v>0.25</v>
      </c>
      <c r="AA207" s="37"/>
      <c r="AB207" s="37"/>
      <c r="AC207" s="37"/>
      <c r="AD207" s="37"/>
      <c r="AE207" s="37"/>
      <c r="AF207" s="37">
        <v>0.25</v>
      </c>
      <c r="AG207" s="37"/>
      <c r="AH207" s="37">
        <f t="shared" si="12"/>
        <v>1</v>
      </c>
      <c r="AI207" s="40">
        <f t="shared" si="12"/>
        <v>0</v>
      </c>
      <c r="AJ207" s="22" t="s">
        <v>540</v>
      </c>
      <c r="AK207" s="41" t="s">
        <v>78</v>
      </c>
      <c r="AL207" s="43" t="s">
        <v>78</v>
      </c>
      <c r="AM207" s="41" t="s">
        <v>510</v>
      </c>
      <c r="AN207" s="41" t="s">
        <v>511</v>
      </c>
      <c r="AO207" s="24" t="s">
        <v>512</v>
      </c>
      <c r="AP207" s="24" t="s">
        <v>428</v>
      </c>
      <c r="AQ207" s="72"/>
    </row>
    <row r="208" spans="1:43" ht="42" hidden="1" customHeight="1">
      <c r="A208" s="38" t="s">
        <v>395</v>
      </c>
      <c r="B208" s="39" t="s">
        <v>396</v>
      </c>
      <c r="C208" s="39">
        <v>326</v>
      </c>
      <c r="D208" s="22" t="s">
        <v>536</v>
      </c>
      <c r="E208" s="22" t="s">
        <v>541</v>
      </c>
      <c r="F208" s="23">
        <v>44562</v>
      </c>
      <c r="G208" s="23">
        <v>44925</v>
      </c>
      <c r="H208" s="209"/>
      <c r="I208" s="37">
        <v>0.1</v>
      </c>
      <c r="J208" s="37">
        <v>8.3000000000000004E-2</v>
      </c>
      <c r="K208" s="37"/>
      <c r="L208" s="37">
        <v>8.3000000000000004E-2</v>
      </c>
      <c r="M208" s="37"/>
      <c r="N208" s="37">
        <v>8.3000000000000004E-2</v>
      </c>
      <c r="O208" s="37"/>
      <c r="P208" s="37">
        <v>8.3000000000000004E-2</v>
      </c>
      <c r="Q208" s="37"/>
      <c r="R208" s="37">
        <v>8.3000000000000004E-2</v>
      </c>
      <c r="S208" s="37"/>
      <c r="T208" s="37">
        <v>8.3000000000000004E-2</v>
      </c>
      <c r="U208" s="37"/>
      <c r="V208" s="37">
        <v>8.3000000000000004E-2</v>
      </c>
      <c r="W208" s="37"/>
      <c r="X208" s="37">
        <v>8.3000000000000004E-2</v>
      </c>
      <c r="Y208" s="37"/>
      <c r="Z208" s="37">
        <v>8.3000000000000004E-2</v>
      </c>
      <c r="AA208" s="37"/>
      <c r="AB208" s="37">
        <v>8.3000000000000004E-2</v>
      </c>
      <c r="AC208" s="37"/>
      <c r="AD208" s="37">
        <v>8.3000000000000004E-2</v>
      </c>
      <c r="AE208" s="37"/>
      <c r="AF208" s="37">
        <v>8.3000000000000004E-2</v>
      </c>
      <c r="AG208" s="37"/>
      <c r="AH208" s="37">
        <f t="shared" si="12"/>
        <v>0.99599999999999989</v>
      </c>
      <c r="AI208" s="40">
        <f t="shared" si="12"/>
        <v>0</v>
      </c>
      <c r="AJ208" s="22" t="s">
        <v>542</v>
      </c>
      <c r="AK208" s="41" t="s">
        <v>78</v>
      </c>
      <c r="AL208" s="43" t="s">
        <v>78</v>
      </c>
      <c r="AM208" s="41" t="s">
        <v>510</v>
      </c>
      <c r="AN208" s="41" t="s">
        <v>511</v>
      </c>
      <c r="AO208" s="24" t="s">
        <v>512</v>
      </c>
      <c r="AP208" s="24" t="s">
        <v>428</v>
      </c>
      <c r="AQ208" s="72"/>
    </row>
    <row r="209" spans="1:43" ht="51" hidden="1" customHeight="1">
      <c r="A209" s="38" t="s">
        <v>395</v>
      </c>
      <c r="B209" s="39" t="s">
        <v>396</v>
      </c>
      <c r="C209" s="39">
        <v>326</v>
      </c>
      <c r="D209" s="22" t="s">
        <v>536</v>
      </c>
      <c r="E209" s="22" t="s">
        <v>543</v>
      </c>
      <c r="F209" s="23">
        <v>44621</v>
      </c>
      <c r="G209" s="23">
        <v>44925</v>
      </c>
      <c r="H209" s="209"/>
      <c r="I209" s="37">
        <v>0.1</v>
      </c>
      <c r="J209" s="37"/>
      <c r="K209" s="37"/>
      <c r="L209" s="37"/>
      <c r="M209" s="37"/>
      <c r="N209" s="37">
        <v>0.1</v>
      </c>
      <c r="O209" s="37"/>
      <c r="P209" s="37">
        <v>0.1</v>
      </c>
      <c r="Q209" s="37"/>
      <c r="R209" s="37">
        <v>0.1</v>
      </c>
      <c r="S209" s="37"/>
      <c r="T209" s="37">
        <v>0.1</v>
      </c>
      <c r="U209" s="37"/>
      <c r="V209" s="37">
        <v>0.1</v>
      </c>
      <c r="W209" s="37"/>
      <c r="X209" s="37">
        <v>0.1</v>
      </c>
      <c r="Y209" s="37"/>
      <c r="Z209" s="37">
        <v>0.1</v>
      </c>
      <c r="AA209" s="37"/>
      <c r="AB209" s="37">
        <v>0.1</v>
      </c>
      <c r="AC209" s="37"/>
      <c r="AD209" s="37">
        <v>0.1</v>
      </c>
      <c r="AE209" s="37"/>
      <c r="AF209" s="37">
        <v>0.1</v>
      </c>
      <c r="AG209" s="37"/>
      <c r="AH209" s="37">
        <f t="shared" si="12"/>
        <v>0.99999999999999989</v>
      </c>
      <c r="AI209" s="40">
        <f t="shared" si="12"/>
        <v>0</v>
      </c>
      <c r="AJ209" s="22" t="s">
        <v>544</v>
      </c>
      <c r="AK209" s="41" t="s">
        <v>78</v>
      </c>
      <c r="AL209" s="43" t="s">
        <v>78</v>
      </c>
      <c r="AM209" s="41" t="s">
        <v>510</v>
      </c>
      <c r="AN209" s="41" t="s">
        <v>511</v>
      </c>
      <c r="AO209" s="24" t="s">
        <v>512</v>
      </c>
      <c r="AP209" s="24" t="s">
        <v>428</v>
      </c>
      <c r="AQ209" s="72"/>
    </row>
    <row r="210" spans="1:43" ht="51" hidden="1" customHeight="1">
      <c r="A210" s="38" t="s">
        <v>395</v>
      </c>
      <c r="B210" s="39" t="s">
        <v>396</v>
      </c>
      <c r="C210" s="39">
        <v>326</v>
      </c>
      <c r="D210" s="22" t="s">
        <v>536</v>
      </c>
      <c r="E210" s="22" t="s">
        <v>545</v>
      </c>
      <c r="F210" s="23">
        <v>44621</v>
      </c>
      <c r="G210" s="23">
        <v>44925</v>
      </c>
      <c r="H210" s="209"/>
      <c r="I210" s="37">
        <v>0.1</v>
      </c>
      <c r="J210" s="37"/>
      <c r="K210" s="37"/>
      <c r="L210" s="37"/>
      <c r="M210" s="37"/>
      <c r="N210" s="37">
        <v>0.1</v>
      </c>
      <c r="O210" s="37"/>
      <c r="P210" s="37">
        <v>0.1</v>
      </c>
      <c r="Q210" s="37"/>
      <c r="R210" s="37">
        <v>0.1</v>
      </c>
      <c r="S210" s="37"/>
      <c r="T210" s="37">
        <v>0.1</v>
      </c>
      <c r="U210" s="37"/>
      <c r="V210" s="37">
        <v>0.1</v>
      </c>
      <c r="W210" s="37"/>
      <c r="X210" s="37">
        <v>0.1</v>
      </c>
      <c r="Y210" s="37"/>
      <c r="Z210" s="37">
        <v>0.1</v>
      </c>
      <c r="AA210" s="37"/>
      <c r="AB210" s="37">
        <v>0.1</v>
      </c>
      <c r="AC210" s="37"/>
      <c r="AD210" s="37">
        <v>0.1</v>
      </c>
      <c r="AE210" s="37"/>
      <c r="AF210" s="37">
        <v>0.1</v>
      </c>
      <c r="AG210" s="37"/>
      <c r="AH210" s="37">
        <f t="shared" si="12"/>
        <v>0.99999999999999989</v>
      </c>
      <c r="AI210" s="40">
        <f>+K210+M210+O210+Q210+S210+U210+W210+Y210+AA210+AC210+AE210+AG210</f>
        <v>0</v>
      </c>
      <c r="AJ210" s="22" t="s">
        <v>546</v>
      </c>
      <c r="AK210" s="41" t="s">
        <v>78</v>
      </c>
      <c r="AL210" s="43" t="s">
        <v>78</v>
      </c>
      <c r="AM210" s="41" t="s">
        <v>510</v>
      </c>
      <c r="AN210" s="41" t="s">
        <v>511</v>
      </c>
      <c r="AO210" s="24" t="s">
        <v>512</v>
      </c>
      <c r="AP210" s="24" t="s">
        <v>428</v>
      </c>
      <c r="AQ210" s="72"/>
    </row>
    <row r="211" spans="1:43" ht="39.75" hidden="1" customHeight="1">
      <c r="A211" s="38" t="s">
        <v>395</v>
      </c>
      <c r="B211" s="39" t="s">
        <v>396</v>
      </c>
      <c r="C211" s="39">
        <v>326</v>
      </c>
      <c r="D211" s="22" t="s">
        <v>536</v>
      </c>
      <c r="E211" s="22" t="s">
        <v>547</v>
      </c>
      <c r="F211" s="23">
        <v>44621</v>
      </c>
      <c r="G211" s="23">
        <v>44925</v>
      </c>
      <c r="H211" s="209"/>
      <c r="I211" s="37">
        <v>0.1</v>
      </c>
      <c r="J211" s="37"/>
      <c r="K211" s="37"/>
      <c r="L211" s="37"/>
      <c r="M211" s="37"/>
      <c r="N211" s="37">
        <v>0.25</v>
      </c>
      <c r="O211" s="37"/>
      <c r="P211" s="37"/>
      <c r="Q211" s="37"/>
      <c r="R211" s="37"/>
      <c r="S211" s="37"/>
      <c r="T211" s="37">
        <v>0.25</v>
      </c>
      <c r="U211" s="37"/>
      <c r="V211" s="37"/>
      <c r="W211" s="37"/>
      <c r="X211" s="37"/>
      <c r="Y211" s="37"/>
      <c r="Z211" s="37">
        <v>0.25</v>
      </c>
      <c r="AA211" s="37"/>
      <c r="AB211" s="37"/>
      <c r="AC211" s="37"/>
      <c r="AD211" s="37"/>
      <c r="AE211" s="37"/>
      <c r="AF211" s="37">
        <v>0.25</v>
      </c>
      <c r="AG211" s="37"/>
      <c r="AH211" s="37">
        <f t="shared" si="12"/>
        <v>1</v>
      </c>
      <c r="AI211" s="40">
        <f>+K211+M211+O211+Q211+S211+U211+W211+Y211+AA211+AC211+AE211+AG211</f>
        <v>0</v>
      </c>
      <c r="AJ211" s="22" t="s">
        <v>548</v>
      </c>
      <c r="AK211" s="41" t="s">
        <v>78</v>
      </c>
      <c r="AL211" s="43" t="s">
        <v>78</v>
      </c>
      <c r="AM211" s="41" t="s">
        <v>510</v>
      </c>
      <c r="AN211" s="41" t="s">
        <v>511</v>
      </c>
      <c r="AO211" s="24" t="s">
        <v>512</v>
      </c>
      <c r="AP211" s="24" t="s">
        <v>428</v>
      </c>
      <c r="AQ211" s="72"/>
    </row>
    <row r="212" spans="1:43" ht="71.25" hidden="1">
      <c r="A212" s="38" t="s">
        <v>395</v>
      </c>
      <c r="B212" s="39" t="s">
        <v>396</v>
      </c>
      <c r="C212" s="39">
        <v>326</v>
      </c>
      <c r="D212" s="22" t="s">
        <v>536</v>
      </c>
      <c r="E212" s="22" t="s">
        <v>549</v>
      </c>
      <c r="F212" s="23">
        <v>44713</v>
      </c>
      <c r="G212" s="23">
        <v>44925</v>
      </c>
      <c r="H212" s="209"/>
      <c r="I212" s="37">
        <v>0.1</v>
      </c>
      <c r="J212" s="37"/>
      <c r="K212" s="37"/>
      <c r="L212" s="37"/>
      <c r="M212" s="37"/>
      <c r="N212" s="37"/>
      <c r="O212" s="37"/>
      <c r="P212" s="37"/>
      <c r="Q212" s="37"/>
      <c r="R212" s="37"/>
      <c r="S212" s="37"/>
      <c r="T212" s="37">
        <v>0.33</v>
      </c>
      <c r="U212" s="37"/>
      <c r="V212" s="37"/>
      <c r="W212" s="37"/>
      <c r="X212" s="37"/>
      <c r="Y212" s="37"/>
      <c r="Z212" s="37"/>
      <c r="AA212" s="37"/>
      <c r="AB212" s="37">
        <v>0.34</v>
      </c>
      <c r="AC212" s="37"/>
      <c r="AD212" s="37"/>
      <c r="AE212" s="37"/>
      <c r="AF212" s="37">
        <v>0.33</v>
      </c>
      <c r="AG212" s="37"/>
      <c r="AH212" s="37">
        <f t="shared" si="12"/>
        <v>1</v>
      </c>
      <c r="AI212" s="40">
        <f>+K212+M212+O212+Q212+S212+U212+W212+Y212+AA212+AC212+AE212+AG212</f>
        <v>0</v>
      </c>
      <c r="AJ212" s="22" t="s">
        <v>550</v>
      </c>
      <c r="AK212" s="41" t="s">
        <v>78</v>
      </c>
      <c r="AL212" s="43" t="s">
        <v>78</v>
      </c>
      <c r="AM212" s="41" t="s">
        <v>510</v>
      </c>
      <c r="AN212" s="41" t="s">
        <v>511</v>
      </c>
      <c r="AO212" s="24" t="s">
        <v>512</v>
      </c>
      <c r="AP212" s="24" t="s">
        <v>428</v>
      </c>
      <c r="AQ212" s="72"/>
    </row>
    <row r="213" spans="1:43" ht="85.5" hidden="1">
      <c r="A213" s="38" t="s">
        <v>395</v>
      </c>
      <c r="B213" s="39" t="s">
        <v>396</v>
      </c>
      <c r="C213" s="39">
        <v>326</v>
      </c>
      <c r="D213" s="22" t="s">
        <v>536</v>
      </c>
      <c r="E213" s="22" t="s">
        <v>551</v>
      </c>
      <c r="F213" s="23">
        <v>44621</v>
      </c>
      <c r="G213" s="23">
        <v>44925</v>
      </c>
      <c r="H213" s="209"/>
      <c r="I213" s="37">
        <v>0.1</v>
      </c>
      <c r="J213" s="43"/>
      <c r="K213" s="43"/>
      <c r="L213" s="43"/>
      <c r="M213" s="43"/>
      <c r="N213" s="37">
        <v>0.1</v>
      </c>
      <c r="O213" s="37"/>
      <c r="P213" s="37">
        <v>0.1</v>
      </c>
      <c r="Q213" s="37"/>
      <c r="R213" s="37">
        <v>0.1</v>
      </c>
      <c r="S213" s="37"/>
      <c r="T213" s="37">
        <v>0.1</v>
      </c>
      <c r="U213" s="37"/>
      <c r="V213" s="37">
        <v>0.1</v>
      </c>
      <c r="W213" s="37"/>
      <c r="X213" s="37">
        <v>0.1</v>
      </c>
      <c r="Y213" s="37"/>
      <c r="Z213" s="37">
        <v>0.1</v>
      </c>
      <c r="AA213" s="37"/>
      <c r="AB213" s="37">
        <v>0.1</v>
      </c>
      <c r="AC213" s="37"/>
      <c r="AD213" s="37">
        <v>0.1</v>
      </c>
      <c r="AE213" s="37"/>
      <c r="AF213" s="37">
        <v>0.1</v>
      </c>
      <c r="AG213" s="37"/>
      <c r="AH213" s="37">
        <f t="shared" si="12"/>
        <v>0.99999999999999989</v>
      </c>
      <c r="AI213" s="40">
        <f t="shared" si="12"/>
        <v>0</v>
      </c>
      <c r="AJ213" s="22" t="s">
        <v>552</v>
      </c>
      <c r="AK213" s="41" t="s">
        <v>78</v>
      </c>
      <c r="AL213" s="43" t="s">
        <v>78</v>
      </c>
      <c r="AM213" s="41" t="s">
        <v>510</v>
      </c>
      <c r="AN213" s="41" t="s">
        <v>511</v>
      </c>
      <c r="AO213" s="24" t="s">
        <v>512</v>
      </c>
      <c r="AP213" s="24" t="s">
        <v>428</v>
      </c>
      <c r="AQ213" s="72"/>
    </row>
    <row r="214" spans="1:43" ht="71.25" hidden="1">
      <c r="A214" s="38" t="s">
        <v>395</v>
      </c>
      <c r="B214" s="39" t="s">
        <v>396</v>
      </c>
      <c r="C214" s="39">
        <v>326</v>
      </c>
      <c r="D214" s="22" t="s">
        <v>536</v>
      </c>
      <c r="E214" s="22" t="s">
        <v>553</v>
      </c>
      <c r="F214" s="23">
        <v>44621</v>
      </c>
      <c r="G214" s="23">
        <v>44925</v>
      </c>
      <c r="H214" s="209"/>
      <c r="I214" s="37">
        <v>0.1</v>
      </c>
      <c r="J214" s="43"/>
      <c r="K214" s="43"/>
      <c r="L214" s="43"/>
      <c r="M214" s="43"/>
      <c r="N214" s="37">
        <v>0.1</v>
      </c>
      <c r="O214" s="37"/>
      <c r="P214" s="37">
        <v>0.1</v>
      </c>
      <c r="Q214" s="37"/>
      <c r="R214" s="37">
        <v>0.1</v>
      </c>
      <c r="S214" s="37"/>
      <c r="T214" s="37">
        <v>0.1</v>
      </c>
      <c r="U214" s="37"/>
      <c r="V214" s="37">
        <v>0.1</v>
      </c>
      <c r="W214" s="37"/>
      <c r="X214" s="37">
        <v>0.1</v>
      </c>
      <c r="Y214" s="37"/>
      <c r="Z214" s="37">
        <v>0.1</v>
      </c>
      <c r="AA214" s="37"/>
      <c r="AB214" s="37">
        <v>0.1</v>
      </c>
      <c r="AC214" s="37"/>
      <c r="AD214" s="37">
        <v>0.1</v>
      </c>
      <c r="AE214" s="37"/>
      <c r="AF214" s="37">
        <v>0.1</v>
      </c>
      <c r="AG214" s="37"/>
      <c r="AH214" s="37">
        <f t="shared" ref="AH214:AI229" si="13">+J214+L214+N214+P214+R214+T214+V214+X214+Z214+AB214+AD214+AF214</f>
        <v>0.99999999999999989</v>
      </c>
      <c r="AI214" s="40">
        <f t="shared" si="13"/>
        <v>0</v>
      </c>
      <c r="AJ214" s="49" t="s">
        <v>554</v>
      </c>
      <c r="AK214" s="41" t="s">
        <v>78</v>
      </c>
      <c r="AL214" s="43" t="s">
        <v>78</v>
      </c>
      <c r="AM214" s="41" t="s">
        <v>510</v>
      </c>
      <c r="AN214" s="41" t="s">
        <v>511</v>
      </c>
      <c r="AO214" s="24" t="s">
        <v>512</v>
      </c>
      <c r="AP214" s="24" t="s">
        <v>428</v>
      </c>
      <c r="AQ214" s="72"/>
    </row>
    <row r="215" spans="1:43" ht="71.25" hidden="1">
      <c r="A215" s="38" t="s">
        <v>395</v>
      </c>
      <c r="B215" s="39" t="s">
        <v>396</v>
      </c>
      <c r="C215" s="39">
        <v>326</v>
      </c>
      <c r="D215" s="22" t="s">
        <v>536</v>
      </c>
      <c r="E215" s="22" t="s">
        <v>555</v>
      </c>
      <c r="F215" s="23">
        <v>44713</v>
      </c>
      <c r="G215" s="23">
        <v>44742</v>
      </c>
      <c r="H215" s="209"/>
      <c r="I215" s="37">
        <v>0.1</v>
      </c>
      <c r="J215" s="37"/>
      <c r="K215" s="37"/>
      <c r="L215" s="37"/>
      <c r="M215" s="37"/>
      <c r="N215" s="37"/>
      <c r="O215" s="37"/>
      <c r="P215" s="37"/>
      <c r="Q215" s="37"/>
      <c r="R215" s="37"/>
      <c r="S215" s="37"/>
      <c r="T215" s="37">
        <v>1</v>
      </c>
      <c r="U215" s="37"/>
      <c r="V215" s="37"/>
      <c r="W215" s="37"/>
      <c r="X215" s="37"/>
      <c r="Y215" s="37"/>
      <c r="Z215" s="37"/>
      <c r="AA215" s="37"/>
      <c r="AB215" s="37"/>
      <c r="AC215" s="37"/>
      <c r="AD215" s="37"/>
      <c r="AE215" s="37"/>
      <c r="AF215" s="37"/>
      <c r="AG215" s="37"/>
      <c r="AH215" s="62">
        <f t="shared" si="13"/>
        <v>1</v>
      </c>
      <c r="AI215" s="27">
        <v>0</v>
      </c>
      <c r="AJ215" s="22" t="s">
        <v>506</v>
      </c>
      <c r="AK215" s="41" t="s">
        <v>78</v>
      </c>
      <c r="AL215" s="43" t="s">
        <v>78</v>
      </c>
      <c r="AM215" s="41" t="s">
        <v>510</v>
      </c>
      <c r="AN215" s="41" t="s">
        <v>511</v>
      </c>
      <c r="AO215" s="24" t="s">
        <v>512</v>
      </c>
      <c r="AP215" s="24" t="s">
        <v>428</v>
      </c>
      <c r="AQ215" s="72"/>
    </row>
    <row r="216" spans="1:43" ht="99.75" hidden="1">
      <c r="A216" s="38" t="s">
        <v>37</v>
      </c>
      <c r="B216" s="39" t="s">
        <v>422</v>
      </c>
      <c r="C216" s="39">
        <v>424</v>
      </c>
      <c r="D216" s="22" t="s">
        <v>556</v>
      </c>
      <c r="E216" s="22" t="s">
        <v>557</v>
      </c>
      <c r="F216" s="23">
        <v>44593</v>
      </c>
      <c r="G216" s="23">
        <v>44804</v>
      </c>
      <c r="H216" s="173">
        <f>+I216+I217+I218</f>
        <v>1</v>
      </c>
      <c r="I216" s="37">
        <v>0.6</v>
      </c>
      <c r="J216" s="37"/>
      <c r="K216" s="37"/>
      <c r="L216" s="37">
        <v>0.1</v>
      </c>
      <c r="M216" s="37"/>
      <c r="N216" s="37">
        <v>0.15</v>
      </c>
      <c r="O216" s="37"/>
      <c r="P216" s="37">
        <v>0.15</v>
      </c>
      <c r="Q216" s="37"/>
      <c r="R216" s="37">
        <v>0.15</v>
      </c>
      <c r="S216" s="37"/>
      <c r="T216" s="37">
        <v>0.15</v>
      </c>
      <c r="U216" s="37"/>
      <c r="V216" s="37">
        <v>0.15</v>
      </c>
      <c r="W216" s="37"/>
      <c r="X216" s="37">
        <v>0.15</v>
      </c>
      <c r="Y216" s="37"/>
      <c r="Z216" s="37"/>
      <c r="AA216" s="37"/>
      <c r="AB216" s="37"/>
      <c r="AC216" s="37"/>
      <c r="AD216" s="37"/>
      <c r="AE216" s="37"/>
      <c r="AF216" s="37"/>
      <c r="AG216" s="37"/>
      <c r="AH216" s="37">
        <f t="shared" si="13"/>
        <v>1</v>
      </c>
      <c r="AI216" s="40">
        <f t="shared" si="13"/>
        <v>0</v>
      </c>
      <c r="AJ216" s="22" t="s">
        <v>558</v>
      </c>
      <c r="AK216" s="207">
        <v>0.3</v>
      </c>
      <c r="AL216" s="196">
        <v>80000000</v>
      </c>
      <c r="AM216" s="41" t="s">
        <v>301</v>
      </c>
      <c r="AN216" s="41" t="s">
        <v>302</v>
      </c>
      <c r="AO216" s="41" t="s">
        <v>559</v>
      </c>
      <c r="AP216" s="24" t="s">
        <v>303</v>
      </c>
      <c r="AQ216" s="72"/>
    </row>
    <row r="217" spans="1:43" ht="84.75" hidden="1" customHeight="1">
      <c r="A217" s="38" t="s">
        <v>37</v>
      </c>
      <c r="B217" s="39" t="s">
        <v>422</v>
      </c>
      <c r="C217" s="39">
        <v>424</v>
      </c>
      <c r="D217" s="22" t="s">
        <v>556</v>
      </c>
      <c r="E217" s="22" t="s">
        <v>560</v>
      </c>
      <c r="F217" s="23">
        <v>44805</v>
      </c>
      <c r="G217" s="23">
        <v>44865</v>
      </c>
      <c r="H217" s="173"/>
      <c r="I217" s="37">
        <v>0.1</v>
      </c>
      <c r="J217" s="37"/>
      <c r="K217" s="37"/>
      <c r="L217" s="37"/>
      <c r="M217" s="37"/>
      <c r="N217" s="37"/>
      <c r="O217" s="37"/>
      <c r="P217" s="37"/>
      <c r="Q217" s="37"/>
      <c r="R217" s="37"/>
      <c r="S217" s="37"/>
      <c r="T217" s="37"/>
      <c r="U217" s="37"/>
      <c r="V217" s="37"/>
      <c r="W217" s="37"/>
      <c r="X217" s="37"/>
      <c r="Y217" s="37"/>
      <c r="Z217" s="37">
        <v>0.5</v>
      </c>
      <c r="AA217" s="37"/>
      <c r="AB217" s="37">
        <v>0.5</v>
      </c>
      <c r="AC217" s="37"/>
      <c r="AD217" s="37"/>
      <c r="AE217" s="37"/>
      <c r="AF217" s="37"/>
      <c r="AG217" s="37"/>
      <c r="AH217" s="37">
        <f t="shared" si="13"/>
        <v>1</v>
      </c>
      <c r="AI217" s="40">
        <f t="shared" si="13"/>
        <v>0</v>
      </c>
      <c r="AJ217" s="22" t="s">
        <v>561</v>
      </c>
      <c r="AK217" s="201"/>
      <c r="AL217" s="197"/>
      <c r="AM217" s="41" t="s">
        <v>301</v>
      </c>
      <c r="AN217" s="41" t="s">
        <v>302</v>
      </c>
      <c r="AO217" s="41" t="s">
        <v>559</v>
      </c>
      <c r="AP217" s="24" t="s">
        <v>303</v>
      </c>
      <c r="AQ217" s="72"/>
    </row>
    <row r="218" spans="1:43" ht="71.25" hidden="1">
      <c r="A218" s="38" t="s">
        <v>37</v>
      </c>
      <c r="B218" s="39" t="s">
        <v>422</v>
      </c>
      <c r="C218" s="39">
        <v>424</v>
      </c>
      <c r="D218" s="22" t="s">
        <v>556</v>
      </c>
      <c r="E218" s="22" t="s">
        <v>562</v>
      </c>
      <c r="F218" s="23">
        <v>44866</v>
      </c>
      <c r="G218" s="23">
        <v>44925</v>
      </c>
      <c r="H218" s="173"/>
      <c r="I218" s="37">
        <v>0.3</v>
      </c>
      <c r="J218" s="37"/>
      <c r="K218" s="37"/>
      <c r="L218" s="37"/>
      <c r="M218" s="37"/>
      <c r="N218" s="37"/>
      <c r="O218" s="37"/>
      <c r="P218" s="37"/>
      <c r="Q218" s="37"/>
      <c r="R218" s="37"/>
      <c r="S218" s="37"/>
      <c r="T218" s="37"/>
      <c r="U218" s="37"/>
      <c r="V218" s="37"/>
      <c r="W218" s="37"/>
      <c r="X218" s="37"/>
      <c r="Y218" s="37"/>
      <c r="Z218" s="37"/>
      <c r="AA218" s="37"/>
      <c r="AB218" s="37"/>
      <c r="AC218" s="37"/>
      <c r="AD218" s="37">
        <v>0.5</v>
      </c>
      <c r="AE218" s="37"/>
      <c r="AF218" s="37">
        <v>0.5</v>
      </c>
      <c r="AG218" s="37"/>
      <c r="AH218" s="37">
        <f t="shared" si="13"/>
        <v>1</v>
      </c>
      <c r="AI218" s="40">
        <f t="shared" si="13"/>
        <v>0</v>
      </c>
      <c r="AJ218" s="22" t="s">
        <v>563</v>
      </c>
      <c r="AK218" s="201"/>
      <c r="AL218" s="198"/>
      <c r="AM218" s="41" t="s">
        <v>301</v>
      </c>
      <c r="AN218" s="41" t="s">
        <v>302</v>
      </c>
      <c r="AO218" s="41" t="s">
        <v>559</v>
      </c>
      <c r="AP218" s="24" t="s">
        <v>303</v>
      </c>
      <c r="AQ218" s="72"/>
    </row>
    <row r="219" spans="1:43" ht="42.75" hidden="1">
      <c r="A219" s="38" t="s">
        <v>37</v>
      </c>
      <c r="B219" s="39" t="s">
        <v>422</v>
      </c>
      <c r="C219" s="39">
        <v>424</v>
      </c>
      <c r="D219" s="22" t="s">
        <v>564</v>
      </c>
      <c r="E219" s="22" t="s">
        <v>565</v>
      </c>
      <c r="F219" s="23">
        <v>44593</v>
      </c>
      <c r="G219" s="23">
        <v>44895</v>
      </c>
      <c r="H219" s="173">
        <f>+I219+I220+I221+I378+I222+I223+I224</f>
        <v>1</v>
      </c>
      <c r="I219" s="37">
        <v>0.2</v>
      </c>
      <c r="J219" s="37">
        <v>0.1</v>
      </c>
      <c r="K219" s="37"/>
      <c r="L219" s="37">
        <v>0.15</v>
      </c>
      <c r="M219" s="37"/>
      <c r="N219" s="37">
        <v>0.2</v>
      </c>
      <c r="O219" s="37"/>
      <c r="P219" s="37">
        <v>0.2</v>
      </c>
      <c r="Q219" s="37"/>
      <c r="R219" s="37">
        <v>0.2</v>
      </c>
      <c r="S219" s="37"/>
      <c r="T219" s="37">
        <v>0.15</v>
      </c>
      <c r="U219" s="37"/>
      <c r="V219" s="37"/>
      <c r="W219" s="37"/>
      <c r="X219" s="37"/>
      <c r="Y219" s="37"/>
      <c r="Z219" s="37"/>
      <c r="AA219" s="37"/>
      <c r="AB219" s="37"/>
      <c r="AC219" s="37"/>
      <c r="AD219" s="37"/>
      <c r="AE219" s="37"/>
      <c r="AF219" s="37"/>
      <c r="AG219" s="37"/>
      <c r="AH219" s="37">
        <f t="shared" si="13"/>
        <v>1</v>
      </c>
      <c r="AI219" s="40">
        <f t="shared" si="13"/>
        <v>0</v>
      </c>
      <c r="AJ219" s="22" t="s">
        <v>527</v>
      </c>
      <c r="AK219" s="201">
        <v>224</v>
      </c>
      <c r="AL219" s="196">
        <v>3186037000</v>
      </c>
      <c r="AM219" s="41" t="s">
        <v>301</v>
      </c>
      <c r="AN219" s="41" t="s">
        <v>302</v>
      </c>
      <c r="AO219" s="41" t="s">
        <v>559</v>
      </c>
      <c r="AP219" s="24" t="s">
        <v>303</v>
      </c>
      <c r="AQ219" s="72"/>
    </row>
    <row r="220" spans="1:43" ht="42.75" hidden="1">
      <c r="A220" s="38" t="s">
        <v>37</v>
      </c>
      <c r="B220" s="39" t="s">
        <v>422</v>
      </c>
      <c r="C220" s="39">
        <v>424</v>
      </c>
      <c r="D220" s="22" t="s">
        <v>564</v>
      </c>
      <c r="E220" s="22" t="s">
        <v>566</v>
      </c>
      <c r="F220" s="23">
        <v>44621</v>
      </c>
      <c r="G220" s="23">
        <v>44895</v>
      </c>
      <c r="H220" s="173"/>
      <c r="I220" s="37">
        <v>0.05</v>
      </c>
      <c r="J220" s="37"/>
      <c r="K220" s="37"/>
      <c r="L220" s="37"/>
      <c r="M220" s="37"/>
      <c r="N220" s="37">
        <v>0.15</v>
      </c>
      <c r="O220" s="37"/>
      <c r="P220" s="37">
        <v>0.15</v>
      </c>
      <c r="Q220" s="37"/>
      <c r="R220" s="37">
        <v>0.1</v>
      </c>
      <c r="S220" s="37"/>
      <c r="T220" s="37">
        <v>0.1</v>
      </c>
      <c r="U220" s="37"/>
      <c r="V220" s="37">
        <v>0.1</v>
      </c>
      <c r="W220" s="37"/>
      <c r="X220" s="37">
        <v>0.1</v>
      </c>
      <c r="Y220" s="37"/>
      <c r="Z220" s="37">
        <v>0.1</v>
      </c>
      <c r="AA220" s="37"/>
      <c r="AB220" s="37">
        <v>0.1</v>
      </c>
      <c r="AC220" s="37"/>
      <c r="AD220" s="37">
        <v>0.1</v>
      </c>
      <c r="AE220" s="37"/>
      <c r="AF220" s="37"/>
      <c r="AG220" s="37"/>
      <c r="AH220" s="37">
        <f t="shared" si="13"/>
        <v>0.99999999999999989</v>
      </c>
      <c r="AI220" s="40">
        <f t="shared" si="13"/>
        <v>0</v>
      </c>
      <c r="AJ220" s="22" t="s">
        <v>529</v>
      </c>
      <c r="AK220" s="201"/>
      <c r="AL220" s="197"/>
      <c r="AM220" s="41" t="s">
        <v>301</v>
      </c>
      <c r="AN220" s="41" t="s">
        <v>302</v>
      </c>
      <c r="AO220" s="41" t="s">
        <v>559</v>
      </c>
      <c r="AP220" s="24" t="s">
        <v>303</v>
      </c>
      <c r="AQ220" s="72"/>
    </row>
    <row r="221" spans="1:43" ht="99.75" hidden="1">
      <c r="A221" s="38" t="s">
        <v>37</v>
      </c>
      <c r="B221" s="39" t="s">
        <v>422</v>
      </c>
      <c r="C221" s="39">
        <v>424</v>
      </c>
      <c r="D221" s="22" t="s">
        <v>564</v>
      </c>
      <c r="E221" s="22" t="s">
        <v>567</v>
      </c>
      <c r="F221" s="23">
        <v>44621</v>
      </c>
      <c r="G221" s="23">
        <v>44895</v>
      </c>
      <c r="H221" s="173"/>
      <c r="I221" s="37">
        <v>0.25</v>
      </c>
      <c r="J221" s="37"/>
      <c r="K221" s="37"/>
      <c r="L221" s="37"/>
      <c r="M221" s="37"/>
      <c r="N221" s="37">
        <v>0.15</v>
      </c>
      <c r="O221" s="37"/>
      <c r="P221" s="37">
        <v>0.15</v>
      </c>
      <c r="Q221" s="37"/>
      <c r="R221" s="37">
        <v>0.1</v>
      </c>
      <c r="S221" s="37"/>
      <c r="T221" s="37">
        <v>0.1</v>
      </c>
      <c r="U221" s="37"/>
      <c r="V221" s="37">
        <v>0.1</v>
      </c>
      <c r="W221" s="37"/>
      <c r="X221" s="37">
        <v>0.1</v>
      </c>
      <c r="Y221" s="37"/>
      <c r="Z221" s="37">
        <v>0.1</v>
      </c>
      <c r="AA221" s="37"/>
      <c r="AB221" s="37">
        <v>0.1</v>
      </c>
      <c r="AC221" s="37"/>
      <c r="AD221" s="37">
        <v>0.1</v>
      </c>
      <c r="AE221" s="37"/>
      <c r="AF221" s="37"/>
      <c r="AG221" s="37"/>
      <c r="AH221" s="37">
        <f t="shared" si="13"/>
        <v>0.99999999999999989</v>
      </c>
      <c r="AI221" s="40">
        <f t="shared" si="13"/>
        <v>0</v>
      </c>
      <c r="AJ221" s="22" t="s">
        <v>444</v>
      </c>
      <c r="AK221" s="201"/>
      <c r="AL221" s="197"/>
      <c r="AM221" s="41" t="s">
        <v>301</v>
      </c>
      <c r="AN221" s="41" t="s">
        <v>302</v>
      </c>
      <c r="AO221" s="41" t="s">
        <v>559</v>
      </c>
      <c r="AP221" s="24" t="s">
        <v>303</v>
      </c>
      <c r="AQ221" s="72"/>
    </row>
    <row r="222" spans="1:43" ht="156.75" hidden="1">
      <c r="A222" s="38" t="s">
        <v>37</v>
      </c>
      <c r="B222" s="39" t="s">
        <v>422</v>
      </c>
      <c r="C222" s="39">
        <v>424</v>
      </c>
      <c r="D222" s="22" t="s">
        <v>564</v>
      </c>
      <c r="E222" s="22" t="s">
        <v>568</v>
      </c>
      <c r="F222" s="23">
        <v>44564</v>
      </c>
      <c r="G222" s="23">
        <v>44864</v>
      </c>
      <c r="H222" s="173"/>
      <c r="I222" s="37">
        <v>0.25</v>
      </c>
      <c r="J222" s="37">
        <v>0.1</v>
      </c>
      <c r="K222" s="37"/>
      <c r="L222" s="37">
        <v>0.1</v>
      </c>
      <c r="M222" s="37"/>
      <c r="N222" s="37">
        <v>0.1</v>
      </c>
      <c r="O222" s="37"/>
      <c r="P222" s="37">
        <v>0.1</v>
      </c>
      <c r="Q222" s="37"/>
      <c r="R222" s="37">
        <v>0.1</v>
      </c>
      <c r="S222" s="37"/>
      <c r="T222" s="37">
        <v>0.1</v>
      </c>
      <c r="U222" s="37"/>
      <c r="V222" s="37">
        <v>0.1</v>
      </c>
      <c r="W222" s="37"/>
      <c r="X222" s="37">
        <v>0.1</v>
      </c>
      <c r="Y222" s="37"/>
      <c r="Z222" s="37">
        <v>0.1</v>
      </c>
      <c r="AA222" s="37"/>
      <c r="AB222" s="37">
        <v>0.1</v>
      </c>
      <c r="AC222" s="37"/>
      <c r="AD222" s="37"/>
      <c r="AE222" s="37"/>
      <c r="AF222" s="37"/>
      <c r="AG222" s="37"/>
      <c r="AH222" s="37">
        <f t="shared" si="13"/>
        <v>0.99999999999999989</v>
      </c>
      <c r="AI222" s="40">
        <f t="shared" si="13"/>
        <v>0</v>
      </c>
      <c r="AJ222" s="22" t="s">
        <v>569</v>
      </c>
      <c r="AK222" s="201"/>
      <c r="AL222" s="197"/>
      <c r="AM222" s="41" t="s">
        <v>301</v>
      </c>
      <c r="AN222" s="41" t="s">
        <v>302</v>
      </c>
      <c r="AO222" s="41" t="s">
        <v>559</v>
      </c>
      <c r="AP222" s="24" t="s">
        <v>303</v>
      </c>
      <c r="AQ222" s="72"/>
    </row>
    <row r="223" spans="1:43" ht="42.75" hidden="1">
      <c r="A223" s="38" t="s">
        <v>37</v>
      </c>
      <c r="B223" s="39" t="s">
        <v>422</v>
      </c>
      <c r="C223" s="39">
        <v>424</v>
      </c>
      <c r="D223" s="22" t="s">
        <v>564</v>
      </c>
      <c r="E223" s="22" t="s">
        <v>570</v>
      </c>
      <c r="F223" s="23">
        <v>44564</v>
      </c>
      <c r="G223" s="23">
        <v>44925</v>
      </c>
      <c r="H223" s="173"/>
      <c r="I223" s="37">
        <v>0.2</v>
      </c>
      <c r="J223" s="37">
        <v>0.08</v>
      </c>
      <c r="K223" s="37"/>
      <c r="L223" s="37">
        <v>0.08</v>
      </c>
      <c r="M223" s="37"/>
      <c r="N223" s="37">
        <v>0.1</v>
      </c>
      <c r="O223" s="37"/>
      <c r="P223" s="37">
        <v>0.08</v>
      </c>
      <c r="Q223" s="37"/>
      <c r="R223" s="37">
        <v>0.08</v>
      </c>
      <c r="S223" s="37"/>
      <c r="T223" s="37">
        <v>0.1</v>
      </c>
      <c r="U223" s="37"/>
      <c r="V223" s="37">
        <v>0.08</v>
      </c>
      <c r="W223" s="37"/>
      <c r="X223" s="37">
        <v>0.08</v>
      </c>
      <c r="Y223" s="37"/>
      <c r="Z223" s="37">
        <v>0.08</v>
      </c>
      <c r="AA223" s="37"/>
      <c r="AB223" s="37">
        <v>0.08</v>
      </c>
      <c r="AC223" s="37"/>
      <c r="AD223" s="37">
        <v>0.08</v>
      </c>
      <c r="AE223" s="37"/>
      <c r="AF223" s="37">
        <v>0.08</v>
      </c>
      <c r="AG223" s="37"/>
      <c r="AH223" s="37">
        <f t="shared" si="13"/>
        <v>0.99999999999999978</v>
      </c>
      <c r="AI223" s="40">
        <f t="shared" si="13"/>
        <v>0</v>
      </c>
      <c r="AJ223" s="22" t="s">
        <v>571</v>
      </c>
      <c r="AK223" s="201"/>
      <c r="AL223" s="197"/>
      <c r="AM223" s="41" t="s">
        <v>301</v>
      </c>
      <c r="AN223" s="41" t="s">
        <v>302</v>
      </c>
      <c r="AO223" s="41" t="s">
        <v>559</v>
      </c>
      <c r="AP223" s="24" t="s">
        <v>303</v>
      </c>
      <c r="AQ223" s="72"/>
    </row>
    <row r="224" spans="1:43" ht="87" hidden="1" customHeight="1">
      <c r="A224" s="38" t="s">
        <v>37</v>
      </c>
      <c r="B224" s="39" t="s">
        <v>422</v>
      </c>
      <c r="C224" s="39">
        <v>424</v>
      </c>
      <c r="D224" s="22" t="s">
        <v>564</v>
      </c>
      <c r="E224" s="22" t="s">
        <v>572</v>
      </c>
      <c r="F224" s="23">
        <v>44743</v>
      </c>
      <c r="G224" s="23">
        <v>44925</v>
      </c>
      <c r="H224" s="173"/>
      <c r="I224" s="37">
        <v>0.05</v>
      </c>
      <c r="J224" s="37"/>
      <c r="K224" s="37"/>
      <c r="L224" s="37"/>
      <c r="M224" s="37"/>
      <c r="N224" s="37"/>
      <c r="O224" s="37"/>
      <c r="P224" s="37"/>
      <c r="Q224" s="37"/>
      <c r="R224" s="37"/>
      <c r="S224" s="37"/>
      <c r="T224" s="37"/>
      <c r="U224" s="37"/>
      <c r="V224" s="37">
        <v>0.1</v>
      </c>
      <c r="W224" s="37"/>
      <c r="X224" s="37">
        <v>0.15</v>
      </c>
      <c r="Y224" s="37"/>
      <c r="Z224" s="37">
        <v>0.2</v>
      </c>
      <c r="AA224" s="37"/>
      <c r="AB224" s="37">
        <v>0.2</v>
      </c>
      <c r="AC224" s="37"/>
      <c r="AD224" s="37">
        <v>0.2</v>
      </c>
      <c r="AE224" s="37"/>
      <c r="AF224" s="37">
        <v>0.15</v>
      </c>
      <c r="AG224" s="37"/>
      <c r="AH224" s="37">
        <f t="shared" si="13"/>
        <v>1</v>
      </c>
      <c r="AI224" s="40">
        <f t="shared" si="13"/>
        <v>0</v>
      </c>
      <c r="AJ224" s="22" t="s">
        <v>535</v>
      </c>
      <c r="AK224" s="201"/>
      <c r="AL224" s="197"/>
      <c r="AM224" s="41" t="s">
        <v>301</v>
      </c>
      <c r="AN224" s="41" t="s">
        <v>302</v>
      </c>
      <c r="AO224" s="41" t="s">
        <v>559</v>
      </c>
      <c r="AP224" s="24" t="s">
        <v>303</v>
      </c>
      <c r="AQ224" s="72"/>
    </row>
    <row r="225" spans="1:43" ht="42.75" hidden="1">
      <c r="A225" s="38" t="s">
        <v>37</v>
      </c>
      <c r="B225" s="39" t="s">
        <v>422</v>
      </c>
      <c r="C225" s="39">
        <v>424</v>
      </c>
      <c r="D225" s="22" t="s">
        <v>573</v>
      </c>
      <c r="E225" s="22" t="s">
        <v>574</v>
      </c>
      <c r="F225" s="23">
        <v>44682</v>
      </c>
      <c r="G225" s="23">
        <v>44895</v>
      </c>
      <c r="H225" s="210">
        <f>+I225+I227+I228+I229+I230</f>
        <v>1</v>
      </c>
      <c r="I225" s="37">
        <v>0.2</v>
      </c>
      <c r="J225" s="37"/>
      <c r="K225" s="37"/>
      <c r="L225" s="37"/>
      <c r="M225" s="37"/>
      <c r="N225" s="37"/>
      <c r="O225" s="37"/>
      <c r="P225" s="37"/>
      <c r="Q225" s="37"/>
      <c r="R225" s="37">
        <v>0.2</v>
      </c>
      <c r="S225" s="37"/>
      <c r="T225" s="37">
        <v>0.2</v>
      </c>
      <c r="U225" s="37"/>
      <c r="V225" s="37">
        <v>0.2</v>
      </c>
      <c r="W225" s="37"/>
      <c r="X225" s="37">
        <v>0.2</v>
      </c>
      <c r="Y225" s="37"/>
      <c r="Z225" s="37">
        <v>0.1</v>
      </c>
      <c r="AA225" s="37"/>
      <c r="AB225" s="37">
        <v>0.05</v>
      </c>
      <c r="AC225" s="37"/>
      <c r="AD225" s="37">
        <v>0.05</v>
      </c>
      <c r="AE225" s="37"/>
      <c r="AF225" s="37"/>
      <c r="AG225" s="37"/>
      <c r="AH225" s="37">
        <f t="shared" si="13"/>
        <v>1</v>
      </c>
      <c r="AI225" s="40">
        <f t="shared" si="13"/>
        <v>0</v>
      </c>
      <c r="AJ225" s="22" t="s">
        <v>527</v>
      </c>
      <c r="AK225" s="167">
        <v>1845</v>
      </c>
      <c r="AL225" s="197"/>
      <c r="AM225" s="41" t="s">
        <v>301</v>
      </c>
      <c r="AN225" s="41" t="s">
        <v>575</v>
      </c>
      <c r="AO225" s="41" t="s">
        <v>559</v>
      </c>
      <c r="AP225" s="24" t="s">
        <v>303</v>
      </c>
      <c r="AQ225" s="72"/>
    </row>
    <row r="226" spans="1:43" ht="42.75" hidden="1">
      <c r="A226" s="38" t="s">
        <v>37</v>
      </c>
      <c r="B226" s="39" t="s">
        <v>422</v>
      </c>
      <c r="C226" s="39">
        <v>424</v>
      </c>
      <c r="D226" s="22" t="s">
        <v>573</v>
      </c>
      <c r="E226" s="22" t="s">
        <v>576</v>
      </c>
      <c r="F226" s="23">
        <v>44684</v>
      </c>
      <c r="G226" s="23">
        <v>44711</v>
      </c>
      <c r="H226" s="211"/>
      <c r="I226" s="37">
        <v>0.2</v>
      </c>
      <c r="J226" s="37"/>
      <c r="K226" s="37"/>
      <c r="L226" s="37"/>
      <c r="M226" s="37"/>
      <c r="N226" s="37"/>
      <c r="O226" s="37"/>
      <c r="P226" s="37"/>
      <c r="Q226" s="37"/>
      <c r="R226" s="37">
        <v>1</v>
      </c>
      <c r="S226" s="37"/>
      <c r="T226" s="37"/>
      <c r="U226" s="37"/>
      <c r="V226" s="37"/>
      <c r="W226" s="37"/>
      <c r="X226" s="37"/>
      <c r="Y226" s="37"/>
      <c r="Z226" s="37"/>
      <c r="AA226" s="37"/>
      <c r="AB226" s="37"/>
      <c r="AC226" s="37"/>
      <c r="AD226" s="37"/>
      <c r="AE226" s="37"/>
      <c r="AF226" s="37"/>
      <c r="AG226" s="37"/>
      <c r="AH226" s="37">
        <f t="shared" si="13"/>
        <v>1</v>
      </c>
      <c r="AI226" s="40">
        <f t="shared" si="13"/>
        <v>0</v>
      </c>
      <c r="AJ226" s="22" t="s">
        <v>577</v>
      </c>
      <c r="AK226" s="200"/>
      <c r="AL226" s="197"/>
      <c r="AM226" s="41" t="s">
        <v>301</v>
      </c>
      <c r="AN226" s="41" t="s">
        <v>575</v>
      </c>
      <c r="AO226" s="41" t="s">
        <v>559</v>
      </c>
      <c r="AP226" s="24" t="s">
        <v>303</v>
      </c>
      <c r="AQ226" s="72"/>
    </row>
    <row r="227" spans="1:43" ht="42.75" hidden="1">
      <c r="A227" s="38" t="s">
        <v>37</v>
      </c>
      <c r="B227" s="39" t="s">
        <v>422</v>
      </c>
      <c r="C227" s="39">
        <v>424</v>
      </c>
      <c r="D227" s="22" t="s">
        <v>573</v>
      </c>
      <c r="E227" s="22" t="s">
        <v>578</v>
      </c>
      <c r="F227" s="23">
        <v>44621</v>
      </c>
      <c r="G227" s="23">
        <v>44742</v>
      </c>
      <c r="H227" s="211"/>
      <c r="I227" s="37">
        <v>0.05</v>
      </c>
      <c r="J227" s="37"/>
      <c r="K227" s="37"/>
      <c r="L227" s="37"/>
      <c r="M227" s="37"/>
      <c r="N227" s="37">
        <v>0.2</v>
      </c>
      <c r="O227" s="37"/>
      <c r="P227" s="37">
        <v>0.2</v>
      </c>
      <c r="Q227" s="37"/>
      <c r="R227" s="37">
        <v>0.3</v>
      </c>
      <c r="S227" s="37"/>
      <c r="T227" s="37">
        <v>0.3</v>
      </c>
      <c r="U227" s="37"/>
      <c r="V227" s="37"/>
      <c r="W227" s="37"/>
      <c r="X227" s="37"/>
      <c r="Y227" s="37"/>
      <c r="Z227" s="37"/>
      <c r="AA227" s="37"/>
      <c r="AB227" s="37"/>
      <c r="AC227" s="37"/>
      <c r="AD227" s="37"/>
      <c r="AE227" s="37"/>
      <c r="AF227" s="37"/>
      <c r="AG227" s="37"/>
      <c r="AH227" s="37">
        <f t="shared" si="13"/>
        <v>1</v>
      </c>
      <c r="AI227" s="40">
        <f t="shared" si="13"/>
        <v>0</v>
      </c>
      <c r="AJ227" s="22" t="s">
        <v>529</v>
      </c>
      <c r="AK227" s="200"/>
      <c r="AL227" s="197"/>
      <c r="AM227" s="41" t="s">
        <v>301</v>
      </c>
      <c r="AN227" s="41" t="s">
        <v>575</v>
      </c>
      <c r="AO227" s="41" t="s">
        <v>559</v>
      </c>
      <c r="AP227" s="24" t="s">
        <v>303</v>
      </c>
      <c r="AQ227" s="72"/>
    </row>
    <row r="228" spans="1:43" ht="71.25" hidden="1">
      <c r="A228" s="38" t="s">
        <v>37</v>
      </c>
      <c r="B228" s="39" t="s">
        <v>422</v>
      </c>
      <c r="C228" s="39">
        <v>424</v>
      </c>
      <c r="D228" s="22" t="s">
        <v>573</v>
      </c>
      <c r="E228" s="22" t="s">
        <v>579</v>
      </c>
      <c r="F228" s="23">
        <v>44621</v>
      </c>
      <c r="G228" s="23">
        <v>44742</v>
      </c>
      <c r="H228" s="211"/>
      <c r="I228" s="37">
        <v>0.3</v>
      </c>
      <c r="J228" s="37"/>
      <c r="K228" s="37"/>
      <c r="L228" s="37"/>
      <c r="M228" s="37"/>
      <c r="N228" s="37">
        <v>0.2</v>
      </c>
      <c r="O228" s="37"/>
      <c r="P228" s="37">
        <v>0.2</v>
      </c>
      <c r="Q228" s="37"/>
      <c r="R228" s="37">
        <v>0.3</v>
      </c>
      <c r="S228" s="37"/>
      <c r="T228" s="37">
        <v>0.3</v>
      </c>
      <c r="U228" s="37"/>
      <c r="V228" s="37"/>
      <c r="W228" s="37"/>
      <c r="X228" s="37"/>
      <c r="Y228" s="37"/>
      <c r="Z228" s="37"/>
      <c r="AA228" s="37"/>
      <c r="AB228" s="37"/>
      <c r="AC228" s="37"/>
      <c r="AD228" s="37"/>
      <c r="AE228" s="37"/>
      <c r="AF228" s="37"/>
      <c r="AG228" s="37"/>
      <c r="AH228" s="37">
        <f t="shared" si="13"/>
        <v>1</v>
      </c>
      <c r="AI228" s="40">
        <f t="shared" si="13"/>
        <v>0</v>
      </c>
      <c r="AJ228" s="22" t="s">
        <v>444</v>
      </c>
      <c r="AK228" s="200"/>
      <c r="AL228" s="197"/>
      <c r="AM228" s="41" t="s">
        <v>301</v>
      </c>
      <c r="AN228" s="41" t="s">
        <v>575</v>
      </c>
      <c r="AO228" s="41" t="s">
        <v>559</v>
      </c>
      <c r="AP228" s="24" t="s">
        <v>303</v>
      </c>
      <c r="AQ228" s="72"/>
    </row>
    <row r="229" spans="1:43" ht="128.25" hidden="1">
      <c r="A229" s="38" t="s">
        <v>37</v>
      </c>
      <c r="B229" s="39" t="s">
        <v>422</v>
      </c>
      <c r="C229" s="39">
        <v>424</v>
      </c>
      <c r="D229" s="22" t="s">
        <v>573</v>
      </c>
      <c r="E229" s="22" t="s">
        <v>580</v>
      </c>
      <c r="F229" s="23">
        <v>44593</v>
      </c>
      <c r="G229" s="23">
        <v>44895</v>
      </c>
      <c r="H229" s="211"/>
      <c r="I229" s="37">
        <v>0.4</v>
      </c>
      <c r="J229" s="37"/>
      <c r="K229" s="37"/>
      <c r="L229" s="37">
        <v>0.1</v>
      </c>
      <c r="M229" s="37"/>
      <c r="N229" s="37">
        <v>0.1</v>
      </c>
      <c r="O229" s="37"/>
      <c r="P229" s="37">
        <v>0.1</v>
      </c>
      <c r="Q229" s="37"/>
      <c r="R229" s="37">
        <v>0.1</v>
      </c>
      <c r="S229" s="37"/>
      <c r="T229" s="37">
        <v>0.1</v>
      </c>
      <c r="U229" s="37"/>
      <c r="V229" s="37">
        <v>0.1</v>
      </c>
      <c r="W229" s="37"/>
      <c r="X229" s="37">
        <v>0.1</v>
      </c>
      <c r="Y229" s="37"/>
      <c r="Z229" s="37">
        <v>0.1</v>
      </c>
      <c r="AA229" s="37"/>
      <c r="AB229" s="37">
        <v>0.1</v>
      </c>
      <c r="AC229" s="37"/>
      <c r="AD229" s="37">
        <v>0.1</v>
      </c>
      <c r="AE229" s="37"/>
      <c r="AF229" s="37"/>
      <c r="AG229" s="37"/>
      <c r="AH229" s="37">
        <f t="shared" si="13"/>
        <v>0.99999999999999989</v>
      </c>
      <c r="AI229" s="40">
        <f t="shared" si="13"/>
        <v>0</v>
      </c>
      <c r="AJ229" s="22" t="s">
        <v>581</v>
      </c>
      <c r="AK229" s="200"/>
      <c r="AL229" s="197"/>
      <c r="AM229" s="41" t="s">
        <v>301</v>
      </c>
      <c r="AN229" s="41" t="s">
        <v>575</v>
      </c>
      <c r="AO229" s="41" t="s">
        <v>559</v>
      </c>
      <c r="AP229" s="24" t="s">
        <v>303</v>
      </c>
      <c r="AQ229" s="72"/>
    </row>
    <row r="230" spans="1:43" ht="57" hidden="1">
      <c r="A230" s="38" t="s">
        <v>37</v>
      </c>
      <c r="B230" s="39" t="s">
        <v>422</v>
      </c>
      <c r="C230" s="39">
        <v>424</v>
      </c>
      <c r="D230" s="22" t="s">
        <v>573</v>
      </c>
      <c r="E230" s="22" t="s">
        <v>582</v>
      </c>
      <c r="F230" s="23">
        <v>44774</v>
      </c>
      <c r="G230" s="23">
        <v>44803</v>
      </c>
      <c r="H230" s="212"/>
      <c r="I230" s="37">
        <v>0.05</v>
      </c>
      <c r="J230" s="37"/>
      <c r="K230" s="37"/>
      <c r="L230" s="37"/>
      <c r="M230" s="37"/>
      <c r="N230" s="37"/>
      <c r="O230" s="37"/>
      <c r="P230" s="37"/>
      <c r="Q230" s="37"/>
      <c r="R230" s="37"/>
      <c r="S230" s="37"/>
      <c r="T230" s="37"/>
      <c r="U230" s="37"/>
      <c r="V230" s="37"/>
      <c r="W230" s="37"/>
      <c r="X230" s="37">
        <v>1</v>
      </c>
      <c r="Y230" s="37"/>
      <c r="Z230" s="37"/>
      <c r="AA230" s="37"/>
      <c r="AB230" s="37"/>
      <c r="AC230" s="37"/>
      <c r="AD230" s="37"/>
      <c r="AE230" s="37"/>
      <c r="AF230" s="37"/>
      <c r="AG230" s="37"/>
      <c r="AH230" s="37">
        <f t="shared" ref="AH230:AI246" si="14">+J230+L230+N230+P230+R230+T230+V230+X230+Z230+AB230+AD230+AF230</f>
        <v>1</v>
      </c>
      <c r="AI230" s="40">
        <f t="shared" si="14"/>
        <v>0</v>
      </c>
      <c r="AJ230" s="22" t="s">
        <v>535</v>
      </c>
      <c r="AK230" s="168"/>
      <c r="AL230" s="198"/>
      <c r="AM230" s="41" t="s">
        <v>301</v>
      </c>
      <c r="AN230" s="41" t="s">
        <v>575</v>
      </c>
      <c r="AO230" s="41" t="s">
        <v>559</v>
      </c>
      <c r="AP230" s="24" t="s">
        <v>303</v>
      </c>
      <c r="AQ230" s="72"/>
    </row>
    <row r="231" spans="1:43" ht="48" hidden="1" customHeight="1">
      <c r="A231" s="38" t="s">
        <v>37</v>
      </c>
      <c r="B231" s="39" t="s">
        <v>422</v>
      </c>
      <c r="C231" s="39">
        <v>424</v>
      </c>
      <c r="D231" s="22" t="s">
        <v>583</v>
      </c>
      <c r="E231" s="22" t="s">
        <v>584</v>
      </c>
      <c r="F231" s="23">
        <v>44593</v>
      </c>
      <c r="G231" s="23">
        <v>44408</v>
      </c>
      <c r="H231" s="61">
        <v>1</v>
      </c>
      <c r="I231" s="65">
        <v>1</v>
      </c>
      <c r="J231" s="43"/>
      <c r="K231" s="43"/>
      <c r="L231" s="65">
        <v>0.1</v>
      </c>
      <c r="M231" s="43"/>
      <c r="N231" s="65">
        <v>0.15</v>
      </c>
      <c r="O231" s="43"/>
      <c r="P231" s="65">
        <v>0.15</v>
      </c>
      <c r="Q231" s="43"/>
      <c r="R231" s="65">
        <v>0.2</v>
      </c>
      <c r="S231" s="43"/>
      <c r="T231" s="65">
        <v>0.2</v>
      </c>
      <c r="U231" s="43"/>
      <c r="V231" s="65">
        <v>0.2</v>
      </c>
      <c r="W231" s="43"/>
      <c r="X231" s="43"/>
      <c r="Y231" s="43"/>
      <c r="Z231" s="43"/>
      <c r="AA231" s="43"/>
      <c r="AB231" s="43"/>
      <c r="AC231" s="43"/>
      <c r="AD231" s="43"/>
      <c r="AE231" s="43"/>
      <c r="AF231" s="43"/>
      <c r="AG231" s="43"/>
      <c r="AH231" s="37">
        <f>+J231+L231+N231+P231+R231+T231+V231+X231+Z231+AB231+AD231+AF231</f>
        <v>1</v>
      </c>
      <c r="AI231" s="40">
        <f>+K231+M231+O231+Q231+S231+U231+W231+Y231+AA231+AC231+AE231+AG231</f>
        <v>0</v>
      </c>
      <c r="AJ231" s="22" t="s">
        <v>585</v>
      </c>
      <c r="AK231" s="43">
        <v>27.5</v>
      </c>
      <c r="AL231" s="66">
        <v>45000000</v>
      </c>
      <c r="AM231" s="41" t="s">
        <v>301</v>
      </c>
      <c r="AN231" s="41" t="s">
        <v>302</v>
      </c>
      <c r="AO231" s="41" t="s">
        <v>559</v>
      </c>
      <c r="AP231" s="24" t="s">
        <v>303</v>
      </c>
      <c r="AQ231" s="72"/>
    </row>
    <row r="232" spans="1:43" ht="42.75" hidden="1">
      <c r="A232" s="38" t="s">
        <v>37</v>
      </c>
      <c r="B232" s="39" t="s">
        <v>422</v>
      </c>
      <c r="C232" s="39">
        <v>424</v>
      </c>
      <c r="D232" s="22" t="s">
        <v>586</v>
      </c>
      <c r="E232" s="22" t="s">
        <v>587</v>
      </c>
      <c r="F232" s="23">
        <v>44501</v>
      </c>
      <c r="G232" s="23">
        <v>44895</v>
      </c>
      <c r="H232" s="210">
        <f>+I232+I233+I234+I235+I236+I237+I238+I239</f>
        <v>1</v>
      </c>
      <c r="I232" s="37">
        <v>0.1</v>
      </c>
      <c r="J232" s="37"/>
      <c r="K232" s="37"/>
      <c r="L232" s="37"/>
      <c r="M232" s="37"/>
      <c r="N232" s="37"/>
      <c r="O232" s="37"/>
      <c r="P232" s="37"/>
      <c r="Q232" s="37"/>
      <c r="R232" s="37"/>
      <c r="S232" s="37"/>
      <c r="T232" s="37"/>
      <c r="U232" s="37"/>
      <c r="V232" s="37"/>
      <c r="W232" s="37"/>
      <c r="X232" s="37"/>
      <c r="Y232" s="37"/>
      <c r="Z232" s="37"/>
      <c r="AA232" s="37"/>
      <c r="AB232" s="37"/>
      <c r="AC232" s="37"/>
      <c r="AD232" s="37">
        <v>1</v>
      </c>
      <c r="AE232" s="37"/>
      <c r="AF232" s="37"/>
      <c r="AG232" s="37"/>
      <c r="AH232" s="37">
        <f t="shared" si="14"/>
        <v>1</v>
      </c>
      <c r="AI232" s="40">
        <f>+K232+M232+O232+Q232+S232+U232+W232+Y232+AA232+AC232+AE232+AG232</f>
        <v>0</v>
      </c>
      <c r="AJ232" s="22" t="s">
        <v>588</v>
      </c>
      <c r="AK232" s="43" t="s">
        <v>78</v>
      </c>
      <c r="AL232" s="43" t="s">
        <v>78</v>
      </c>
      <c r="AM232" s="41" t="s">
        <v>301</v>
      </c>
      <c r="AN232" s="41" t="s">
        <v>302</v>
      </c>
      <c r="AO232" s="41" t="s">
        <v>559</v>
      </c>
      <c r="AP232" s="24" t="s">
        <v>303</v>
      </c>
      <c r="AQ232" s="72"/>
    </row>
    <row r="233" spans="1:43" ht="42.75" hidden="1">
      <c r="A233" s="38" t="s">
        <v>37</v>
      </c>
      <c r="B233" s="39" t="s">
        <v>422</v>
      </c>
      <c r="C233" s="39">
        <v>424</v>
      </c>
      <c r="D233" s="22" t="s">
        <v>586</v>
      </c>
      <c r="E233" s="22" t="s">
        <v>589</v>
      </c>
      <c r="F233" s="23">
        <v>44774</v>
      </c>
      <c r="G233" s="23">
        <v>44803</v>
      </c>
      <c r="H233" s="211"/>
      <c r="I233" s="37">
        <v>0.1</v>
      </c>
      <c r="J233" s="37"/>
      <c r="K233" s="37"/>
      <c r="L233" s="37"/>
      <c r="M233" s="37"/>
      <c r="N233" s="37"/>
      <c r="O233" s="37"/>
      <c r="P233" s="37"/>
      <c r="Q233" s="37"/>
      <c r="R233" s="37"/>
      <c r="S233" s="37"/>
      <c r="T233" s="37"/>
      <c r="U233" s="37"/>
      <c r="V233" s="37"/>
      <c r="W233" s="37"/>
      <c r="X233" s="37">
        <v>1</v>
      </c>
      <c r="Y233" s="37"/>
      <c r="Z233" s="37"/>
      <c r="AA233" s="37"/>
      <c r="AB233" s="37"/>
      <c r="AC233" s="37"/>
      <c r="AD233" s="37"/>
      <c r="AE233" s="37"/>
      <c r="AF233" s="37"/>
      <c r="AG233" s="37"/>
      <c r="AH233" s="37">
        <f t="shared" si="14"/>
        <v>1</v>
      </c>
      <c r="AI233" s="40">
        <f t="shared" si="14"/>
        <v>0</v>
      </c>
      <c r="AJ233" s="22" t="s">
        <v>588</v>
      </c>
      <c r="AK233" s="43" t="s">
        <v>78</v>
      </c>
      <c r="AL233" s="43" t="s">
        <v>78</v>
      </c>
      <c r="AM233" s="41" t="s">
        <v>301</v>
      </c>
      <c r="AN233" s="41" t="s">
        <v>302</v>
      </c>
      <c r="AO233" s="41" t="s">
        <v>559</v>
      </c>
      <c r="AP233" s="24" t="s">
        <v>303</v>
      </c>
      <c r="AQ233" s="72"/>
    </row>
    <row r="234" spans="1:43" ht="42.75" hidden="1">
      <c r="A234" s="38" t="s">
        <v>37</v>
      </c>
      <c r="B234" s="39" t="s">
        <v>422</v>
      </c>
      <c r="C234" s="39">
        <v>424</v>
      </c>
      <c r="D234" s="22" t="s">
        <v>586</v>
      </c>
      <c r="E234" s="22" t="s">
        <v>590</v>
      </c>
      <c r="F234" s="23">
        <v>44652</v>
      </c>
      <c r="G234" s="23">
        <v>44681</v>
      </c>
      <c r="H234" s="211"/>
      <c r="I234" s="37">
        <v>0.2</v>
      </c>
      <c r="J234" s="37"/>
      <c r="K234" s="37"/>
      <c r="L234" s="37"/>
      <c r="M234" s="37"/>
      <c r="N234" s="37"/>
      <c r="O234" s="37"/>
      <c r="P234" s="37">
        <v>1</v>
      </c>
      <c r="Q234" s="37"/>
      <c r="R234" s="37"/>
      <c r="S234" s="37"/>
      <c r="T234" s="37"/>
      <c r="U234" s="37"/>
      <c r="V234" s="37"/>
      <c r="W234" s="37"/>
      <c r="X234" s="37"/>
      <c r="Y234" s="37"/>
      <c r="Z234" s="37"/>
      <c r="AA234" s="37"/>
      <c r="AB234" s="37"/>
      <c r="AC234" s="37"/>
      <c r="AD234" s="37"/>
      <c r="AE234" s="37"/>
      <c r="AF234" s="37"/>
      <c r="AG234" s="37"/>
      <c r="AH234" s="37">
        <f>+J234+L234+N234+P234+R234+T234+V234+X234+Z234+AB234+AD234+AF234</f>
        <v>1</v>
      </c>
      <c r="AI234" s="40">
        <f t="shared" si="14"/>
        <v>0</v>
      </c>
      <c r="AJ234" s="22" t="s">
        <v>591</v>
      </c>
      <c r="AK234" s="43" t="s">
        <v>78</v>
      </c>
      <c r="AL234" s="43" t="s">
        <v>78</v>
      </c>
      <c r="AM234" s="41" t="s">
        <v>301</v>
      </c>
      <c r="AN234" s="41" t="s">
        <v>302</v>
      </c>
      <c r="AO234" s="41" t="s">
        <v>559</v>
      </c>
      <c r="AP234" s="24" t="s">
        <v>303</v>
      </c>
      <c r="AQ234" s="72"/>
    </row>
    <row r="235" spans="1:43" ht="42.75" hidden="1">
      <c r="A235" s="38" t="s">
        <v>37</v>
      </c>
      <c r="B235" s="39" t="s">
        <v>422</v>
      </c>
      <c r="C235" s="39">
        <v>424</v>
      </c>
      <c r="D235" s="22" t="s">
        <v>586</v>
      </c>
      <c r="E235" s="22" t="s">
        <v>592</v>
      </c>
      <c r="F235" s="23">
        <v>44743</v>
      </c>
      <c r="G235" s="23">
        <v>44773</v>
      </c>
      <c r="H235" s="211"/>
      <c r="I235" s="37">
        <v>0.2</v>
      </c>
      <c r="J235" s="37"/>
      <c r="K235" s="37"/>
      <c r="L235" s="37"/>
      <c r="M235" s="37"/>
      <c r="N235" s="37"/>
      <c r="O235" s="37"/>
      <c r="P235" s="37"/>
      <c r="Q235" s="37"/>
      <c r="R235" s="37"/>
      <c r="S235" s="37"/>
      <c r="T235" s="37"/>
      <c r="U235" s="37"/>
      <c r="V235" s="37">
        <v>1</v>
      </c>
      <c r="W235" s="37"/>
      <c r="X235" s="37"/>
      <c r="Y235" s="37"/>
      <c r="Z235" s="37"/>
      <c r="AA235" s="37"/>
      <c r="AB235" s="37"/>
      <c r="AC235" s="37"/>
      <c r="AD235" s="37"/>
      <c r="AE235" s="37"/>
      <c r="AF235" s="37"/>
      <c r="AG235" s="37"/>
      <c r="AH235" s="37">
        <f t="shared" si="14"/>
        <v>1</v>
      </c>
      <c r="AI235" s="40">
        <f t="shared" si="14"/>
        <v>0</v>
      </c>
      <c r="AJ235" s="22" t="s">
        <v>591</v>
      </c>
      <c r="AK235" s="43" t="s">
        <v>78</v>
      </c>
      <c r="AL235" s="43" t="s">
        <v>78</v>
      </c>
      <c r="AM235" s="41" t="s">
        <v>301</v>
      </c>
      <c r="AN235" s="41" t="s">
        <v>302</v>
      </c>
      <c r="AO235" s="41" t="s">
        <v>559</v>
      </c>
      <c r="AP235" s="24" t="s">
        <v>303</v>
      </c>
      <c r="AQ235" s="72"/>
    </row>
    <row r="236" spans="1:43" ht="42.75" hidden="1">
      <c r="A236" s="38" t="s">
        <v>37</v>
      </c>
      <c r="B236" s="39" t="s">
        <v>422</v>
      </c>
      <c r="C236" s="39">
        <v>424</v>
      </c>
      <c r="D236" s="22" t="s">
        <v>586</v>
      </c>
      <c r="E236" s="22" t="s">
        <v>593</v>
      </c>
      <c r="F236" s="23">
        <v>44713</v>
      </c>
      <c r="G236" s="23">
        <v>44742</v>
      </c>
      <c r="H236" s="211"/>
      <c r="I236" s="37">
        <v>0.1</v>
      </c>
      <c r="J236" s="37"/>
      <c r="K236" s="37"/>
      <c r="L236" s="37"/>
      <c r="M236" s="37"/>
      <c r="N236" s="37"/>
      <c r="O236" s="37"/>
      <c r="P236" s="37"/>
      <c r="Q236" s="37"/>
      <c r="R236" s="37"/>
      <c r="S236" s="37"/>
      <c r="T236" s="37">
        <v>1</v>
      </c>
      <c r="U236" s="37"/>
      <c r="V236" s="37"/>
      <c r="W236" s="37"/>
      <c r="X236" s="37"/>
      <c r="Y236" s="37"/>
      <c r="Z236" s="37"/>
      <c r="AA236" s="37"/>
      <c r="AB236" s="37"/>
      <c r="AC236" s="37"/>
      <c r="AD236" s="37"/>
      <c r="AE236" s="37"/>
      <c r="AF236" s="37"/>
      <c r="AG236" s="37"/>
      <c r="AH236" s="37">
        <f t="shared" si="14"/>
        <v>1</v>
      </c>
      <c r="AI236" s="40">
        <f t="shared" si="14"/>
        <v>0</v>
      </c>
      <c r="AJ236" s="22" t="s">
        <v>594</v>
      </c>
      <c r="AK236" s="43" t="s">
        <v>78</v>
      </c>
      <c r="AL236" s="43" t="s">
        <v>78</v>
      </c>
      <c r="AM236" s="41" t="s">
        <v>301</v>
      </c>
      <c r="AN236" s="41" t="s">
        <v>302</v>
      </c>
      <c r="AO236" s="41" t="s">
        <v>559</v>
      </c>
      <c r="AP236" s="24" t="s">
        <v>303</v>
      </c>
      <c r="AQ236" s="72"/>
    </row>
    <row r="237" spans="1:43" ht="57.75" hidden="1" customHeight="1">
      <c r="A237" s="38" t="s">
        <v>37</v>
      </c>
      <c r="B237" s="39" t="s">
        <v>422</v>
      </c>
      <c r="C237" s="39">
        <v>424</v>
      </c>
      <c r="D237" s="22" t="s">
        <v>586</v>
      </c>
      <c r="E237" s="22" t="s">
        <v>595</v>
      </c>
      <c r="F237" s="23">
        <v>44805</v>
      </c>
      <c r="G237" s="23">
        <v>44834</v>
      </c>
      <c r="H237" s="211"/>
      <c r="I237" s="37">
        <v>0.1</v>
      </c>
      <c r="J237" s="37"/>
      <c r="K237" s="37"/>
      <c r="L237" s="37"/>
      <c r="M237" s="37"/>
      <c r="N237" s="37"/>
      <c r="O237" s="37"/>
      <c r="P237" s="37"/>
      <c r="Q237" s="37"/>
      <c r="R237" s="37"/>
      <c r="S237" s="37"/>
      <c r="T237" s="37"/>
      <c r="U237" s="37"/>
      <c r="V237" s="37"/>
      <c r="W237" s="37"/>
      <c r="X237" s="37"/>
      <c r="Y237" s="37"/>
      <c r="Z237" s="37">
        <v>1</v>
      </c>
      <c r="AA237" s="37"/>
      <c r="AB237" s="37"/>
      <c r="AC237" s="37"/>
      <c r="AD237" s="37"/>
      <c r="AE237" s="37"/>
      <c r="AF237" s="37"/>
      <c r="AG237" s="37"/>
      <c r="AH237" s="37">
        <f t="shared" si="14"/>
        <v>1</v>
      </c>
      <c r="AI237" s="40">
        <f t="shared" si="14"/>
        <v>0</v>
      </c>
      <c r="AJ237" s="22" t="s">
        <v>594</v>
      </c>
      <c r="AK237" s="43" t="s">
        <v>78</v>
      </c>
      <c r="AL237" s="43" t="s">
        <v>78</v>
      </c>
      <c r="AM237" s="41" t="s">
        <v>301</v>
      </c>
      <c r="AN237" s="41" t="s">
        <v>302</v>
      </c>
      <c r="AO237" s="41" t="s">
        <v>559</v>
      </c>
      <c r="AP237" s="24" t="s">
        <v>303</v>
      </c>
      <c r="AQ237" s="72"/>
    </row>
    <row r="238" spans="1:43" ht="42.75" hidden="1">
      <c r="A238" s="38" t="s">
        <v>37</v>
      </c>
      <c r="B238" s="39" t="s">
        <v>422</v>
      </c>
      <c r="C238" s="39">
        <v>424</v>
      </c>
      <c r="D238" s="22" t="s">
        <v>586</v>
      </c>
      <c r="E238" s="22" t="s">
        <v>555</v>
      </c>
      <c r="F238" s="23">
        <v>44713</v>
      </c>
      <c r="G238" s="23">
        <v>44742</v>
      </c>
      <c r="H238" s="211"/>
      <c r="I238" s="65">
        <v>0.1</v>
      </c>
      <c r="J238" s="43"/>
      <c r="K238" s="43"/>
      <c r="L238" s="43"/>
      <c r="M238" s="43"/>
      <c r="N238" s="43"/>
      <c r="O238" s="43"/>
      <c r="P238" s="43"/>
      <c r="Q238" s="43"/>
      <c r="R238" s="43"/>
      <c r="S238" s="43"/>
      <c r="T238" s="65">
        <v>1</v>
      </c>
      <c r="U238" s="43"/>
      <c r="V238" s="43"/>
      <c r="W238" s="43"/>
      <c r="X238" s="43"/>
      <c r="Y238" s="43"/>
      <c r="Z238" s="43"/>
      <c r="AA238" s="43"/>
      <c r="AB238" s="43"/>
      <c r="AC238" s="43"/>
      <c r="AD238" s="43"/>
      <c r="AE238" s="43"/>
      <c r="AF238" s="43"/>
      <c r="AG238" s="43"/>
      <c r="AH238" s="37">
        <f t="shared" si="14"/>
        <v>1</v>
      </c>
      <c r="AI238" s="40">
        <f t="shared" si="14"/>
        <v>0</v>
      </c>
      <c r="AJ238" s="22" t="s">
        <v>506</v>
      </c>
      <c r="AK238" s="43" t="s">
        <v>78</v>
      </c>
      <c r="AL238" s="43" t="s">
        <v>78</v>
      </c>
      <c r="AM238" s="41" t="s">
        <v>301</v>
      </c>
      <c r="AN238" s="41" t="s">
        <v>302</v>
      </c>
      <c r="AO238" s="41" t="s">
        <v>559</v>
      </c>
      <c r="AP238" s="24" t="s">
        <v>303</v>
      </c>
      <c r="AQ238" s="72"/>
    </row>
    <row r="239" spans="1:43" ht="42.75" hidden="1">
      <c r="A239" s="38" t="s">
        <v>37</v>
      </c>
      <c r="B239" s="39" t="s">
        <v>422</v>
      </c>
      <c r="C239" s="39">
        <v>424</v>
      </c>
      <c r="D239" s="45" t="s">
        <v>586</v>
      </c>
      <c r="E239" s="45" t="s">
        <v>596</v>
      </c>
      <c r="F239" s="23">
        <v>44593</v>
      </c>
      <c r="G239" s="23">
        <v>44907</v>
      </c>
      <c r="H239" s="212"/>
      <c r="I239" s="65">
        <v>0.1</v>
      </c>
      <c r="J239" s="37"/>
      <c r="K239" s="37"/>
      <c r="L239" s="37">
        <v>0.05</v>
      </c>
      <c r="M239" s="37"/>
      <c r="N239" s="37">
        <v>0.1</v>
      </c>
      <c r="O239" s="37"/>
      <c r="P239" s="37">
        <v>0.1</v>
      </c>
      <c r="Q239" s="37"/>
      <c r="R239" s="37">
        <v>0.1</v>
      </c>
      <c r="S239" s="37"/>
      <c r="T239" s="37">
        <v>0.1</v>
      </c>
      <c r="U239" s="37"/>
      <c r="V239" s="37">
        <v>0.1</v>
      </c>
      <c r="W239" s="37"/>
      <c r="X239" s="37">
        <v>0.1</v>
      </c>
      <c r="Y239" s="37"/>
      <c r="Z239" s="37">
        <v>0.1</v>
      </c>
      <c r="AA239" s="37"/>
      <c r="AB239" s="37">
        <v>0.1</v>
      </c>
      <c r="AC239" s="37"/>
      <c r="AD239" s="37">
        <v>0.1</v>
      </c>
      <c r="AE239" s="37"/>
      <c r="AF239" s="37">
        <v>0.05</v>
      </c>
      <c r="AG239" s="37"/>
      <c r="AH239" s="37">
        <f t="shared" si="14"/>
        <v>0.99999999999999989</v>
      </c>
      <c r="AI239" s="40">
        <f t="shared" si="14"/>
        <v>0</v>
      </c>
      <c r="AJ239" s="22" t="s">
        <v>597</v>
      </c>
      <c r="AK239" s="43" t="s">
        <v>78</v>
      </c>
      <c r="AL239" s="43" t="s">
        <v>78</v>
      </c>
      <c r="AM239" s="41" t="s">
        <v>301</v>
      </c>
      <c r="AN239" s="41" t="s">
        <v>302</v>
      </c>
      <c r="AO239" s="41" t="s">
        <v>559</v>
      </c>
      <c r="AP239" s="24" t="s">
        <v>303</v>
      </c>
      <c r="AQ239" s="72"/>
    </row>
    <row r="240" spans="1:43" ht="142.5" hidden="1">
      <c r="A240" s="38" t="s">
        <v>395</v>
      </c>
      <c r="B240" s="39" t="s">
        <v>396</v>
      </c>
      <c r="C240" s="39">
        <v>326</v>
      </c>
      <c r="D240" s="22" t="s">
        <v>598</v>
      </c>
      <c r="E240" s="22" t="s">
        <v>599</v>
      </c>
      <c r="F240" s="23">
        <v>44562</v>
      </c>
      <c r="G240" s="23">
        <v>44926</v>
      </c>
      <c r="H240" s="60">
        <f>+I240</f>
        <v>1</v>
      </c>
      <c r="I240" s="37">
        <v>1</v>
      </c>
      <c r="J240" s="37">
        <v>8.3333333333333343E-2</v>
      </c>
      <c r="K240" s="37"/>
      <c r="L240" s="37">
        <v>8.3333333333333343E-2</v>
      </c>
      <c r="M240" s="37"/>
      <c r="N240" s="37">
        <v>8.3333333333333343E-2</v>
      </c>
      <c r="O240" s="37"/>
      <c r="P240" s="37">
        <v>8.3333333333333343E-2</v>
      </c>
      <c r="Q240" s="37"/>
      <c r="R240" s="37">
        <v>8.3333333333333343E-2</v>
      </c>
      <c r="S240" s="37"/>
      <c r="T240" s="37">
        <v>8.3333333333333343E-2</v>
      </c>
      <c r="U240" s="37"/>
      <c r="V240" s="37">
        <v>8.3333333333333343E-2</v>
      </c>
      <c r="W240" s="37"/>
      <c r="X240" s="37">
        <v>8.3333333333333343E-2</v>
      </c>
      <c r="Y240" s="37"/>
      <c r="Z240" s="37">
        <v>8.3333333333333343E-2</v>
      </c>
      <c r="AA240" s="37"/>
      <c r="AB240" s="37">
        <v>8.3333333333333343E-2</v>
      </c>
      <c r="AC240" s="37"/>
      <c r="AD240" s="37">
        <v>8.3333333333333343E-2</v>
      </c>
      <c r="AE240" s="37"/>
      <c r="AF240" s="37">
        <v>8.3333333333333343E-2</v>
      </c>
      <c r="AG240" s="37"/>
      <c r="AH240" s="37">
        <f t="shared" si="14"/>
        <v>1.0000000000000002</v>
      </c>
      <c r="AI240" s="40">
        <f t="shared" si="14"/>
        <v>0</v>
      </c>
      <c r="AJ240" s="22" t="s">
        <v>600</v>
      </c>
      <c r="AK240" s="41">
        <v>17</v>
      </c>
      <c r="AL240" s="196">
        <v>396377767</v>
      </c>
      <c r="AM240" s="41" t="s">
        <v>601</v>
      </c>
      <c r="AN240" s="41" t="s">
        <v>602</v>
      </c>
      <c r="AO240" s="24" t="s">
        <v>603</v>
      </c>
      <c r="AP240" s="24" t="s">
        <v>401</v>
      </c>
      <c r="AQ240" s="72"/>
    </row>
    <row r="241" spans="1:43" ht="57" hidden="1" customHeight="1">
      <c r="A241" s="38" t="s">
        <v>395</v>
      </c>
      <c r="B241" s="39" t="s">
        <v>396</v>
      </c>
      <c r="C241" s="39">
        <v>326</v>
      </c>
      <c r="D241" s="22" t="s">
        <v>604</v>
      </c>
      <c r="E241" s="22" t="s">
        <v>605</v>
      </c>
      <c r="F241" s="23">
        <v>44713</v>
      </c>
      <c r="G241" s="23">
        <v>44926</v>
      </c>
      <c r="H241" s="173">
        <f>+I241+I242</f>
        <v>1</v>
      </c>
      <c r="I241" s="37">
        <v>0.5</v>
      </c>
      <c r="J241" s="37"/>
      <c r="K241" s="37"/>
      <c r="L241" s="37"/>
      <c r="M241" s="37"/>
      <c r="N241" s="37"/>
      <c r="O241" s="37"/>
      <c r="P241" s="37"/>
      <c r="Q241" s="37"/>
      <c r="R241" s="37"/>
      <c r="S241" s="37"/>
      <c r="T241" s="37">
        <v>0.5</v>
      </c>
      <c r="U241" s="37"/>
      <c r="V241" s="37"/>
      <c r="W241" s="37"/>
      <c r="X241" s="37"/>
      <c r="Y241" s="37"/>
      <c r="Z241" s="37"/>
      <c r="AA241" s="37"/>
      <c r="AB241" s="37"/>
      <c r="AC241" s="37"/>
      <c r="AD241" s="37">
        <v>0.5</v>
      </c>
      <c r="AE241" s="37"/>
      <c r="AF241" s="37"/>
      <c r="AG241" s="37"/>
      <c r="AH241" s="37">
        <f>+J241+L241+N241+P241+R241+T241+V241+X241+Z241+AB241+AD241+AF241</f>
        <v>1</v>
      </c>
      <c r="AI241" s="40">
        <f>+K241+M241+O241+Q241+S241+U241+W241+Y241+AA241+AC241+AE241+AG241</f>
        <v>0</v>
      </c>
      <c r="AJ241" s="22" t="s">
        <v>606</v>
      </c>
      <c r="AK241" s="43" t="s">
        <v>78</v>
      </c>
      <c r="AL241" s="200"/>
      <c r="AM241" s="41" t="s">
        <v>601</v>
      </c>
      <c r="AN241" s="41" t="s">
        <v>602</v>
      </c>
      <c r="AO241" s="24" t="s">
        <v>603</v>
      </c>
      <c r="AP241" s="24" t="s">
        <v>401</v>
      </c>
      <c r="AQ241" s="72"/>
    </row>
    <row r="242" spans="1:43" ht="57" hidden="1" customHeight="1">
      <c r="A242" s="38" t="s">
        <v>395</v>
      </c>
      <c r="B242" s="39" t="s">
        <v>396</v>
      </c>
      <c r="C242" s="39">
        <v>326</v>
      </c>
      <c r="D242" s="22" t="s">
        <v>604</v>
      </c>
      <c r="E242" s="22" t="s">
        <v>607</v>
      </c>
      <c r="F242" s="23">
        <v>44713</v>
      </c>
      <c r="G242" s="23">
        <v>44742</v>
      </c>
      <c r="H242" s="173"/>
      <c r="I242" s="37">
        <v>0.5</v>
      </c>
      <c r="J242" s="37"/>
      <c r="K242" s="37"/>
      <c r="L242" s="37"/>
      <c r="M242" s="37"/>
      <c r="N242" s="37"/>
      <c r="O242" s="37"/>
      <c r="P242" s="37"/>
      <c r="Q242" s="37"/>
      <c r="R242" s="37"/>
      <c r="S242" s="37"/>
      <c r="T242" s="37">
        <v>1</v>
      </c>
      <c r="U242" s="37"/>
      <c r="V242" s="37"/>
      <c r="W242" s="37"/>
      <c r="X242" s="37"/>
      <c r="Y242" s="37"/>
      <c r="Z242" s="37"/>
      <c r="AA242" s="37"/>
      <c r="AB242" s="37"/>
      <c r="AC242" s="37"/>
      <c r="AD242" s="37"/>
      <c r="AE242" s="37"/>
      <c r="AF242" s="37"/>
      <c r="AG242" s="37"/>
      <c r="AH242" s="37">
        <f>+J242+L242+N242+P242+R242+T242+V242+X242+Z242+AB242+AD242+AF242</f>
        <v>1</v>
      </c>
      <c r="AI242" s="40">
        <f>+K242+M242+O242+Q242+S242+U242+W242+Y242+AA242+AC242+AE242+AG242</f>
        <v>0</v>
      </c>
      <c r="AJ242" s="22" t="s">
        <v>608</v>
      </c>
      <c r="AK242" s="43" t="s">
        <v>78</v>
      </c>
      <c r="AL242" s="200"/>
      <c r="AM242" s="41" t="s">
        <v>601</v>
      </c>
      <c r="AN242" s="41" t="s">
        <v>602</v>
      </c>
      <c r="AO242" s="24" t="s">
        <v>603</v>
      </c>
      <c r="AP242" s="24" t="s">
        <v>401</v>
      </c>
      <c r="AQ242" s="72"/>
    </row>
    <row r="243" spans="1:43" ht="71.25" hidden="1">
      <c r="A243" s="38" t="s">
        <v>395</v>
      </c>
      <c r="B243" s="39" t="s">
        <v>396</v>
      </c>
      <c r="C243" s="39">
        <v>326</v>
      </c>
      <c r="D243" s="22" t="s">
        <v>609</v>
      </c>
      <c r="E243" s="22" t="s">
        <v>610</v>
      </c>
      <c r="F243" s="23">
        <v>44621</v>
      </c>
      <c r="G243" s="23">
        <v>44681</v>
      </c>
      <c r="H243" s="173">
        <f>+I243+I244+I245+I246+I247</f>
        <v>1</v>
      </c>
      <c r="I243" s="37">
        <v>0.2</v>
      </c>
      <c r="J243" s="37"/>
      <c r="K243" s="37"/>
      <c r="L243" s="37"/>
      <c r="M243" s="37"/>
      <c r="N243" s="37">
        <v>0.5</v>
      </c>
      <c r="O243" s="37"/>
      <c r="P243" s="37">
        <v>0.5</v>
      </c>
      <c r="Q243" s="37"/>
      <c r="R243" s="37"/>
      <c r="S243" s="37"/>
      <c r="T243" s="37"/>
      <c r="U243" s="37"/>
      <c r="V243" s="37"/>
      <c r="W243" s="37"/>
      <c r="X243" s="37"/>
      <c r="Y243" s="37"/>
      <c r="Z243" s="37"/>
      <c r="AA243" s="37"/>
      <c r="AB243" s="37"/>
      <c r="AC243" s="37"/>
      <c r="AD243" s="37"/>
      <c r="AE243" s="37"/>
      <c r="AF243" s="37"/>
      <c r="AG243" s="37"/>
      <c r="AH243" s="37">
        <f t="shared" si="14"/>
        <v>1</v>
      </c>
      <c r="AI243" s="40">
        <f t="shared" si="14"/>
        <v>0</v>
      </c>
      <c r="AJ243" s="22" t="s">
        <v>611</v>
      </c>
      <c r="AK243" s="201">
        <v>1</v>
      </c>
      <c r="AL243" s="197"/>
      <c r="AM243" s="41" t="s">
        <v>601</v>
      </c>
      <c r="AN243" s="41" t="s">
        <v>602</v>
      </c>
      <c r="AO243" s="24" t="s">
        <v>603</v>
      </c>
      <c r="AP243" s="24" t="s">
        <v>401</v>
      </c>
      <c r="AQ243" s="72"/>
    </row>
    <row r="244" spans="1:43" ht="71.25" hidden="1">
      <c r="A244" s="38" t="s">
        <v>395</v>
      </c>
      <c r="B244" s="39" t="s">
        <v>396</v>
      </c>
      <c r="C244" s="39">
        <v>326</v>
      </c>
      <c r="D244" s="22" t="s">
        <v>609</v>
      </c>
      <c r="E244" s="22" t="s">
        <v>612</v>
      </c>
      <c r="F244" s="23">
        <v>44652</v>
      </c>
      <c r="G244" s="23">
        <v>44681</v>
      </c>
      <c r="H244" s="173"/>
      <c r="I244" s="37">
        <v>0.2</v>
      </c>
      <c r="J244" s="37"/>
      <c r="K244" s="37"/>
      <c r="L244" s="37"/>
      <c r="M244" s="37"/>
      <c r="N244" s="37"/>
      <c r="O244" s="37"/>
      <c r="P244" s="37">
        <v>1</v>
      </c>
      <c r="Q244" s="37"/>
      <c r="R244" s="37"/>
      <c r="S244" s="37"/>
      <c r="T244" s="37"/>
      <c r="U244" s="37"/>
      <c r="V244" s="37"/>
      <c r="W244" s="37"/>
      <c r="X244" s="37"/>
      <c r="Y244" s="37"/>
      <c r="Z244" s="37"/>
      <c r="AA244" s="37"/>
      <c r="AB244" s="37"/>
      <c r="AC244" s="37"/>
      <c r="AD244" s="37"/>
      <c r="AE244" s="37"/>
      <c r="AF244" s="37"/>
      <c r="AG244" s="37"/>
      <c r="AH244" s="37">
        <f t="shared" si="14"/>
        <v>1</v>
      </c>
      <c r="AI244" s="40">
        <f t="shared" si="14"/>
        <v>0</v>
      </c>
      <c r="AJ244" s="22" t="s">
        <v>613</v>
      </c>
      <c r="AK244" s="201"/>
      <c r="AL244" s="197"/>
      <c r="AM244" s="41" t="s">
        <v>601</v>
      </c>
      <c r="AN244" s="41" t="s">
        <v>602</v>
      </c>
      <c r="AO244" s="24" t="s">
        <v>603</v>
      </c>
      <c r="AP244" s="24" t="s">
        <v>401</v>
      </c>
      <c r="AQ244" s="72"/>
    </row>
    <row r="245" spans="1:43" ht="71.25" hidden="1">
      <c r="A245" s="38" t="s">
        <v>395</v>
      </c>
      <c r="B245" s="39" t="s">
        <v>396</v>
      </c>
      <c r="C245" s="39">
        <v>326</v>
      </c>
      <c r="D245" s="22" t="s">
        <v>609</v>
      </c>
      <c r="E245" s="22" t="s">
        <v>614</v>
      </c>
      <c r="F245" s="23">
        <v>44682</v>
      </c>
      <c r="G245" s="23">
        <v>44742</v>
      </c>
      <c r="H245" s="173"/>
      <c r="I245" s="37">
        <v>0.1</v>
      </c>
      <c r="J245" s="37"/>
      <c r="K245" s="37"/>
      <c r="L245" s="37"/>
      <c r="M245" s="37"/>
      <c r="N245" s="37"/>
      <c r="O245" s="37"/>
      <c r="P245" s="37"/>
      <c r="Q245" s="37"/>
      <c r="R245" s="37">
        <v>0.5</v>
      </c>
      <c r="S245" s="37"/>
      <c r="T245" s="37">
        <v>0.5</v>
      </c>
      <c r="U245" s="37"/>
      <c r="V245" s="37"/>
      <c r="W245" s="37"/>
      <c r="X245" s="37"/>
      <c r="Y245" s="37"/>
      <c r="Z245" s="37"/>
      <c r="AA245" s="37"/>
      <c r="AB245" s="37"/>
      <c r="AC245" s="37"/>
      <c r="AD245" s="37"/>
      <c r="AE245" s="37"/>
      <c r="AF245" s="37"/>
      <c r="AG245" s="37"/>
      <c r="AH245" s="37">
        <f t="shared" si="14"/>
        <v>1</v>
      </c>
      <c r="AI245" s="40">
        <f t="shared" si="14"/>
        <v>0</v>
      </c>
      <c r="AJ245" s="22" t="s">
        <v>615</v>
      </c>
      <c r="AK245" s="201"/>
      <c r="AL245" s="197"/>
      <c r="AM245" s="41" t="s">
        <v>601</v>
      </c>
      <c r="AN245" s="41" t="s">
        <v>602</v>
      </c>
      <c r="AO245" s="24" t="s">
        <v>603</v>
      </c>
      <c r="AP245" s="24" t="s">
        <v>401</v>
      </c>
      <c r="AQ245" s="72"/>
    </row>
    <row r="246" spans="1:43" ht="71.25" hidden="1">
      <c r="A246" s="38" t="s">
        <v>395</v>
      </c>
      <c r="B246" s="39" t="s">
        <v>396</v>
      </c>
      <c r="C246" s="39">
        <v>326</v>
      </c>
      <c r="D246" s="22" t="s">
        <v>609</v>
      </c>
      <c r="E246" s="22" t="s">
        <v>616</v>
      </c>
      <c r="F246" s="23">
        <v>44713</v>
      </c>
      <c r="G246" s="23">
        <v>44742</v>
      </c>
      <c r="H246" s="173"/>
      <c r="I246" s="37">
        <v>0.4</v>
      </c>
      <c r="J246" s="37"/>
      <c r="K246" s="37"/>
      <c r="L246" s="37"/>
      <c r="M246" s="37"/>
      <c r="N246" s="37"/>
      <c r="O246" s="37"/>
      <c r="P246" s="37"/>
      <c r="Q246" s="37"/>
      <c r="R246" s="37"/>
      <c r="S246" s="37"/>
      <c r="T246" s="37">
        <v>1</v>
      </c>
      <c r="U246" s="37"/>
      <c r="V246" s="37"/>
      <c r="W246" s="37"/>
      <c r="X246" s="37"/>
      <c r="Y246" s="37"/>
      <c r="Z246" s="37"/>
      <c r="AA246" s="37"/>
      <c r="AB246" s="37"/>
      <c r="AC246" s="37"/>
      <c r="AD246" s="37"/>
      <c r="AE246" s="37"/>
      <c r="AF246" s="37"/>
      <c r="AG246" s="37"/>
      <c r="AH246" s="37">
        <f t="shared" si="14"/>
        <v>1</v>
      </c>
      <c r="AI246" s="40">
        <f t="shared" si="14"/>
        <v>0</v>
      </c>
      <c r="AJ246" s="22" t="s">
        <v>617</v>
      </c>
      <c r="AK246" s="201"/>
      <c r="AL246" s="197"/>
      <c r="AM246" s="41" t="s">
        <v>601</v>
      </c>
      <c r="AN246" s="41" t="s">
        <v>602</v>
      </c>
      <c r="AO246" s="24" t="s">
        <v>603</v>
      </c>
      <c r="AP246" s="24" t="s">
        <v>401</v>
      </c>
      <c r="AQ246" s="72"/>
    </row>
    <row r="247" spans="1:43" ht="71.25" hidden="1">
      <c r="A247" s="38" t="s">
        <v>395</v>
      </c>
      <c r="B247" s="39" t="s">
        <v>396</v>
      </c>
      <c r="C247" s="39">
        <v>326</v>
      </c>
      <c r="D247" s="22" t="s">
        <v>609</v>
      </c>
      <c r="E247" s="22" t="s">
        <v>618</v>
      </c>
      <c r="F247" s="23">
        <v>44774</v>
      </c>
      <c r="G247" s="23">
        <v>44803</v>
      </c>
      <c r="H247" s="173"/>
      <c r="I247" s="37">
        <v>0.1</v>
      </c>
      <c r="J247" s="37"/>
      <c r="K247" s="37"/>
      <c r="L247" s="37"/>
      <c r="M247" s="37"/>
      <c r="N247" s="37"/>
      <c r="O247" s="37"/>
      <c r="P247" s="37"/>
      <c r="Q247" s="37"/>
      <c r="R247" s="37"/>
      <c r="S247" s="37"/>
      <c r="T247" s="37"/>
      <c r="U247" s="37"/>
      <c r="V247" s="37"/>
      <c r="W247" s="37"/>
      <c r="X247" s="37">
        <v>1</v>
      </c>
      <c r="Y247" s="37"/>
      <c r="Z247" s="37"/>
      <c r="AA247" s="37"/>
      <c r="AB247" s="37"/>
      <c r="AC247" s="37"/>
      <c r="AD247" s="37"/>
      <c r="AE247" s="37"/>
      <c r="AF247" s="37"/>
      <c r="AG247" s="37"/>
      <c r="AH247" s="37">
        <f t="shared" ref="AH247:AI273" si="15">+J247+L247+N247+P247+R247+T247+V247+X247+Z247+AB247+AD247+AF247</f>
        <v>1</v>
      </c>
      <c r="AI247" s="40">
        <f t="shared" si="15"/>
        <v>0</v>
      </c>
      <c r="AJ247" s="22" t="s">
        <v>619</v>
      </c>
      <c r="AK247" s="201"/>
      <c r="AL247" s="198"/>
      <c r="AM247" s="41" t="s">
        <v>601</v>
      </c>
      <c r="AN247" s="41" t="s">
        <v>602</v>
      </c>
      <c r="AO247" s="24" t="s">
        <v>603</v>
      </c>
      <c r="AP247" s="24" t="s">
        <v>401</v>
      </c>
      <c r="AQ247" s="72"/>
    </row>
    <row r="248" spans="1:43" ht="71.25" hidden="1">
      <c r="A248" s="38" t="s">
        <v>37</v>
      </c>
      <c r="B248" s="39" t="s">
        <v>422</v>
      </c>
      <c r="C248" s="39">
        <v>432</v>
      </c>
      <c r="D248" s="22" t="s">
        <v>620</v>
      </c>
      <c r="E248" s="22" t="s">
        <v>621</v>
      </c>
      <c r="F248" s="23">
        <v>44593</v>
      </c>
      <c r="G248" s="23">
        <v>44651</v>
      </c>
      <c r="H248" s="173">
        <f>I248+I249+I250+I251</f>
        <v>1</v>
      </c>
      <c r="I248" s="37">
        <v>0.4</v>
      </c>
      <c r="J248" s="37"/>
      <c r="K248" s="37"/>
      <c r="L248" s="37">
        <v>0.5</v>
      </c>
      <c r="M248" s="37"/>
      <c r="N248" s="37">
        <v>0.5</v>
      </c>
      <c r="O248" s="37"/>
      <c r="P248" s="37"/>
      <c r="Q248" s="37"/>
      <c r="R248" s="37"/>
      <c r="S248" s="37"/>
      <c r="T248" s="37"/>
      <c r="U248" s="37"/>
      <c r="V248" s="37"/>
      <c r="W248" s="37"/>
      <c r="X248" s="37"/>
      <c r="Y248" s="37"/>
      <c r="Z248" s="37"/>
      <c r="AA248" s="37"/>
      <c r="AB248" s="37"/>
      <c r="AC248" s="37"/>
      <c r="AD248" s="37"/>
      <c r="AE248" s="37"/>
      <c r="AF248" s="37"/>
      <c r="AG248" s="37"/>
      <c r="AH248" s="37">
        <f t="shared" si="15"/>
        <v>1</v>
      </c>
      <c r="AI248" s="40">
        <f t="shared" si="15"/>
        <v>0</v>
      </c>
      <c r="AJ248" s="22" t="s">
        <v>622</v>
      </c>
      <c r="AK248" s="207">
        <v>0.26</v>
      </c>
      <c r="AL248" s="196">
        <v>268830000</v>
      </c>
      <c r="AM248" s="41" t="s">
        <v>601</v>
      </c>
      <c r="AN248" s="41" t="s">
        <v>602</v>
      </c>
      <c r="AO248" s="24" t="s">
        <v>603</v>
      </c>
      <c r="AP248" s="24" t="s">
        <v>401</v>
      </c>
      <c r="AQ248" s="72"/>
    </row>
    <row r="249" spans="1:43" ht="71.25" hidden="1">
      <c r="A249" s="38" t="s">
        <v>37</v>
      </c>
      <c r="B249" s="39" t="s">
        <v>422</v>
      </c>
      <c r="C249" s="39">
        <v>432</v>
      </c>
      <c r="D249" s="22" t="s">
        <v>620</v>
      </c>
      <c r="E249" s="22" t="s">
        <v>623</v>
      </c>
      <c r="F249" s="23">
        <v>44652</v>
      </c>
      <c r="G249" s="23">
        <v>44681</v>
      </c>
      <c r="H249" s="173"/>
      <c r="I249" s="37">
        <v>0.1</v>
      </c>
      <c r="J249" s="37"/>
      <c r="K249" s="37"/>
      <c r="L249" s="37"/>
      <c r="M249" s="37"/>
      <c r="N249" s="37"/>
      <c r="O249" s="37"/>
      <c r="P249" s="37">
        <v>1</v>
      </c>
      <c r="Q249" s="37"/>
      <c r="R249" s="37"/>
      <c r="S249" s="37"/>
      <c r="T249" s="37"/>
      <c r="U249" s="37"/>
      <c r="V249" s="37"/>
      <c r="W249" s="37"/>
      <c r="X249" s="37"/>
      <c r="Y249" s="37"/>
      <c r="Z249" s="37"/>
      <c r="AA249" s="37"/>
      <c r="AB249" s="37"/>
      <c r="AC249" s="37"/>
      <c r="AD249" s="37"/>
      <c r="AE249" s="37"/>
      <c r="AF249" s="37"/>
      <c r="AG249" s="37"/>
      <c r="AH249" s="37">
        <f t="shared" si="15"/>
        <v>1</v>
      </c>
      <c r="AI249" s="40">
        <f t="shared" si="15"/>
        <v>0</v>
      </c>
      <c r="AJ249" s="22" t="s">
        <v>624</v>
      </c>
      <c r="AK249" s="207"/>
      <c r="AL249" s="197"/>
      <c r="AM249" s="41" t="s">
        <v>601</v>
      </c>
      <c r="AN249" s="41" t="s">
        <v>602</v>
      </c>
      <c r="AO249" s="24" t="s">
        <v>603</v>
      </c>
      <c r="AP249" s="24" t="s">
        <v>401</v>
      </c>
      <c r="AQ249" s="72"/>
    </row>
    <row r="250" spans="1:43" ht="42.75" hidden="1">
      <c r="A250" s="38" t="s">
        <v>37</v>
      </c>
      <c r="B250" s="39" t="s">
        <v>422</v>
      </c>
      <c r="C250" s="39">
        <v>432</v>
      </c>
      <c r="D250" s="22" t="s">
        <v>620</v>
      </c>
      <c r="E250" s="22" t="s">
        <v>625</v>
      </c>
      <c r="F250" s="23">
        <v>44682</v>
      </c>
      <c r="G250" s="23">
        <v>44712</v>
      </c>
      <c r="H250" s="173"/>
      <c r="I250" s="37">
        <v>0.35</v>
      </c>
      <c r="J250" s="37"/>
      <c r="K250" s="37"/>
      <c r="L250" s="37"/>
      <c r="M250" s="37"/>
      <c r="N250" s="37"/>
      <c r="O250" s="37"/>
      <c r="P250" s="37"/>
      <c r="Q250" s="37"/>
      <c r="R250" s="37">
        <v>1</v>
      </c>
      <c r="S250" s="37"/>
      <c r="T250" s="37"/>
      <c r="U250" s="37"/>
      <c r="V250" s="37"/>
      <c r="W250" s="37"/>
      <c r="X250" s="37"/>
      <c r="Y250" s="37"/>
      <c r="Z250" s="37"/>
      <c r="AA250" s="37"/>
      <c r="AB250" s="37"/>
      <c r="AC250" s="37"/>
      <c r="AD250" s="37"/>
      <c r="AE250" s="37"/>
      <c r="AF250" s="37"/>
      <c r="AG250" s="37"/>
      <c r="AH250" s="37">
        <f t="shared" si="15"/>
        <v>1</v>
      </c>
      <c r="AI250" s="40">
        <f t="shared" si="15"/>
        <v>0</v>
      </c>
      <c r="AJ250" s="22" t="s">
        <v>626</v>
      </c>
      <c r="AK250" s="207"/>
      <c r="AL250" s="197"/>
      <c r="AM250" s="41" t="s">
        <v>601</v>
      </c>
      <c r="AN250" s="41" t="s">
        <v>602</v>
      </c>
      <c r="AO250" s="24" t="s">
        <v>603</v>
      </c>
      <c r="AP250" s="24" t="s">
        <v>401</v>
      </c>
      <c r="AQ250" s="72"/>
    </row>
    <row r="251" spans="1:43" ht="42.75" hidden="1">
      <c r="A251" s="38" t="s">
        <v>37</v>
      </c>
      <c r="B251" s="39" t="s">
        <v>422</v>
      </c>
      <c r="C251" s="39">
        <v>432</v>
      </c>
      <c r="D251" s="22" t="s">
        <v>620</v>
      </c>
      <c r="E251" s="22" t="s">
        <v>627</v>
      </c>
      <c r="F251" s="23">
        <v>44713</v>
      </c>
      <c r="G251" s="23">
        <v>44742</v>
      </c>
      <c r="H251" s="173"/>
      <c r="I251" s="37">
        <v>0.15</v>
      </c>
      <c r="J251" s="37"/>
      <c r="K251" s="37"/>
      <c r="L251" s="37"/>
      <c r="M251" s="37"/>
      <c r="N251" s="37"/>
      <c r="O251" s="37"/>
      <c r="P251" s="37"/>
      <c r="Q251" s="37"/>
      <c r="R251" s="37"/>
      <c r="S251" s="37"/>
      <c r="T251" s="37">
        <v>1</v>
      </c>
      <c r="U251" s="37"/>
      <c r="V251" s="37"/>
      <c r="W251" s="37"/>
      <c r="X251" s="37"/>
      <c r="Y251" s="37"/>
      <c r="Z251" s="37"/>
      <c r="AA251" s="37"/>
      <c r="AB251" s="37"/>
      <c r="AC251" s="37"/>
      <c r="AD251" s="37"/>
      <c r="AE251" s="37"/>
      <c r="AF251" s="37"/>
      <c r="AG251" s="37"/>
      <c r="AH251" s="37">
        <f t="shared" si="15"/>
        <v>1</v>
      </c>
      <c r="AI251" s="40">
        <f t="shared" si="15"/>
        <v>0</v>
      </c>
      <c r="AJ251" s="22" t="s">
        <v>628</v>
      </c>
      <c r="AK251" s="207"/>
      <c r="AL251" s="198"/>
      <c r="AM251" s="41" t="s">
        <v>601</v>
      </c>
      <c r="AN251" s="41" t="s">
        <v>602</v>
      </c>
      <c r="AO251" s="24" t="s">
        <v>603</v>
      </c>
      <c r="AP251" s="24" t="s">
        <v>401</v>
      </c>
      <c r="AQ251" s="72"/>
    </row>
    <row r="252" spans="1:43" ht="58.5" hidden="1">
      <c r="A252" s="38" t="s">
        <v>37</v>
      </c>
      <c r="B252" s="39" t="s">
        <v>422</v>
      </c>
      <c r="C252" s="39">
        <v>432</v>
      </c>
      <c r="D252" s="22" t="s">
        <v>629</v>
      </c>
      <c r="E252" s="22" t="s">
        <v>630</v>
      </c>
      <c r="F252" s="23">
        <v>44713</v>
      </c>
      <c r="G252" s="23">
        <v>44926</v>
      </c>
      <c r="H252" s="173">
        <f>+I252+I253+I254+I255</f>
        <v>1</v>
      </c>
      <c r="I252" s="37">
        <v>0.25</v>
      </c>
      <c r="J252" s="37"/>
      <c r="K252" s="37"/>
      <c r="L252" s="37"/>
      <c r="M252" s="37"/>
      <c r="N252" s="37"/>
      <c r="O252" s="37"/>
      <c r="P252" s="37"/>
      <c r="Q252" s="37"/>
      <c r="R252" s="37"/>
      <c r="S252" s="37"/>
      <c r="T252" s="37">
        <v>0.5</v>
      </c>
      <c r="U252" s="37"/>
      <c r="V252" s="37"/>
      <c r="W252" s="37"/>
      <c r="X252" s="37"/>
      <c r="Y252" s="37"/>
      <c r="Z252" s="37"/>
      <c r="AA252" s="37"/>
      <c r="AB252" s="37"/>
      <c r="AC252" s="37"/>
      <c r="AD252" s="37">
        <v>0.5</v>
      </c>
      <c r="AE252" s="37"/>
      <c r="AF252" s="37"/>
      <c r="AG252" s="37"/>
      <c r="AH252" s="37">
        <f t="shared" si="15"/>
        <v>1</v>
      </c>
      <c r="AI252" s="40">
        <f t="shared" si="15"/>
        <v>0</v>
      </c>
      <c r="AJ252" s="22" t="s">
        <v>606</v>
      </c>
      <c r="AK252" s="43" t="s">
        <v>78</v>
      </c>
      <c r="AL252" s="43" t="s">
        <v>78</v>
      </c>
      <c r="AM252" s="41" t="s">
        <v>601</v>
      </c>
      <c r="AN252" s="41" t="s">
        <v>602</v>
      </c>
      <c r="AO252" s="24" t="s">
        <v>603</v>
      </c>
      <c r="AP252" s="24" t="s">
        <v>401</v>
      </c>
      <c r="AQ252" s="72"/>
    </row>
    <row r="253" spans="1:43" ht="85.5" hidden="1">
      <c r="A253" s="38" t="s">
        <v>37</v>
      </c>
      <c r="B253" s="39" t="s">
        <v>422</v>
      </c>
      <c r="C253" s="39">
        <v>432</v>
      </c>
      <c r="D253" s="22" t="s">
        <v>629</v>
      </c>
      <c r="E253" s="22" t="s">
        <v>631</v>
      </c>
      <c r="F253" s="23">
        <v>44593</v>
      </c>
      <c r="G253" s="23">
        <v>44712</v>
      </c>
      <c r="H253" s="173"/>
      <c r="I253" s="37">
        <v>0.25</v>
      </c>
      <c r="J253" s="37"/>
      <c r="K253" s="37"/>
      <c r="L253" s="37">
        <v>0.25</v>
      </c>
      <c r="M253" s="37"/>
      <c r="N253" s="37">
        <v>0.25</v>
      </c>
      <c r="O253" s="37"/>
      <c r="P253" s="37">
        <v>0.25</v>
      </c>
      <c r="Q253" s="37"/>
      <c r="R253" s="37">
        <v>0.25</v>
      </c>
      <c r="S253" s="37"/>
      <c r="T253" s="37"/>
      <c r="U253" s="37"/>
      <c r="V253" s="37"/>
      <c r="W253" s="37"/>
      <c r="X253" s="37"/>
      <c r="Y253" s="37"/>
      <c r="Z253" s="37"/>
      <c r="AA253" s="37"/>
      <c r="AB253" s="37"/>
      <c r="AC253" s="37"/>
      <c r="AD253" s="37"/>
      <c r="AE253" s="37"/>
      <c r="AF253" s="37"/>
      <c r="AG253" s="37"/>
      <c r="AH253" s="37">
        <f t="shared" si="15"/>
        <v>1</v>
      </c>
      <c r="AI253" s="40">
        <f t="shared" si="15"/>
        <v>0</v>
      </c>
      <c r="AJ253" s="22" t="s">
        <v>632</v>
      </c>
      <c r="AK253" s="43" t="s">
        <v>78</v>
      </c>
      <c r="AL253" s="43" t="s">
        <v>78</v>
      </c>
      <c r="AM253" s="41" t="s">
        <v>601</v>
      </c>
      <c r="AN253" s="41" t="s">
        <v>602</v>
      </c>
      <c r="AO253" s="24" t="s">
        <v>603</v>
      </c>
      <c r="AP253" s="24" t="s">
        <v>401</v>
      </c>
      <c r="AQ253" s="72"/>
    </row>
    <row r="254" spans="1:43" ht="58.5" hidden="1">
      <c r="A254" s="38" t="s">
        <v>37</v>
      </c>
      <c r="B254" s="39" t="s">
        <v>422</v>
      </c>
      <c r="C254" s="39">
        <v>432</v>
      </c>
      <c r="D254" s="22" t="s">
        <v>629</v>
      </c>
      <c r="E254" s="22" t="s">
        <v>633</v>
      </c>
      <c r="F254" s="23">
        <v>44713</v>
      </c>
      <c r="G254" s="23">
        <v>44895</v>
      </c>
      <c r="H254" s="173"/>
      <c r="I254" s="37">
        <v>0.25</v>
      </c>
      <c r="J254" s="37"/>
      <c r="K254" s="37"/>
      <c r="L254" s="37"/>
      <c r="M254" s="37"/>
      <c r="N254" s="37"/>
      <c r="O254" s="37"/>
      <c r="P254" s="37"/>
      <c r="Q254" s="37"/>
      <c r="R254" s="37"/>
      <c r="S254" s="37"/>
      <c r="T254" s="37">
        <v>0.3</v>
      </c>
      <c r="U254" s="37"/>
      <c r="V254" s="37"/>
      <c r="W254" s="37"/>
      <c r="X254" s="37"/>
      <c r="Y254" s="37"/>
      <c r="Z254" s="37"/>
      <c r="AA254" s="37"/>
      <c r="AB254" s="37">
        <v>0.35</v>
      </c>
      <c r="AC254" s="37"/>
      <c r="AD254" s="37">
        <v>0.35</v>
      </c>
      <c r="AE254" s="37"/>
      <c r="AF254" s="37"/>
      <c r="AG254" s="37"/>
      <c r="AH254" s="37">
        <f t="shared" si="15"/>
        <v>0.99999999999999989</v>
      </c>
      <c r="AI254" s="40">
        <f t="shared" si="15"/>
        <v>0</v>
      </c>
      <c r="AJ254" s="22" t="s">
        <v>634</v>
      </c>
      <c r="AK254" s="43" t="s">
        <v>78</v>
      </c>
      <c r="AL254" s="43" t="s">
        <v>78</v>
      </c>
      <c r="AM254" s="41" t="s">
        <v>601</v>
      </c>
      <c r="AN254" s="41" t="s">
        <v>602</v>
      </c>
      <c r="AO254" s="24" t="s">
        <v>603</v>
      </c>
      <c r="AP254" s="24" t="s">
        <v>401</v>
      </c>
      <c r="AQ254" s="72"/>
    </row>
    <row r="255" spans="1:43" ht="58.5" hidden="1">
      <c r="A255" s="38" t="s">
        <v>37</v>
      </c>
      <c r="B255" s="39" t="s">
        <v>422</v>
      </c>
      <c r="C255" s="39">
        <v>432</v>
      </c>
      <c r="D255" s="22" t="s">
        <v>629</v>
      </c>
      <c r="E255" s="22" t="s">
        <v>635</v>
      </c>
      <c r="F255" s="23">
        <v>44896</v>
      </c>
      <c r="G255" s="23">
        <v>44926</v>
      </c>
      <c r="H255" s="173"/>
      <c r="I255" s="37">
        <v>0.25</v>
      </c>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v>1</v>
      </c>
      <c r="AG255" s="37"/>
      <c r="AH255" s="37">
        <f t="shared" si="15"/>
        <v>1</v>
      </c>
      <c r="AI255" s="40">
        <f t="shared" si="15"/>
        <v>0</v>
      </c>
      <c r="AJ255" s="22" t="s">
        <v>636</v>
      </c>
      <c r="AK255" s="43" t="s">
        <v>78</v>
      </c>
      <c r="AL255" s="43" t="s">
        <v>78</v>
      </c>
      <c r="AM255" s="41" t="s">
        <v>601</v>
      </c>
      <c r="AN255" s="41" t="s">
        <v>602</v>
      </c>
      <c r="AO255" s="24" t="s">
        <v>603</v>
      </c>
      <c r="AP255" s="24" t="s">
        <v>401</v>
      </c>
      <c r="AQ255" s="72"/>
    </row>
    <row r="256" spans="1:43" ht="85.5" hidden="1">
      <c r="A256" s="38" t="s">
        <v>37</v>
      </c>
      <c r="B256" s="39" t="s">
        <v>637</v>
      </c>
      <c r="C256" s="39">
        <v>550</v>
      </c>
      <c r="D256" s="22" t="s">
        <v>638</v>
      </c>
      <c r="E256" s="22" t="s">
        <v>639</v>
      </c>
      <c r="F256" s="23">
        <v>44713</v>
      </c>
      <c r="G256" s="23">
        <v>44926</v>
      </c>
      <c r="H256" s="173">
        <f>+I256+I257+I258+I259+I260</f>
        <v>1</v>
      </c>
      <c r="I256" s="37">
        <v>0.15</v>
      </c>
      <c r="J256" s="37"/>
      <c r="K256" s="37"/>
      <c r="L256" s="37"/>
      <c r="M256" s="37"/>
      <c r="N256" s="37"/>
      <c r="O256" s="37"/>
      <c r="P256" s="37"/>
      <c r="Q256" s="37"/>
      <c r="R256" s="37"/>
      <c r="S256" s="37"/>
      <c r="T256" s="37">
        <v>0.5</v>
      </c>
      <c r="U256" s="37"/>
      <c r="V256" s="37"/>
      <c r="W256" s="37"/>
      <c r="X256" s="37"/>
      <c r="Y256" s="37"/>
      <c r="Z256" s="37"/>
      <c r="AA256" s="37"/>
      <c r="AB256" s="37"/>
      <c r="AC256" s="37"/>
      <c r="AD256" s="37">
        <v>0.5</v>
      </c>
      <c r="AE256" s="37"/>
      <c r="AF256" s="37"/>
      <c r="AG256" s="37"/>
      <c r="AH256" s="37">
        <f t="shared" si="15"/>
        <v>1</v>
      </c>
      <c r="AI256" s="40">
        <f t="shared" si="15"/>
        <v>0</v>
      </c>
      <c r="AJ256" s="22" t="s">
        <v>640</v>
      </c>
      <c r="AK256" s="201">
        <v>1</v>
      </c>
      <c r="AL256" s="196">
        <v>126690000</v>
      </c>
      <c r="AM256" s="41" t="s">
        <v>601</v>
      </c>
      <c r="AN256" s="41" t="s">
        <v>602</v>
      </c>
      <c r="AO256" s="24" t="s">
        <v>603</v>
      </c>
      <c r="AP256" s="24" t="s">
        <v>401</v>
      </c>
      <c r="AQ256" s="72"/>
    </row>
    <row r="257" spans="1:43" ht="43.5" hidden="1">
      <c r="A257" s="38" t="s">
        <v>37</v>
      </c>
      <c r="B257" s="39" t="s">
        <v>637</v>
      </c>
      <c r="C257" s="39">
        <v>550</v>
      </c>
      <c r="D257" s="22" t="s">
        <v>638</v>
      </c>
      <c r="E257" s="22" t="s">
        <v>641</v>
      </c>
      <c r="F257" s="23">
        <v>44621</v>
      </c>
      <c r="G257" s="23">
        <v>44651</v>
      </c>
      <c r="H257" s="173"/>
      <c r="I257" s="37">
        <v>0.25</v>
      </c>
      <c r="J257" s="37"/>
      <c r="K257" s="37"/>
      <c r="L257" s="37"/>
      <c r="M257" s="37"/>
      <c r="N257" s="37">
        <v>1</v>
      </c>
      <c r="O257" s="37"/>
      <c r="P257" s="37"/>
      <c r="Q257" s="37"/>
      <c r="R257" s="37"/>
      <c r="S257" s="37"/>
      <c r="T257" s="37"/>
      <c r="U257" s="37"/>
      <c r="V257" s="37"/>
      <c r="W257" s="37"/>
      <c r="X257" s="37"/>
      <c r="Y257" s="37"/>
      <c r="Z257" s="37"/>
      <c r="AA257" s="37"/>
      <c r="AB257" s="37"/>
      <c r="AC257" s="37"/>
      <c r="AD257" s="37"/>
      <c r="AE257" s="37"/>
      <c r="AF257" s="37"/>
      <c r="AG257" s="37"/>
      <c r="AH257" s="37">
        <f t="shared" si="15"/>
        <v>1</v>
      </c>
      <c r="AI257" s="40">
        <f t="shared" si="15"/>
        <v>0</v>
      </c>
      <c r="AJ257" s="22" t="s">
        <v>642</v>
      </c>
      <c r="AK257" s="201"/>
      <c r="AL257" s="197"/>
      <c r="AM257" s="41" t="s">
        <v>601</v>
      </c>
      <c r="AN257" s="41" t="s">
        <v>602</v>
      </c>
      <c r="AO257" s="24" t="s">
        <v>603</v>
      </c>
      <c r="AP257" s="24" t="s">
        <v>401</v>
      </c>
      <c r="AQ257" s="72"/>
    </row>
    <row r="258" spans="1:43" ht="43.5" hidden="1">
      <c r="A258" s="38" t="s">
        <v>37</v>
      </c>
      <c r="B258" s="39" t="s">
        <v>637</v>
      </c>
      <c r="C258" s="39">
        <v>550</v>
      </c>
      <c r="D258" s="22" t="s">
        <v>638</v>
      </c>
      <c r="E258" s="22" t="s">
        <v>643</v>
      </c>
      <c r="F258" s="23">
        <v>44652</v>
      </c>
      <c r="G258" s="23">
        <v>44926</v>
      </c>
      <c r="H258" s="173"/>
      <c r="I258" s="37">
        <v>0.3</v>
      </c>
      <c r="J258" s="37"/>
      <c r="K258" s="37"/>
      <c r="L258" s="37"/>
      <c r="M258" s="37"/>
      <c r="N258" s="37"/>
      <c r="O258" s="37"/>
      <c r="P258" s="37">
        <v>0.2</v>
      </c>
      <c r="Q258" s="37"/>
      <c r="R258" s="37"/>
      <c r="S258" s="37"/>
      <c r="T258" s="37">
        <v>0.2</v>
      </c>
      <c r="U258" s="37"/>
      <c r="V258" s="37"/>
      <c r="W258" s="37"/>
      <c r="X258" s="37">
        <v>0.2</v>
      </c>
      <c r="Y258" s="37"/>
      <c r="Z258" s="37"/>
      <c r="AA258" s="37"/>
      <c r="AB258" s="37">
        <v>0.2</v>
      </c>
      <c r="AC258" s="37"/>
      <c r="AD258" s="37"/>
      <c r="AE258" s="37"/>
      <c r="AF258" s="37">
        <v>0.2</v>
      </c>
      <c r="AG258" s="37"/>
      <c r="AH258" s="37">
        <f t="shared" si="15"/>
        <v>1</v>
      </c>
      <c r="AI258" s="40">
        <f t="shared" si="15"/>
        <v>0</v>
      </c>
      <c r="AJ258" s="22" t="s">
        <v>644</v>
      </c>
      <c r="AK258" s="201"/>
      <c r="AL258" s="197"/>
      <c r="AM258" s="41" t="s">
        <v>601</v>
      </c>
      <c r="AN258" s="41" t="s">
        <v>602</v>
      </c>
      <c r="AO258" s="24" t="s">
        <v>603</v>
      </c>
      <c r="AP258" s="24" t="s">
        <v>401</v>
      </c>
      <c r="AQ258" s="72"/>
    </row>
    <row r="259" spans="1:43" ht="43.5" hidden="1">
      <c r="A259" s="38" t="s">
        <v>37</v>
      </c>
      <c r="B259" s="39" t="s">
        <v>637</v>
      </c>
      <c r="C259" s="39">
        <v>550</v>
      </c>
      <c r="D259" s="22" t="s">
        <v>638</v>
      </c>
      <c r="E259" s="22" t="s">
        <v>645</v>
      </c>
      <c r="F259" s="23">
        <v>44621</v>
      </c>
      <c r="G259" s="23" t="s">
        <v>646</v>
      </c>
      <c r="H259" s="173"/>
      <c r="I259" s="37">
        <v>0.1</v>
      </c>
      <c r="J259" s="37"/>
      <c r="K259" s="37"/>
      <c r="L259" s="37"/>
      <c r="M259" s="37"/>
      <c r="N259" s="37">
        <v>0.25</v>
      </c>
      <c r="O259" s="37"/>
      <c r="P259" s="37"/>
      <c r="Q259" s="37"/>
      <c r="R259" s="37"/>
      <c r="S259" s="37"/>
      <c r="T259" s="37">
        <v>0.25</v>
      </c>
      <c r="U259" s="37"/>
      <c r="V259" s="37"/>
      <c r="W259" s="37"/>
      <c r="X259" s="37"/>
      <c r="Y259" s="37"/>
      <c r="Z259" s="37">
        <v>0.25</v>
      </c>
      <c r="AA259" s="37"/>
      <c r="AB259" s="37"/>
      <c r="AC259" s="37"/>
      <c r="AD259" s="37"/>
      <c r="AE259" s="37"/>
      <c r="AF259" s="37">
        <v>0.25</v>
      </c>
      <c r="AG259" s="37"/>
      <c r="AH259" s="37">
        <f t="shared" si="15"/>
        <v>1</v>
      </c>
      <c r="AI259" s="40">
        <f t="shared" si="15"/>
        <v>0</v>
      </c>
      <c r="AJ259" s="22" t="s">
        <v>647</v>
      </c>
      <c r="AK259" s="201"/>
      <c r="AL259" s="197"/>
      <c r="AM259" s="41" t="s">
        <v>601</v>
      </c>
      <c r="AN259" s="41" t="s">
        <v>602</v>
      </c>
      <c r="AO259" s="24" t="s">
        <v>603</v>
      </c>
      <c r="AP259" s="24" t="s">
        <v>401</v>
      </c>
      <c r="AQ259" s="72"/>
    </row>
    <row r="260" spans="1:43" ht="71.25" hidden="1">
      <c r="A260" s="38" t="s">
        <v>37</v>
      </c>
      <c r="B260" s="39" t="s">
        <v>637</v>
      </c>
      <c r="C260" s="39">
        <v>550</v>
      </c>
      <c r="D260" s="22" t="s">
        <v>638</v>
      </c>
      <c r="E260" s="22" t="s">
        <v>648</v>
      </c>
      <c r="F260" s="23">
        <v>44896</v>
      </c>
      <c r="G260" s="23">
        <v>44926</v>
      </c>
      <c r="H260" s="173"/>
      <c r="I260" s="37">
        <v>0.2</v>
      </c>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v>1</v>
      </c>
      <c r="AG260" s="37"/>
      <c r="AH260" s="37">
        <f t="shared" si="15"/>
        <v>1</v>
      </c>
      <c r="AI260" s="40">
        <f t="shared" si="15"/>
        <v>0</v>
      </c>
      <c r="AJ260" s="22" t="s">
        <v>649</v>
      </c>
      <c r="AK260" s="201"/>
      <c r="AL260" s="198"/>
      <c r="AM260" s="41" t="s">
        <v>601</v>
      </c>
      <c r="AN260" s="41" t="s">
        <v>602</v>
      </c>
      <c r="AO260" s="24" t="s">
        <v>603</v>
      </c>
      <c r="AP260" s="24" t="s">
        <v>401</v>
      </c>
      <c r="AQ260" s="72"/>
    </row>
    <row r="261" spans="1:43" ht="100.5" hidden="1" customHeight="1">
      <c r="A261" s="38" t="s">
        <v>37</v>
      </c>
      <c r="B261" s="39" t="s">
        <v>637</v>
      </c>
      <c r="C261" s="39">
        <v>550</v>
      </c>
      <c r="D261" s="22" t="s">
        <v>650</v>
      </c>
      <c r="E261" s="22" t="s">
        <v>651</v>
      </c>
      <c r="F261" s="23">
        <v>44896</v>
      </c>
      <c r="G261" s="23">
        <v>44926</v>
      </c>
      <c r="H261" s="173">
        <f>+I261+I262</f>
        <v>1</v>
      </c>
      <c r="I261" s="37">
        <v>0.5</v>
      </c>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v>1</v>
      </c>
      <c r="AG261" s="37"/>
      <c r="AH261" s="37">
        <f>+J261+L261+N261+P261+R261+T261+V261+X261+Z261+AB261+AD261+AF261</f>
        <v>1</v>
      </c>
      <c r="AI261" s="40">
        <f>+K261+M261+O261+Q261+S261+U261+W261+Y261+AA261+AC261+AE261+AG261</f>
        <v>0</v>
      </c>
      <c r="AJ261" s="22" t="s">
        <v>652</v>
      </c>
      <c r="AK261" s="43" t="s">
        <v>78</v>
      </c>
      <c r="AL261" s="43" t="s">
        <v>78</v>
      </c>
      <c r="AM261" s="41" t="s">
        <v>601</v>
      </c>
      <c r="AN261" s="41" t="s">
        <v>602</v>
      </c>
      <c r="AO261" s="24" t="s">
        <v>603</v>
      </c>
      <c r="AP261" s="24" t="s">
        <v>401</v>
      </c>
      <c r="AQ261" s="72"/>
    </row>
    <row r="262" spans="1:43" ht="114.75" hidden="1" customHeight="1">
      <c r="A262" s="38" t="s">
        <v>37</v>
      </c>
      <c r="B262" s="39" t="s">
        <v>637</v>
      </c>
      <c r="C262" s="39">
        <v>550</v>
      </c>
      <c r="D262" s="22" t="s">
        <v>650</v>
      </c>
      <c r="E262" s="22" t="s">
        <v>653</v>
      </c>
      <c r="F262" s="23">
        <v>44713</v>
      </c>
      <c r="G262" s="23" t="s">
        <v>259</v>
      </c>
      <c r="H262" s="173"/>
      <c r="I262" s="37">
        <v>0.5</v>
      </c>
      <c r="J262" s="37"/>
      <c r="K262" s="37"/>
      <c r="L262" s="37"/>
      <c r="M262" s="37"/>
      <c r="N262" s="37"/>
      <c r="O262" s="37"/>
      <c r="P262" s="37"/>
      <c r="Q262" s="37"/>
      <c r="R262" s="37"/>
      <c r="S262" s="37"/>
      <c r="T262" s="37">
        <v>0.5</v>
      </c>
      <c r="U262" s="37"/>
      <c r="V262" s="37"/>
      <c r="W262" s="37"/>
      <c r="X262" s="37"/>
      <c r="Y262" s="37"/>
      <c r="Z262" s="37"/>
      <c r="AA262" s="37"/>
      <c r="AB262" s="37"/>
      <c r="AC262" s="37"/>
      <c r="AD262" s="37">
        <v>0.5</v>
      </c>
      <c r="AE262" s="37"/>
      <c r="AF262" s="37"/>
      <c r="AG262" s="37"/>
      <c r="AH262" s="37">
        <f>+J262+L262+N262+P262+R262+T262+V262+X262+Z262+AB262+AD262+AF262</f>
        <v>1</v>
      </c>
      <c r="AI262" s="40">
        <f>+K262+M262+O262+Q262+S262+U262+W262+Y262+AA262+AC262+AE262+AG262</f>
        <v>0</v>
      </c>
      <c r="AJ262" s="22" t="s">
        <v>654</v>
      </c>
      <c r="AK262" s="43" t="s">
        <v>78</v>
      </c>
      <c r="AL262" s="43" t="s">
        <v>78</v>
      </c>
      <c r="AM262" s="41" t="s">
        <v>601</v>
      </c>
      <c r="AN262" s="41" t="s">
        <v>602</v>
      </c>
      <c r="AO262" s="24" t="s">
        <v>603</v>
      </c>
      <c r="AP262" s="24" t="s">
        <v>401</v>
      </c>
      <c r="AQ262" s="72"/>
    </row>
    <row r="263" spans="1:43" ht="64.5" hidden="1" customHeight="1">
      <c r="A263" s="38" t="s">
        <v>395</v>
      </c>
      <c r="B263" s="39" t="s">
        <v>396</v>
      </c>
      <c r="C263" s="39">
        <v>329</v>
      </c>
      <c r="D263" s="22" t="s">
        <v>655</v>
      </c>
      <c r="E263" s="22" t="s">
        <v>656</v>
      </c>
      <c r="F263" s="23">
        <v>44774</v>
      </c>
      <c r="G263" s="23">
        <v>44803</v>
      </c>
      <c r="H263" s="173">
        <f>+I263+I264+I265+I266</f>
        <v>1</v>
      </c>
      <c r="I263" s="37">
        <v>0.1</v>
      </c>
      <c r="J263" s="37"/>
      <c r="K263" s="37"/>
      <c r="L263" s="37"/>
      <c r="M263" s="37"/>
      <c r="N263" s="37"/>
      <c r="O263" s="37"/>
      <c r="P263" s="37"/>
      <c r="Q263" s="37"/>
      <c r="R263" s="37"/>
      <c r="S263" s="37"/>
      <c r="T263" s="37">
        <v>0.5</v>
      </c>
      <c r="U263" s="37"/>
      <c r="V263" s="37"/>
      <c r="W263" s="37"/>
      <c r="X263" s="37">
        <v>0.5</v>
      </c>
      <c r="Y263" s="37"/>
      <c r="Z263" s="37"/>
      <c r="AA263" s="37"/>
      <c r="AB263" s="37"/>
      <c r="AC263" s="37"/>
      <c r="AD263" s="37"/>
      <c r="AE263" s="37"/>
      <c r="AF263" s="37"/>
      <c r="AG263" s="37"/>
      <c r="AH263" s="37">
        <f t="shared" si="15"/>
        <v>1</v>
      </c>
      <c r="AI263" s="40">
        <f t="shared" si="15"/>
        <v>0</v>
      </c>
      <c r="AJ263" s="22" t="s">
        <v>657</v>
      </c>
      <c r="AK263" s="201">
        <v>1</v>
      </c>
      <c r="AL263" s="196">
        <v>1822640634</v>
      </c>
      <c r="AM263" s="41" t="s">
        <v>601</v>
      </c>
      <c r="AN263" s="41" t="s">
        <v>602</v>
      </c>
      <c r="AO263" s="24" t="s">
        <v>603</v>
      </c>
      <c r="AP263" s="24" t="s">
        <v>401</v>
      </c>
      <c r="AQ263" s="72"/>
    </row>
    <row r="264" spans="1:43" ht="57.75" hidden="1" customHeight="1">
      <c r="A264" s="38" t="s">
        <v>395</v>
      </c>
      <c r="B264" s="39" t="s">
        <v>396</v>
      </c>
      <c r="C264" s="39">
        <v>329</v>
      </c>
      <c r="D264" s="22" t="s">
        <v>655</v>
      </c>
      <c r="E264" s="22" t="s">
        <v>658</v>
      </c>
      <c r="F264" s="23">
        <v>44593</v>
      </c>
      <c r="G264" s="23">
        <v>44620</v>
      </c>
      <c r="H264" s="173"/>
      <c r="I264" s="37">
        <v>0.2</v>
      </c>
      <c r="J264" s="37"/>
      <c r="K264" s="37"/>
      <c r="L264" s="37">
        <v>1</v>
      </c>
      <c r="M264" s="37"/>
      <c r="N264" s="37"/>
      <c r="O264" s="37"/>
      <c r="P264" s="37"/>
      <c r="Q264" s="37"/>
      <c r="R264" s="37"/>
      <c r="S264" s="37"/>
      <c r="T264" s="37"/>
      <c r="U264" s="37"/>
      <c r="V264" s="37"/>
      <c r="W264" s="37"/>
      <c r="X264" s="37"/>
      <c r="Y264" s="37"/>
      <c r="Z264" s="37"/>
      <c r="AA264" s="37"/>
      <c r="AB264" s="37"/>
      <c r="AC264" s="37"/>
      <c r="AD264" s="37"/>
      <c r="AE264" s="37"/>
      <c r="AF264" s="37"/>
      <c r="AG264" s="37"/>
      <c r="AH264" s="37">
        <f t="shared" si="15"/>
        <v>1</v>
      </c>
      <c r="AI264" s="40">
        <f t="shared" si="15"/>
        <v>0</v>
      </c>
      <c r="AJ264" s="22" t="s">
        <v>659</v>
      </c>
      <c r="AK264" s="201"/>
      <c r="AL264" s="197"/>
      <c r="AM264" s="41" t="s">
        <v>601</v>
      </c>
      <c r="AN264" s="41" t="s">
        <v>602</v>
      </c>
      <c r="AO264" s="24" t="s">
        <v>603</v>
      </c>
      <c r="AP264" s="24" t="s">
        <v>401</v>
      </c>
      <c r="AQ264" s="72"/>
    </row>
    <row r="265" spans="1:43" ht="80.25" hidden="1" customHeight="1">
      <c r="A265" s="38" t="s">
        <v>395</v>
      </c>
      <c r="B265" s="39" t="s">
        <v>396</v>
      </c>
      <c r="C265" s="39">
        <v>329</v>
      </c>
      <c r="D265" s="22" t="s">
        <v>655</v>
      </c>
      <c r="E265" s="22" t="s">
        <v>660</v>
      </c>
      <c r="F265" s="23">
        <v>44621</v>
      </c>
      <c r="G265" s="23" t="s">
        <v>646</v>
      </c>
      <c r="H265" s="173"/>
      <c r="I265" s="37">
        <v>0.6</v>
      </c>
      <c r="J265" s="37"/>
      <c r="K265" s="37"/>
      <c r="L265" s="37"/>
      <c r="M265" s="37"/>
      <c r="N265" s="37">
        <v>0.25</v>
      </c>
      <c r="O265" s="37"/>
      <c r="P265" s="37"/>
      <c r="Q265" s="37"/>
      <c r="R265" s="37"/>
      <c r="S265" s="37"/>
      <c r="T265" s="37">
        <v>0.25</v>
      </c>
      <c r="U265" s="37"/>
      <c r="V265" s="37"/>
      <c r="W265" s="37"/>
      <c r="X265" s="37"/>
      <c r="Y265" s="37"/>
      <c r="Z265" s="37">
        <v>0.25</v>
      </c>
      <c r="AA265" s="37"/>
      <c r="AB265" s="37"/>
      <c r="AC265" s="37"/>
      <c r="AD265" s="37"/>
      <c r="AE265" s="37"/>
      <c r="AF265" s="37">
        <v>0.25</v>
      </c>
      <c r="AG265" s="37"/>
      <c r="AH265" s="37">
        <f t="shared" si="15"/>
        <v>1</v>
      </c>
      <c r="AI265" s="40">
        <f t="shared" si="15"/>
        <v>0</v>
      </c>
      <c r="AJ265" s="22" t="s">
        <v>661</v>
      </c>
      <c r="AK265" s="201"/>
      <c r="AL265" s="197"/>
      <c r="AM265" s="41" t="s">
        <v>601</v>
      </c>
      <c r="AN265" s="41" t="s">
        <v>602</v>
      </c>
      <c r="AO265" s="24" t="s">
        <v>603</v>
      </c>
      <c r="AP265" s="24" t="s">
        <v>401</v>
      </c>
      <c r="AQ265" s="72"/>
    </row>
    <row r="266" spans="1:43" ht="71.25" hidden="1">
      <c r="A266" s="38" t="s">
        <v>395</v>
      </c>
      <c r="B266" s="39" t="s">
        <v>396</v>
      </c>
      <c r="C266" s="39">
        <v>329</v>
      </c>
      <c r="D266" s="22" t="s">
        <v>655</v>
      </c>
      <c r="E266" s="22" t="s">
        <v>662</v>
      </c>
      <c r="F266" s="23">
        <v>44896</v>
      </c>
      <c r="G266" s="23">
        <v>44926</v>
      </c>
      <c r="H266" s="173"/>
      <c r="I266" s="37">
        <v>0.1</v>
      </c>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v>1</v>
      </c>
      <c r="AG266" s="37"/>
      <c r="AH266" s="37">
        <f t="shared" si="15"/>
        <v>1</v>
      </c>
      <c r="AI266" s="40">
        <f t="shared" si="15"/>
        <v>0</v>
      </c>
      <c r="AJ266" s="22" t="s">
        <v>663</v>
      </c>
      <c r="AK266" s="201"/>
      <c r="AL266" s="197"/>
      <c r="AM266" s="41" t="s">
        <v>601</v>
      </c>
      <c r="AN266" s="41" t="s">
        <v>602</v>
      </c>
      <c r="AO266" s="24" t="s">
        <v>603</v>
      </c>
      <c r="AP266" s="24" t="s">
        <v>401</v>
      </c>
      <c r="AQ266" s="72"/>
    </row>
    <row r="267" spans="1:43" ht="71.25" hidden="1" customHeight="1">
      <c r="A267" s="38" t="s">
        <v>395</v>
      </c>
      <c r="B267" s="39" t="s">
        <v>396</v>
      </c>
      <c r="C267" s="39">
        <v>329</v>
      </c>
      <c r="D267" s="22" t="s">
        <v>664</v>
      </c>
      <c r="E267" s="22" t="s">
        <v>665</v>
      </c>
      <c r="F267" s="23">
        <v>44621</v>
      </c>
      <c r="G267" s="23" t="s">
        <v>646</v>
      </c>
      <c r="H267" s="173">
        <f>SUM(I267:I277)</f>
        <v>1</v>
      </c>
      <c r="I267" s="37">
        <v>0.1</v>
      </c>
      <c r="J267" s="37"/>
      <c r="K267" s="37"/>
      <c r="L267" s="37"/>
      <c r="M267" s="37"/>
      <c r="N267" s="37">
        <v>0.25</v>
      </c>
      <c r="O267" s="37"/>
      <c r="P267" s="37"/>
      <c r="Q267" s="37"/>
      <c r="R267" s="37"/>
      <c r="S267" s="37"/>
      <c r="T267" s="37">
        <v>0.25</v>
      </c>
      <c r="U267" s="37"/>
      <c r="V267" s="37"/>
      <c r="W267" s="37"/>
      <c r="X267" s="37"/>
      <c r="Y267" s="37"/>
      <c r="Z267" s="37">
        <v>0.25</v>
      </c>
      <c r="AA267" s="37"/>
      <c r="AB267" s="37"/>
      <c r="AC267" s="37"/>
      <c r="AD267" s="37"/>
      <c r="AE267" s="37"/>
      <c r="AF267" s="37">
        <v>0.25</v>
      </c>
      <c r="AG267" s="37"/>
      <c r="AH267" s="37">
        <f t="shared" si="15"/>
        <v>1</v>
      </c>
      <c r="AI267" s="40">
        <f t="shared" si="15"/>
        <v>0</v>
      </c>
      <c r="AJ267" s="50" t="s">
        <v>666</v>
      </c>
      <c r="AK267" s="43" t="s">
        <v>78</v>
      </c>
      <c r="AL267" s="197"/>
      <c r="AM267" s="41" t="s">
        <v>601</v>
      </c>
      <c r="AN267" s="41" t="s">
        <v>602</v>
      </c>
      <c r="AO267" s="24" t="s">
        <v>603</v>
      </c>
      <c r="AP267" s="24" t="s">
        <v>401</v>
      </c>
      <c r="AQ267" s="72"/>
    </row>
    <row r="268" spans="1:43" ht="58.5" hidden="1" customHeight="1">
      <c r="A268" s="38" t="s">
        <v>395</v>
      </c>
      <c r="B268" s="39" t="s">
        <v>396</v>
      </c>
      <c r="C268" s="39">
        <v>329</v>
      </c>
      <c r="D268" s="22" t="s">
        <v>664</v>
      </c>
      <c r="E268" s="22" t="s">
        <v>667</v>
      </c>
      <c r="F268" s="23">
        <v>44652</v>
      </c>
      <c r="G268" s="23">
        <v>44681</v>
      </c>
      <c r="H268" s="173"/>
      <c r="I268" s="37">
        <v>0.1</v>
      </c>
      <c r="J268" s="37"/>
      <c r="K268" s="37"/>
      <c r="L268" s="37"/>
      <c r="M268" s="37"/>
      <c r="N268" s="37"/>
      <c r="O268" s="37"/>
      <c r="P268" s="37">
        <v>1</v>
      </c>
      <c r="Q268" s="37"/>
      <c r="R268" s="37"/>
      <c r="S268" s="37"/>
      <c r="T268" s="37"/>
      <c r="U268" s="37"/>
      <c r="V268" s="37"/>
      <c r="W268" s="37"/>
      <c r="X268" s="37"/>
      <c r="Y268" s="37"/>
      <c r="Z268" s="37"/>
      <c r="AA268" s="37"/>
      <c r="AB268" s="37"/>
      <c r="AC268" s="37"/>
      <c r="AD268" s="37"/>
      <c r="AE268" s="37"/>
      <c r="AF268" s="37"/>
      <c r="AG268" s="37"/>
      <c r="AH268" s="37">
        <f t="shared" si="15"/>
        <v>1</v>
      </c>
      <c r="AI268" s="40">
        <f t="shared" si="15"/>
        <v>0</v>
      </c>
      <c r="AJ268" s="50" t="s">
        <v>668</v>
      </c>
      <c r="AK268" s="43" t="s">
        <v>78</v>
      </c>
      <c r="AL268" s="197"/>
      <c r="AM268" s="41" t="s">
        <v>601</v>
      </c>
      <c r="AN268" s="41" t="s">
        <v>602</v>
      </c>
      <c r="AO268" s="24" t="s">
        <v>603</v>
      </c>
      <c r="AP268" s="24" t="s">
        <v>401</v>
      </c>
      <c r="AQ268" s="72"/>
    </row>
    <row r="269" spans="1:43" ht="58.5" hidden="1" customHeight="1">
      <c r="A269" s="38" t="s">
        <v>395</v>
      </c>
      <c r="B269" s="39" t="s">
        <v>396</v>
      </c>
      <c r="C269" s="39">
        <v>329</v>
      </c>
      <c r="D269" s="22" t="s">
        <v>664</v>
      </c>
      <c r="E269" s="22" t="s">
        <v>669</v>
      </c>
      <c r="F269" s="23">
        <v>44621</v>
      </c>
      <c r="G269" s="23" t="s">
        <v>646</v>
      </c>
      <c r="H269" s="173"/>
      <c r="I269" s="37">
        <v>0.1</v>
      </c>
      <c r="J269" s="37"/>
      <c r="K269" s="37"/>
      <c r="L269" s="37"/>
      <c r="M269" s="37"/>
      <c r="N269" s="37">
        <v>0.25</v>
      </c>
      <c r="O269" s="37"/>
      <c r="P269" s="37"/>
      <c r="Q269" s="37"/>
      <c r="R269" s="37"/>
      <c r="S269" s="37"/>
      <c r="T269" s="37">
        <v>0.25</v>
      </c>
      <c r="U269" s="37"/>
      <c r="V269" s="37"/>
      <c r="W269" s="37"/>
      <c r="X269" s="37"/>
      <c r="Y269" s="37"/>
      <c r="Z269" s="37">
        <v>0.25</v>
      </c>
      <c r="AA269" s="37"/>
      <c r="AB269" s="37"/>
      <c r="AC269" s="37"/>
      <c r="AD269" s="37"/>
      <c r="AE269" s="37"/>
      <c r="AF269" s="37">
        <v>0.25</v>
      </c>
      <c r="AG269" s="37"/>
      <c r="AH269" s="37">
        <f t="shared" si="15"/>
        <v>1</v>
      </c>
      <c r="AI269" s="40">
        <f t="shared" si="15"/>
        <v>0</v>
      </c>
      <c r="AJ269" s="50" t="s">
        <v>670</v>
      </c>
      <c r="AK269" s="43" t="s">
        <v>78</v>
      </c>
      <c r="AL269" s="197"/>
      <c r="AM269" s="41" t="s">
        <v>601</v>
      </c>
      <c r="AN269" s="41" t="s">
        <v>602</v>
      </c>
      <c r="AO269" s="24" t="s">
        <v>603</v>
      </c>
      <c r="AP269" s="24" t="s">
        <v>401</v>
      </c>
      <c r="AQ269" s="72"/>
    </row>
    <row r="270" spans="1:43" ht="58.5" hidden="1" customHeight="1">
      <c r="A270" s="38" t="s">
        <v>395</v>
      </c>
      <c r="B270" s="39" t="s">
        <v>396</v>
      </c>
      <c r="C270" s="39">
        <v>329</v>
      </c>
      <c r="D270" s="22" t="s">
        <v>671</v>
      </c>
      <c r="E270" s="22" t="s">
        <v>672</v>
      </c>
      <c r="F270" s="23">
        <v>44621</v>
      </c>
      <c r="G270" s="23" t="s">
        <v>646</v>
      </c>
      <c r="H270" s="173"/>
      <c r="I270" s="37">
        <v>0.1</v>
      </c>
      <c r="J270" s="37"/>
      <c r="K270" s="37"/>
      <c r="L270" s="37"/>
      <c r="M270" s="37"/>
      <c r="N270" s="37">
        <v>0.25</v>
      </c>
      <c r="O270" s="37"/>
      <c r="P270" s="37"/>
      <c r="Q270" s="37"/>
      <c r="R270" s="37"/>
      <c r="S270" s="37"/>
      <c r="T270" s="37">
        <v>0.25</v>
      </c>
      <c r="U270" s="37"/>
      <c r="V270" s="37"/>
      <c r="W270" s="37"/>
      <c r="X270" s="37"/>
      <c r="Y270" s="37"/>
      <c r="Z270" s="37">
        <v>0.25</v>
      </c>
      <c r="AA270" s="37"/>
      <c r="AB270" s="37"/>
      <c r="AC270" s="37"/>
      <c r="AD270" s="37"/>
      <c r="AE270" s="37"/>
      <c r="AF270" s="37">
        <v>0.25</v>
      </c>
      <c r="AG270" s="37"/>
      <c r="AH270" s="37">
        <f t="shared" si="15"/>
        <v>1</v>
      </c>
      <c r="AI270" s="40">
        <f t="shared" si="15"/>
        <v>0</v>
      </c>
      <c r="AJ270" s="50" t="s">
        <v>673</v>
      </c>
      <c r="AK270" s="43" t="s">
        <v>78</v>
      </c>
      <c r="AL270" s="197"/>
      <c r="AM270" s="41" t="s">
        <v>601</v>
      </c>
      <c r="AN270" s="41" t="s">
        <v>602</v>
      </c>
      <c r="AO270" s="24" t="s">
        <v>603</v>
      </c>
      <c r="AP270" s="24" t="s">
        <v>401</v>
      </c>
      <c r="AQ270" s="72"/>
    </row>
    <row r="271" spans="1:43" ht="58.5" hidden="1" customHeight="1">
      <c r="A271" s="38" t="s">
        <v>395</v>
      </c>
      <c r="B271" s="39" t="s">
        <v>396</v>
      </c>
      <c r="C271" s="39">
        <v>329</v>
      </c>
      <c r="D271" s="22" t="s">
        <v>664</v>
      </c>
      <c r="E271" s="22" t="s">
        <v>674</v>
      </c>
      <c r="F271" s="23">
        <v>44713</v>
      </c>
      <c r="G271" s="23">
        <v>44742</v>
      </c>
      <c r="H271" s="173"/>
      <c r="I271" s="37">
        <v>0.05</v>
      </c>
      <c r="J271" s="37"/>
      <c r="K271" s="37"/>
      <c r="L271" s="37"/>
      <c r="M271" s="37"/>
      <c r="N271" s="37"/>
      <c r="O271" s="37"/>
      <c r="P271" s="37"/>
      <c r="Q271" s="37"/>
      <c r="R271" s="37"/>
      <c r="S271" s="37"/>
      <c r="T271" s="37">
        <v>1</v>
      </c>
      <c r="U271" s="37"/>
      <c r="V271" s="37"/>
      <c r="W271" s="37"/>
      <c r="X271" s="37"/>
      <c r="Y271" s="37"/>
      <c r="Z271" s="37"/>
      <c r="AA271" s="37"/>
      <c r="AB271" s="37"/>
      <c r="AC271" s="37"/>
      <c r="AD271" s="37"/>
      <c r="AE271" s="37"/>
      <c r="AF271" s="37"/>
      <c r="AG271" s="37"/>
      <c r="AH271" s="37">
        <f t="shared" si="15"/>
        <v>1</v>
      </c>
      <c r="AI271" s="40">
        <f t="shared" si="15"/>
        <v>0</v>
      </c>
      <c r="AJ271" s="50" t="s">
        <v>675</v>
      </c>
      <c r="AK271" s="43" t="s">
        <v>78</v>
      </c>
      <c r="AL271" s="197"/>
      <c r="AM271" s="41" t="s">
        <v>601</v>
      </c>
      <c r="AN271" s="41" t="s">
        <v>602</v>
      </c>
      <c r="AO271" s="24" t="s">
        <v>603</v>
      </c>
      <c r="AP271" s="24" t="s">
        <v>401</v>
      </c>
      <c r="AQ271" s="72"/>
    </row>
    <row r="272" spans="1:43" ht="58.5" hidden="1" customHeight="1">
      <c r="A272" s="38" t="s">
        <v>395</v>
      </c>
      <c r="B272" s="39" t="s">
        <v>396</v>
      </c>
      <c r="C272" s="39">
        <v>329</v>
      </c>
      <c r="D272" s="22" t="s">
        <v>664</v>
      </c>
      <c r="E272" s="22" t="s">
        <v>676</v>
      </c>
      <c r="F272" s="23">
        <v>44621</v>
      </c>
      <c r="G272" s="23">
        <v>44742</v>
      </c>
      <c r="H272" s="173"/>
      <c r="I272" s="37">
        <v>0.1</v>
      </c>
      <c r="J272" s="37"/>
      <c r="K272" s="37"/>
      <c r="L272" s="37"/>
      <c r="M272" s="37"/>
      <c r="N272" s="37">
        <v>0.5</v>
      </c>
      <c r="O272" s="37"/>
      <c r="P272" s="37"/>
      <c r="Q272" s="37"/>
      <c r="R272" s="37"/>
      <c r="S272" s="37"/>
      <c r="T272" s="37">
        <v>0.5</v>
      </c>
      <c r="U272" s="37"/>
      <c r="V272" s="37"/>
      <c r="W272" s="37"/>
      <c r="X272" s="37"/>
      <c r="Y272" s="37"/>
      <c r="Z272" s="37"/>
      <c r="AA272" s="37"/>
      <c r="AB272" s="37"/>
      <c r="AC272" s="37"/>
      <c r="AD272" s="37"/>
      <c r="AE272" s="37"/>
      <c r="AF272" s="37"/>
      <c r="AG272" s="37"/>
      <c r="AH272" s="37">
        <f t="shared" si="15"/>
        <v>1</v>
      </c>
      <c r="AI272" s="40">
        <f t="shared" si="15"/>
        <v>0</v>
      </c>
      <c r="AJ272" s="50" t="s">
        <v>677</v>
      </c>
      <c r="AK272" s="43" t="s">
        <v>78</v>
      </c>
      <c r="AL272" s="197"/>
      <c r="AM272" s="41" t="s">
        <v>601</v>
      </c>
      <c r="AN272" s="41" t="s">
        <v>602</v>
      </c>
      <c r="AO272" s="24" t="s">
        <v>603</v>
      </c>
      <c r="AP272" s="24" t="s">
        <v>401</v>
      </c>
      <c r="AQ272" s="72"/>
    </row>
    <row r="273" spans="1:43" ht="58.5" hidden="1" customHeight="1">
      <c r="A273" s="38" t="s">
        <v>395</v>
      </c>
      <c r="B273" s="39" t="s">
        <v>396</v>
      </c>
      <c r="C273" s="39">
        <v>329</v>
      </c>
      <c r="D273" s="22" t="s">
        <v>671</v>
      </c>
      <c r="E273" s="22" t="s">
        <v>678</v>
      </c>
      <c r="F273" s="23">
        <v>44743</v>
      </c>
      <c r="G273" s="23">
        <v>44926</v>
      </c>
      <c r="H273" s="173"/>
      <c r="I273" s="37">
        <v>0.1</v>
      </c>
      <c r="J273" s="37"/>
      <c r="K273" s="37"/>
      <c r="L273" s="37"/>
      <c r="M273" s="37"/>
      <c r="N273" s="37"/>
      <c r="O273" s="37"/>
      <c r="P273" s="37"/>
      <c r="Q273" s="37"/>
      <c r="R273" s="37"/>
      <c r="S273" s="37"/>
      <c r="T273" s="37"/>
      <c r="U273" s="37"/>
      <c r="V273" s="37">
        <v>0.3</v>
      </c>
      <c r="W273" s="37"/>
      <c r="X273" s="37"/>
      <c r="Y273" s="37"/>
      <c r="Z273" s="37">
        <v>0.35</v>
      </c>
      <c r="AA273" s="37"/>
      <c r="AB273" s="37"/>
      <c r="AC273" s="37"/>
      <c r="AD273" s="37"/>
      <c r="AE273" s="37"/>
      <c r="AF273" s="37">
        <v>0.35</v>
      </c>
      <c r="AG273" s="37"/>
      <c r="AH273" s="37">
        <f t="shared" si="15"/>
        <v>0.99999999999999989</v>
      </c>
      <c r="AI273" s="40">
        <f t="shared" si="15"/>
        <v>0</v>
      </c>
      <c r="AJ273" s="50" t="s">
        <v>679</v>
      </c>
      <c r="AK273" s="43" t="s">
        <v>78</v>
      </c>
      <c r="AL273" s="197"/>
      <c r="AM273" s="41" t="s">
        <v>601</v>
      </c>
      <c r="AN273" s="41" t="s">
        <v>602</v>
      </c>
      <c r="AO273" s="24" t="s">
        <v>603</v>
      </c>
      <c r="AP273" s="24" t="s">
        <v>401</v>
      </c>
      <c r="AQ273" s="72"/>
    </row>
    <row r="274" spans="1:43" ht="58.5" hidden="1" customHeight="1">
      <c r="A274" s="38" t="s">
        <v>395</v>
      </c>
      <c r="B274" s="39" t="s">
        <v>396</v>
      </c>
      <c r="C274" s="39">
        <v>329</v>
      </c>
      <c r="D274" s="22" t="s">
        <v>664</v>
      </c>
      <c r="E274" s="22" t="s">
        <v>680</v>
      </c>
      <c r="F274" s="23">
        <v>44713</v>
      </c>
      <c r="G274" s="23">
        <v>44742</v>
      </c>
      <c r="H274" s="173"/>
      <c r="I274" s="37">
        <v>0.1</v>
      </c>
      <c r="J274" s="37"/>
      <c r="K274" s="37"/>
      <c r="L274" s="37"/>
      <c r="M274" s="37"/>
      <c r="N274" s="37"/>
      <c r="O274" s="37"/>
      <c r="P274" s="37"/>
      <c r="Q274" s="37"/>
      <c r="R274" s="37"/>
      <c r="S274" s="37"/>
      <c r="T274" s="37">
        <v>1</v>
      </c>
      <c r="U274" s="37"/>
      <c r="V274" s="37"/>
      <c r="W274" s="37"/>
      <c r="X274" s="37"/>
      <c r="Y274" s="37"/>
      <c r="Z274" s="37"/>
      <c r="AA274" s="37"/>
      <c r="AB274" s="37"/>
      <c r="AC274" s="37"/>
      <c r="AD274" s="37"/>
      <c r="AE274" s="37"/>
      <c r="AF274" s="37"/>
      <c r="AG274" s="37"/>
      <c r="AH274" s="37">
        <f>+J274+L274+N274+P274+R274+T274+V274+X274+Z274+AB274+AD274+AF274</f>
        <v>1</v>
      </c>
      <c r="AI274" s="40">
        <f>+K274+M274+O274+Q274+S274+U274+W274+Y274+AA274+AC274+AE274+AG274</f>
        <v>0</v>
      </c>
      <c r="AJ274" s="50" t="s">
        <v>681</v>
      </c>
      <c r="AK274" s="43" t="s">
        <v>78</v>
      </c>
      <c r="AL274" s="197"/>
      <c r="AM274" s="41" t="s">
        <v>601</v>
      </c>
      <c r="AN274" s="41" t="s">
        <v>602</v>
      </c>
      <c r="AO274" s="24" t="s">
        <v>603</v>
      </c>
      <c r="AP274" s="24" t="s">
        <v>401</v>
      </c>
      <c r="AQ274" s="72"/>
    </row>
    <row r="275" spans="1:43" ht="58.5" hidden="1" customHeight="1">
      <c r="A275" s="38" t="s">
        <v>395</v>
      </c>
      <c r="B275" s="39" t="s">
        <v>396</v>
      </c>
      <c r="C275" s="39">
        <v>329</v>
      </c>
      <c r="D275" s="22" t="s">
        <v>664</v>
      </c>
      <c r="E275" s="22" t="s">
        <v>682</v>
      </c>
      <c r="F275" s="23">
        <v>44593</v>
      </c>
      <c r="G275" s="23">
        <v>44926</v>
      </c>
      <c r="H275" s="173"/>
      <c r="I275" s="37">
        <v>0.05</v>
      </c>
      <c r="J275" s="37"/>
      <c r="K275" s="37"/>
      <c r="L275" s="37">
        <v>0.16666666666666669</v>
      </c>
      <c r="M275" s="37"/>
      <c r="N275" s="37"/>
      <c r="O275" s="37"/>
      <c r="P275" s="37">
        <v>0.16666666666666669</v>
      </c>
      <c r="Q275" s="37"/>
      <c r="R275" s="37"/>
      <c r="S275" s="37"/>
      <c r="T275" s="37">
        <v>0.16666666666666669</v>
      </c>
      <c r="U275" s="37"/>
      <c r="V275" s="37"/>
      <c r="W275" s="37"/>
      <c r="X275" s="37">
        <v>0.16666666666666669</v>
      </c>
      <c r="Y275" s="37"/>
      <c r="Z275" s="37"/>
      <c r="AA275" s="37"/>
      <c r="AB275" s="37">
        <v>0.16666666666666669</v>
      </c>
      <c r="AC275" s="37"/>
      <c r="AD275" s="37"/>
      <c r="AE275" s="37"/>
      <c r="AF275" s="37">
        <v>0.16666666666666669</v>
      </c>
      <c r="AG275" s="37"/>
      <c r="AH275" s="37">
        <f>+J275+L275+N275+P275+R275+T275+V275+X275+Z275+AB275+AD275+AF275</f>
        <v>1.0000000000000002</v>
      </c>
      <c r="AI275" s="40">
        <f>+K275+M275+O275+Q275+S275+U275+W275+Y275+AA275+AC275+AE275+AG275</f>
        <v>0</v>
      </c>
      <c r="AJ275" s="50" t="s">
        <v>683</v>
      </c>
      <c r="AK275" s="43" t="s">
        <v>78</v>
      </c>
      <c r="AL275" s="197"/>
      <c r="AM275" s="41" t="s">
        <v>601</v>
      </c>
      <c r="AN275" s="41" t="s">
        <v>602</v>
      </c>
      <c r="AO275" s="24" t="s">
        <v>603</v>
      </c>
      <c r="AP275" s="24" t="s">
        <v>401</v>
      </c>
      <c r="AQ275" s="72"/>
    </row>
    <row r="276" spans="1:43" ht="58.5" hidden="1" customHeight="1">
      <c r="A276" s="38" t="s">
        <v>395</v>
      </c>
      <c r="B276" s="39" t="s">
        <v>396</v>
      </c>
      <c r="C276" s="39">
        <v>329</v>
      </c>
      <c r="D276" s="51" t="s">
        <v>684</v>
      </c>
      <c r="E276" s="52" t="s">
        <v>685</v>
      </c>
      <c r="F276" s="47">
        <v>44621</v>
      </c>
      <c r="G276" s="63" t="s">
        <v>646</v>
      </c>
      <c r="H276" s="173"/>
      <c r="I276" s="64">
        <v>0.1</v>
      </c>
      <c r="J276" s="63" t="s">
        <v>686</v>
      </c>
      <c r="K276" s="63" t="s">
        <v>686</v>
      </c>
      <c r="L276" s="63" t="s">
        <v>686</v>
      </c>
      <c r="M276" s="63" t="s">
        <v>686</v>
      </c>
      <c r="N276" s="64">
        <v>0.25</v>
      </c>
      <c r="O276" s="63" t="s">
        <v>686</v>
      </c>
      <c r="P276" s="63" t="s">
        <v>686</v>
      </c>
      <c r="Q276" s="63" t="s">
        <v>686</v>
      </c>
      <c r="R276" s="63" t="s">
        <v>686</v>
      </c>
      <c r="S276" s="63" t="s">
        <v>686</v>
      </c>
      <c r="T276" s="64">
        <v>0.25</v>
      </c>
      <c r="U276" s="63" t="s">
        <v>686</v>
      </c>
      <c r="V276" s="63" t="s">
        <v>686</v>
      </c>
      <c r="W276" s="63" t="s">
        <v>686</v>
      </c>
      <c r="X276" s="63" t="s">
        <v>686</v>
      </c>
      <c r="Y276" s="63" t="s">
        <v>686</v>
      </c>
      <c r="Z276" s="64">
        <v>0.25</v>
      </c>
      <c r="AA276" s="63" t="s">
        <v>686</v>
      </c>
      <c r="AB276" s="63" t="s">
        <v>686</v>
      </c>
      <c r="AC276" s="63" t="s">
        <v>686</v>
      </c>
      <c r="AD276" s="63" t="s">
        <v>686</v>
      </c>
      <c r="AE276" s="63" t="s">
        <v>686</v>
      </c>
      <c r="AF276" s="64">
        <v>0.25</v>
      </c>
      <c r="AG276" s="63" t="s">
        <v>686</v>
      </c>
      <c r="AH276" s="64">
        <v>1</v>
      </c>
      <c r="AI276" s="53">
        <v>0</v>
      </c>
      <c r="AJ276" s="54" t="s">
        <v>687</v>
      </c>
      <c r="AK276" s="43" t="s">
        <v>78</v>
      </c>
      <c r="AL276" s="197"/>
      <c r="AM276" s="41" t="s">
        <v>601</v>
      </c>
      <c r="AN276" s="63" t="s">
        <v>602</v>
      </c>
      <c r="AO276" s="63" t="s">
        <v>603</v>
      </c>
      <c r="AP276" s="63" t="s">
        <v>401</v>
      </c>
      <c r="AQ276" s="72"/>
    </row>
    <row r="277" spans="1:43" ht="58.5" hidden="1" customHeight="1">
      <c r="A277" s="38" t="s">
        <v>395</v>
      </c>
      <c r="B277" s="39" t="s">
        <v>396</v>
      </c>
      <c r="C277" s="39">
        <v>329</v>
      </c>
      <c r="D277" s="22" t="s">
        <v>664</v>
      </c>
      <c r="E277" s="22" t="s">
        <v>688</v>
      </c>
      <c r="F277" s="23">
        <v>44652</v>
      </c>
      <c r="G277" s="23">
        <v>44742</v>
      </c>
      <c r="H277" s="173"/>
      <c r="I277" s="37">
        <v>0.1</v>
      </c>
      <c r="J277" s="37"/>
      <c r="K277" s="37"/>
      <c r="L277" s="37"/>
      <c r="M277" s="37"/>
      <c r="N277" s="37"/>
      <c r="O277" s="37"/>
      <c r="P277" s="37">
        <v>0.5</v>
      </c>
      <c r="Q277" s="37"/>
      <c r="R277" s="37"/>
      <c r="S277" s="37"/>
      <c r="T277" s="37">
        <v>0.5</v>
      </c>
      <c r="U277" s="37"/>
      <c r="V277" s="37"/>
      <c r="W277" s="37"/>
      <c r="X277" s="37"/>
      <c r="Y277" s="37"/>
      <c r="Z277" s="37"/>
      <c r="AA277" s="37"/>
      <c r="AB277" s="37"/>
      <c r="AC277" s="37"/>
      <c r="AD277" s="37"/>
      <c r="AE277" s="37"/>
      <c r="AF277" s="37"/>
      <c r="AG277" s="37"/>
      <c r="AH277" s="37">
        <f t="shared" ref="AH277:AI290" si="16">+J277+L277+N277+P277+R277+T277+V277+X277+Z277+AB277+AD277+AF277</f>
        <v>1</v>
      </c>
      <c r="AI277" s="40">
        <f t="shared" si="16"/>
        <v>0</v>
      </c>
      <c r="AJ277" s="50" t="s">
        <v>689</v>
      </c>
      <c r="AK277" s="43" t="s">
        <v>78</v>
      </c>
      <c r="AL277" s="197"/>
      <c r="AM277" s="41" t="s">
        <v>601</v>
      </c>
      <c r="AN277" s="41" t="s">
        <v>602</v>
      </c>
      <c r="AO277" s="24" t="s">
        <v>603</v>
      </c>
      <c r="AP277" s="24" t="s">
        <v>401</v>
      </c>
      <c r="AQ277" s="72"/>
    </row>
    <row r="278" spans="1:43" ht="117.75" hidden="1" customHeight="1">
      <c r="A278" s="38" t="s">
        <v>395</v>
      </c>
      <c r="B278" s="39" t="s">
        <v>396</v>
      </c>
      <c r="C278" s="39">
        <v>329</v>
      </c>
      <c r="D278" s="22" t="s">
        <v>690</v>
      </c>
      <c r="E278" s="22" t="s">
        <v>691</v>
      </c>
      <c r="F278" s="23">
        <v>44621</v>
      </c>
      <c r="G278" s="23">
        <v>44926</v>
      </c>
      <c r="H278" s="210">
        <f>+I278+I279+I280+I281+I282+I283+I284+I285+I286+I287+I288+I290+I292+I293+I294+I295+I296</f>
        <v>1.0000000000000002</v>
      </c>
      <c r="I278" s="37">
        <v>0.1</v>
      </c>
      <c r="J278" s="37"/>
      <c r="K278" s="37"/>
      <c r="L278" s="37"/>
      <c r="M278" s="37"/>
      <c r="N278" s="37">
        <v>0.25</v>
      </c>
      <c r="O278" s="37"/>
      <c r="P278" s="37"/>
      <c r="Q278" s="37"/>
      <c r="R278" s="37"/>
      <c r="S278" s="37"/>
      <c r="T278" s="37">
        <v>0.25</v>
      </c>
      <c r="U278" s="37"/>
      <c r="V278" s="37"/>
      <c r="W278" s="37"/>
      <c r="X278" s="37"/>
      <c r="Y278" s="37"/>
      <c r="Z278" s="37">
        <v>0.25</v>
      </c>
      <c r="AA278" s="37"/>
      <c r="AB278" s="37"/>
      <c r="AC278" s="37"/>
      <c r="AD278" s="37"/>
      <c r="AE278" s="37"/>
      <c r="AF278" s="37">
        <v>0.25</v>
      </c>
      <c r="AG278" s="37"/>
      <c r="AH278" s="37">
        <f t="shared" si="16"/>
        <v>1</v>
      </c>
      <c r="AI278" s="40">
        <f t="shared" si="16"/>
        <v>0</v>
      </c>
      <c r="AJ278" s="22" t="s">
        <v>692</v>
      </c>
      <c r="AK278" s="167">
        <v>1</v>
      </c>
      <c r="AL278" s="197"/>
      <c r="AM278" s="41" t="s">
        <v>601</v>
      </c>
      <c r="AN278" s="41" t="s">
        <v>602</v>
      </c>
      <c r="AO278" s="24" t="s">
        <v>603</v>
      </c>
      <c r="AP278" s="24" t="s">
        <v>401</v>
      </c>
      <c r="AQ278" s="72"/>
    </row>
    <row r="279" spans="1:43" ht="102.75" hidden="1" customHeight="1">
      <c r="A279" s="38" t="s">
        <v>395</v>
      </c>
      <c r="B279" s="39" t="s">
        <v>396</v>
      </c>
      <c r="C279" s="39">
        <v>329</v>
      </c>
      <c r="D279" s="22" t="s">
        <v>690</v>
      </c>
      <c r="E279" s="22" t="s">
        <v>693</v>
      </c>
      <c r="F279" s="23">
        <v>44713</v>
      </c>
      <c r="G279" s="23">
        <v>44926</v>
      </c>
      <c r="H279" s="211"/>
      <c r="I279" s="37">
        <v>0.05</v>
      </c>
      <c r="J279" s="37"/>
      <c r="K279" s="37"/>
      <c r="L279" s="37"/>
      <c r="M279" s="37"/>
      <c r="N279" s="37"/>
      <c r="O279" s="37"/>
      <c r="P279" s="37">
        <v>0.35</v>
      </c>
      <c r="Q279" s="37"/>
      <c r="R279" s="37"/>
      <c r="S279" s="37"/>
      <c r="T279" s="37"/>
      <c r="U279" s="37"/>
      <c r="V279" s="37"/>
      <c r="W279" s="37"/>
      <c r="X279" s="37"/>
      <c r="Y279" s="37"/>
      <c r="Z279" s="37">
        <v>0.35</v>
      </c>
      <c r="AA279" s="37"/>
      <c r="AB279" s="37"/>
      <c r="AC279" s="37"/>
      <c r="AD279" s="37">
        <v>0.3</v>
      </c>
      <c r="AE279" s="37"/>
      <c r="AF279" s="37"/>
      <c r="AG279" s="37"/>
      <c r="AH279" s="37">
        <f t="shared" si="16"/>
        <v>1</v>
      </c>
      <c r="AI279" s="40">
        <f t="shared" si="16"/>
        <v>0</v>
      </c>
      <c r="AJ279" s="22" t="s">
        <v>694</v>
      </c>
      <c r="AK279" s="168"/>
      <c r="AL279" s="197"/>
      <c r="AM279" s="41" t="s">
        <v>601</v>
      </c>
      <c r="AN279" s="41" t="s">
        <v>602</v>
      </c>
      <c r="AO279" s="24" t="s">
        <v>603</v>
      </c>
      <c r="AP279" s="24" t="s">
        <v>401</v>
      </c>
      <c r="AQ279" s="72"/>
    </row>
    <row r="280" spans="1:43" ht="156.75" hidden="1" customHeight="1">
      <c r="A280" s="38" t="s">
        <v>395</v>
      </c>
      <c r="B280" s="39" t="s">
        <v>396</v>
      </c>
      <c r="C280" s="39">
        <v>329</v>
      </c>
      <c r="D280" s="22" t="s">
        <v>695</v>
      </c>
      <c r="E280" s="22" t="s">
        <v>696</v>
      </c>
      <c r="F280" s="23">
        <v>44621</v>
      </c>
      <c r="G280" s="23">
        <v>44926</v>
      </c>
      <c r="H280" s="211"/>
      <c r="I280" s="37">
        <v>0.05</v>
      </c>
      <c r="J280" s="37"/>
      <c r="K280" s="37"/>
      <c r="L280" s="37"/>
      <c r="M280" s="37"/>
      <c r="N280" s="37">
        <v>0.25</v>
      </c>
      <c r="O280" s="37"/>
      <c r="P280" s="37"/>
      <c r="Q280" s="37"/>
      <c r="R280" s="37"/>
      <c r="S280" s="37"/>
      <c r="T280" s="37">
        <v>0.25</v>
      </c>
      <c r="U280" s="37"/>
      <c r="V280" s="37"/>
      <c r="W280" s="37"/>
      <c r="X280" s="37"/>
      <c r="Y280" s="37"/>
      <c r="Z280" s="37">
        <v>0.25</v>
      </c>
      <c r="AA280" s="37"/>
      <c r="AB280" s="37"/>
      <c r="AC280" s="37"/>
      <c r="AD280" s="37">
        <v>0.25</v>
      </c>
      <c r="AE280" s="37"/>
      <c r="AF280" s="37"/>
      <c r="AG280" s="37"/>
      <c r="AH280" s="37">
        <f t="shared" si="16"/>
        <v>1</v>
      </c>
      <c r="AI280" s="40">
        <f t="shared" si="16"/>
        <v>0</v>
      </c>
      <c r="AJ280" s="22" t="s">
        <v>683</v>
      </c>
      <c r="AK280" s="43" t="s">
        <v>78</v>
      </c>
      <c r="AL280" s="197"/>
      <c r="AM280" s="41" t="s">
        <v>601</v>
      </c>
      <c r="AN280" s="41" t="s">
        <v>602</v>
      </c>
      <c r="AO280" s="24" t="s">
        <v>603</v>
      </c>
      <c r="AP280" s="24" t="s">
        <v>401</v>
      </c>
      <c r="AQ280" s="72"/>
    </row>
    <row r="281" spans="1:43" ht="115.5" hidden="1" customHeight="1">
      <c r="A281" s="38" t="s">
        <v>395</v>
      </c>
      <c r="B281" s="39" t="s">
        <v>396</v>
      </c>
      <c r="C281" s="39">
        <v>329</v>
      </c>
      <c r="D281" s="22" t="s">
        <v>695</v>
      </c>
      <c r="E281" s="22" t="s">
        <v>697</v>
      </c>
      <c r="F281" s="23">
        <v>44621</v>
      </c>
      <c r="G281" s="23">
        <v>44926</v>
      </c>
      <c r="H281" s="211"/>
      <c r="I281" s="37">
        <v>0.05</v>
      </c>
      <c r="J281" s="37"/>
      <c r="K281" s="37"/>
      <c r="L281" s="37"/>
      <c r="M281" s="37"/>
      <c r="N281" s="37">
        <v>0.25</v>
      </c>
      <c r="O281" s="37"/>
      <c r="P281" s="37"/>
      <c r="Q281" s="37"/>
      <c r="R281" s="37"/>
      <c r="S281" s="37"/>
      <c r="T281" s="37">
        <v>0.25</v>
      </c>
      <c r="U281" s="37"/>
      <c r="V281" s="37"/>
      <c r="W281" s="37"/>
      <c r="X281" s="37"/>
      <c r="Y281" s="37"/>
      <c r="Z281" s="37">
        <v>0.25</v>
      </c>
      <c r="AA281" s="37"/>
      <c r="AB281" s="37"/>
      <c r="AC281" s="37"/>
      <c r="AD281" s="37">
        <v>0.25</v>
      </c>
      <c r="AE281" s="37"/>
      <c r="AF281" s="37"/>
      <c r="AG281" s="37"/>
      <c r="AH281" s="37">
        <f t="shared" si="16"/>
        <v>1</v>
      </c>
      <c r="AI281" s="40">
        <f t="shared" si="16"/>
        <v>0</v>
      </c>
      <c r="AJ281" s="22" t="s">
        <v>698</v>
      </c>
      <c r="AK281" s="43" t="s">
        <v>78</v>
      </c>
      <c r="AL281" s="197"/>
      <c r="AM281" s="41" t="s">
        <v>601</v>
      </c>
      <c r="AN281" s="41" t="s">
        <v>602</v>
      </c>
      <c r="AO281" s="24" t="s">
        <v>603</v>
      </c>
      <c r="AP281" s="24" t="s">
        <v>401</v>
      </c>
      <c r="AQ281" s="72"/>
    </row>
    <row r="282" spans="1:43" ht="189.75" hidden="1" customHeight="1">
      <c r="A282" s="38" t="s">
        <v>395</v>
      </c>
      <c r="B282" s="39" t="s">
        <v>396</v>
      </c>
      <c r="C282" s="39">
        <v>329</v>
      </c>
      <c r="D282" s="22" t="s">
        <v>699</v>
      </c>
      <c r="E282" s="22" t="s">
        <v>700</v>
      </c>
      <c r="F282" s="23">
        <v>44621</v>
      </c>
      <c r="G282" s="23">
        <v>44926</v>
      </c>
      <c r="H282" s="211"/>
      <c r="I282" s="37">
        <v>0.05</v>
      </c>
      <c r="J282" s="37"/>
      <c r="K282" s="37"/>
      <c r="L282" s="37"/>
      <c r="M282" s="37"/>
      <c r="N282" s="37">
        <v>0.25</v>
      </c>
      <c r="O282" s="37"/>
      <c r="P282" s="37"/>
      <c r="Q282" s="37"/>
      <c r="R282" s="37"/>
      <c r="S282" s="37"/>
      <c r="T282" s="37">
        <v>0.25</v>
      </c>
      <c r="U282" s="37"/>
      <c r="V282" s="37"/>
      <c r="W282" s="37"/>
      <c r="X282" s="37"/>
      <c r="Y282" s="37"/>
      <c r="Z282" s="37">
        <v>0.25</v>
      </c>
      <c r="AA282" s="37"/>
      <c r="AB282" s="37"/>
      <c r="AC282" s="37"/>
      <c r="AD282" s="37">
        <v>0.25</v>
      </c>
      <c r="AE282" s="37"/>
      <c r="AF282" s="37"/>
      <c r="AG282" s="37"/>
      <c r="AH282" s="37">
        <f t="shared" si="16"/>
        <v>1</v>
      </c>
      <c r="AI282" s="40">
        <f t="shared" si="16"/>
        <v>0</v>
      </c>
      <c r="AJ282" s="22" t="s">
        <v>687</v>
      </c>
      <c r="AK282" s="43" t="s">
        <v>78</v>
      </c>
      <c r="AL282" s="197"/>
      <c r="AM282" s="41" t="s">
        <v>601</v>
      </c>
      <c r="AN282" s="41" t="s">
        <v>602</v>
      </c>
      <c r="AO282" s="24" t="s">
        <v>603</v>
      </c>
      <c r="AP282" s="24" t="s">
        <v>401</v>
      </c>
      <c r="AQ282" s="72"/>
    </row>
    <row r="283" spans="1:43" ht="189.75" hidden="1" customHeight="1">
      <c r="A283" s="38" t="s">
        <v>395</v>
      </c>
      <c r="B283" s="39" t="s">
        <v>396</v>
      </c>
      <c r="C283" s="39">
        <v>329</v>
      </c>
      <c r="D283" s="22" t="s">
        <v>701</v>
      </c>
      <c r="E283" s="22" t="s">
        <v>702</v>
      </c>
      <c r="F283" s="23">
        <v>44835</v>
      </c>
      <c r="G283" s="23">
        <v>44865</v>
      </c>
      <c r="H283" s="211"/>
      <c r="I283" s="37">
        <v>0.05</v>
      </c>
      <c r="J283" s="37"/>
      <c r="K283" s="37"/>
      <c r="L283" s="37"/>
      <c r="M283" s="37"/>
      <c r="N283" s="37"/>
      <c r="O283" s="37"/>
      <c r="P283" s="37"/>
      <c r="Q283" s="37"/>
      <c r="R283" s="37"/>
      <c r="S283" s="37"/>
      <c r="T283" s="37"/>
      <c r="U283" s="37"/>
      <c r="V283" s="37"/>
      <c r="W283" s="37"/>
      <c r="X283" s="37"/>
      <c r="Y283" s="37"/>
      <c r="Z283" s="37"/>
      <c r="AA283" s="37"/>
      <c r="AB283" s="37">
        <v>1</v>
      </c>
      <c r="AC283" s="37"/>
      <c r="AD283" s="37"/>
      <c r="AE283" s="37"/>
      <c r="AF283" s="37"/>
      <c r="AG283" s="37"/>
      <c r="AH283" s="37">
        <f t="shared" si="16"/>
        <v>1</v>
      </c>
      <c r="AI283" s="40">
        <f t="shared" si="16"/>
        <v>0</v>
      </c>
      <c r="AJ283" s="22" t="s">
        <v>703</v>
      </c>
      <c r="AK283" s="43" t="s">
        <v>78</v>
      </c>
      <c r="AL283" s="197"/>
      <c r="AM283" s="41" t="s">
        <v>601</v>
      </c>
      <c r="AN283" s="41" t="s">
        <v>602</v>
      </c>
      <c r="AO283" s="24" t="s">
        <v>603</v>
      </c>
      <c r="AP283" s="24" t="s">
        <v>401</v>
      </c>
      <c r="AQ283" s="72"/>
    </row>
    <row r="284" spans="1:43" ht="107.25" hidden="1" customHeight="1">
      <c r="A284" s="38" t="s">
        <v>395</v>
      </c>
      <c r="B284" s="39" t="s">
        <v>396</v>
      </c>
      <c r="C284" s="39">
        <v>329</v>
      </c>
      <c r="D284" s="22" t="s">
        <v>690</v>
      </c>
      <c r="E284" s="22" t="s">
        <v>704</v>
      </c>
      <c r="F284" s="23">
        <v>44652</v>
      </c>
      <c r="G284" s="23">
        <v>44926</v>
      </c>
      <c r="H284" s="211"/>
      <c r="I284" s="37">
        <v>0.05</v>
      </c>
      <c r="J284" s="37"/>
      <c r="K284" s="37"/>
      <c r="L284" s="37"/>
      <c r="M284" s="37"/>
      <c r="N284" s="37"/>
      <c r="O284" s="37"/>
      <c r="P284" s="37">
        <v>0.35</v>
      </c>
      <c r="Q284" s="37"/>
      <c r="R284" s="37"/>
      <c r="S284" s="37"/>
      <c r="T284" s="37"/>
      <c r="U284" s="37"/>
      <c r="V284" s="37"/>
      <c r="W284" s="37"/>
      <c r="X284" s="37"/>
      <c r="Y284" s="37"/>
      <c r="Z284" s="37">
        <v>0.35</v>
      </c>
      <c r="AA284" s="37"/>
      <c r="AB284" s="37"/>
      <c r="AC284" s="37"/>
      <c r="AD284" s="37">
        <v>0.3</v>
      </c>
      <c r="AE284" s="37"/>
      <c r="AF284" s="37"/>
      <c r="AG284" s="37"/>
      <c r="AH284" s="37">
        <f t="shared" si="16"/>
        <v>1</v>
      </c>
      <c r="AI284" s="40">
        <f t="shared" si="16"/>
        <v>0</v>
      </c>
      <c r="AJ284" s="22" t="s">
        <v>705</v>
      </c>
      <c r="AK284" s="43" t="s">
        <v>78</v>
      </c>
      <c r="AL284" s="197"/>
      <c r="AM284" s="41" t="s">
        <v>601</v>
      </c>
      <c r="AN284" s="41" t="s">
        <v>602</v>
      </c>
      <c r="AO284" s="24" t="s">
        <v>603</v>
      </c>
      <c r="AP284" s="24" t="s">
        <v>401</v>
      </c>
      <c r="AQ284" s="72"/>
    </row>
    <row r="285" spans="1:43" ht="201" hidden="1" customHeight="1">
      <c r="A285" s="38" t="s">
        <v>395</v>
      </c>
      <c r="B285" s="39" t="s">
        <v>396</v>
      </c>
      <c r="C285" s="39">
        <v>329</v>
      </c>
      <c r="D285" s="22" t="s">
        <v>701</v>
      </c>
      <c r="E285" s="22" t="s">
        <v>706</v>
      </c>
      <c r="F285" s="23">
        <v>44593</v>
      </c>
      <c r="G285" s="23">
        <v>44651</v>
      </c>
      <c r="H285" s="211"/>
      <c r="I285" s="37">
        <v>0.05</v>
      </c>
      <c r="J285" s="37"/>
      <c r="K285" s="37"/>
      <c r="L285" s="37">
        <v>0.5</v>
      </c>
      <c r="M285" s="37"/>
      <c r="N285" s="37">
        <v>0.5</v>
      </c>
      <c r="O285" s="37"/>
      <c r="P285" s="37"/>
      <c r="Q285" s="37"/>
      <c r="R285" s="37"/>
      <c r="S285" s="37"/>
      <c r="T285" s="37"/>
      <c r="U285" s="37"/>
      <c r="V285" s="37"/>
      <c r="W285" s="37"/>
      <c r="X285" s="37"/>
      <c r="Y285" s="37"/>
      <c r="Z285" s="37"/>
      <c r="AA285" s="37"/>
      <c r="AB285" s="37"/>
      <c r="AC285" s="37"/>
      <c r="AD285" s="37"/>
      <c r="AE285" s="37"/>
      <c r="AF285" s="37"/>
      <c r="AG285" s="37"/>
      <c r="AH285" s="37">
        <f t="shared" si="16"/>
        <v>1</v>
      </c>
      <c r="AI285" s="40">
        <f t="shared" si="16"/>
        <v>0</v>
      </c>
      <c r="AJ285" s="22" t="s">
        <v>707</v>
      </c>
      <c r="AK285" s="43" t="s">
        <v>78</v>
      </c>
      <c r="AL285" s="197"/>
      <c r="AM285" s="41" t="s">
        <v>601</v>
      </c>
      <c r="AN285" s="41" t="s">
        <v>602</v>
      </c>
      <c r="AO285" s="24" t="s">
        <v>603</v>
      </c>
      <c r="AP285" s="24" t="s">
        <v>401</v>
      </c>
      <c r="AQ285" s="72"/>
    </row>
    <row r="286" spans="1:43" ht="127.5" hidden="1" customHeight="1">
      <c r="A286" s="38" t="s">
        <v>395</v>
      </c>
      <c r="B286" s="39" t="s">
        <v>396</v>
      </c>
      <c r="C286" s="39">
        <v>329</v>
      </c>
      <c r="D286" s="22" t="s">
        <v>690</v>
      </c>
      <c r="E286" s="22" t="s">
        <v>708</v>
      </c>
      <c r="F286" s="23">
        <v>44562</v>
      </c>
      <c r="G286" s="23">
        <v>44926</v>
      </c>
      <c r="H286" s="211"/>
      <c r="I286" s="37">
        <v>0.05</v>
      </c>
      <c r="J286" s="37">
        <v>8.3333333333333343E-2</v>
      </c>
      <c r="K286" s="37"/>
      <c r="L286" s="37">
        <v>8.3333333333333343E-2</v>
      </c>
      <c r="M286" s="37"/>
      <c r="N286" s="37">
        <v>8.3333333333333343E-2</v>
      </c>
      <c r="O286" s="37"/>
      <c r="P286" s="37">
        <v>8.3333333333333343E-2</v>
      </c>
      <c r="Q286" s="37"/>
      <c r="R286" s="37">
        <v>8.3333333333333343E-2</v>
      </c>
      <c r="S286" s="37"/>
      <c r="T286" s="37">
        <v>8.3333333333333343E-2</v>
      </c>
      <c r="U286" s="37"/>
      <c r="V286" s="37">
        <v>8.3333333333333343E-2</v>
      </c>
      <c r="W286" s="37"/>
      <c r="X286" s="37">
        <v>8.3333333333333343E-2</v>
      </c>
      <c r="Y286" s="37"/>
      <c r="Z286" s="37">
        <v>8.3333333333333343E-2</v>
      </c>
      <c r="AA286" s="37"/>
      <c r="AB286" s="37">
        <v>8.3333333333333343E-2</v>
      </c>
      <c r="AC286" s="37"/>
      <c r="AD286" s="37">
        <v>8.3333333333333343E-2</v>
      </c>
      <c r="AE286" s="37"/>
      <c r="AF286" s="37">
        <v>8.3333333333333343E-2</v>
      </c>
      <c r="AG286" s="37"/>
      <c r="AH286" s="37">
        <f t="shared" si="16"/>
        <v>1.0000000000000002</v>
      </c>
      <c r="AI286" s="40">
        <f t="shared" si="16"/>
        <v>0</v>
      </c>
      <c r="AJ286" s="22" t="s">
        <v>709</v>
      </c>
      <c r="AK286" s="43" t="s">
        <v>78</v>
      </c>
      <c r="AL286" s="197"/>
      <c r="AM286" s="41" t="s">
        <v>601</v>
      </c>
      <c r="AN286" s="41" t="s">
        <v>602</v>
      </c>
      <c r="AO286" s="24" t="s">
        <v>603</v>
      </c>
      <c r="AP286" s="24" t="s">
        <v>401</v>
      </c>
      <c r="AQ286" s="72"/>
    </row>
    <row r="287" spans="1:43" ht="108.75" hidden="1" customHeight="1">
      <c r="A287" s="38" t="s">
        <v>395</v>
      </c>
      <c r="B287" s="39" t="s">
        <v>396</v>
      </c>
      <c r="C287" s="39">
        <v>329</v>
      </c>
      <c r="D287" s="22" t="s">
        <v>690</v>
      </c>
      <c r="E287" s="22" t="s">
        <v>710</v>
      </c>
      <c r="F287" s="23">
        <v>44621</v>
      </c>
      <c r="G287" s="23">
        <v>44926</v>
      </c>
      <c r="H287" s="211"/>
      <c r="I287" s="37">
        <v>0.05</v>
      </c>
      <c r="J287" s="37"/>
      <c r="K287" s="37"/>
      <c r="L287" s="37"/>
      <c r="M287" s="37"/>
      <c r="N287" s="37">
        <v>0.25</v>
      </c>
      <c r="O287" s="37"/>
      <c r="P287" s="37"/>
      <c r="Q287" s="37"/>
      <c r="R287" s="37"/>
      <c r="S287" s="37"/>
      <c r="T287" s="37">
        <v>0.25</v>
      </c>
      <c r="U287" s="37"/>
      <c r="V287" s="37"/>
      <c r="W287" s="37"/>
      <c r="X287" s="37"/>
      <c r="Y287" s="37"/>
      <c r="Z287" s="37">
        <v>0.25</v>
      </c>
      <c r="AA287" s="37"/>
      <c r="AB287" s="37"/>
      <c r="AC287" s="37"/>
      <c r="AD287" s="37"/>
      <c r="AE287" s="37"/>
      <c r="AF287" s="37">
        <v>0.25</v>
      </c>
      <c r="AG287" s="37"/>
      <c r="AH287" s="37">
        <f t="shared" si="16"/>
        <v>1</v>
      </c>
      <c r="AI287" s="40">
        <f t="shared" si="16"/>
        <v>0</v>
      </c>
      <c r="AJ287" s="22" t="s">
        <v>711</v>
      </c>
      <c r="AK287" s="43" t="s">
        <v>78</v>
      </c>
      <c r="AL287" s="197"/>
      <c r="AM287" s="41" t="s">
        <v>601</v>
      </c>
      <c r="AN287" s="41" t="s">
        <v>602</v>
      </c>
      <c r="AO287" s="24" t="s">
        <v>603</v>
      </c>
      <c r="AP287" s="24" t="s">
        <v>401</v>
      </c>
      <c r="AQ287" s="72"/>
    </row>
    <row r="288" spans="1:43" s="96" customFormat="1" ht="171">
      <c r="A288" s="91" t="s">
        <v>395</v>
      </c>
      <c r="B288" s="87" t="s">
        <v>396</v>
      </c>
      <c r="C288" s="87">
        <v>329</v>
      </c>
      <c r="D288" s="92" t="s">
        <v>899</v>
      </c>
      <c r="E288" s="92" t="s">
        <v>712</v>
      </c>
      <c r="F288" s="93">
        <v>44562</v>
      </c>
      <c r="G288" s="93">
        <v>44926</v>
      </c>
      <c r="H288" s="211"/>
      <c r="I288" s="76">
        <v>0.15</v>
      </c>
      <c r="J288" s="76">
        <v>8.3333333333333343E-2</v>
      </c>
      <c r="K288" s="76"/>
      <c r="L288" s="76">
        <v>8.3333333333333343E-2</v>
      </c>
      <c r="M288" s="76"/>
      <c r="N288" s="76">
        <v>8.3333333333333343E-2</v>
      </c>
      <c r="O288" s="76"/>
      <c r="P288" s="76">
        <v>8.3333333333333343E-2</v>
      </c>
      <c r="Q288" s="76"/>
      <c r="R288" s="76">
        <v>8.3333333333333343E-2</v>
      </c>
      <c r="S288" s="76"/>
      <c r="T288" s="76">
        <v>8.3333333333333343E-2</v>
      </c>
      <c r="U288" s="76"/>
      <c r="V288" s="76">
        <v>8.3333333333333343E-2</v>
      </c>
      <c r="W288" s="76"/>
      <c r="X288" s="76">
        <v>8.3333333333333343E-2</v>
      </c>
      <c r="Y288" s="76"/>
      <c r="Z288" s="76">
        <v>8.3333333333333343E-2</v>
      </c>
      <c r="AA288" s="76"/>
      <c r="AB288" s="76">
        <v>8.3333333333333343E-2</v>
      </c>
      <c r="AC288" s="76"/>
      <c r="AD288" s="76">
        <v>8.3333333333333343E-2</v>
      </c>
      <c r="AE288" s="76"/>
      <c r="AF288" s="76">
        <v>8.3333333333333343E-2</v>
      </c>
      <c r="AG288" s="76"/>
      <c r="AH288" s="76">
        <f t="shared" si="16"/>
        <v>1.0000000000000002</v>
      </c>
      <c r="AI288" s="85">
        <f t="shared" si="16"/>
        <v>0</v>
      </c>
      <c r="AJ288" s="92" t="s">
        <v>713</v>
      </c>
      <c r="AK288" s="87" t="s">
        <v>78</v>
      </c>
      <c r="AL288" s="197"/>
      <c r="AM288" s="88" t="s">
        <v>601</v>
      </c>
      <c r="AN288" s="88" t="s">
        <v>602</v>
      </c>
      <c r="AO288" s="89" t="s">
        <v>603</v>
      </c>
      <c r="AP288" s="89" t="s">
        <v>401</v>
      </c>
      <c r="AQ288" s="90"/>
    </row>
    <row r="289" spans="1:43" s="98" customFormat="1" ht="142.5">
      <c r="A289" s="74" t="s">
        <v>395</v>
      </c>
      <c r="B289" s="80" t="s">
        <v>396</v>
      </c>
      <c r="C289" s="80">
        <v>329</v>
      </c>
      <c r="D289" s="71" t="s">
        <v>690</v>
      </c>
      <c r="E289" s="71" t="s">
        <v>883</v>
      </c>
      <c r="F289" s="81">
        <v>44562</v>
      </c>
      <c r="G289" s="81">
        <v>44926</v>
      </c>
      <c r="H289" s="211"/>
      <c r="I289" s="68">
        <v>0.15</v>
      </c>
      <c r="J289" s="68">
        <v>8.3333333333333343E-2</v>
      </c>
      <c r="K289" s="68"/>
      <c r="L289" s="68">
        <v>8.3333333333333343E-2</v>
      </c>
      <c r="M289" s="68"/>
      <c r="N289" s="68">
        <v>8.3333333333333343E-2</v>
      </c>
      <c r="O289" s="68"/>
      <c r="P289" s="68">
        <v>8.3333333333333343E-2</v>
      </c>
      <c r="Q289" s="68"/>
      <c r="R289" s="68">
        <v>8.3333333333333343E-2</v>
      </c>
      <c r="S289" s="68"/>
      <c r="T289" s="68">
        <v>8.3333333333333343E-2</v>
      </c>
      <c r="U289" s="68"/>
      <c r="V289" s="68">
        <v>8.3333333333333343E-2</v>
      </c>
      <c r="W289" s="68"/>
      <c r="X289" s="68">
        <v>8.3333333333333343E-2</v>
      </c>
      <c r="Y289" s="68"/>
      <c r="Z289" s="68">
        <v>8.3333333333333343E-2</v>
      </c>
      <c r="AA289" s="68"/>
      <c r="AB289" s="68">
        <v>8.3333333333333343E-2</v>
      </c>
      <c r="AC289" s="68"/>
      <c r="AD289" s="68">
        <v>8.3333333333333343E-2</v>
      </c>
      <c r="AE289" s="68"/>
      <c r="AF289" s="68">
        <v>8.3333333333333343E-2</v>
      </c>
      <c r="AG289" s="68"/>
      <c r="AH289" s="68">
        <f>+J289+L289+N289+P289+R289+T289+V289+X289+Z289+AB289+AD289+AF289</f>
        <v>1.0000000000000002</v>
      </c>
      <c r="AI289" s="77">
        <f>+K289+M289+O289+Q289+S289+U289+W289+Y289+AA289+AC289+AE289+AG289</f>
        <v>0</v>
      </c>
      <c r="AJ289" s="71" t="s">
        <v>884</v>
      </c>
      <c r="AK289" s="43" t="s">
        <v>78</v>
      </c>
      <c r="AL289" s="197"/>
      <c r="AM289" s="78" t="s">
        <v>601</v>
      </c>
      <c r="AN289" s="78" t="s">
        <v>602</v>
      </c>
      <c r="AO289" s="79" t="s">
        <v>603</v>
      </c>
      <c r="AP289" s="79" t="s">
        <v>401</v>
      </c>
      <c r="AQ289" s="102"/>
    </row>
    <row r="290" spans="1:43" s="96" customFormat="1" ht="114" customHeight="1">
      <c r="A290" s="91" t="s">
        <v>395</v>
      </c>
      <c r="B290" s="87" t="s">
        <v>396</v>
      </c>
      <c r="C290" s="87">
        <v>329</v>
      </c>
      <c r="D290" s="92" t="s">
        <v>900</v>
      </c>
      <c r="E290" s="92" t="s">
        <v>714</v>
      </c>
      <c r="F290" s="93">
        <v>44713</v>
      </c>
      <c r="G290" s="93">
        <v>44895</v>
      </c>
      <c r="H290" s="211"/>
      <c r="I290" s="76">
        <v>0.05</v>
      </c>
      <c r="J290" s="76"/>
      <c r="K290" s="76"/>
      <c r="L290" s="76"/>
      <c r="M290" s="76"/>
      <c r="N290" s="76"/>
      <c r="O290" s="76"/>
      <c r="P290" s="76"/>
      <c r="Q290" s="76"/>
      <c r="R290" s="76"/>
      <c r="S290" s="76"/>
      <c r="T290" s="76">
        <v>0.5</v>
      </c>
      <c r="U290" s="76"/>
      <c r="V290" s="76"/>
      <c r="W290" s="76"/>
      <c r="X290" s="76"/>
      <c r="Y290" s="76"/>
      <c r="Z290" s="76"/>
      <c r="AA290" s="76"/>
      <c r="AB290" s="76"/>
      <c r="AC290" s="76"/>
      <c r="AD290" s="76">
        <v>0.5</v>
      </c>
      <c r="AE290" s="76"/>
      <c r="AF290" s="76"/>
      <c r="AG290" s="76"/>
      <c r="AH290" s="76">
        <f t="shared" si="16"/>
        <v>1</v>
      </c>
      <c r="AI290" s="85">
        <f t="shared" si="16"/>
        <v>0</v>
      </c>
      <c r="AJ290" s="92" t="s">
        <v>715</v>
      </c>
      <c r="AK290" s="87" t="s">
        <v>78</v>
      </c>
      <c r="AL290" s="197"/>
      <c r="AM290" s="88" t="s">
        <v>601</v>
      </c>
      <c r="AN290" s="88" t="s">
        <v>602</v>
      </c>
      <c r="AO290" s="89" t="s">
        <v>603</v>
      </c>
      <c r="AP290" s="89" t="s">
        <v>401</v>
      </c>
      <c r="AQ290" s="90"/>
    </row>
    <row r="291" spans="1:43" ht="114" customHeight="1">
      <c r="A291" s="69" t="s">
        <v>395</v>
      </c>
      <c r="B291" s="70" t="s">
        <v>396</v>
      </c>
      <c r="C291" s="70">
        <v>329</v>
      </c>
      <c r="D291" s="71" t="s">
        <v>877</v>
      </c>
      <c r="E291" s="71" t="s">
        <v>885</v>
      </c>
      <c r="F291" s="81">
        <v>44713</v>
      </c>
      <c r="G291" s="81">
        <v>44895</v>
      </c>
      <c r="H291" s="211"/>
      <c r="I291" s="68">
        <v>0.05</v>
      </c>
      <c r="J291" s="68"/>
      <c r="K291" s="68"/>
      <c r="L291" s="68"/>
      <c r="M291" s="68"/>
      <c r="N291" s="68"/>
      <c r="O291" s="68"/>
      <c r="P291" s="68"/>
      <c r="Q291" s="68"/>
      <c r="R291" s="68"/>
      <c r="S291" s="68"/>
      <c r="T291" s="68">
        <v>0.5</v>
      </c>
      <c r="U291" s="68"/>
      <c r="V291" s="68"/>
      <c r="W291" s="68"/>
      <c r="X291" s="68"/>
      <c r="Y291" s="68"/>
      <c r="Z291" s="68"/>
      <c r="AA291" s="68"/>
      <c r="AB291" s="68"/>
      <c r="AC291" s="68"/>
      <c r="AD291" s="68">
        <v>0.5</v>
      </c>
      <c r="AE291" s="68"/>
      <c r="AF291" s="68"/>
      <c r="AG291" s="68"/>
      <c r="AH291" s="68">
        <f>+J291+L291+N291+P291+R291+T291+V291+X291+Z291+AB291+AD291+AF291</f>
        <v>1</v>
      </c>
      <c r="AI291" s="77">
        <f>+K291+M291+O291+Q291+S291+U291+W291+Y291+AA291+AC291+AE291+AG291</f>
        <v>0</v>
      </c>
      <c r="AJ291" s="71" t="s">
        <v>886</v>
      </c>
      <c r="AK291" s="43" t="s">
        <v>78</v>
      </c>
      <c r="AL291" s="197"/>
      <c r="AM291" s="78" t="s">
        <v>601</v>
      </c>
      <c r="AN291" s="78" t="s">
        <v>602</v>
      </c>
      <c r="AO291" s="79" t="s">
        <v>603</v>
      </c>
      <c r="AP291" s="79" t="s">
        <v>401</v>
      </c>
      <c r="AQ291" s="82"/>
    </row>
    <row r="292" spans="1:43" ht="86.25" hidden="1">
      <c r="A292" s="38" t="s">
        <v>395</v>
      </c>
      <c r="B292" s="39" t="s">
        <v>396</v>
      </c>
      <c r="C292" s="39">
        <v>329</v>
      </c>
      <c r="D292" s="51" t="s">
        <v>716</v>
      </c>
      <c r="E292" s="52" t="s">
        <v>717</v>
      </c>
      <c r="F292" s="47">
        <v>44713</v>
      </c>
      <c r="G292" s="63" t="s">
        <v>718</v>
      </c>
      <c r="H292" s="211"/>
      <c r="I292" s="64">
        <v>0.05</v>
      </c>
      <c r="J292" s="63" t="s">
        <v>686</v>
      </c>
      <c r="K292" s="63" t="s">
        <v>686</v>
      </c>
      <c r="L292" s="63" t="s">
        <v>686</v>
      </c>
      <c r="M292" s="63" t="s">
        <v>686</v>
      </c>
      <c r="N292" s="63" t="s">
        <v>686</v>
      </c>
      <c r="O292" s="63" t="s">
        <v>686</v>
      </c>
      <c r="P292" s="63" t="s">
        <v>686</v>
      </c>
      <c r="Q292" s="63" t="s">
        <v>686</v>
      </c>
      <c r="R292" s="63" t="s">
        <v>686</v>
      </c>
      <c r="S292" s="63" t="s">
        <v>686</v>
      </c>
      <c r="T292" s="64">
        <v>1</v>
      </c>
      <c r="U292" s="63" t="s">
        <v>686</v>
      </c>
      <c r="V292" s="63" t="s">
        <v>686</v>
      </c>
      <c r="W292" s="63" t="s">
        <v>686</v>
      </c>
      <c r="X292" s="63" t="s">
        <v>686</v>
      </c>
      <c r="Y292" s="63" t="s">
        <v>686</v>
      </c>
      <c r="Z292" s="63" t="s">
        <v>686</v>
      </c>
      <c r="AA292" s="63" t="s">
        <v>686</v>
      </c>
      <c r="AB292" s="63" t="s">
        <v>686</v>
      </c>
      <c r="AC292" s="63" t="s">
        <v>686</v>
      </c>
      <c r="AD292" s="63" t="s">
        <v>686</v>
      </c>
      <c r="AE292" s="63" t="s">
        <v>686</v>
      </c>
      <c r="AF292" s="63" t="s">
        <v>686</v>
      </c>
      <c r="AG292" s="63" t="s">
        <v>686</v>
      </c>
      <c r="AH292" s="64">
        <v>1</v>
      </c>
      <c r="AI292" s="53">
        <v>0</v>
      </c>
      <c r="AJ292" s="55" t="s">
        <v>719</v>
      </c>
      <c r="AK292" s="43" t="s">
        <v>78</v>
      </c>
      <c r="AL292" s="197"/>
      <c r="AM292" s="63" t="s">
        <v>601</v>
      </c>
      <c r="AN292" s="63" t="s">
        <v>602</v>
      </c>
      <c r="AO292" s="63" t="s">
        <v>603</v>
      </c>
      <c r="AP292" s="63" t="s">
        <v>401</v>
      </c>
      <c r="AQ292" s="72"/>
    </row>
    <row r="293" spans="1:43" ht="86.25" hidden="1">
      <c r="A293" s="38" t="s">
        <v>395</v>
      </c>
      <c r="B293" s="39" t="s">
        <v>396</v>
      </c>
      <c r="C293" s="39">
        <v>329</v>
      </c>
      <c r="D293" s="51" t="s">
        <v>716</v>
      </c>
      <c r="E293" s="52" t="s">
        <v>720</v>
      </c>
      <c r="F293" s="47">
        <v>44621</v>
      </c>
      <c r="G293" s="47">
        <v>44681</v>
      </c>
      <c r="H293" s="211"/>
      <c r="I293" s="64">
        <v>0.05</v>
      </c>
      <c r="J293" s="63" t="s">
        <v>686</v>
      </c>
      <c r="K293" s="63" t="s">
        <v>686</v>
      </c>
      <c r="L293" s="63" t="s">
        <v>686</v>
      </c>
      <c r="M293" s="63" t="s">
        <v>686</v>
      </c>
      <c r="N293" s="64">
        <v>1</v>
      </c>
      <c r="O293" s="63" t="s">
        <v>686</v>
      </c>
      <c r="P293" s="63" t="s">
        <v>686</v>
      </c>
      <c r="Q293" s="63" t="s">
        <v>686</v>
      </c>
      <c r="R293" s="63" t="s">
        <v>686</v>
      </c>
      <c r="S293" s="63" t="s">
        <v>686</v>
      </c>
      <c r="T293" s="63" t="s">
        <v>686</v>
      </c>
      <c r="U293" s="63" t="s">
        <v>686</v>
      </c>
      <c r="V293" s="63" t="s">
        <v>686</v>
      </c>
      <c r="W293" s="63" t="s">
        <v>686</v>
      </c>
      <c r="X293" s="63" t="s">
        <v>686</v>
      </c>
      <c r="Y293" s="63" t="s">
        <v>686</v>
      </c>
      <c r="Z293" s="63" t="s">
        <v>686</v>
      </c>
      <c r="AA293" s="63" t="s">
        <v>686</v>
      </c>
      <c r="AB293" s="63" t="s">
        <v>686</v>
      </c>
      <c r="AC293" s="63" t="s">
        <v>686</v>
      </c>
      <c r="AD293" s="63" t="s">
        <v>686</v>
      </c>
      <c r="AE293" s="63" t="s">
        <v>686</v>
      </c>
      <c r="AF293" s="63" t="s">
        <v>686</v>
      </c>
      <c r="AG293" s="63" t="s">
        <v>686</v>
      </c>
      <c r="AH293" s="64">
        <v>1</v>
      </c>
      <c r="AI293" s="53">
        <v>0</v>
      </c>
      <c r="AJ293" s="56" t="s">
        <v>721</v>
      </c>
      <c r="AK293" s="43" t="s">
        <v>78</v>
      </c>
      <c r="AL293" s="197"/>
      <c r="AM293" s="57" t="s">
        <v>601</v>
      </c>
      <c r="AN293" s="57" t="s">
        <v>602</v>
      </c>
      <c r="AO293" s="57" t="s">
        <v>603</v>
      </c>
      <c r="AP293" s="57" t="s">
        <v>401</v>
      </c>
      <c r="AQ293" s="72"/>
    </row>
    <row r="294" spans="1:43" ht="86.25" hidden="1">
      <c r="A294" s="38" t="s">
        <v>395</v>
      </c>
      <c r="B294" s="39" t="s">
        <v>396</v>
      </c>
      <c r="C294" s="39">
        <v>329</v>
      </c>
      <c r="D294" s="51" t="s">
        <v>716</v>
      </c>
      <c r="E294" s="52" t="s">
        <v>722</v>
      </c>
      <c r="F294" s="47">
        <v>44621</v>
      </c>
      <c r="G294" s="47">
        <v>44926</v>
      </c>
      <c r="H294" s="211"/>
      <c r="I294" s="64">
        <v>0.05</v>
      </c>
      <c r="J294" s="63" t="s">
        <v>686</v>
      </c>
      <c r="K294" s="63" t="s">
        <v>686</v>
      </c>
      <c r="L294" s="63" t="s">
        <v>686</v>
      </c>
      <c r="M294" s="63" t="s">
        <v>686</v>
      </c>
      <c r="N294" s="64">
        <v>0.25</v>
      </c>
      <c r="O294" s="63" t="s">
        <v>686</v>
      </c>
      <c r="P294" s="63" t="s">
        <v>686</v>
      </c>
      <c r="Q294" s="63" t="s">
        <v>686</v>
      </c>
      <c r="R294" s="63" t="s">
        <v>686</v>
      </c>
      <c r="S294" s="63" t="s">
        <v>686</v>
      </c>
      <c r="T294" s="64">
        <v>0.25</v>
      </c>
      <c r="U294" s="63" t="s">
        <v>686</v>
      </c>
      <c r="V294" s="63" t="s">
        <v>686</v>
      </c>
      <c r="W294" s="63" t="s">
        <v>686</v>
      </c>
      <c r="X294" s="63" t="s">
        <v>686</v>
      </c>
      <c r="Y294" s="63" t="s">
        <v>686</v>
      </c>
      <c r="Z294" s="64">
        <v>0.25</v>
      </c>
      <c r="AA294" s="63" t="s">
        <v>686</v>
      </c>
      <c r="AB294" s="63" t="s">
        <v>686</v>
      </c>
      <c r="AC294" s="63" t="s">
        <v>686</v>
      </c>
      <c r="AD294" s="63" t="s">
        <v>686</v>
      </c>
      <c r="AE294" s="63" t="s">
        <v>686</v>
      </c>
      <c r="AF294" s="64">
        <v>0.25</v>
      </c>
      <c r="AG294" s="63" t="s">
        <v>686</v>
      </c>
      <c r="AH294" s="64">
        <v>1</v>
      </c>
      <c r="AI294" s="53">
        <v>0</v>
      </c>
      <c r="AJ294" s="56" t="s">
        <v>721</v>
      </c>
      <c r="AK294" s="43" t="s">
        <v>78</v>
      </c>
      <c r="AL294" s="197"/>
      <c r="AM294" s="57" t="s">
        <v>601</v>
      </c>
      <c r="AN294" s="57" t="s">
        <v>602</v>
      </c>
      <c r="AO294" s="57" t="s">
        <v>603</v>
      </c>
      <c r="AP294" s="57" t="s">
        <v>401</v>
      </c>
      <c r="AQ294" s="72"/>
    </row>
    <row r="295" spans="1:43" ht="106.5" hidden="1" customHeight="1">
      <c r="A295" s="38" t="s">
        <v>395</v>
      </c>
      <c r="B295" s="39" t="s">
        <v>396</v>
      </c>
      <c r="C295" s="39">
        <v>329</v>
      </c>
      <c r="D295" s="51" t="s">
        <v>716</v>
      </c>
      <c r="E295" s="52" t="s">
        <v>723</v>
      </c>
      <c r="F295" s="47">
        <v>44713</v>
      </c>
      <c r="G295" s="47">
        <v>44926</v>
      </c>
      <c r="H295" s="211"/>
      <c r="I295" s="64">
        <v>0.05</v>
      </c>
      <c r="J295" s="63" t="s">
        <v>686</v>
      </c>
      <c r="K295" s="63" t="s">
        <v>686</v>
      </c>
      <c r="L295" s="63" t="s">
        <v>686</v>
      </c>
      <c r="M295" s="63" t="s">
        <v>686</v>
      </c>
      <c r="N295" s="63" t="s">
        <v>686</v>
      </c>
      <c r="O295" s="63" t="s">
        <v>686</v>
      </c>
      <c r="P295" s="63" t="s">
        <v>686</v>
      </c>
      <c r="Q295" s="63" t="s">
        <v>686</v>
      </c>
      <c r="R295" s="63" t="s">
        <v>686</v>
      </c>
      <c r="S295" s="63" t="s">
        <v>686</v>
      </c>
      <c r="T295" s="64">
        <v>0.5</v>
      </c>
      <c r="U295" s="63" t="s">
        <v>686</v>
      </c>
      <c r="V295" s="63" t="s">
        <v>686</v>
      </c>
      <c r="W295" s="63" t="s">
        <v>686</v>
      </c>
      <c r="X295" s="63" t="s">
        <v>686</v>
      </c>
      <c r="Y295" s="63" t="s">
        <v>686</v>
      </c>
      <c r="Z295" s="63" t="s">
        <v>686</v>
      </c>
      <c r="AA295" s="63" t="s">
        <v>686</v>
      </c>
      <c r="AB295" s="63" t="s">
        <v>686</v>
      </c>
      <c r="AC295" s="63" t="s">
        <v>686</v>
      </c>
      <c r="AD295" s="64">
        <v>0.5</v>
      </c>
      <c r="AE295" s="63" t="s">
        <v>686</v>
      </c>
      <c r="AF295" s="64"/>
      <c r="AG295" s="63" t="s">
        <v>686</v>
      </c>
      <c r="AH295" s="64">
        <v>1</v>
      </c>
      <c r="AI295" s="53">
        <v>0</v>
      </c>
      <c r="AJ295" s="56" t="s">
        <v>724</v>
      </c>
      <c r="AK295" s="43" t="s">
        <v>78</v>
      </c>
      <c r="AL295" s="197"/>
      <c r="AM295" s="57" t="s">
        <v>601</v>
      </c>
      <c r="AN295" s="57" t="s">
        <v>602</v>
      </c>
      <c r="AO295" s="57" t="s">
        <v>603</v>
      </c>
      <c r="AP295" s="57" t="s">
        <v>401</v>
      </c>
      <c r="AQ295" s="72"/>
    </row>
    <row r="296" spans="1:43" ht="103.5" hidden="1" customHeight="1">
      <c r="A296" s="38" t="s">
        <v>395</v>
      </c>
      <c r="B296" s="39" t="s">
        <v>396</v>
      </c>
      <c r="C296" s="39">
        <v>329</v>
      </c>
      <c r="D296" s="22" t="s">
        <v>690</v>
      </c>
      <c r="E296" s="22" t="s">
        <v>725</v>
      </c>
      <c r="F296" s="23">
        <v>44713</v>
      </c>
      <c r="G296" s="23">
        <v>44926</v>
      </c>
      <c r="H296" s="212"/>
      <c r="I296" s="37">
        <v>0.05</v>
      </c>
      <c r="J296" s="37"/>
      <c r="K296" s="37"/>
      <c r="L296" s="37"/>
      <c r="M296" s="37"/>
      <c r="N296" s="37"/>
      <c r="O296" s="37"/>
      <c r="P296" s="37"/>
      <c r="Q296" s="37"/>
      <c r="R296" s="37"/>
      <c r="S296" s="37"/>
      <c r="T296" s="37">
        <v>0.5</v>
      </c>
      <c r="U296" s="37"/>
      <c r="V296" s="37"/>
      <c r="W296" s="37"/>
      <c r="X296" s="37"/>
      <c r="Y296" s="37"/>
      <c r="Z296" s="37"/>
      <c r="AA296" s="37"/>
      <c r="AB296" s="37"/>
      <c r="AC296" s="37"/>
      <c r="AD296" s="37">
        <v>0.5</v>
      </c>
      <c r="AE296" s="37"/>
      <c r="AF296" s="37"/>
      <c r="AG296" s="37"/>
      <c r="AH296" s="37">
        <f t="shared" ref="AH296:AI314" si="17">+J296+L296+N296+P296+R296+T296+V296+X296+Z296+AB296+AD296+AF296</f>
        <v>1</v>
      </c>
      <c r="AI296" s="40">
        <f t="shared" si="17"/>
        <v>0</v>
      </c>
      <c r="AJ296" s="22" t="s">
        <v>726</v>
      </c>
      <c r="AK296" s="43" t="s">
        <v>78</v>
      </c>
      <c r="AL296" s="198"/>
      <c r="AM296" s="41" t="s">
        <v>601</v>
      </c>
      <c r="AN296" s="41" t="s">
        <v>602</v>
      </c>
      <c r="AO296" s="24" t="s">
        <v>603</v>
      </c>
      <c r="AP296" s="24" t="s">
        <v>401</v>
      </c>
      <c r="AQ296" s="72"/>
    </row>
    <row r="297" spans="1:43" ht="105.75" hidden="1" customHeight="1">
      <c r="A297" s="38" t="s">
        <v>37</v>
      </c>
      <c r="B297" s="39" t="s">
        <v>422</v>
      </c>
      <c r="C297" s="39">
        <v>415</v>
      </c>
      <c r="D297" s="22" t="s">
        <v>727</v>
      </c>
      <c r="E297" s="22" t="s">
        <v>728</v>
      </c>
      <c r="F297" s="23">
        <v>44621</v>
      </c>
      <c r="G297" s="23">
        <v>44651</v>
      </c>
      <c r="H297" s="173">
        <f>SUM(I297:I300)</f>
        <v>1</v>
      </c>
      <c r="I297" s="37">
        <v>0.2</v>
      </c>
      <c r="J297" s="37"/>
      <c r="K297" s="37"/>
      <c r="L297" s="37"/>
      <c r="M297" s="37"/>
      <c r="N297" s="37">
        <v>1</v>
      </c>
      <c r="O297" s="37"/>
      <c r="P297" s="37"/>
      <c r="Q297" s="37"/>
      <c r="R297" s="37"/>
      <c r="S297" s="37"/>
      <c r="T297" s="37"/>
      <c r="U297" s="37"/>
      <c r="V297" s="37"/>
      <c r="W297" s="37"/>
      <c r="X297" s="37"/>
      <c r="Y297" s="37"/>
      <c r="Z297" s="37"/>
      <c r="AA297" s="37"/>
      <c r="AB297" s="37"/>
      <c r="AC297" s="37"/>
      <c r="AD297" s="37"/>
      <c r="AE297" s="37"/>
      <c r="AF297" s="37"/>
      <c r="AG297" s="37"/>
      <c r="AH297" s="37">
        <f t="shared" si="17"/>
        <v>1</v>
      </c>
      <c r="AI297" s="40">
        <f t="shared" si="17"/>
        <v>0</v>
      </c>
      <c r="AJ297" s="22" t="s">
        <v>729</v>
      </c>
      <c r="AK297" s="43" t="s">
        <v>78</v>
      </c>
      <c r="AL297" s="43" t="s">
        <v>78</v>
      </c>
      <c r="AM297" s="41" t="s">
        <v>601</v>
      </c>
      <c r="AN297" s="41" t="s">
        <v>602</v>
      </c>
      <c r="AO297" s="24" t="s">
        <v>603</v>
      </c>
      <c r="AP297" s="24" t="s">
        <v>401</v>
      </c>
      <c r="AQ297" s="72"/>
    </row>
    <row r="298" spans="1:43" ht="111.75" hidden="1" customHeight="1">
      <c r="A298" s="38" t="s">
        <v>37</v>
      </c>
      <c r="B298" s="39" t="s">
        <v>422</v>
      </c>
      <c r="C298" s="39">
        <v>415</v>
      </c>
      <c r="D298" s="22" t="s">
        <v>727</v>
      </c>
      <c r="E298" s="22" t="s">
        <v>730</v>
      </c>
      <c r="F298" s="23">
        <v>44713</v>
      </c>
      <c r="G298" s="23">
        <v>44926</v>
      </c>
      <c r="H298" s="173"/>
      <c r="I298" s="37">
        <v>0.2</v>
      </c>
      <c r="J298" s="37"/>
      <c r="K298" s="37"/>
      <c r="L298" s="37"/>
      <c r="M298" s="37"/>
      <c r="N298" s="37"/>
      <c r="O298" s="37"/>
      <c r="P298" s="37"/>
      <c r="Q298" s="37"/>
      <c r="R298" s="37"/>
      <c r="S298" s="37"/>
      <c r="T298" s="37">
        <v>0.5</v>
      </c>
      <c r="U298" s="37"/>
      <c r="V298" s="37"/>
      <c r="W298" s="37"/>
      <c r="X298" s="37"/>
      <c r="Y298" s="37"/>
      <c r="Z298" s="37"/>
      <c r="AA298" s="37"/>
      <c r="AB298" s="37"/>
      <c r="AC298" s="37"/>
      <c r="AD298" s="37">
        <v>0.5</v>
      </c>
      <c r="AE298" s="37"/>
      <c r="AF298" s="37"/>
      <c r="AG298" s="37"/>
      <c r="AH298" s="37">
        <f t="shared" si="17"/>
        <v>1</v>
      </c>
      <c r="AI298" s="40">
        <f t="shared" si="17"/>
        <v>0</v>
      </c>
      <c r="AJ298" s="22" t="s">
        <v>731</v>
      </c>
      <c r="AK298" s="43" t="s">
        <v>78</v>
      </c>
      <c r="AL298" s="43" t="s">
        <v>78</v>
      </c>
      <c r="AM298" s="41" t="s">
        <v>601</v>
      </c>
      <c r="AN298" s="41" t="s">
        <v>602</v>
      </c>
      <c r="AO298" s="24" t="s">
        <v>603</v>
      </c>
      <c r="AP298" s="24" t="s">
        <v>401</v>
      </c>
      <c r="AQ298" s="72"/>
    </row>
    <row r="299" spans="1:43" ht="108" hidden="1" customHeight="1">
      <c r="A299" s="38" t="s">
        <v>37</v>
      </c>
      <c r="B299" s="39" t="s">
        <v>422</v>
      </c>
      <c r="C299" s="39">
        <v>415</v>
      </c>
      <c r="D299" s="22" t="s">
        <v>727</v>
      </c>
      <c r="E299" s="22" t="s">
        <v>732</v>
      </c>
      <c r="F299" s="23">
        <v>44621</v>
      </c>
      <c r="G299" s="23">
        <v>44926</v>
      </c>
      <c r="H299" s="173"/>
      <c r="I299" s="37">
        <v>0.3</v>
      </c>
      <c r="J299" s="37"/>
      <c r="K299" s="37"/>
      <c r="L299" s="37"/>
      <c r="M299" s="37"/>
      <c r="N299" s="37">
        <v>0.25</v>
      </c>
      <c r="O299" s="37"/>
      <c r="P299" s="37"/>
      <c r="Q299" s="37"/>
      <c r="R299" s="37"/>
      <c r="S299" s="37"/>
      <c r="T299" s="37">
        <v>0.25</v>
      </c>
      <c r="U299" s="37"/>
      <c r="V299" s="37"/>
      <c r="W299" s="37"/>
      <c r="X299" s="37"/>
      <c r="Y299" s="37"/>
      <c r="Z299" s="37">
        <v>0.25</v>
      </c>
      <c r="AA299" s="37"/>
      <c r="AB299" s="37"/>
      <c r="AC299" s="37"/>
      <c r="AD299" s="37">
        <v>0.25</v>
      </c>
      <c r="AE299" s="37"/>
      <c r="AF299" s="37"/>
      <c r="AG299" s="37"/>
      <c r="AH299" s="37">
        <f t="shared" si="17"/>
        <v>1</v>
      </c>
      <c r="AI299" s="40">
        <f t="shared" si="17"/>
        <v>0</v>
      </c>
      <c r="AJ299" s="22" t="s">
        <v>733</v>
      </c>
      <c r="AK299" s="43" t="s">
        <v>78</v>
      </c>
      <c r="AL299" s="43" t="s">
        <v>78</v>
      </c>
      <c r="AM299" s="41" t="s">
        <v>601</v>
      </c>
      <c r="AN299" s="41" t="s">
        <v>602</v>
      </c>
      <c r="AO299" s="24" t="s">
        <v>603</v>
      </c>
      <c r="AP299" s="24" t="s">
        <v>401</v>
      </c>
      <c r="AQ299" s="72"/>
    </row>
    <row r="300" spans="1:43" ht="115.5" hidden="1" customHeight="1">
      <c r="A300" s="38" t="s">
        <v>37</v>
      </c>
      <c r="B300" s="39" t="s">
        <v>422</v>
      </c>
      <c r="C300" s="39">
        <v>415</v>
      </c>
      <c r="D300" s="22" t="s">
        <v>727</v>
      </c>
      <c r="E300" s="22" t="s">
        <v>734</v>
      </c>
      <c r="F300" s="23">
        <v>44621</v>
      </c>
      <c r="G300" s="23">
        <v>44926</v>
      </c>
      <c r="H300" s="173"/>
      <c r="I300" s="37">
        <v>0.3</v>
      </c>
      <c r="J300" s="37"/>
      <c r="K300" s="37"/>
      <c r="L300" s="37"/>
      <c r="M300" s="37"/>
      <c r="N300" s="37">
        <v>0.25</v>
      </c>
      <c r="O300" s="37"/>
      <c r="P300" s="37"/>
      <c r="Q300" s="37"/>
      <c r="R300" s="37"/>
      <c r="S300" s="37"/>
      <c r="T300" s="37">
        <v>0.25</v>
      </c>
      <c r="U300" s="37"/>
      <c r="V300" s="37"/>
      <c r="W300" s="37"/>
      <c r="X300" s="37"/>
      <c r="Y300" s="37"/>
      <c r="Z300" s="37">
        <v>0.25</v>
      </c>
      <c r="AA300" s="37"/>
      <c r="AB300" s="37"/>
      <c r="AC300" s="37"/>
      <c r="AD300" s="37"/>
      <c r="AE300" s="37"/>
      <c r="AF300" s="37">
        <v>0.25</v>
      </c>
      <c r="AG300" s="37"/>
      <c r="AH300" s="37">
        <f t="shared" si="17"/>
        <v>1</v>
      </c>
      <c r="AI300" s="40">
        <f t="shared" si="17"/>
        <v>0</v>
      </c>
      <c r="AJ300" s="22" t="s">
        <v>735</v>
      </c>
      <c r="AK300" s="43" t="s">
        <v>78</v>
      </c>
      <c r="AL300" s="43" t="s">
        <v>78</v>
      </c>
      <c r="AM300" s="41" t="s">
        <v>601</v>
      </c>
      <c r="AN300" s="41" t="s">
        <v>602</v>
      </c>
      <c r="AO300" s="24" t="s">
        <v>603</v>
      </c>
      <c r="AP300" s="24" t="s">
        <v>401</v>
      </c>
      <c r="AQ300" s="72"/>
    </row>
    <row r="301" spans="1:43" ht="120" hidden="1" customHeight="1">
      <c r="A301" s="38" t="s">
        <v>37</v>
      </c>
      <c r="B301" s="39" t="s">
        <v>422</v>
      </c>
      <c r="C301" s="39">
        <v>415</v>
      </c>
      <c r="D301" s="22" t="s">
        <v>736</v>
      </c>
      <c r="E301" s="22" t="s">
        <v>737</v>
      </c>
      <c r="F301" s="23">
        <v>44562</v>
      </c>
      <c r="G301" s="23">
        <v>44926</v>
      </c>
      <c r="H301" s="173">
        <f>SUM(I301:I303)</f>
        <v>1</v>
      </c>
      <c r="I301" s="37">
        <v>0.6</v>
      </c>
      <c r="J301" s="37">
        <v>8.3333333333333343E-2</v>
      </c>
      <c r="K301" s="37"/>
      <c r="L301" s="37">
        <v>8.3333333333333343E-2</v>
      </c>
      <c r="M301" s="37"/>
      <c r="N301" s="37">
        <v>8.3333333333333343E-2</v>
      </c>
      <c r="O301" s="37"/>
      <c r="P301" s="37">
        <v>8.3333333333333343E-2</v>
      </c>
      <c r="Q301" s="37"/>
      <c r="R301" s="37">
        <v>8.3333333333333343E-2</v>
      </c>
      <c r="S301" s="37"/>
      <c r="T301" s="37">
        <v>8.3333333333333343E-2</v>
      </c>
      <c r="U301" s="37"/>
      <c r="V301" s="37">
        <v>8.3333333333333343E-2</v>
      </c>
      <c r="W301" s="37"/>
      <c r="X301" s="37">
        <v>8.3333333333333343E-2</v>
      </c>
      <c r="Y301" s="37"/>
      <c r="Z301" s="37">
        <v>8.3333333333333343E-2</v>
      </c>
      <c r="AA301" s="37"/>
      <c r="AB301" s="37">
        <v>8.3333333333333343E-2</v>
      </c>
      <c r="AC301" s="37"/>
      <c r="AD301" s="37">
        <v>8.3333333333333343E-2</v>
      </c>
      <c r="AE301" s="37"/>
      <c r="AF301" s="37">
        <v>8.3333333333333343E-2</v>
      </c>
      <c r="AG301" s="37"/>
      <c r="AH301" s="37">
        <f t="shared" si="17"/>
        <v>1.0000000000000002</v>
      </c>
      <c r="AI301" s="40">
        <f t="shared" si="17"/>
        <v>0</v>
      </c>
      <c r="AJ301" s="22" t="s">
        <v>738</v>
      </c>
      <c r="AK301" s="43" t="s">
        <v>78</v>
      </c>
      <c r="AL301" s="43" t="s">
        <v>78</v>
      </c>
      <c r="AM301" s="41" t="s">
        <v>601</v>
      </c>
      <c r="AN301" s="41" t="s">
        <v>602</v>
      </c>
      <c r="AO301" s="24" t="s">
        <v>603</v>
      </c>
      <c r="AP301" s="24" t="s">
        <v>401</v>
      </c>
      <c r="AQ301" s="72"/>
    </row>
    <row r="302" spans="1:43" ht="120" hidden="1" customHeight="1">
      <c r="A302" s="38" t="s">
        <v>37</v>
      </c>
      <c r="B302" s="39" t="s">
        <v>422</v>
      </c>
      <c r="C302" s="39">
        <v>415</v>
      </c>
      <c r="D302" s="22" t="s">
        <v>736</v>
      </c>
      <c r="E302" s="22" t="s">
        <v>739</v>
      </c>
      <c r="F302" s="23">
        <v>44713</v>
      </c>
      <c r="G302" s="23">
        <v>44926</v>
      </c>
      <c r="H302" s="173"/>
      <c r="I302" s="37">
        <v>0.25</v>
      </c>
      <c r="J302" s="37"/>
      <c r="K302" s="37"/>
      <c r="L302" s="37"/>
      <c r="M302" s="37"/>
      <c r="N302" s="37"/>
      <c r="O302" s="37"/>
      <c r="P302" s="37"/>
      <c r="Q302" s="37"/>
      <c r="R302" s="37"/>
      <c r="S302" s="37"/>
      <c r="T302" s="37">
        <v>0.5</v>
      </c>
      <c r="U302" s="37"/>
      <c r="V302" s="37"/>
      <c r="W302" s="37"/>
      <c r="X302" s="37"/>
      <c r="Y302" s="37"/>
      <c r="Z302" s="37"/>
      <c r="AA302" s="37"/>
      <c r="AB302" s="37"/>
      <c r="AC302" s="37"/>
      <c r="AD302" s="37">
        <v>0.5</v>
      </c>
      <c r="AE302" s="37"/>
      <c r="AF302" s="37"/>
      <c r="AG302" s="37"/>
      <c r="AH302" s="37">
        <f t="shared" si="17"/>
        <v>1</v>
      </c>
      <c r="AI302" s="40">
        <f t="shared" si="17"/>
        <v>0</v>
      </c>
      <c r="AJ302" s="22" t="s">
        <v>740</v>
      </c>
      <c r="AK302" s="43" t="s">
        <v>78</v>
      </c>
      <c r="AL302" s="43" t="s">
        <v>78</v>
      </c>
      <c r="AM302" s="41" t="s">
        <v>601</v>
      </c>
      <c r="AN302" s="41" t="s">
        <v>602</v>
      </c>
      <c r="AO302" s="24" t="s">
        <v>603</v>
      </c>
      <c r="AP302" s="24" t="s">
        <v>401</v>
      </c>
      <c r="AQ302" s="72"/>
    </row>
    <row r="303" spans="1:43" ht="128.25" hidden="1" customHeight="1">
      <c r="A303" s="38" t="s">
        <v>37</v>
      </c>
      <c r="B303" s="39" t="s">
        <v>422</v>
      </c>
      <c r="C303" s="39">
        <v>415</v>
      </c>
      <c r="D303" s="22" t="s">
        <v>736</v>
      </c>
      <c r="E303" s="22" t="s">
        <v>741</v>
      </c>
      <c r="F303" s="23">
        <v>44713</v>
      </c>
      <c r="G303" s="23">
        <v>44926</v>
      </c>
      <c r="H303" s="173"/>
      <c r="I303" s="37">
        <v>0.15</v>
      </c>
      <c r="J303" s="37"/>
      <c r="K303" s="37"/>
      <c r="L303" s="37"/>
      <c r="M303" s="37"/>
      <c r="N303" s="37"/>
      <c r="O303" s="37"/>
      <c r="P303" s="37"/>
      <c r="Q303" s="37"/>
      <c r="R303" s="37"/>
      <c r="S303" s="37"/>
      <c r="T303" s="37">
        <v>0.5</v>
      </c>
      <c r="U303" s="37"/>
      <c r="V303" s="37"/>
      <c r="W303" s="37"/>
      <c r="X303" s="37"/>
      <c r="Y303" s="37"/>
      <c r="Z303" s="37"/>
      <c r="AA303" s="37"/>
      <c r="AB303" s="37"/>
      <c r="AC303" s="37"/>
      <c r="AD303" s="37">
        <v>0.5</v>
      </c>
      <c r="AE303" s="37"/>
      <c r="AF303" s="37"/>
      <c r="AG303" s="37"/>
      <c r="AH303" s="37">
        <f t="shared" si="17"/>
        <v>1</v>
      </c>
      <c r="AI303" s="40">
        <f t="shared" si="17"/>
        <v>0</v>
      </c>
      <c r="AJ303" s="22" t="s">
        <v>742</v>
      </c>
      <c r="AK303" s="43" t="s">
        <v>78</v>
      </c>
      <c r="AL303" s="43" t="s">
        <v>78</v>
      </c>
      <c r="AM303" s="41" t="s">
        <v>601</v>
      </c>
      <c r="AN303" s="41" t="s">
        <v>602</v>
      </c>
      <c r="AO303" s="24" t="s">
        <v>603</v>
      </c>
      <c r="AP303" s="24" t="s">
        <v>401</v>
      </c>
      <c r="AQ303" s="72"/>
    </row>
    <row r="304" spans="1:43" ht="142.5" hidden="1" customHeight="1">
      <c r="A304" s="38" t="s">
        <v>37</v>
      </c>
      <c r="B304" s="39" t="s">
        <v>422</v>
      </c>
      <c r="C304" s="39">
        <v>415</v>
      </c>
      <c r="D304" s="22" t="s">
        <v>743</v>
      </c>
      <c r="E304" s="22" t="s">
        <v>744</v>
      </c>
      <c r="F304" s="23">
        <v>44621</v>
      </c>
      <c r="G304" s="23">
        <v>44926</v>
      </c>
      <c r="H304" s="173">
        <f>SUM(I304:I309)</f>
        <v>1.6999999999999997</v>
      </c>
      <c r="I304" s="37">
        <v>0.15</v>
      </c>
      <c r="J304" s="37"/>
      <c r="K304" s="37"/>
      <c r="L304" s="37"/>
      <c r="M304" s="37"/>
      <c r="N304" s="37">
        <v>0.25</v>
      </c>
      <c r="O304" s="37"/>
      <c r="P304" s="37"/>
      <c r="Q304" s="37"/>
      <c r="R304" s="37"/>
      <c r="S304" s="37"/>
      <c r="T304" s="37">
        <v>0.25</v>
      </c>
      <c r="U304" s="37"/>
      <c r="V304" s="37"/>
      <c r="W304" s="37"/>
      <c r="X304" s="37"/>
      <c r="Y304" s="37"/>
      <c r="Z304" s="37">
        <v>0.25</v>
      </c>
      <c r="AA304" s="37"/>
      <c r="AB304" s="37"/>
      <c r="AC304" s="37"/>
      <c r="AD304" s="37">
        <v>0.25</v>
      </c>
      <c r="AE304" s="37"/>
      <c r="AF304" s="37"/>
      <c r="AG304" s="37"/>
      <c r="AH304" s="37">
        <f t="shared" si="17"/>
        <v>1</v>
      </c>
      <c r="AI304" s="40">
        <f t="shared" si="17"/>
        <v>0</v>
      </c>
      <c r="AJ304" s="22" t="s">
        <v>745</v>
      </c>
      <c r="AK304" s="43" t="s">
        <v>78</v>
      </c>
      <c r="AL304" s="43" t="s">
        <v>78</v>
      </c>
      <c r="AM304" s="41" t="s">
        <v>601</v>
      </c>
      <c r="AN304" s="41" t="s">
        <v>602</v>
      </c>
      <c r="AO304" s="24" t="s">
        <v>603</v>
      </c>
      <c r="AP304" s="24" t="s">
        <v>401</v>
      </c>
      <c r="AQ304" s="72"/>
    </row>
    <row r="305" spans="1:43" s="96" customFormat="1" ht="142.5" customHeight="1">
      <c r="A305" s="91" t="s">
        <v>37</v>
      </c>
      <c r="B305" s="87" t="s">
        <v>422</v>
      </c>
      <c r="C305" s="87">
        <v>415</v>
      </c>
      <c r="D305" s="92" t="s">
        <v>901</v>
      </c>
      <c r="E305" s="92" t="s">
        <v>746</v>
      </c>
      <c r="F305" s="93">
        <v>44621</v>
      </c>
      <c r="G305" s="93">
        <v>44926</v>
      </c>
      <c r="H305" s="173"/>
      <c r="I305" s="76">
        <v>0.35</v>
      </c>
      <c r="J305" s="76"/>
      <c r="K305" s="76"/>
      <c r="L305" s="76"/>
      <c r="M305" s="76"/>
      <c r="N305" s="76">
        <v>0.25</v>
      </c>
      <c r="O305" s="76"/>
      <c r="P305" s="76"/>
      <c r="Q305" s="76"/>
      <c r="R305" s="76"/>
      <c r="S305" s="76"/>
      <c r="T305" s="76">
        <v>0.25</v>
      </c>
      <c r="U305" s="76"/>
      <c r="V305" s="76"/>
      <c r="W305" s="76"/>
      <c r="X305" s="76"/>
      <c r="Y305" s="76"/>
      <c r="Z305" s="76">
        <v>0.25</v>
      </c>
      <c r="AA305" s="76"/>
      <c r="AB305" s="76"/>
      <c r="AC305" s="76"/>
      <c r="AD305" s="76">
        <v>0.25</v>
      </c>
      <c r="AE305" s="76"/>
      <c r="AF305" s="76"/>
      <c r="AG305" s="76"/>
      <c r="AH305" s="76">
        <f t="shared" si="17"/>
        <v>1</v>
      </c>
      <c r="AI305" s="85">
        <f t="shared" si="17"/>
        <v>0</v>
      </c>
      <c r="AJ305" s="92" t="s">
        <v>747</v>
      </c>
      <c r="AK305" s="87" t="s">
        <v>78</v>
      </c>
      <c r="AL305" s="87" t="s">
        <v>78</v>
      </c>
      <c r="AM305" s="88" t="s">
        <v>601</v>
      </c>
      <c r="AN305" s="88" t="s">
        <v>602</v>
      </c>
      <c r="AO305" s="89" t="s">
        <v>603</v>
      </c>
      <c r="AP305" s="89" t="s">
        <v>401</v>
      </c>
      <c r="AQ305" s="90"/>
    </row>
    <row r="306" spans="1:43" ht="142.5" customHeight="1">
      <c r="A306" s="69" t="s">
        <v>37</v>
      </c>
      <c r="B306" s="70" t="s">
        <v>422</v>
      </c>
      <c r="C306" s="70">
        <v>415</v>
      </c>
      <c r="D306" s="71" t="s">
        <v>743</v>
      </c>
      <c r="E306" s="83" t="s">
        <v>887</v>
      </c>
      <c r="F306" s="81">
        <v>44621</v>
      </c>
      <c r="G306" s="81">
        <v>44926</v>
      </c>
      <c r="H306" s="173"/>
      <c r="I306" s="68">
        <v>0.35</v>
      </c>
      <c r="J306" s="68"/>
      <c r="K306" s="68"/>
      <c r="L306" s="68"/>
      <c r="M306" s="68"/>
      <c r="N306" s="68">
        <v>0.25</v>
      </c>
      <c r="O306" s="68"/>
      <c r="P306" s="68"/>
      <c r="Q306" s="68"/>
      <c r="R306" s="68"/>
      <c r="S306" s="68"/>
      <c r="T306" s="68">
        <v>0.25</v>
      </c>
      <c r="U306" s="68"/>
      <c r="V306" s="68"/>
      <c r="W306" s="68"/>
      <c r="X306" s="68"/>
      <c r="Y306" s="68"/>
      <c r="Z306" s="68">
        <v>0.25</v>
      </c>
      <c r="AA306" s="68"/>
      <c r="AB306" s="68"/>
      <c r="AC306" s="68"/>
      <c r="AD306" s="68">
        <v>0.25</v>
      </c>
      <c r="AE306" s="68"/>
      <c r="AF306" s="68"/>
      <c r="AG306" s="68"/>
      <c r="AH306" s="68">
        <f>+J306+L306+N306+P306+R306+T306+V306+X306+Z306+AB306+AD306+AF306</f>
        <v>1</v>
      </c>
      <c r="AI306" s="77">
        <f>+K306+M306+O306+Q306+S306+U306+W306+Y306+AA306+AC306+AE306+AG306</f>
        <v>0</v>
      </c>
      <c r="AJ306" s="71" t="s">
        <v>747</v>
      </c>
      <c r="AK306" s="80" t="s">
        <v>78</v>
      </c>
      <c r="AL306" s="80" t="s">
        <v>78</v>
      </c>
      <c r="AM306" s="78" t="s">
        <v>601</v>
      </c>
      <c r="AN306" s="78" t="s">
        <v>602</v>
      </c>
      <c r="AO306" s="79" t="s">
        <v>603</v>
      </c>
      <c r="AP306" s="79" t="s">
        <v>401</v>
      </c>
      <c r="AQ306" s="82"/>
    </row>
    <row r="307" spans="1:43" s="96" customFormat="1" ht="142.5" customHeight="1">
      <c r="A307" s="91" t="s">
        <v>37</v>
      </c>
      <c r="B307" s="87" t="s">
        <v>422</v>
      </c>
      <c r="C307" s="87">
        <v>415</v>
      </c>
      <c r="D307" s="92" t="s">
        <v>901</v>
      </c>
      <c r="E307" s="92" t="s">
        <v>748</v>
      </c>
      <c r="F307" s="93">
        <v>44621</v>
      </c>
      <c r="G307" s="93">
        <v>44926</v>
      </c>
      <c r="H307" s="173"/>
      <c r="I307" s="76">
        <v>0.35</v>
      </c>
      <c r="J307" s="76"/>
      <c r="K307" s="76"/>
      <c r="L307" s="76"/>
      <c r="M307" s="76"/>
      <c r="N307" s="76">
        <v>0.25</v>
      </c>
      <c r="O307" s="76"/>
      <c r="P307" s="76"/>
      <c r="Q307" s="76"/>
      <c r="R307" s="76"/>
      <c r="S307" s="76"/>
      <c r="T307" s="76">
        <v>0.25</v>
      </c>
      <c r="U307" s="76"/>
      <c r="V307" s="76"/>
      <c r="W307" s="76"/>
      <c r="X307" s="76"/>
      <c r="Y307" s="76"/>
      <c r="Z307" s="76">
        <v>0.25</v>
      </c>
      <c r="AA307" s="76"/>
      <c r="AB307" s="76"/>
      <c r="AC307" s="76"/>
      <c r="AD307" s="76">
        <v>0.25</v>
      </c>
      <c r="AE307" s="76"/>
      <c r="AF307" s="76"/>
      <c r="AG307" s="76"/>
      <c r="AH307" s="76">
        <f t="shared" si="17"/>
        <v>1</v>
      </c>
      <c r="AI307" s="85">
        <f t="shared" si="17"/>
        <v>0</v>
      </c>
      <c r="AJ307" s="92" t="s">
        <v>749</v>
      </c>
      <c r="AK307" s="87" t="s">
        <v>78</v>
      </c>
      <c r="AL307" s="87" t="s">
        <v>78</v>
      </c>
      <c r="AM307" s="88" t="s">
        <v>601</v>
      </c>
      <c r="AN307" s="88" t="s">
        <v>602</v>
      </c>
      <c r="AO307" s="89" t="s">
        <v>603</v>
      </c>
      <c r="AP307" s="89" t="s">
        <v>401</v>
      </c>
      <c r="AQ307" s="90"/>
    </row>
    <row r="308" spans="1:43" ht="142.5" customHeight="1">
      <c r="A308" s="69" t="s">
        <v>37</v>
      </c>
      <c r="B308" s="70" t="s">
        <v>422</v>
      </c>
      <c r="C308" s="70">
        <v>415</v>
      </c>
      <c r="D308" s="71" t="s">
        <v>743</v>
      </c>
      <c r="E308" s="83" t="s">
        <v>903</v>
      </c>
      <c r="F308" s="81">
        <v>44621</v>
      </c>
      <c r="G308" s="81">
        <v>44926</v>
      </c>
      <c r="H308" s="173"/>
      <c r="I308" s="68">
        <v>0.35</v>
      </c>
      <c r="J308" s="68"/>
      <c r="K308" s="68"/>
      <c r="L308" s="68"/>
      <c r="M308" s="68"/>
      <c r="N308" s="68">
        <v>0.25</v>
      </c>
      <c r="O308" s="68"/>
      <c r="P308" s="68"/>
      <c r="Q308" s="68"/>
      <c r="R308" s="68"/>
      <c r="S308" s="68"/>
      <c r="T308" s="68">
        <v>0.25</v>
      </c>
      <c r="U308" s="68"/>
      <c r="V308" s="68"/>
      <c r="W308" s="68"/>
      <c r="X308" s="68"/>
      <c r="Y308" s="68"/>
      <c r="Z308" s="68">
        <v>0.25</v>
      </c>
      <c r="AA308" s="68"/>
      <c r="AB308" s="68"/>
      <c r="AC308" s="68"/>
      <c r="AD308" s="68">
        <v>0.25</v>
      </c>
      <c r="AE308" s="68"/>
      <c r="AF308" s="68"/>
      <c r="AG308" s="68"/>
      <c r="AH308" s="68">
        <f t="shared" si="17"/>
        <v>1</v>
      </c>
      <c r="AI308" s="77">
        <f t="shared" si="17"/>
        <v>0</v>
      </c>
      <c r="AJ308" s="83" t="s">
        <v>888</v>
      </c>
      <c r="AK308" s="80" t="s">
        <v>78</v>
      </c>
      <c r="AL308" s="80" t="s">
        <v>78</v>
      </c>
      <c r="AM308" s="78" t="s">
        <v>601</v>
      </c>
      <c r="AN308" s="78" t="s">
        <v>602</v>
      </c>
      <c r="AO308" s="79" t="s">
        <v>603</v>
      </c>
      <c r="AP308" s="79" t="s">
        <v>401</v>
      </c>
      <c r="AQ308" s="75" t="s">
        <v>889</v>
      </c>
    </row>
    <row r="309" spans="1:43" s="96" customFormat="1" ht="140.25" customHeight="1">
      <c r="A309" s="91" t="s">
        <v>37</v>
      </c>
      <c r="B309" s="87" t="s">
        <v>422</v>
      </c>
      <c r="C309" s="87">
        <v>423</v>
      </c>
      <c r="D309" s="92" t="s">
        <v>901</v>
      </c>
      <c r="E309" s="92" t="s">
        <v>750</v>
      </c>
      <c r="F309" s="93">
        <v>44866</v>
      </c>
      <c r="G309" s="93">
        <v>44895</v>
      </c>
      <c r="H309" s="173"/>
      <c r="I309" s="76">
        <v>0.15</v>
      </c>
      <c r="J309" s="76"/>
      <c r="K309" s="76"/>
      <c r="L309" s="76"/>
      <c r="M309" s="76"/>
      <c r="N309" s="76"/>
      <c r="O309" s="76"/>
      <c r="P309" s="76"/>
      <c r="Q309" s="76"/>
      <c r="R309" s="76"/>
      <c r="S309" s="76"/>
      <c r="T309" s="76"/>
      <c r="U309" s="76"/>
      <c r="V309" s="76"/>
      <c r="W309" s="76"/>
      <c r="X309" s="76"/>
      <c r="Y309" s="76"/>
      <c r="Z309" s="76"/>
      <c r="AA309" s="76"/>
      <c r="AB309" s="76"/>
      <c r="AC309" s="76"/>
      <c r="AD309" s="76">
        <v>1</v>
      </c>
      <c r="AE309" s="76"/>
      <c r="AF309" s="76"/>
      <c r="AG309" s="76"/>
      <c r="AH309" s="76">
        <f t="shared" si="17"/>
        <v>1</v>
      </c>
      <c r="AI309" s="85">
        <f t="shared" si="17"/>
        <v>0</v>
      </c>
      <c r="AJ309" s="92" t="s">
        <v>751</v>
      </c>
      <c r="AK309" s="87" t="s">
        <v>78</v>
      </c>
      <c r="AL309" s="87" t="s">
        <v>78</v>
      </c>
      <c r="AM309" s="88" t="s">
        <v>601</v>
      </c>
      <c r="AN309" s="88" t="s">
        <v>602</v>
      </c>
      <c r="AO309" s="89" t="s">
        <v>603</v>
      </c>
      <c r="AP309" s="89" t="s">
        <v>401</v>
      </c>
      <c r="AQ309" s="90"/>
    </row>
    <row r="310" spans="1:43" ht="140.25" customHeight="1">
      <c r="A310" s="69" t="s">
        <v>37</v>
      </c>
      <c r="B310" s="70" t="s">
        <v>422</v>
      </c>
      <c r="C310" s="70">
        <v>423</v>
      </c>
      <c r="D310" s="71" t="s">
        <v>743</v>
      </c>
      <c r="E310" s="83" t="s">
        <v>890</v>
      </c>
      <c r="F310" s="81">
        <v>44866</v>
      </c>
      <c r="G310" s="81">
        <v>44895</v>
      </c>
      <c r="I310" s="68">
        <v>0.15</v>
      </c>
      <c r="J310" s="68"/>
      <c r="K310" s="68"/>
      <c r="L310" s="68"/>
      <c r="M310" s="68"/>
      <c r="N310" s="68"/>
      <c r="O310" s="68"/>
      <c r="P310" s="68"/>
      <c r="Q310" s="68"/>
      <c r="R310" s="68"/>
      <c r="S310" s="68"/>
      <c r="T310" s="68"/>
      <c r="U310" s="68"/>
      <c r="V310" s="68"/>
      <c r="W310" s="68"/>
      <c r="X310" s="68"/>
      <c r="Y310" s="68"/>
      <c r="Z310" s="68"/>
      <c r="AA310" s="68"/>
      <c r="AB310" s="68"/>
      <c r="AC310" s="68"/>
      <c r="AD310" s="68">
        <v>1</v>
      </c>
      <c r="AE310" s="68"/>
      <c r="AF310" s="68"/>
      <c r="AG310" s="68"/>
      <c r="AH310" s="68">
        <f t="shared" si="17"/>
        <v>1</v>
      </c>
      <c r="AI310" s="77">
        <f t="shared" si="17"/>
        <v>0</v>
      </c>
      <c r="AJ310" s="71" t="s">
        <v>891</v>
      </c>
      <c r="AK310" s="80" t="s">
        <v>78</v>
      </c>
      <c r="AL310" s="80" t="s">
        <v>78</v>
      </c>
      <c r="AM310" s="78" t="s">
        <v>601</v>
      </c>
      <c r="AN310" s="78" t="s">
        <v>602</v>
      </c>
      <c r="AO310" s="79" t="s">
        <v>603</v>
      </c>
      <c r="AP310" s="79" t="s">
        <v>401</v>
      </c>
      <c r="AQ310" s="75" t="s">
        <v>889</v>
      </c>
    </row>
    <row r="311" spans="1:43" ht="125.25" hidden="1" customHeight="1">
      <c r="A311" s="38" t="s">
        <v>37</v>
      </c>
      <c r="B311" s="39" t="s">
        <v>422</v>
      </c>
      <c r="C311" s="39">
        <v>424</v>
      </c>
      <c r="D311" s="22" t="s">
        <v>752</v>
      </c>
      <c r="E311" s="22" t="s">
        <v>753</v>
      </c>
      <c r="F311" s="23">
        <v>44713</v>
      </c>
      <c r="G311" s="23">
        <v>44926</v>
      </c>
      <c r="H311" s="173">
        <f>SUM(I311:I314)</f>
        <v>1</v>
      </c>
      <c r="I311" s="37">
        <v>0.1</v>
      </c>
      <c r="J311" s="37"/>
      <c r="K311" s="37"/>
      <c r="L311" s="37"/>
      <c r="M311" s="37"/>
      <c r="N311" s="37"/>
      <c r="O311" s="37"/>
      <c r="P311" s="37"/>
      <c r="Q311" s="37"/>
      <c r="R311" s="37"/>
      <c r="S311" s="37"/>
      <c r="T311" s="37">
        <v>0.5</v>
      </c>
      <c r="U311" s="37"/>
      <c r="V311" s="37"/>
      <c r="W311" s="37"/>
      <c r="X311" s="37"/>
      <c r="Y311" s="37"/>
      <c r="Z311" s="37"/>
      <c r="AA311" s="37"/>
      <c r="AB311" s="37"/>
      <c r="AC311" s="37"/>
      <c r="AD311" s="37">
        <v>0.5</v>
      </c>
      <c r="AE311" s="37"/>
      <c r="AF311" s="37"/>
      <c r="AG311" s="37"/>
      <c r="AH311" s="37">
        <f t="shared" si="17"/>
        <v>1</v>
      </c>
      <c r="AI311" s="40">
        <f t="shared" si="17"/>
        <v>0</v>
      </c>
      <c r="AJ311" s="22" t="s">
        <v>754</v>
      </c>
      <c r="AK311" s="43" t="s">
        <v>78</v>
      </c>
      <c r="AL311" s="43" t="s">
        <v>78</v>
      </c>
      <c r="AM311" s="41" t="s">
        <v>601</v>
      </c>
      <c r="AN311" s="41" t="s">
        <v>602</v>
      </c>
      <c r="AO311" s="24" t="s">
        <v>603</v>
      </c>
      <c r="AP311" s="24" t="s">
        <v>401</v>
      </c>
      <c r="AQ311" s="72"/>
    </row>
    <row r="312" spans="1:43" ht="117" hidden="1" customHeight="1">
      <c r="A312" s="38" t="s">
        <v>37</v>
      </c>
      <c r="B312" s="39" t="s">
        <v>422</v>
      </c>
      <c r="C312" s="39">
        <v>424</v>
      </c>
      <c r="D312" s="22" t="s">
        <v>752</v>
      </c>
      <c r="E312" s="22" t="s">
        <v>755</v>
      </c>
      <c r="F312" s="23">
        <v>44593</v>
      </c>
      <c r="G312" s="23">
        <v>44895</v>
      </c>
      <c r="H312" s="173"/>
      <c r="I312" s="37">
        <v>0.4</v>
      </c>
      <c r="J312" s="37"/>
      <c r="K312" s="37"/>
      <c r="L312" s="37">
        <v>0.1</v>
      </c>
      <c r="M312" s="37"/>
      <c r="N312" s="37">
        <v>0.1</v>
      </c>
      <c r="O312" s="37"/>
      <c r="P312" s="37">
        <v>0.1</v>
      </c>
      <c r="Q312" s="37"/>
      <c r="R312" s="37">
        <v>0.1</v>
      </c>
      <c r="S312" s="37"/>
      <c r="T312" s="37">
        <v>0.1</v>
      </c>
      <c r="U312" s="37"/>
      <c r="V312" s="37">
        <v>0.1</v>
      </c>
      <c r="W312" s="37"/>
      <c r="X312" s="37">
        <v>0.1</v>
      </c>
      <c r="Y312" s="37"/>
      <c r="Z312" s="37">
        <v>0.1</v>
      </c>
      <c r="AA312" s="37"/>
      <c r="AB312" s="37">
        <v>0.1</v>
      </c>
      <c r="AC312" s="37"/>
      <c r="AD312" s="37">
        <v>0.1</v>
      </c>
      <c r="AE312" s="37"/>
      <c r="AF312" s="37"/>
      <c r="AG312" s="37"/>
      <c r="AH312" s="37">
        <f t="shared" si="17"/>
        <v>0.99999999999999989</v>
      </c>
      <c r="AI312" s="40">
        <f t="shared" si="17"/>
        <v>0</v>
      </c>
      <c r="AJ312" s="22" t="s">
        <v>756</v>
      </c>
      <c r="AK312" s="43" t="s">
        <v>78</v>
      </c>
      <c r="AL312" s="43" t="s">
        <v>78</v>
      </c>
      <c r="AM312" s="41" t="s">
        <v>601</v>
      </c>
      <c r="AN312" s="41" t="s">
        <v>602</v>
      </c>
      <c r="AO312" s="24" t="s">
        <v>603</v>
      </c>
      <c r="AP312" s="24" t="s">
        <v>401</v>
      </c>
      <c r="AQ312" s="72"/>
    </row>
    <row r="313" spans="1:43" ht="105.75" hidden="1" customHeight="1">
      <c r="A313" s="38" t="s">
        <v>37</v>
      </c>
      <c r="B313" s="39" t="s">
        <v>422</v>
      </c>
      <c r="C313" s="39">
        <v>424</v>
      </c>
      <c r="D313" s="22" t="s">
        <v>752</v>
      </c>
      <c r="E313" s="22" t="s">
        <v>757</v>
      </c>
      <c r="F313" s="23">
        <v>44713</v>
      </c>
      <c r="G313" s="23">
        <v>44926</v>
      </c>
      <c r="H313" s="173"/>
      <c r="I313" s="37">
        <v>0.3</v>
      </c>
      <c r="J313" s="37"/>
      <c r="K313" s="37"/>
      <c r="L313" s="37"/>
      <c r="M313" s="37"/>
      <c r="N313" s="37"/>
      <c r="O313" s="37"/>
      <c r="P313" s="37"/>
      <c r="Q313" s="37"/>
      <c r="R313" s="37"/>
      <c r="S313" s="37"/>
      <c r="T313" s="37">
        <v>0.5</v>
      </c>
      <c r="U313" s="37"/>
      <c r="V313" s="37"/>
      <c r="W313" s="37"/>
      <c r="X313" s="37"/>
      <c r="Y313" s="37"/>
      <c r="Z313" s="37"/>
      <c r="AA313" s="37"/>
      <c r="AB313" s="37"/>
      <c r="AC313" s="37"/>
      <c r="AD313" s="37">
        <v>0.5</v>
      </c>
      <c r="AE313" s="37"/>
      <c r="AF313" s="37"/>
      <c r="AG313" s="37"/>
      <c r="AH313" s="37">
        <f t="shared" si="17"/>
        <v>1</v>
      </c>
      <c r="AI313" s="40">
        <f t="shared" si="17"/>
        <v>0</v>
      </c>
      <c r="AJ313" s="22" t="s">
        <v>758</v>
      </c>
      <c r="AK313" s="43" t="s">
        <v>78</v>
      </c>
      <c r="AL313" s="43" t="s">
        <v>78</v>
      </c>
      <c r="AM313" s="41" t="s">
        <v>601</v>
      </c>
      <c r="AN313" s="41" t="s">
        <v>602</v>
      </c>
      <c r="AO313" s="24" t="s">
        <v>603</v>
      </c>
      <c r="AP313" s="24" t="s">
        <v>401</v>
      </c>
      <c r="AQ313" s="72"/>
    </row>
    <row r="314" spans="1:43" s="96" customFormat="1" ht="139.5" customHeight="1">
      <c r="A314" s="91" t="s">
        <v>37</v>
      </c>
      <c r="B314" s="87" t="s">
        <v>422</v>
      </c>
      <c r="C314" s="87">
        <v>424</v>
      </c>
      <c r="D314" s="92" t="s">
        <v>902</v>
      </c>
      <c r="E314" s="92" t="s">
        <v>760</v>
      </c>
      <c r="F314" s="93">
        <v>44713</v>
      </c>
      <c r="G314" s="93">
        <v>44926</v>
      </c>
      <c r="H314" s="173"/>
      <c r="I314" s="76">
        <v>0.2</v>
      </c>
      <c r="J314" s="76"/>
      <c r="K314" s="76"/>
      <c r="L314" s="76"/>
      <c r="M314" s="76"/>
      <c r="N314" s="76"/>
      <c r="O314" s="76"/>
      <c r="P314" s="76"/>
      <c r="Q314" s="76"/>
      <c r="R314" s="76"/>
      <c r="S314" s="76"/>
      <c r="T314" s="76">
        <v>0.5</v>
      </c>
      <c r="U314" s="76"/>
      <c r="V314" s="76"/>
      <c r="W314" s="76"/>
      <c r="X314" s="76"/>
      <c r="Y314" s="76"/>
      <c r="Z314" s="76"/>
      <c r="AA314" s="76"/>
      <c r="AB314" s="76"/>
      <c r="AC314" s="76"/>
      <c r="AD314" s="76">
        <v>0.5</v>
      </c>
      <c r="AE314" s="76"/>
      <c r="AF314" s="76"/>
      <c r="AG314" s="76"/>
      <c r="AH314" s="76">
        <f t="shared" si="17"/>
        <v>1</v>
      </c>
      <c r="AI314" s="85">
        <f t="shared" si="17"/>
        <v>0</v>
      </c>
      <c r="AJ314" s="92" t="s">
        <v>761</v>
      </c>
      <c r="AK314" s="87" t="s">
        <v>78</v>
      </c>
      <c r="AL314" s="87" t="s">
        <v>78</v>
      </c>
      <c r="AM314" s="88" t="s">
        <v>601</v>
      </c>
      <c r="AN314" s="88" t="s">
        <v>602</v>
      </c>
      <c r="AO314" s="89" t="s">
        <v>603</v>
      </c>
      <c r="AP314" s="89" t="s">
        <v>401</v>
      </c>
      <c r="AQ314" s="90"/>
    </row>
    <row r="315" spans="1:43" ht="139.5" customHeight="1">
      <c r="A315" s="69" t="s">
        <v>37</v>
      </c>
      <c r="B315" s="70" t="s">
        <v>422</v>
      </c>
      <c r="C315" s="70">
        <v>424</v>
      </c>
      <c r="D315" s="71" t="s">
        <v>759</v>
      </c>
      <c r="E315" s="83" t="s">
        <v>892</v>
      </c>
      <c r="F315" s="81">
        <v>44713</v>
      </c>
      <c r="G315" s="81">
        <v>44926</v>
      </c>
      <c r="I315" s="68">
        <v>0.2</v>
      </c>
      <c r="J315" s="68"/>
      <c r="K315" s="68"/>
      <c r="L315" s="68"/>
      <c r="M315" s="68"/>
      <c r="N315" s="68"/>
      <c r="O315" s="68"/>
      <c r="P315" s="68"/>
      <c r="Q315" s="68"/>
      <c r="R315" s="68"/>
      <c r="S315" s="68"/>
      <c r="T315" s="68">
        <v>0.5</v>
      </c>
      <c r="U315" s="68"/>
      <c r="V315" s="68"/>
      <c r="W315" s="68"/>
      <c r="X315" s="68"/>
      <c r="Y315" s="68"/>
      <c r="Z315" s="68"/>
      <c r="AA315" s="68"/>
      <c r="AB315" s="68"/>
      <c r="AC315" s="68"/>
      <c r="AD315" s="68">
        <v>0.5</v>
      </c>
      <c r="AE315" s="68"/>
      <c r="AF315" s="68"/>
      <c r="AG315" s="68"/>
      <c r="AH315" s="68">
        <f>+J315+L315+N315+P315+R315+T315+V315+X315+Z315+AB315+AD315+AF315</f>
        <v>1</v>
      </c>
      <c r="AI315" s="77">
        <f>+K315+M315+O315+Q315+S315+U315+W315+Y315+AA315+AC315+AE315+AG315</f>
        <v>0</v>
      </c>
      <c r="AJ315" s="71" t="s">
        <v>761</v>
      </c>
      <c r="AK315" s="80" t="s">
        <v>78</v>
      </c>
      <c r="AL315" s="80" t="s">
        <v>78</v>
      </c>
      <c r="AM315" s="78" t="s">
        <v>601</v>
      </c>
      <c r="AN315" s="78" t="s">
        <v>602</v>
      </c>
      <c r="AO315" s="79" t="s">
        <v>603</v>
      </c>
      <c r="AP315" s="79" t="s">
        <v>401</v>
      </c>
      <c r="AQ315" s="75" t="s">
        <v>889</v>
      </c>
    </row>
    <row r="316" spans="1:43" ht="42.75" hidden="1">
      <c r="A316" s="38" t="s">
        <v>37</v>
      </c>
      <c r="B316" s="39" t="s">
        <v>422</v>
      </c>
      <c r="C316" s="39">
        <v>422</v>
      </c>
      <c r="D316" s="51" t="s">
        <v>762</v>
      </c>
      <c r="E316" s="52" t="s">
        <v>763</v>
      </c>
      <c r="F316" s="47">
        <v>44621</v>
      </c>
      <c r="G316" s="47">
        <v>44925</v>
      </c>
      <c r="H316" s="218">
        <v>1</v>
      </c>
      <c r="I316" s="64">
        <v>0.4</v>
      </c>
      <c r="J316" s="63" t="s">
        <v>686</v>
      </c>
      <c r="K316" s="63" t="s">
        <v>686</v>
      </c>
      <c r="L316" s="63" t="s">
        <v>686</v>
      </c>
      <c r="M316" s="63" t="s">
        <v>686</v>
      </c>
      <c r="N316" s="64">
        <v>0.25</v>
      </c>
      <c r="O316" s="63" t="s">
        <v>686</v>
      </c>
      <c r="P316" s="63" t="s">
        <v>686</v>
      </c>
      <c r="Q316" s="63" t="s">
        <v>686</v>
      </c>
      <c r="R316" s="63" t="s">
        <v>686</v>
      </c>
      <c r="S316" s="63" t="s">
        <v>686</v>
      </c>
      <c r="T316" s="64">
        <v>0.25</v>
      </c>
      <c r="U316" s="63" t="s">
        <v>686</v>
      </c>
      <c r="V316" s="63" t="s">
        <v>686</v>
      </c>
      <c r="W316" s="63" t="s">
        <v>686</v>
      </c>
      <c r="X316" s="63" t="s">
        <v>686</v>
      </c>
      <c r="Y316" s="63" t="s">
        <v>686</v>
      </c>
      <c r="Z316" s="64">
        <v>0.25</v>
      </c>
      <c r="AA316" s="63" t="s">
        <v>686</v>
      </c>
      <c r="AB316" s="63" t="s">
        <v>686</v>
      </c>
      <c r="AC316" s="63" t="s">
        <v>686</v>
      </c>
      <c r="AD316" s="63" t="s">
        <v>686</v>
      </c>
      <c r="AE316" s="63" t="s">
        <v>686</v>
      </c>
      <c r="AF316" s="64">
        <v>0.25</v>
      </c>
      <c r="AG316" s="63" t="s">
        <v>686</v>
      </c>
      <c r="AH316" s="64">
        <f>AF316+Z316+T316+N316</f>
        <v>1</v>
      </c>
      <c r="AI316" s="40">
        <v>0</v>
      </c>
      <c r="AJ316" s="52" t="s">
        <v>764</v>
      </c>
      <c r="AK316" s="219">
        <v>20639</v>
      </c>
      <c r="AL316" s="215">
        <v>1750624640</v>
      </c>
      <c r="AM316" s="63" t="s">
        <v>765</v>
      </c>
      <c r="AN316" s="63" t="s">
        <v>766</v>
      </c>
      <c r="AO316" s="63" t="s">
        <v>767</v>
      </c>
      <c r="AP316" s="63" t="s">
        <v>768</v>
      </c>
      <c r="AQ316" s="72"/>
    </row>
    <row r="317" spans="1:43" ht="142.5" hidden="1">
      <c r="A317" s="38" t="s">
        <v>37</v>
      </c>
      <c r="B317" s="39" t="s">
        <v>422</v>
      </c>
      <c r="C317" s="39">
        <v>422</v>
      </c>
      <c r="D317" s="51" t="s">
        <v>762</v>
      </c>
      <c r="E317" s="52" t="s">
        <v>769</v>
      </c>
      <c r="F317" s="47">
        <v>44562</v>
      </c>
      <c r="G317" s="47">
        <v>44925</v>
      </c>
      <c r="H317" s="218"/>
      <c r="I317" s="64">
        <v>0.4</v>
      </c>
      <c r="J317" s="64">
        <v>0.08</v>
      </c>
      <c r="K317" s="64" t="s">
        <v>686</v>
      </c>
      <c r="L317" s="64">
        <v>0.08</v>
      </c>
      <c r="M317" s="64" t="s">
        <v>686</v>
      </c>
      <c r="N317" s="64">
        <v>0.08</v>
      </c>
      <c r="O317" s="64" t="s">
        <v>686</v>
      </c>
      <c r="P317" s="64">
        <v>0.08</v>
      </c>
      <c r="Q317" s="64" t="s">
        <v>686</v>
      </c>
      <c r="R317" s="64">
        <v>0.08</v>
      </c>
      <c r="S317" s="64" t="s">
        <v>686</v>
      </c>
      <c r="T317" s="64">
        <v>0.08</v>
      </c>
      <c r="U317" s="64" t="s">
        <v>686</v>
      </c>
      <c r="V317" s="64">
        <v>0.08</v>
      </c>
      <c r="W317" s="64" t="s">
        <v>686</v>
      </c>
      <c r="X317" s="64">
        <v>0.08</v>
      </c>
      <c r="Y317" s="64" t="s">
        <v>686</v>
      </c>
      <c r="Z317" s="64">
        <v>0.09</v>
      </c>
      <c r="AA317" s="64" t="s">
        <v>686</v>
      </c>
      <c r="AB317" s="64">
        <v>0.09</v>
      </c>
      <c r="AC317" s="64" t="s">
        <v>686</v>
      </c>
      <c r="AD317" s="64">
        <v>0.09</v>
      </c>
      <c r="AE317" s="64" t="s">
        <v>686</v>
      </c>
      <c r="AF317" s="64">
        <v>0.09</v>
      </c>
      <c r="AG317" s="64" t="s">
        <v>686</v>
      </c>
      <c r="AH317" s="64">
        <f>+J317+L317+N317+P317+R317+T317+V317+X317+Z317+AB317+AD317+AF317</f>
        <v>0.99999999999999989</v>
      </c>
      <c r="AI317" s="40">
        <v>0</v>
      </c>
      <c r="AJ317" s="52" t="s">
        <v>770</v>
      </c>
      <c r="AK317" s="220"/>
      <c r="AL317" s="216"/>
      <c r="AM317" s="63" t="s">
        <v>765</v>
      </c>
      <c r="AN317" s="63" t="s">
        <v>766</v>
      </c>
      <c r="AO317" s="63" t="s">
        <v>767</v>
      </c>
      <c r="AP317" s="63" t="s">
        <v>768</v>
      </c>
      <c r="AQ317" s="72"/>
    </row>
    <row r="318" spans="1:43" ht="42.75" hidden="1">
      <c r="A318" s="38" t="s">
        <v>37</v>
      </c>
      <c r="B318" s="39" t="s">
        <v>422</v>
      </c>
      <c r="C318" s="39">
        <v>422</v>
      </c>
      <c r="D318" s="51" t="s">
        <v>762</v>
      </c>
      <c r="E318" s="52" t="s">
        <v>771</v>
      </c>
      <c r="F318" s="47">
        <v>44713</v>
      </c>
      <c r="G318" s="47">
        <v>44925</v>
      </c>
      <c r="H318" s="218"/>
      <c r="I318" s="64">
        <v>0.2</v>
      </c>
      <c r="J318" s="63" t="s">
        <v>686</v>
      </c>
      <c r="K318" s="63" t="s">
        <v>686</v>
      </c>
      <c r="L318" s="63" t="s">
        <v>686</v>
      </c>
      <c r="M318" s="63" t="s">
        <v>686</v>
      </c>
      <c r="N318" s="63" t="s">
        <v>686</v>
      </c>
      <c r="O318" s="63" t="s">
        <v>686</v>
      </c>
      <c r="P318" s="63" t="s">
        <v>686</v>
      </c>
      <c r="Q318" s="63" t="s">
        <v>686</v>
      </c>
      <c r="R318" s="63" t="s">
        <v>686</v>
      </c>
      <c r="S318" s="63" t="s">
        <v>686</v>
      </c>
      <c r="T318" s="64">
        <v>0.5</v>
      </c>
      <c r="U318" s="63" t="s">
        <v>686</v>
      </c>
      <c r="V318" s="63" t="s">
        <v>686</v>
      </c>
      <c r="W318" s="63" t="s">
        <v>686</v>
      </c>
      <c r="X318" s="63" t="s">
        <v>686</v>
      </c>
      <c r="Y318" s="63" t="s">
        <v>686</v>
      </c>
      <c r="Z318" s="63" t="s">
        <v>686</v>
      </c>
      <c r="AA318" s="63" t="s">
        <v>686</v>
      </c>
      <c r="AB318" s="63" t="s">
        <v>686</v>
      </c>
      <c r="AC318" s="63" t="s">
        <v>686</v>
      </c>
      <c r="AD318" s="63" t="s">
        <v>686</v>
      </c>
      <c r="AE318" s="63" t="s">
        <v>686</v>
      </c>
      <c r="AF318" s="64">
        <v>0.5</v>
      </c>
      <c r="AG318" s="63" t="s">
        <v>686</v>
      </c>
      <c r="AH318" s="64">
        <v>1</v>
      </c>
      <c r="AI318" s="40">
        <v>0</v>
      </c>
      <c r="AJ318" s="52" t="s">
        <v>772</v>
      </c>
      <c r="AK318" s="220"/>
      <c r="AL318" s="217"/>
      <c r="AM318" s="63" t="s">
        <v>765</v>
      </c>
      <c r="AN318" s="63" t="s">
        <v>766</v>
      </c>
      <c r="AO318" s="63" t="s">
        <v>767</v>
      </c>
      <c r="AP318" s="63" t="s">
        <v>768</v>
      </c>
      <c r="AQ318" s="72"/>
    </row>
    <row r="319" spans="1:43" ht="69" hidden="1" customHeight="1">
      <c r="A319" s="38" t="s">
        <v>37</v>
      </c>
      <c r="B319" s="39" t="s">
        <v>422</v>
      </c>
      <c r="C319" s="39">
        <v>423</v>
      </c>
      <c r="D319" s="51" t="s">
        <v>773</v>
      </c>
      <c r="E319" s="52" t="s">
        <v>774</v>
      </c>
      <c r="F319" s="47">
        <v>44621</v>
      </c>
      <c r="G319" s="47">
        <v>44925</v>
      </c>
      <c r="H319" s="173">
        <f>+I319+I320+I321+I322+I325+I323+I324+I326+I327</f>
        <v>0.99999999999999989</v>
      </c>
      <c r="I319" s="64">
        <v>0.05</v>
      </c>
      <c r="J319" s="63" t="s">
        <v>686</v>
      </c>
      <c r="K319" s="63" t="s">
        <v>686</v>
      </c>
      <c r="L319" s="63" t="s">
        <v>686</v>
      </c>
      <c r="M319" s="63" t="s">
        <v>686</v>
      </c>
      <c r="N319" s="64">
        <v>0.25</v>
      </c>
      <c r="O319" s="63" t="s">
        <v>686</v>
      </c>
      <c r="P319" s="63" t="s">
        <v>686</v>
      </c>
      <c r="Q319" s="63" t="s">
        <v>686</v>
      </c>
      <c r="R319" s="64">
        <v>0.25</v>
      </c>
      <c r="S319" s="63" t="s">
        <v>686</v>
      </c>
      <c r="T319" s="63" t="s">
        <v>686</v>
      </c>
      <c r="U319" s="63" t="s">
        <v>686</v>
      </c>
      <c r="V319" s="63" t="s">
        <v>686</v>
      </c>
      <c r="W319" s="63" t="s">
        <v>686</v>
      </c>
      <c r="X319" s="64">
        <v>0.25</v>
      </c>
      <c r="Y319" s="63" t="s">
        <v>686</v>
      </c>
      <c r="Z319" s="63" t="s">
        <v>686</v>
      </c>
      <c r="AA319" s="63" t="s">
        <v>686</v>
      </c>
      <c r="AB319" s="64">
        <v>0.25</v>
      </c>
      <c r="AC319" s="64"/>
      <c r="AD319" s="63" t="s">
        <v>686</v>
      </c>
      <c r="AE319" s="63" t="s">
        <v>686</v>
      </c>
      <c r="AF319" s="63" t="s">
        <v>686</v>
      </c>
      <c r="AG319" s="63" t="s">
        <v>686</v>
      </c>
      <c r="AH319" s="64">
        <f>+N319+R319+X319+AB319</f>
        <v>1</v>
      </c>
      <c r="AI319" s="40">
        <v>0</v>
      </c>
      <c r="AJ319" s="52" t="s">
        <v>775</v>
      </c>
      <c r="AK319" s="201">
        <v>1</v>
      </c>
      <c r="AL319" s="196">
        <v>668524360</v>
      </c>
      <c r="AM319" s="41" t="s">
        <v>765</v>
      </c>
      <c r="AN319" s="41" t="s">
        <v>776</v>
      </c>
      <c r="AO319" s="41" t="s">
        <v>767</v>
      </c>
      <c r="AP319" s="24" t="s">
        <v>768</v>
      </c>
      <c r="AQ319" s="72"/>
    </row>
    <row r="320" spans="1:43" ht="42.75" hidden="1">
      <c r="A320" s="38" t="s">
        <v>37</v>
      </c>
      <c r="B320" s="39" t="s">
        <v>422</v>
      </c>
      <c r="C320" s="39">
        <v>423</v>
      </c>
      <c r="D320" s="51" t="s">
        <v>773</v>
      </c>
      <c r="E320" s="52" t="s">
        <v>777</v>
      </c>
      <c r="F320" s="47">
        <v>44593</v>
      </c>
      <c r="G320" s="47">
        <v>44895</v>
      </c>
      <c r="H320" s="173"/>
      <c r="I320" s="64">
        <v>0.15</v>
      </c>
      <c r="J320" s="63" t="s">
        <v>686</v>
      </c>
      <c r="K320" s="63" t="s">
        <v>686</v>
      </c>
      <c r="L320" s="64">
        <v>0.04</v>
      </c>
      <c r="M320" s="63" t="s">
        <v>686</v>
      </c>
      <c r="N320" s="64">
        <v>0.1</v>
      </c>
      <c r="O320" s="63" t="s">
        <v>686</v>
      </c>
      <c r="P320" s="64">
        <v>0.2</v>
      </c>
      <c r="Q320" s="63" t="s">
        <v>686</v>
      </c>
      <c r="R320" s="64">
        <v>0.03</v>
      </c>
      <c r="S320" s="63" t="s">
        <v>686</v>
      </c>
      <c r="T320" s="64">
        <v>0.1</v>
      </c>
      <c r="U320" s="63" t="s">
        <v>686</v>
      </c>
      <c r="V320" s="64">
        <v>0.2</v>
      </c>
      <c r="W320" s="63" t="s">
        <v>686</v>
      </c>
      <c r="X320" s="64">
        <v>0.03</v>
      </c>
      <c r="Y320" s="63" t="s">
        <v>686</v>
      </c>
      <c r="Z320" s="64">
        <v>0.03</v>
      </c>
      <c r="AA320" s="63" t="s">
        <v>686</v>
      </c>
      <c r="AB320" s="64">
        <v>0.09</v>
      </c>
      <c r="AC320" s="63" t="s">
        <v>686</v>
      </c>
      <c r="AD320" s="64">
        <v>0.18</v>
      </c>
      <c r="AE320" s="63" t="s">
        <v>686</v>
      </c>
      <c r="AF320" s="63" t="s">
        <v>686</v>
      </c>
      <c r="AG320" s="63" t="s">
        <v>686</v>
      </c>
      <c r="AH320" s="64">
        <f>+L320+N320+P320+R320+T320+V320+X320+Z320+AB320+AD320</f>
        <v>1</v>
      </c>
      <c r="AI320" s="40">
        <v>0</v>
      </c>
      <c r="AJ320" s="52" t="s">
        <v>778</v>
      </c>
      <c r="AK320" s="201"/>
      <c r="AL320" s="197"/>
      <c r="AM320" s="41" t="s">
        <v>765</v>
      </c>
      <c r="AN320" s="41" t="s">
        <v>776</v>
      </c>
      <c r="AO320" s="41" t="s">
        <v>767</v>
      </c>
      <c r="AP320" s="24" t="s">
        <v>768</v>
      </c>
      <c r="AQ320" s="72"/>
    </row>
    <row r="321" spans="1:43" ht="42.75" hidden="1">
      <c r="A321" s="38" t="s">
        <v>37</v>
      </c>
      <c r="B321" s="39" t="s">
        <v>422</v>
      </c>
      <c r="C321" s="39">
        <v>423</v>
      </c>
      <c r="D321" s="51" t="s">
        <v>773</v>
      </c>
      <c r="E321" s="52" t="s">
        <v>779</v>
      </c>
      <c r="F321" s="47">
        <v>44593</v>
      </c>
      <c r="G321" s="47">
        <v>44864</v>
      </c>
      <c r="H321" s="173"/>
      <c r="I321" s="64">
        <v>0.05</v>
      </c>
      <c r="J321" s="63" t="s">
        <v>686</v>
      </c>
      <c r="K321" s="63" t="s">
        <v>686</v>
      </c>
      <c r="L321" s="64">
        <v>0.05</v>
      </c>
      <c r="M321" s="63" t="s">
        <v>686</v>
      </c>
      <c r="N321" s="64">
        <v>0.1</v>
      </c>
      <c r="O321" s="63" t="s">
        <v>686</v>
      </c>
      <c r="P321" s="64">
        <v>0.1</v>
      </c>
      <c r="Q321" s="63" t="s">
        <v>686</v>
      </c>
      <c r="R321" s="64">
        <v>0.25</v>
      </c>
      <c r="S321" s="63" t="s">
        <v>686</v>
      </c>
      <c r="T321" s="64">
        <v>0.05</v>
      </c>
      <c r="U321" s="63" t="s">
        <v>686</v>
      </c>
      <c r="V321" s="64">
        <v>0.1</v>
      </c>
      <c r="W321" s="63" t="s">
        <v>686</v>
      </c>
      <c r="X321" s="64">
        <v>0.1</v>
      </c>
      <c r="Y321" s="63" t="s">
        <v>686</v>
      </c>
      <c r="Z321" s="64">
        <v>0.1</v>
      </c>
      <c r="AA321" s="63" t="s">
        <v>686</v>
      </c>
      <c r="AB321" s="64">
        <v>0.15</v>
      </c>
      <c r="AC321" s="63" t="s">
        <v>686</v>
      </c>
      <c r="AD321" s="63" t="s">
        <v>686</v>
      </c>
      <c r="AE321" s="63" t="s">
        <v>686</v>
      </c>
      <c r="AF321" s="63" t="s">
        <v>686</v>
      </c>
      <c r="AG321" s="63" t="s">
        <v>686</v>
      </c>
      <c r="AH321" s="64">
        <f>+L321+N321+P321+R321+T321+V321+X321+Z321+AB321</f>
        <v>1</v>
      </c>
      <c r="AI321" s="40">
        <v>0</v>
      </c>
      <c r="AJ321" s="52" t="s">
        <v>780</v>
      </c>
      <c r="AK321" s="201"/>
      <c r="AL321" s="197"/>
      <c r="AM321" s="41" t="s">
        <v>765</v>
      </c>
      <c r="AN321" s="41" t="s">
        <v>776</v>
      </c>
      <c r="AO321" s="41" t="s">
        <v>767</v>
      </c>
      <c r="AP321" s="24" t="s">
        <v>768</v>
      </c>
      <c r="AQ321" s="72"/>
    </row>
    <row r="322" spans="1:43" ht="71.25" hidden="1" customHeight="1">
      <c r="A322" s="38" t="s">
        <v>37</v>
      </c>
      <c r="B322" s="39" t="s">
        <v>422</v>
      </c>
      <c r="C322" s="39">
        <v>423</v>
      </c>
      <c r="D322" s="51" t="s">
        <v>773</v>
      </c>
      <c r="E322" s="52" t="s">
        <v>781</v>
      </c>
      <c r="F322" s="47">
        <v>44652</v>
      </c>
      <c r="G322" s="47">
        <v>44772</v>
      </c>
      <c r="H322" s="173"/>
      <c r="I322" s="64">
        <v>0.05</v>
      </c>
      <c r="J322" s="63" t="s">
        <v>686</v>
      </c>
      <c r="K322" s="63" t="s">
        <v>686</v>
      </c>
      <c r="L322" s="63" t="s">
        <v>686</v>
      </c>
      <c r="M322" s="63" t="s">
        <v>686</v>
      </c>
      <c r="N322" s="63" t="s">
        <v>686</v>
      </c>
      <c r="O322" s="63" t="s">
        <v>686</v>
      </c>
      <c r="P322" s="64">
        <v>0.25</v>
      </c>
      <c r="Q322" s="63" t="s">
        <v>686</v>
      </c>
      <c r="R322" s="64">
        <v>0.25</v>
      </c>
      <c r="S322" s="63" t="s">
        <v>686</v>
      </c>
      <c r="T322" s="64">
        <v>0.25</v>
      </c>
      <c r="U322" s="63" t="s">
        <v>686</v>
      </c>
      <c r="V322" s="64">
        <v>0.25</v>
      </c>
      <c r="W322" s="63" t="s">
        <v>686</v>
      </c>
      <c r="X322" s="64"/>
      <c r="Y322" s="63" t="s">
        <v>686</v>
      </c>
      <c r="Z322" s="64"/>
      <c r="AA322" s="63" t="s">
        <v>686</v>
      </c>
      <c r="AB322" s="63"/>
      <c r="AC322" s="63" t="s">
        <v>686</v>
      </c>
      <c r="AD322" s="63" t="s">
        <v>686</v>
      </c>
      <c r="AE322" s="63" t="s">
        <v>686</v>
      </c>
      <c r="AF322" s="63" t="s">
        <v>686</v>
      </c>
      <c r="AG322" s="63" t="s">
        <v>686</v>
      </c>
      <c r="AH322" s="64">
        <f>+P322+R322+T322+V322</f>
        <v>1</v>
      </c>
      <c r="AI322" s="40">
        <v>0</v>
      </c>
      <c r="AJ322" s="52" t="s">
        <v>782</v>
      </c>
      <c r="AK322" s="201"/>
      <c r="AL322" s="197"/>
      <c r="AM322" s="41" t="s">
        <v>765</v>
      </c>
      <c r="AN322" s="41" t="s">
        <v>776</v>
      </c>
      <c r="AO322" s="41" t="s">
        <v>767</v>
      </c>
      <c r="AP322" s="24" t="s">
        <v>768</v>
      </c>
      <c r="AQ322" s="72"/>
    </row>
    <row r="323" spans="1:43" ht="69.75" hidden="1" customHeight="1">
      <c r="A323" s="38" t="s">
        <v>37</v>
      </c>
      <c r="B323" s="39" t="s">
        <v>422</v>
      </c>
      <c r="C323" s="39">
        <v>423</v>
      </c>
      <c r="D323" s="51" t="s">
        <v>773</v>
      </c>
      <c r="E323" s="52" t="s">
        <v>783</v>
      </c>
      <c r="F323" s="47">
        <v>44774</v>
      </c>
      <c r="G323" s="47">
        <v>44864</v>
      </c>
      <c r="H323" s="173"/>
      <c r="I323" s="64">
        <v>0.2</v>
      </c>
      <c r="J323" s="63" t="s">
        <v>686</v>
      </c>
      <c r="K323" s="63" t="s">
        <v>686</v>
      </c>
      <c r="L323" s="63" t="s">
        <v>686</v>
      </c>
      <c r="M323" s="63" t="s">
        <v>686</v>
      </c>
      <c r="N323" s="63" t="s">
        <v>686</v>
      </c>
      <c r="O323" s="63" t="s">
        <v>686</v>
      </c>
      <c r="P323" s="63" t="s">
        <v>686</v>
      </c>
      <c r="Q323" s="63" t="s">
        <v>686</v>
      </c>
      <c r="R323" s="63" t="s">
        <v>686</v>
      </c>
      <c r="S323" s="63" t="s">
        <v>686</v>
      </c>
      <c r="T323" s="63" t="s">
        <v>686</v>
      </c>
      <c r="U323" s="63" t="s">
        <v>686</v>
      </c>
      <c r="V323" s="63" t="s">
        <v>686</v>
      </c>
      <c r="W323" s="63" t="s">
        <v>686</v>
      </c>
      <c r="X323" s="64">
        <v>0.2</v>
      </c>
      <c r="Y323" s="63" t="s">
        <v>686</v>
      </c>
      <c r="Z323" s="64">
        <v>0.4</v>
      </c>
      <c r="AA323" s="63" t="s">
        <v>686</v>
      </c>
      <c r="AB323" s="64">
        <v>0.4</v>
      </c>
      <c r="AC323" s="63" t="s">
        <v>686</v>
      </c>
      <c r="AD323" s="64"/>
      <c r="AE323" s="63" t="s">
        <v>686</v>
      </c>
      <c r="AF323" s="63" t="s">
        <v>686</v>
      </c>
      <c r="AG323" s="63" t="s">
        <v>686</v>
      </c>
      <c r="AH323" s="64">
        <f>+X323+Z323+AB323</f>
        <v>1</v>
      </c>
      <c r="AI323" s="40">
        <v>0</v>
      </c>
      <c r="AJ323" s="52" t="s">
        <v>784</v>
      </c>
      <c r="AK323" s="201"/>
      <c r="AL323" s="197"/>
      <c r="AM323" s="41" t="s">
        <v>765</v>
      </c>
      <c r="AN323" s="41" t="s">
        <v>776</v>
      </c>
      <c r="AO323" s="41" t="s">
        <v>767</v>
      </c>
      <c r="AP323" s="24" t="s">
        <v>768</v>
      </c>
      <c r="AQ323" s="72"/>
    </row>
    <row r="324" spans="1:43" ht="63" hidden="1" customHeight="1">
      <c r="A324" s="38" t="s">
        <v>37</v>
      </c>
      <c r="B324" s="39" t="s">
        <v>422</v>
      </c>
      <c r="C324" s="39">
        <v>423</v>
      </c>
      <c r="D324" s="51" t="s">
        <v>773</v>
      </c>
      <c r="E324" s="52" t="s">
        <v>785</v>
      </c>
      <c r="F324" s="47">
        <v>44593</v>
      </c>
      <c r="G324" s="47">
        <v>44926</v>
      </c>
      <c r="H324" s="173"/>
      <c r="I324" s="64">
        <v>0.15</v>
      </c>
      <c r="J324" s="63" t="s">
        <v>686</v>
      </c>
      <c r="K324" s="63" t="s">
        <v>686</v>
      </c>
      <c r="L324" s="64">
        <v>0.09</v>
      </c>
      <c r="M324" s="63" t="s">
        <v>686</v>
      </c>
      <c r="N324" s="64">
        <v>0.09</v>
      </c>
      <c r="O324" s="63" t="s">
        <v>686</v>
      </c>
      <c r="P324" s="64">
        <v>0.09</v>
      </c>
      <c r="Q324" s="63" t="s">
        <v>686</v>
      </c>
      <c r="R324" s="64">
        <v>0.09</v>
      </c>
      <c r="S324" s="63" t="s">
        <v>686</v>
      </c>
      <c r="T324" s="64">
        <v>0.09</v>
      </c>
      <c r="U324" s="63" t="s">
        <v>686</v>
      </c>
      <c r="V324" s="64">
        <v>0.09</v>
      </c>
      <c r="W324" s="63" t="s">
        <v>686</v>
      </c>
      <c r="X324" s="64">
        <v>0.09</v>
      </c>
      <c r="Y324" s="63" t="s">
        <v>686</v>
      </c>
      <c r="Z324" s="64">
        <v>0.09</v>
      </c>
      <c r="AA324" s="63" t="s">
        <v>686</v>
      </c>
      <c r="AB324" s="64">
        <v>0.09</v>
      </c>
      <c r="AC324" s="63" t="s">
        <v>686</v>
      </c>
      <c r="AD324" s="64">
        <v>0.09</v>
      </c>
      <c r="AE324" s="63" t="s">
        <v>686</v>
      </c>
      <c r="AF324" s="64">
        <v>0.1</v>
      </c>
      <c r="AG324" s="63" t="s">
        <v>686</v>
      </c>
      <c r="AH324" s="64">
        <f>+L324+N324+P324+R324+T324+V324+X324+Z324+AB324+AD324+AF324</f>
        <v>0.99999999999999978</v>
      </c>
      <c r="AI324" s="40">
        <v>0</v>
      </c>
      <c r="AJ324" s="52" t="s">
        <v>786</v>
      </c>
      <c r="AK324" s="201"/>
      <c r="AL324" s="197"/>
      <c r="AM324" s="41" t="s">
        <v>765</v>
      </c>
      <c r="AN324" s="41" t="s">
        <v>776</v>
      </c>
      <c r="AO324" s="41" t="s">
        <v>767</v>
      </c>
      <c r="AP324" s="24" t="s">
        <v>768</v>
      </c>
      <c r="AQ324" s="72"/>
    </row>
    <row r="325" spans="1:43" ht="73.5" hidden="1" customHeight="1">
      <c r="A325" s="38" t="s">
        <v>37</v>
      </c>
      <c r="B325" s="39" t="s">
        <v>422</v>
      </c>
      <c r="C325" s="39">
        <v>423</v>
      </c>
      <c r="D325" s="51" t="s">
        <v>773</v>
      </c>
      <c r="E325" s="52" t="s">
        <v>787</v>
      </c>
      <c r="F325" s="47">
        <v>44774</v>
      </c>
      <c r="G325" s="47">
        <v>44803</v>
      </c>
      <c r="H325" s="173"/>
      <c r="I325" s="64">
        <v>0.15</v>
      </c>
      <c r="J325" s="63" t="s">
        <v>686</v>
      </c>
      <c r="K325" s="63" t="s">
        <v>686</v>
      </c>
      <c r="L325" s="63" t="s">
        <v>686</v>
      </c>
      <c r="M325" s="63" t="s">
        <v>686</v>
      </c>
      <c r="N325" s="63" t="s">
        <v>686</v>
      </c>
      <c r="O325" s="63" t="s">
        <v>686</v>
      </c>
      <c r="P325" s="63" t="s">
        <v>686</v>
      </c>
      <c r="Q325" s="63" t="s">
        <v>686</v>
      </c>
      <c r="R325" s="63" t="s">
        <v>686</v>
      </c>
      <c r="S325" s="63" t="s">
        <v>686</v>
      </c>
      <c r="T325" s="63" t="s">
        <v>686</v>
      </c>
      <c r="U325" s="63" t="s">
        <v>686</v>
      </c>
      <c r="V325" s="63" t="s">
        <v>686</v>
      </c>
      <c r="W325" s="63" t="s">
        <v>686</v>
      </c>
      <c r="X325" s="64">
        <v>1</v>
      </c>
      <c r="Y325" s="63" t="s">
        <v>686</v>
      </c>
      <c r="Z325" s="63" t="s">
        <v>686</v>
      </c>
      <c r="AA325" s="63" t="s">
        <v>686</v>
      </c>
      <c r="AB325" s="63" t="s">
        <v>686</v>
      </c>
      <c r="AC325" s="63" t="s">
        <v>686</v>
      </c>
      <c r="AD325" s="63" t="s">
        <v>686</v>
      </c>
      <c r="AE325" s="63" t="s">
        <v>686</v>
      </c>
      <c r="AF325" s="63" t="s">
        <v>686</v>
      </c>
      <c r="AG325" s="63" t="s">
        <v>686</v>
      </c>
      <c r="AH325" s="64">
        <f>+X325</f>
        <v>1</v>
      </c>
      <c r="AI325" s="40">
        <v>0</v>
      </c>
      <c r="AJ325" s="52" t="s">
        <v>788</v>
      </c>
      <c r="AK325" s="201"/>
      <c r="AL325" s="197"/>
      <c r="AM325" s="41" t="s">
        <v>765</v>
      </c>
      <c r="AN325" s="41" t="s">
        <v>776</v>
      </c>
      <c r="AO325" s="41" t="s">
        <v>767</v>
      </c>
      <c r="AP325" s="24" t="s">
        <v>768</v>
      </c>
      <c r="AQ325" s="72"/>
    </row>
    <row r="326" spans="1:43" ht="63" hidden="1" customHeight="1">
      <c r="A326" s="38" t="s">
        <v>37</v>
      </c>
      <c r="B326" s="39" t="s">
        <v>422</v>
      </c>
      <c r="C326" s="39">
        <v>423</v>
      </c>
      <c r="D326" s="51" t="s">
        <v>773</v>
      </c>
      <c r="E326" s="52" t="s">
        <v>789</v>
      </c>
      <c r="F326" s="47">
        <v>44896</v>
      </c>
      <c r="G326" s="47">
        <v>44925</v>
      </c>
      <c r="H326" s="173"/>
      <c r="I326" s="64">
        <v>0.1</v>
      </c>
      <c r="J326" s="63" t="s">
        <v>686</v>
      </c>
      <c r="K326" s="63" t="s">
        <v>686</v>
      </c>
      <c r="L326" s="63" t="s">
        <v>686</v>
      </c>
      <c r="M326" s="63" t="s">
        <v>686</v>
      </c>
      <c r="N326" s="63" t="s">
        <v>686</v>
      </c>
      <c r="O326" s="63" t="s">
        <v>686</v>
      </c>
      <c r="P326" s="63" t="s">
        <v>686</v>
      </c>
      <c r="Q326" s="63" t="s">
        <v>686</v>
      </c>
      <c r="R326" s="63" t="s">
        <v>686</v>
      </c>
      <c r="S326" s="63" t="s">
        <v>686</v>
      </c>
      <c r="T326" s="63" t="s">
        <v>686</v>
      </c>
      <c r="U326" s="63" t="s">
        <v>686</v>
      </c>
      <c r="V326" s="63" t="s">
        <v>686</v>
      </c>
      <c r="W326" s="63" t="s">
        <v>686</v>
      </c>
      <c r="X326" s="63" t="s">
        <v>686</v>
      </c>
      <c r="Y326" s="63" t="s">
        <v>686</v>
      </c>
      <c r="Z326" s="63" t="s">
        <v>686</v>
      </c>
      <c r="AA326" s="63" t="s">
        <v>686</v>
      </c>
      <c r="AB326" s="63" t="s">
        <v>686</v>
      </c>
      <c r="AC326" s="63" t="s">
        <v>686</v>
      </c>
      <c r="AD326" s="63" t="s">
        <v>686</v>
      </c>
      <c r="AE326" s="63" t="s">
        <v>686</v>
      </c>
      <c r="AF326" s="64">
        <v>1</v>
      </c>
      <c r="AG326" s="63" t="s">
        <v>686</v>
      </c>
      <c r="AH326" s="64">
        <f>+AF326</f>
        <v>1</v>
      </c>
      <c r="AI326" s="40">
        <v>0</v>
      </c>
      <c r="AJ326" s="52" t="s">
        <v>790</v>
      </c>
      <c r="AK326" s="201"/>
      <c r="AL326" s="197"/>
      <c r="AM326" s="41" t="s">
        <v>765</v>
      </c>
      <c r="AN326" s="41" t="s">
        <v>776</v>
      </c>
      <c r="AO326" s="41" t="s">
        <v>767</v>
      </c>
      <c r="AP326" s="24" t="s">
        <v>768</v>
      </c>
      <c r="AQ326" s="72"/>
    </row>
    <row r="327" spans="1:43" ht="71.25" hidden="1">
      <c r="A327" s="38" t="s">
        <v>37</v>
      </c>
      <c r="B327" s="39" t="s">
        <v>422</v>
      </c>
      <c r="C327" s="39">
        <v>423</v>
      </c>
      <c r="D327" s="51" t="s">
        <v>773</v>
      </c>
      <c r="E327" s="52" t="s">
        <v>791</v>
      </c>
      <c r="F327" s="47">
        <v>44593</v>
      </c>
      <c r="G327" s="47">
        <v>44926</v>
      </c>
      <c r="H327" s="173"/>
      <c r="I327" s="64">
        <v>0.1</v>
      </c>
      <c r="J327" s="63" t="s">
        <v>686</v>
      </c>
      <c r="K327" s="63" t="s">
        <v>686</v>
      </c>
      <c r="L327" s="64">
        <v>0.09</v>
      </c>
      <c r="M327" s="63" t="s">
        <v>686</v>
      </c>
      <c r="N327" s="64">
        <v>0.09</v>
      </c>
      <c r="O327" s="63" t="s">
        <v>686</v>
      </c>
      <c r="P327" s="64">
        <v>0.09</v>
      </c>
      <c r="Q327" s="63" t="s">
        <v>686</v>
      </c>
      <c r="R327" s="64">
        <v>0.09</v>
      </c>
      <c r="S327" s="63" t="s">
        <v>686</v>
      </c>
      <c r="T327" s="64">
        <v>0.09</v>
      </c>
      <c r="U327" s="63" t="s">
        <v>686</v>
      </c>
      <c r="V327" s="64">
        <v>0.09</v>
      </c>
      <c r="W327" s="63" t="s">
        <v>686</v>
      </c>
      <c r="X327" s="64">
        <v>0.09</v>
      </c>
      <c r="Y327" s="63" t="s">
        <v>686</v>
      </c>
      <c r="Z327" s="64">
        <v>0.09</v>
      </c>
      <c r="AA327" s="63" t="s">
        <v>686</v>
      </c>
      <c r="AB327" s="64">
        <v>0.09</v>
      </c>
      <c r="AC327" s="63" t="s">
        <v>686</v>
      </c>
      <c r="AD327" s="64">
        <v>0.09</v>
      </c>
      <c r="AE327" s="63" t="s">
        <v>686</v>
      </c>
      <c r="AF327" s="64">
        <v>0.1</v>
      </c>
      <c r="AG327" s="63" t="s">
        <v>686</v>
      </c>
      <c r="AH327" s="64">
        <f>+L327+N327+P327+R327+T327+V327+X327+Z327+AB327+AD327+AF327</f>
        <v>0.99999999999999978</v>
      </c>
      <c r="AI327" s="40">
        <v>0</v>
      </c>
      <c r="AJ327" s="52" t="s">
        <v>792</v>
      </c>
      <c r="AK327" s="201"/>
      <c r="AL327" s="198"/>
      <c r="AM327" s="41" t="s">
        <v>765</v>
      </c>
      <c r="AN327" s="41" t="s">
        <v>776</v>
      </c>
      <c r="AO327" s="41" t="s">
        <v>767</v>
      </c>
      <c r="AP327" s="24" t="s">
        <v>768</v>
      </c>
      <c r="AQ327" s="72"/>
    </row>
    <row r="328" spans="1:43" ht="73.5" hidden="1" customHeight="1">
      <c r="A328" s="38" t="s">
        <v>37</v>
      </c>
      <c r="B328" s="39" t="s">
        <v>422</v>
      </c>
      <c r="C328" s="39">
        <v>423</v>
      </c>
      <c r="D328" s="52" t="s">
        <v>793</v>
      </c>
      <c r="E328" s="52" t="s">
        <v>794</v>
      </c>
      <c r="F328" s="47">
        <v>44682</v>
      </c>
      <c r="G328" s="47">
        <v>44773</v>
      </c>
      <c r="H328" s="64">
        <v>1</v>
      </c>
      <c r="I328" s="64">
        <v>0.2</v>
      </c>
      <c r="J328" s="63" t="s">
        <v>686</v>
      </c>
      <c r="K328" s="63" t="s">
        <v>686</v>
      </c>
      <c r="L328" s="63" t="s">
        <v>686</v>
      </c>
      <c r="M328" s="63" t="s">
        <v>686</v>
      </c>
      <c r="N328" s="63" t="s">
        <v>686</v>
      </c>
      <c r="O328" s="63" t="s">
        <v>686</v>
      </c>
      <c r="P328" s="63" t="s">
        <v>686</v>
      </c>
      <c r="Q328" s="63" t="s">
        <v>686</v>
      </c>
      <c r="R328" s="64">
        <v>0.2</v>
      </c>
      <c r="S328" s="63" t="s">
        <v>686</v>
      </c>
      <c r="T328" s="64">
        <v>0.5</v>
      </c>
      <c r="U328" s="63" t="s">
        <v>686</v>
      </c>
      <c r="V328" s="64">
        <v>0.3</v>
      </c>
      <c r="W328" s="63" t="s">
        <v>686</v>
      </c>
      <c r="X328" s="63" t="s">
        <v>686</v>
      </c>
      <c r="Y328" s="63" t="s">
        <v>686</v>
      </c>
      <c r="Z328" s="63" t="s">
        <v>686</v>
      </c>
      <c r="AA328" s="63" t="s">
        <v>686</v>
      </c>
      <c r="AB328" s="63" t="s">
        <v>686</v>
      </c>
      <c r="AC328" s="63" t="s">
        <v>686</v>
      </c>
      <c r="AD328" s="63" t="s">
        <v>686</v>
      </c>
      <c r="AE328" s="63" t="s">
        <v>686</v>
      </c>
      <c r="AF328" s="63" t="s">
        <v>686</v>
      </c>
      <c r="AG328" s="63" t="s">
        <v>686</v>
      </c>
      <c r="AH328" s="37">
        <f>+R328+T328+V328</f>
        <v>1</v>
      </c>
      <c r="AI328" s="40">
        <v>0</v>
      </c>
      <c r="AJ328" s="52" t="s">
        <v>795</v>
      </c>
      <c r="AK328" s="41" t="s">
        <v>78</v>
      </c>
      <c r="AL328" s="43" t="s">
        <v>78</v>
      </c>
      <c r="AM328" s="41" t="s">
        <v>765</v>
      </c>
      <c r="AN328" s="63" t="s">
        <v>766</v>
      </c>
      <c r="AO328" s="63" t="s">
        <v>767</v>
      </c>
      <c r="AP328" s="24" t="s">
        <v>768</v>
      </c>
      <c r="AQ328" s="72"/>
    </row>
    <row r="329" spans="1:43" ht="103.5" hidden="1" customHeight="1">
      <c r="A329" s="38" t="s">
        <v>37</v>
      </c>
      <c r="B329" s="39" t="s">
        <v>422</v>
      </c>
      <c r="C329" s="39">
        <v>424</v>
      </c>
      <c r="D329" s="22" t="s">
        <v>796</v>
      </c>
      <c r="E329" s="22" t="s">
        <v>797</v>
      </c>
      <c r="F329" s="23">
        <v>44593</v>
      </c>
      <c r="G329" s="23">
        <v>44895</v>
      </c>
      <c r="H329" s="173">
        <f>I329+I330+I331+I332+I333</f>
        <v>0.99999999999999989</v>
      </c>
      <c r="I329" s="37">
        <v>0.25</v>
      </c>
      <c r="J329" s="37"/>
      <c r="K329" s="37"/>
      <c r="L329" s="37">
        <v>0.1</v>
      </c>
      <c r="M329" s="37"/>
      <c r="N329" s="37">
        <v>0.1</v>
      </c>
      <c r="O329" s="37"/>
      <c r="P329" s="37">
        <v>0.1</v>
      </c>
      <c r="Q329" s="37"/>
      <c r="R329" s="37">
        <v>0.1</v>
      </c>
      <c r="S329" s="37"/>
      <c r="T329" s="37">
        <v>0.1</v>
      </c>
      <c r="U329" s="37"/>
      <c r="V329" s="37">
        <v>0.1</v>
      </c>
      <c r="W329" s="37"/>
      <c r="X329" s="37">
        <v>0.1</v>
      </c>
      <c r="Y329" s="37"/>
      <c r="Z329" s="37">
        <v>0.1</v>
      </c>
      <c r="AA329" s="37"/>
      <c r="AB329" s="37">
        <v>0.1</v>
      </c>
      <c r="AC329" s="37"/>
      <c r="AD329" s="37">
        <v>0.1</v>
      </c>
      <c r="AE329" s="37"/>
      <c r="AF329" s="37"/>
      <c r="AG329" s="37"/>
      <c r="AH329" s="37">
        <f>+J329+L329+N329+P329+R329+T329+V329+X329+Z329+AB329+AD329+AF329</f>
        <v>0.99999999999999989</v>
      </c>
      <c r="AI329" s="40">
        <f>+K329+M329+O329+Q329+S329+U329+W329+Y329+AA329+AC329+AE329+AG329</f>
        <v>0</v>
      </c>
      <c r="AJ329" s="22" t="s">
        <v>798</v>
      </c>
      <c r="AK329" s="201">
        <v>150</v>
      </c>
      <c r="AL329" s="196">
        <v>1499652000</v>
      </c>
      <c r="AM329" s="41" t="s">
        <v>799</v>
      </c>
      <c r="AN329" s="41" t="s">
        <v>800</v>
      </c>
      <c r="AO329" s="24" t="s">
        <v>801</v>
      </c>
      <c r="AP329" s="24" t="s">
        <v>401</v>
      </c>
      <c r="AQ329" s="72"/>
    </row>
    <row r="330" spans="1:43" ht="103.5" hidden="1" customHeight="1">
      <c r="A330" s="38" t="s">
        <v>37</v>
      </c>
      <c r="B330" s="39" t="s">
        <v>422</v>
      </c>
      <c r="C330" s="39">
        <v>424</v>
      </c>
      <c r="D330" s="22" t="s">
        <v>796</v>
      </c>
      <c r="E330" s="22" t="s">
        <v>802</v>
      </c>
      <c r="F330" s="23">
        <v>44621</v>
      </c>
      <c r="G330" s="23">
        <v>44925</v>
      </c>
      <c r="H330" s="173"/>
      <c r="I330" s="37">
        <v>0.25</v>
      </c>
      <c r="J330" s="37"/>
      <c r="K330" s="37"/>
      <c r="L330" s="37"/>
      <c r="M330" s="37"/>
      <c r="N330" s="37">
        <v>0.1</v>
      </c>
      <c r="O330" s="37"/>
      <c r="P330" s="37">
        <v>0.1</v>
      </c>
      <c r="Q330" s="37"/>
      <c r="R330" s="37">
        <v>0.1</v>
      </c>
      <c r="S330" s="37"/>
      <c r="T330" s="37">
        <v>0.1</v>
      </c>
      <c r="U330" s="37"/>
      <c r="V330" s="37">
        <v>0.1</v>
      </c>
      <c r="W330" s="37"/>
      <c r="X330" s="37">
        <v>0.1</v>
      </c>
      <c r="Y330" s="37"/>
      <c r="Z330" s="37">
        <v>0.1</v>
      </c>
      <c r="AA330" s="37"/>
      <c r="AB330" s="37">
        <v>0.1</v>
      </c>
      <c r="AC330" s="37"/>
      <c r="AD330" s="37">
        <v>0.1</v>
      </c>
      <c r="AE330" s="37"/>
      <c r="AF330" s="37">
        <v>0.1</v>
      </c>
      <c r="AG330" s="37"/>
      <c r="AH330" s="37">
        <f t="shared" ref="AH330:AI345" si="18">+J330+L330+N330+P330+R330+T330+V330+X330+Z330+AB330+AD330+AF330</f>
        <v>0.99999999999999989</v>
      </c>
      <c r="AI330" s="40">
        <f t="shared" si="18"/>
        <v>0</v>
      </c>
      <c r="AJ330" s="22" t="s">
        <v>803</v>
      </c>
      <c r="AK330" s="201"/>
      <c r="AL330" s="197"/>
      <c r="AM330" s="41" t="s">
        <v>799</v>
      </c>
      <c r="AN330" s="41" t="s">
        <v>800</v>
      </c>
      <c r="AO330" s="24" t="s">
        <v>801</v>
      </c>
      <c r="AP330" s="24" t="s">
        <v>401</v>
      </c>
      <c r="AQ330" s="72"/>
    </row>
    <row r="331" spans="1:43" ht="128.25" hidden="1">
      <c r="A331" s="38" t="s">
        <v>37</v>
      </c>
      <c r="B331" s="39" t="s">
        <v>422</v>
      </c>
      <c r="C331" s="39">
        <v>424</v>
      </c>
      <c r="D331" s="22" t="s">
        <v>796</v>
      </c>
      <c r="E331" s="22" t="s">
        <v>804</v>
      </c>
      <c r="F331" s="23">
        <v>44621</v>
      </c>
      <c r="G331" s="23">
        <v>44925</v>
      </c>
      <c r="H331" s="173"/>
      <c r="I331" s="37">
        <v>0.1</v>
      </c>
      <c r="J331" s="37"/>
      <c r="K331" s="37"/>
      <c r="L331" s="37"/>
      <c r="M331" s="37"/>
      <c r="N331" s="37">
        <v>0.1</v>
      </c>
      <c r="O331" s="37"/>
      <c r="P331" s="37">
        <v>0.1</v>
      </c>
      <c r="Q331" s="37"/>
      <c r="R331" s="37">
        <v>0.1</v>
      </c>
      <c r="S331" s="37"/>
      <c r="T331" s="37">
        <v>0.1</v>
      </c>
      <c r="U331" s="37"/>
      <c r="V331" s="37">
        <v>0.1</v>
      </c>
      <c r="W331" s="37"/>
      <c r="X331" s="37">
        <v>0.1</v>
      </c>
      <c r="Y331" s="37"/>
      <c r="Z331" s="37">
        <v>0.1</v>
      </c>
      <c r="AA331" s="37"/>
      <c r="AB331" s="37">
        <v>0.1</v>
      </c>
      <c r="AC331" s="37"/>
      <c r="AD331" s="37">
        <v>0.1</v>
      </c>
      <c r="AE331" s="37"/>
      <c r="AF331" s="37">
        <v>0.1</v>
      </c>
      <c r="AG331" s="37"/>
      <c r="AH331" s="37">
        <f t="shared" si="18"/>
        <v>0.99999999999999989</v>
      </c>
      <c r="AI331" s="40">
        <f t="shared" si="18"/>
        <v>0</v>
      </c>
      <c r="AJ331" s="22" t="s">
        <v>805</v>
      </c>
      <c r="AK331" s="201"/>
      <c r="AL331" s="197"/>
      <c r="AM331" s="41" t="s">
        <v>799</v>
      </c>
      <c r="AN331" s="41" t="s">
        <v>800</v>
      </c>
      <c r="AO331" s="24" t="s">
        <v>801</v>
      </c>
      <c r="AP331" s="24" t="s">
        <v>401</v>
      </c>
      <c r="AQ331" s="72"/>
    </row>
    <row r="332" spans="1:43" ht="99.75" hidden="1">
      <c r="A332" s="38" t="s">
        <v>37</v>
      </c>
      <c r="B332" s="39" t="s">
        <v>422</v>
      </c>
      <c r="C332" s="39">
        <v>424</v>
      </c>
      <c r="D332" s="22" t="s">
        <v>796</v>
      </c>
      <c r="E332" s="22" t="s">
        <v>806</v>
      </c>
      <c r="F332" s="23">
        <v>44593</v>
      </c>
      <c r="G332" s="23">
        <v>44925</v>
      </c>
      <c r="H332" s="173"/>
      <c r="I332" s="37">
        <v>0.3</v>
      </c>
      <c r="J332" s="37"/>
      <c r="K332" s="37"/>
      <c r="L332" s="37">
        <v>0.09</v>
      </c>
      <c r="M332" s="37"/>
      <c r="N332" s="37">
        <v>0.09</v>
      </c>
      <c r="O332" s="37"/>
      <c r="P332" s="37">
        <v>0.09</v>
      </c>
      <c r="Q332" s="37"/>
      <c r="R332" s="37">
        <v>0.09</v>
      </c>
      <c r="S332" s="37"/>
      <c r="T332" s="37">
        <v>0.09</v>
      </c>
      <c r="U332" s="37"/>
      <c r="V332" s="37">
        <v>0.09</v>
      </c>
      <c r="W332" s="37"/>
      <c r="X332" s="37">
        <v>0.09</v>
      </c>
      <c r="Y332" s="37"/>
      <c r="Z332" s="37">
        <v>0.09</v>
      </c>
      <c r="AA332" s="37"/>
      <c r="AB332" s="37">
        <v>0.09</v>
      </c>
      <c r="AC332" s="37"/>
      <c r="AD332" s="37">
        <v>0.1</v>
      </c>
      <c r="AE332" s="37"/>
      <c r="AF332" s="37">
        <v>0.09</v>
      </c>
      <c r="AG332" s="37"/>
      <c r="AH332" s="37">
        <f t="shared" si="18"/>
        <v>0.99999999999999978</v>
      </c>
      <c r="AI332" s="40">
        <f t="shared" si="18"/>
        <v>0</v>
      </c>
      <c r="AJ332" s="22" t="s">
        <v>807</v>
      </c>
      <c r="AK332" s="201"/>
      <c r="AL332" s="197"/>
      <c r="AM332" s="41" t="s">
        <v>799</v>
      </c>
      <c r="AN332" s="41" t="s">
        <v>800</v>
      </c>
      <c r="AO332" s="24" t="s">
        <v>801</v>
      </c>
      <c r="AP332" s="24" t="s">
        <v>401</v>
      </c>
      <c r="AQ332" s="72"/>
    </row>
    <row r="333" spans="1:43" ht="57" hidden="1">
      <c r="A333" s="38" t="s">
        <v>37</v>
      </c>
      <c r="B333" s="39" t="s">
        <v>422</v>
      </c>
      <c r="C333" s="39">
        <v>424</v>
      </c>
      <c r="D333" s="22" t="s">
        <v>796</v>
      </c>
      <c r="E333" s="22" t="s">
        <v>808</v>
      </c>
      <c r="F333" s="23">
        <v>44743</v>
      </c>
      <c r="G333" s="23">
        <v>44925</v>
      </c>
      <c r="H333" s="173"/>
      <c r="I333" s="37">
        <v>0.1</v>
      </c>
      <c r="J333" s="37"/>
      <c r="K333" s="37"/>
      <c r="L333" s="37"/>
      <c r="M333" s="37"/>
      <c r="N333" s="37"/>
      <c r="O333" s="37"/>
      <c r="P333" s="37"/>
      <c r="Q333" s="37"/>
      <c r="R333" s="37"/>
      <c r="S333" s="37"/>
      <c r="T333" s="37"/>
      <c r="U333" s="37"/>
      <c r="V333" s="37">
        <v>0.1</v>
      </c>
      <c r="W333" s="37"/>
      <c r="X333" s="37">
        <v>0.15</v>
      </c>
      <c r="Y333" s="37"/>
      <c r="Z333" s="37">
        <v>0.2</v>
      </c>
      <c r="AA333" s="37"/>
      <c r="AB333" s="37">
        <v>0.2</v>
      </c>
      <c r="AC333" s="37"/>
      <c r="AD333" s="37">
        <v>0.2</v>
      </c>
      <c r="AE333" s="37"/>
      <c r="AF333" s="37">
        <v>0.15</v>
      </c>
      <c r="AG333" s="37"/>
      <c r="AH333" s="37">
        <f t="shared" si="18"/>
        <v>1</v>
      </c>
      <c r="AI333" s="40">
        <f t="shared" si="18"/>
        <v>0</v>
      </c>
      <c r="AJ333" s="22" t="s">
        <v>809</v>
      </c>
      <c r="AK333" s="201"/>
      <c r="AL333" s="198"/>
      <c r="AM333" s="41" t="s">
        <v>799</v>
      </c>
      <c r="AN333" s="41" t="s">
        <v>800</v>
      </c>
      <c r="AO333" s="24" t="s">
        <v>801</v>
      </c>
      <c r="AP333" s="24" t="s">
        <v>401</v>
      </c>
      <c r="AQ333" s="72"/>
    </row>
    <row r="334" spans="1:43" ht="78" hidden="1" customHeight="1">
      <c r="A334" s="38" t="s">
        <v>37</v>
      </c>
      <c r="B334" s="39" t="s">
        <v>422</v>
      </c>
      <c r="C334" s="39">
        <v>424</v>
      </c>
      <c r="D334" s="22" t="s">
        <v>810</v>
      </c>
      <c r="E334" s="22" t="s">
        <v>811</v>
      </c>
      <c r="F334" s="23">
        <v>44593</v>
      </c>
      <c r="G334" s="23">
        <v>44742</v>
      </c>
      <c r="H334" s="173">
        <f>+I334+I335+I336</f>
        <v>1</v>
      </c>
      <c r="I334" s="37">
        <v>0.4</v>
      </c>
      <c r="J334" s="37"/>
      <c r="K334" s="37"/>
      <c r="L334" s="37">
        <v>0.2</v>
      </c>
      <c r="M334" s="37"/>
      <c r="N334" s="37">
        <v>0.2</v>
      </c>
      <c r="O334" s="37"/>
      <c r="P334" s="37">
        <v>0.2</v>
      </c>
      <c r="Q334" s="37"/>
      <c r="R334" s="37">
        <v>0.2</v>
      </c>
      <c r="S334" s="37"/>
      <c r="T334" s="37">
        <v>0.2</v>
      </c>
      <c r="U334" s="37"/>
      <c r="V334" s="37"/>
      <c r="W334" s="37"/>
      <c r="X334" s="37"/>
      <c r="Y334" s="37"/>
      <c r="Z334" s="37"/>
      <c r="AA334" s="37"/>
      <c r="AB334" s="37"/>
      <c r="AC334" s="37"/>
      <c r="AD334" s="37"/>
      <c r="AE334" s="37"/>
      <c r="AF334" s="37"/>
      <c r="AG334" s="37"/>
      <c r="AH334" s="37">
        <f t="shared" si="18"/>
        <v>1</v>
      </c>
      <c r="AI334" s="40">
        <f t="shared" si="18"/>
        <v>0</v>
      </c>
      <c r="AJ334" s="22" t="s">
        <v>812</v>
      </c>
      <c r="AK334" s="43" t="s">
        <v>78</v>
      </c>
      <c r="AL334" s="43" t="s">
        <v>78</v>
      </c>
      <c r="AM334" s="41" t="s">
        <v>799</v>
      </c>
      <c r="AN334" s="41" t="s">
        <v>800</v>
      </c>
      <c r="AO334" s="24" t="s">
        <v>801</v>
      </c>
      <c r="AP334" s="24" t="s">
        <v>401</v>
      </c>
      <c r="AQ334" s="72"/>
    </row>
    <row r="335" spans="1:43" ht="78" hidden="1" customHeight="1">
      <c r="A335" s="38" t="s">
        <v>37</v>
      </c>
      <c r="B335" s="39" t="s">
        <v>422</v>
      </c>
      <c r="C335" s="39">
        <v>424</v>
      </c>
      <c r="D335" s="22" t="s">
        <v>810</v>
      </c>
      <c r="E335" s="22" t="s">
        <v>813</v>
      </c>
      <c r="F335" s="23">
        <v>44593</v>
      </c>
      <c r="G335" s="23">
        <v>44895</v>
      </c>
      <c r="H335" s="173"/>
      <c r="I335" s="37">
        <v>0.4</v>
      </c>
      <c r="J335" s="37"/>
      <c r="K335" s="37"/>
      <c r="L335" s="37">
        <v>0.1</v>
      </c>
      <c r="M335" s="37"/>
      <c r="N335" s="37">
        <v>0.1</v>
      </c>
      <c r="O335" s="37"/>
      <c r="P335" s="37">
        <v>0.1</v>
      </c>
      <c r="Q335" s="37"/>
      <c r="R335" s="37">
        <v>0.1</v>
      </c>
      <c r="S335" s="37"/>
      <c r="T335" s="37">
        <v>0.1</v>
      </c>
      <c r="U335" s="37"/>
      <c r="V335" s="37">
        <v>0.1</v>
      </c>
      <c r="W335" s="37"/>
      <c r="X335" s="37">
        <v>0.1</v>
      </c>
      <c r="Y335" s="37"/>
      <c r="Z335" s="37">
        <v>0.1</v>
      </c>
      <c r="AA335" s="37"/>
      <c r="AB335" s="37">
        <v>0.1</v>
      </c>
      <c r="AC335" s="37"/>
      <c r="AD335" s="37">
        <v>0.1</v>
      </c>
      <c r="AE335" s="37"/>
      <c r="AF335" s="37"/>
      <c r="AG335" s="37"/>
      <c r="AH335" s="37">
        <f t="shared" si="18"/>
        <v>0.99999999999999989</v>
      </c>
      <c r="AI335" s="40">
        <f t="shared" si="18"/>
        <v>0</v>
      </c>
      <c r="AJ335" s="22" t="s">
        <v>814</v>
      </c>
      <c r="AK335" s="41" t="s">
        <v>78</v>
      </c>
      <c r="AL335" s="43" t="s">
        <v>78</v>
      </c>
      <c r="AM335" s="41" t="s">
        <v>799</v>
      </c>
      <c r="AN335" s="41" t="s">
        <v>800</v>
      </c>
      <c r="AO335" s="24" t="s">
        <v>801</v>
      </c>
      <c r="AP335" s="24" t="s">
        <v>401</v>
      </c>
      <c r="AQ335" s="72"/>
    </row>
    <row r="336" spans="1:43" ht="59.25" hidden="1" customHeight="1">
      <c r="A336" s="38" t="s">
        <v>37</v>
      </c>
      <c r="B336" s="39" t="s">
        <v>422</v>
      </c>
      <c r="C336" s="39">
        <v>424</v>
      </c>
      <c r="D336" s="22" t="s">
        <v>810</v>
      </c>
      <c r="E336" s="22" t="s">
        <v>555</v>
      </c>
      <c r="F336" s="23">
        <v>44713</v>
      </c>
      <c r="G336" s="23">
        <v>44742</v>
      </c>
      <c r="H336" s="173"/>
      <c r="I336" s="37">
        <v>0.2</v>
      </c>
      <c r="J336" s="37"/>
      <c r="K336" s="37"/>
      <c r="L336" s="37"/>
      <c r="M336" s="37"/>
      <c r="N336" s="37"/>
      <c r="O336" s="37"/>
      <c r="P336" s="37"/>
      <c r="Q336" s="37"/>
      <c r="R336" s="37"/>
      <c r="S336" s="37"/>
      <c r="T336" s="37">
        <v>1</v>
      </c>
      <c r="U336" s="37"/>
      <c r="V336" s="37"/>
      <c r="W336" s="37"/>
      <c r="X336" s="37"/>
      <c r="Y336" s="37"/>
      <c r="Z336" s="37"/>
      <c r="AA336" s="37"/>
      <c r="AB336" s="37"/>
      <c r="AC336" s="37"/>
      <c r="AD336" s="37"/>
      <c r="AE336" s="37"/>
      <c r="AF336" s="37"/>
      <c r="AG336" s="37"/>
      <c r="AH336" s="37">
        <f t="shared" si="18"/>
        <v>1</v>
      </c>
      <c r="AI336" s="40">
        <f t="shared" si="18"/>
        <v>0</v>
      </c>
      <c r="AJ336" s="22" t="s">
        <v>506</v>
      </c>
      <c r="AK336" s="41" t="s">
        <v>78</v>
      </c>
      <c r="AL336" s="43" t="s">
        <v>78</v>
      </c>
      <c r="AM336" s="41" t="s">
        <v>799</v>
      </c>
      <c r="AN336" s="41" t="s">
        <v>800</v>
      </c>
      <c r="AO336" s="24" t="s">
        <v>801</v>
      </c>
      <c r="AP336" s="24" t="s">
        <v>401</v>
      </c>
      <c r="AQ336" s="72"/>
    </row>
    <row r="337" spans="1:43" ht="71.25" hidden="1">
      <c r="A337" s="38" t="s">
        <v>395</v>
      </c>
      <c r="B337" s="39" t="s">
        <v>396</v>
      </c>
      <c r="C337" s="39">
        <v>329</v>
      </c>
      <c r="D337" s="22" t="s">
        <v>815</v>
      </c>
      <c r="E337" s="22" t="s">
        <v>816</v>
      </c>
      <c r="F337" s="23">
        <v>44564</v>
      </c>
      <c r="G337" s="23">
        <v>44620</v>
      </c>
      <c r="H337" s="173">
        <v>1</v>
      </c>
      <c r="I337" s="37">
        <v>0.25</v>
      </c>
      <c r="J337" s="37">
        <v>0.4</v>
      </c>
      <c r="K337" s="37"/>
      <c r="L337" s="37">
        <v>0.6</v>
      </c>
      <c r="M337" s="37"/>
      <c r="N337" s="37"/>
      <c r="O337" s="37"/>
      <c r="P337" s="37"/>
      <c r="Q337" s="37"/>
      <c r="R337" s="37"/>
      <c r="S337" s="37"/>
      <c r="T337" s="37"/>
      <c r="U337" s="37"/>
      <c r="V337" s="37"/>
      <c r="W337" s="37"/>
      <c r="X337" s="37"/>
      <c r="Y337" s="37"/>
      <c r="Z337" s="37"/>
      <c r="AA337" s="37"/>
      <c r="AB337" s="37"/>
      <c r="AC337" s="37"/>
      <c r="AD337" s="37"/>
      <c r="AE337" s="37"/>
      <c r="AF337" s="37"/>
      <c r="AG337" s="37"/>
      <c r="AH337" s="37">
        <f t="shared" si="18"/>
        <v>1</v>
      </c>
      <c r="AI337" s="40">
        <f t="shared" si="18"/>
        <v>0</v>
      </c>
      <c r="AJ337" s="22" t="s">
        <v>817</v>
      </c>
      <c r="AK337" s="201">
        <v>105</v>
      </c>
      <c r="AL337" s="196">
        <v>2092450000</v>
      </c>
      <c r="AM337" s="41" t="s">
        <v>818</v>
      </c>
      <c r="AN337" s="41" t="s">
        <v>819</v>
      </c>
      <c r="AO337" s="24" t="s">
        <v>820</v>
      </c>
      <c r="AP337" s="24" t="s">
        <v>401</v>
      </c>
      <c r="AQ337" s="72"/>
    </row>
    <row r="338" spans="1:43" ht="71.25" hidden="1">
      <c r="A338" s="38" t="s">
        <v>395</v>
      </c>
      <c r="B338" s="39" t="s">
        <v>396</v>
      </c>
      <c r="C338" s="39">
        <v>329</v>
      </c>
      <c r="D338" s="22" t="s">
        <v>815</v>
      </c>
      <c r="E338" s="22" t="s">
        <v>821</v>
      </c>
      <c r="F338" s="23">
        <v>44621</v>
      </c>
      <c r="G338" s="23">
        <v>44681</v>
      </c>
      <c r="H338" s="173"/>
      <c r="I338" s="37">
        <v>0.2</v>
      </c>
      <c r="J338" s="37"/>
      <c r="K338" s="37"/>
      <c r="L338" s="37"/>
      <c r="M338" s="37"/>
      <c r="N338" s="37">
        <v>0.3</v>
      </c>
      <c r="O338" s="37"/>
      <c r="P338" s="37">
        <v>0.7</v>
      </c>
      <c r="Q338" s="37"/>
      <c r="R338" s="37"/>
      <c r="S338" s="37"/>
      <c r="T338" s="37"/>
      <c r="U338" s="37"/>
      <c r="V338" s="37"/>
      <c r="W338" s="37"/>
      <c r="X338" s="37"/>
      <c r="Y338" s="37"/>
      <c r="Z338" s="37"/>
      <c r="AA338" s="37"/>
      <c r="AB338" s="37"/>
      <c r="AC338" s="37"/>
      <c r="AD338" s="37"/>
      <c r="AE338" s="37"/>
      <c r="AF338" s="37"/>
      <c r="AG338" s="37"/>
      <c r="AH338" s="37">
        <f t="shared" si="18"/>
        <v>1</v>
      </c>
      <c r="AI338" s="40">
        <f t="shared" si="18"/>
        <v>0</v>
      </c>
      <c r="AJ338" s="22" t="s">
        <v>822</v>
      </c>
      <c r="AK338" s="201"/>
      <c r="AL338" s="197"/>
      <c r="AM338" s="41" t="s">
        <v>818</v>
      </c>
      <c r="AN338" s="41" t="s">
        <v>819</v>
      </c>
      <c r="AO338" s="24" t="s">
        <v>820</v>
      </c>
      <c r="AP338" s="24" t="s">
        <v>401</v>
      </c>
      <c r="AQ338" s="72"/>
    </row>
    <row r="339" spans="1:43" ht="57.75" hidden="1" customHeight="1">
      <c r="A339" s="38" t="s">
        <v>395</v>
      </c>
      <c r="B339" s="39" t="s">
        <v>396</v>
      </c>
      <c r="C339" s="39">
        <v>329</v>
      </c>
      <c r="D339" s="22" t="s">
        <v>815</v>
      </c>
      <c r="E339" s="22" t="s">
        <v>823</v>
      </c>
      <c r="F339" s="23">
        <v>44621</v>
      </c>
      <c r="G339" s="23">
        <v>44742</v>
      </c>
      <c r="H339" s="173"/>
      <c r="I339" s="37">
        <v>0.1</v>
      </c>
      <c r="J339" s="37"/>
      <c r="K339" s="37"/>
      <c r="L339" s="37"/>
      <c r="M339" s="37"/>
      <c r="N339" s="37">
        <v>0.25</v>
      </c>
      <c r="O339" s="37"/>
      <c r="P339" s="37">
        <v>0.25</v>
      </c>
      <c r="Q339" s="37"/>
      <c r="R339" s="37">
        <v>0.25</v>
      </c>
      <c r="S339" s="37"/>
      <c r="T339" s="37">
        <v>0.25</v>
      </c>
      <c r="U339" s="37"/>
      <c r="V339" s="37"/>
      <c r="W339" s="37"/>
      <c r="X339" s="37"/>
      <c r="Y339" s="37"/>
      <c r="Z339" s="37"/>
      <c r="AA339" s="37"/>
      <c r="AB339" s="37"/>
      <c r="AC339" s="37"/>
      <c r="AD339" s="37"/>
      <c r="AE339" s="37"/>
      <c r="AF339" s="37"/>
      <c r="AG339" s="37"/>
      <c r="AH339" s="37">
        <f t="shared" si="18"/>
        <v>1</v>
      </c>
      <c r="AI339" s="40">
        <f t="shared" si="18"/>
        <v>0</v>
      </c>
      <c r="AJ339" s="22" t="s">
        <v>824</v>
      </c>
      <c r="AK339" s="201"/>
      <c r="AL339" s="197"/>
      <c r="AM339" s="41" t="s">
        <v>818</v>
      </c>
      <c r="AN339" s="41" t="s">
        <v>819</v>
      </c>
      <c r="AO339" s="24" t="s">
        <v>820</v>
      </c>
      <c r="AP339" s="24" t="s">
        <v>401</v>
      </c>
      <c r="AQ339" s="72"/>
    </row>
    <row r="340" spans="1:43" ht="76.5" hidden="1" customHeight="1">
      <c r="A340" s="38" t="s">
        <v>395</v>
      </c>
      <c r="B340" s="39" t="s">
        <v>396</v>
      </c>
      <c r="C340" s="39">
        <v>329</v>
      </c>
      <c r="D340" s="22" t="s">
        <v>815</v>
      </c>
      <c r="E340" s="22" t="s">
        <v>825</v>
      </c>
      <c r="F340" s="23">
        <v>44564</v>
      </c>
      <c r="G340" s="23">
        <v>44681</v>
      </c>
      <c r="H340" s="173"/>
      <c r="I340" s="37">
        <v>0.35</v>
      </c>
      <c r="J340" s="37">
        <v>0.1</v>
      </c>
      <c r="K340" s="37"/>
      <c r="L340" s="37">
        <v>0.3</v>
      </c>
      <c r="M340" s="37"/>
      <c r="N340" s="37">
        <v>0.4</v>
      </c>
      <c r="O340" s="37"/>
      <c r="P340" s="37">
        <v>0.2</v>
      </c>
      <c r="Q340" s="37"/>
      <c r="R340" s="37"/>
      <c r="S340" s="37"/>
      <c r="T340" s="37"/>
      <c r="U340" s="37"/>
      <c r="V340" s="37"/>
      <c r="W340" s="37"/>
      <c r="X340" s="37"/>
      <c r="Y340" s="37"/>
      <c r="Z340" s="37"/>
      <c r="AA340" s="37"/>
      <c r="AB340" s="37"/>
      <c r="AC340" s="37"/>
      <c r="AD340" s="37"/>
      <c r="AE340" s="37"/>
      <c r="AF340" s="37"/>
      <c r="AG340" s="37"/>
      <c r="AH340" s="37">
        <f t="shared" si="18"/>
        <v>1</v>
      </c>
      <c r="AI340" s="40">
        <f t="shared" si="18"/>
        <v>0</v>
      </c>
      <c r="AJ340" s="22" t="s">
        <v>826</v>
      </c>
      <c r="AK340" s="201"/>
      <c r="AL340" s="197"/>
      <c r="AM340" s="41" t="s">
        <v>818</v>
      </c>
      <c r="AN340" s="41" t="s">
        <v>819</v>
      </c>
      <c r="AO340" s="24" t="s">
        <v>820</v>
      </c>
      <c r="AP340" s="24" t="s">
        <v>401</v>
      </c>
      <c r="AQ340" s="72"/>
    </row>
    <row r="341" spans="1:43" ht="69.75" hidden="1" customHeight="1">
      <c r="A341" s="38" t="s">
        <v>395</v>
      </c>
      <c r="B341" s="39" t="s">
        <v>396</v>
      </c>
      <c r="C341" s="39">
        <v>329</v>
      </c>
      <c r="D341" s="22" t="s">
        <v>815</v>
      </c>
      <c r="E341" s="22" t="s">
        <v>827</v>
      </c>
      <c r="F341" s="23">
        <v>44621</v>
      </c>
      <c r="G341" s="23">
        <v>44681</v>
      </c>
      <c r="H341" s="173"/>
      <c r="I341" s="37">
        <v>0.1</v>
      </c>
      <c r="J341" s="37"/>
      <c r="K341" s="37"/>
      <c r="L341" s="37"/>
      <c r="M341" s="37"/>
      <c r="N341" s="37">
        <v>0.3</v>
      </c>
      <c r="O341" s="37"/>
      <c r="P341" s="37">
        <v>0.7</v>
      </c>
      <c r="Q341" s="37"/>
      <c r="R341" s="37"/>
      <c r="S341" s="37"/>
      <c r="T341" s="37"/>
      <c r="U341" s="37"/>
      <c r="V341" s="37"/>
      <c r="W341" s="37"/>
      <c r="X341" s="37"/>
      <c r="Y341" s="37"/>
      <c r="Z341" s="37"/>
      <c r="AA341" s="37"/>
      <c r="AB341" s="37"/>
      <c r="AC341" s="37"/>
      <c r="AD341" s="37"/>
      <c r="AE341" s="37"/>
      <c r="AF341" s="37"/>
      <c r="AG341" s="37"/>
      <c r="AH341" s="37">
        <f t="shared" si="18"/>
        <v>1</v>
      </c>
      <c r="AI341" s="40">
        <f t="shared" si="18"/>
        <v>0</v>
      </c>
      <c r="AJ341" s="22" t="s">
        <v>828</v>
      </c>
      <c r="AK341" s="201"/>
      <c r="AL341" s="198"/>
      <c r="AM341" s="41" t="s">
        <v>818</v>
      </c>
      <c r="AN341" s="41" t="s">
        <v>819</v>
      </c>
      <c r="AO341" s="24" t="s">
        <v>820</v>
      </c>
      <c r="AP341" s="24" t="s">
        <v>401</v>
      </c>
      <c r="AQ341" s="72"/>
    </row>
    <row r="342" spans="1:43" ht="71.25" hidden="1">
      <c r="A342" s="38" t="s">
        <v>395</v>
      </c>
      <c r="B342" s="39" t="s">
        <v>396</v>
      </c>
      <c r="C342" s="39">
        <v>329</v>
      </c>
      <c r="D342" s="22" t="s">
        <v>829</v>
      </c>
      <c r="E342" s="22" t="s">
        <v>830</v>
      </c>
      <c r="F342" s="23">
        <v>44593</v>
      </c>
      <c r="G342" s="23">
        <v>44620</v>
      </c>
      <c r="H342" s="173">
        <f>+I342+I343+I344+I345+I346+I347</f>
        <v>1</v>
      </c>
      <c r="I342" s="37">
        <v>0.2</v>
      </c>
      <c r="J342" s="58"/>
      <c r="K342" s="37"/>
      <c r="L342" s="37">
        <v>1</v>
      </c>
      <c r="M342" s="37"/>
      <c r="N342" s="37"/>
      <c r="O342" s="37"/>
      <c r="P342" s="37"/>
      <c r="Q342" s="37"/>
      <c r="R342" s="37"/>
      <c r="S342" s="37"/>
      <c r="T342" s="37"/>
      <c r="U342" s="37"/>
      <c r="V342" s="37"/>
      <c r="W342" s="37"/>
      <c r="X342" s="37"/>
      <c r="Y342" s="37"/>
      <c r="Z342" s="37"/>
      <c r="AA342" s="37"/>
      <c r="AB342" s="37"/>
      <c r="AC342" s="37"/>
      <c r="AD342" s="37"/>
      <c r="AE342" s="37"/>
      <c r="AF342" s="37"/>
      <c r="AG342" s="37"/>
      <c r="AH342" s="37" t="e">
        <f>+L342+#REF!+N342+P342+R342+T342+V342+X342+Z342+AB342+AD342+AF342</f>
        <v>#REF!</v>
      </c>
      <c r="AI342" s="40">
        <f t="shared" si="18"/>
        <v>0</v>
      </c>
      <c r="AJ342" s="22" t="s">
        <v>831</v>
      </c>
      <c r="AK342" s="43" t="s">
        <v>78</v>
      </c>
      <c r="AL342" s="43" t="s">
        <v>78</v>
      </c>
      <c r="AM342" s="41" t="s">
        <v>818</v>
      </c>
      <c r="AN342" s="41" t="s">
        <v>819</v>
      </c>
      <c r="AO342" s="24" t="s">
        <v>820</v>
      </c>
      <c r="AP342" s="24" t="s">
        <v>401</v>
      </c>
      <c r="AQ342" s="72"/>
    </row>
    <row r="343" spans="1:43" ht="71.25" hidden="1">
      <c r="A343" s="38" t="s">
        <v>395</v>
      </c>
      <c r="B343" s="39" t="s">
        <v>396</v>
      </c>
      <c r="C343" s="39">
        <v>329</v>
      </c>
      <c r="D343" s="22" t="s">
        <v>829</v>
      </c>
      <c r="E343" s="22" t="s">
        <v>832</v>
      </c>
      <c r="F343" s="23">
        <v>44652</v>
      </c>
      <c r="G343" s="23">
        <v>44711</v>
      </c>
      <c r="H343" s="173"/>
      <c r="I343" s="37">
        <v>0.2</v>
      </c>
      <c r="J343" s="37"/>
      <c r="K343" s="37"/>
      <c r="L343" s="37"/>
      <c r="M343" s="37"/>
      <c r="N343" s="37"/>
      <c r="O343" s="37"/>
      <c r="P343" s="37">
        <v>0.3</v>
      </c>
      <c r="Q343" s="37"/>
      <c r="R343" s="37">
        <v>0.7</v>
      </c>
      <c r="S343" s="37"/>
      <c r="T343" s="37"/>
      <c r="U343" s="37"/>
      <c r="V343" s="37"/>
      <c r="W343" s="37"/>
      <c r="X343" s="37"/>
      <c r="Y343" s="37"/>
      <c r="Z343" s="37"/>
      <c r="AA343" s="37"/>
      <c r="AB343" s="37"/>
      <c r="AC343" s="37"/>
      <c r="AD343" s="37"/>
      <c r="AE343" s="37"/>
      <c r="AF343" s="37"/>
      <c r="AG343" s="37"/>
      <c r="AH343" s="37">
        <f t="shared" si="18"/>
        <v>1</v>
      </c>
      <c r="AI343" s="40">
        <f t="shared" si="18"/>
        <v>0</v>
      </c>
      <c r="AJ343" s="22" t="s">
        <v>833</v>
      </c>
      <c r="AK343" s="43" t="s">
        <v>78</v>
      </c>
      <c r="AL343" s="43" t="s">
        <v>78</v>
      </c>
      <c r="AM343" s="41" t="s">
        <v>818</v>
      </c>
      <c r="AN343" s="41" t="s">
        <v>819</v>
      </c>
      <c r="AO343" s="24" t="s">
        <v>820</v>
      </c>
      <c r="AP343" s="24" t="s">
        <v>401</v>
      </c>
      <c r="AQ343" s="72"/>
    </row>
    <row r="344" spans="1:43" ht="71.25" hidden="1">
      <c r="A344" s="38" t="s">
        <v>395</v>
      </c>
      <c r="B344" s="39" t="s">
        <v>396</v>
      </c>
      <c r="C344" s="39">
        <v>329</v>
      </c>
      <c r="D344" s="22" t="s">
        <v>829</v>
      </c>
      <c r="E344" s="22" t="s">
        <v>834</v>
      </c>
      <c r="F344" s="23">
        <v>44713</v>
      </c>
      <c r="G344" s="23">
        <v>44757</v>
      </c>
      <c r="H344" s="173"/>
      <c r="I344" s="65">
        <v>0.05</v>
      </c>
      <c r="J344" s="37"/>
      <c r="K344" s="37"/>
      <c r="L344" s="37"/>
      <c r="M344" s="37"/>
      <c r="N344" s="37"/>
      <c r="O344" s="37"/>
      <c r="P344" s="37"/>
      <c r="Q344" s="37"/>
      <c r="R344" s="37"/>
      <c r="S344" s="37"/>
      <c r="T344" s="37">
        <v>0.4</v>
      </c>
      <c r="U344" s="37"/>
      <c r="V344" s="37">
        <v>0.6</v>
      </c>
      <c r="W344" s="37"/>
      <c r="X344" s="37"/>
      <c r="Y344" s="37"/>
      <c r="Z344" s="37"/>
      <c r="AA344" s="37"/>
      <c r="AB344" s="37"/>
      <c r="AC344" s="37"/>
      <c r="AD344" s="37"/>
      <c r="AE344" s="37"/>
      <c r="AF344" s="37"/>
      <c r="AG344" s="37"/>
      <c r="AH344" s="37">
        <f t="shared" si="18"/>
        <v>1</v>
      </c>
      <c r="AI344" s="40">
        <f t="shared" si="18"/>
        <v>0</v>
      </c>
      <c r="AJ344" s="22" t="s">
        <v>835</v>
      </c>
      <c r="AK344" s="43" t="s">
        <v>78</v>
      </c>
      <c r="AL344" s="43" t="s">
        <v>78</v>
      </c>
      <c r="AM344" s="41" t="s">
        <v>818</v>
      </c>
      <c r="AN344" s="41" t="s">
        <v>819</v>
      </c>
      <c r="AO344" s="24" t="s">
        <v>820</v>
      </c>
      <c r="AP344" s="24" t="s">
        <v>401</v>
      </c>
      <c r="AQ344" s="72"/>
    </row>
    <row r="345" spans="1:43" ht="71.25" hidden="1">
      <c r="A345" s="38" t="s">
        <v>395</v>
      </c>
      <c r="B345" s="39" t="s">
        <v>396</v>
      </c>
      <c r="C345" s="39">
        <v>329</v>
      </c>
      <c r="D345" s="22" t="s">
        <v>829</v>
      </c>
      <c r="E345" s="22" t="s">
        <v>836</v>
      </c>
      <c r="F345" s="46">
        <v>44713</v>
      </c>
      <c r="G345" s="46">
        <v>44742</v>
      </c>
      <c r="H345" s="173"/>
      <c r="I345" s="65">
        <v>0.1</v>
      </c>
      <c r="J345" s="37"/>
      <c r="K345" s="37"/>
      <c r="L345" s="37"/>
      <c r="M345" s="37"/>
      <c r="N345" s="37"/>
      <c r="O345" s="37"/>
      <c r="P345" s="37"/>
      <c r="Q345" s="37"/>
      <c r="R345" s="37"/>
      <c r="S345" s="37"/>
      <c r="T345" s="37">
        <v>1</v>
      </c>
      <c r="U345" s="37"/>
      <c r="V345" s="37"/>
      <c r="W345" s="37"/>
      <c r="X345" s="37"/>
      <c r="Y345" s="37"/>
      <c r="Z345" s="37"/>
      <c r="AA345" s="37"/>
      <c r="AB345" s="37"/>
      <c r="AC345" s="37"/>
      <c r="AD345" s="37"/>
      <c r="AE345" s="37"/>
      <c r="AF345" s="37"/>
      <c r="AG345" s="37"/>
      <c r="AH345" s="37">
        <f t="shared" si="18"/>
        <v>1</v>
      </c>
      <c r="AI345" s="40">
        <f t="shared" si="18"/>
        <v>0</v>
      </c>
      <c r="AJ345" s="22" t="s">
        <v>506</v>
      </c>
      <c r="AK345" s="43" t="s">
        <v>78</v>
      </c>
      <c r="AL345" s="43" t="s">
        <v>78</v>
      </c>
      <c r="AM345" s="41" t="s">
        <v>818</v>
      </c>
      <c r="AN345" s="41" t="s">
        <v>819</v>
      </c>
      <c r="AO345" s="24" t="s">
        <v>820</v>
      </c>
      <c r="AP345" s="24" t="s">
        <v>401</v>
      </c>
      <c r="AQ345" s="72"/>
    </row>
    <row r="346" spans="1:43" ht="71.25" hidden="1">
      <c r="A346" s="38" t="s">
        <v>395</v>
      </c>
      <c r="B346" s="39" t="s">
        <v>396</v>
      </c>
      <c r="C346" s="39">
        <v>329</v>
      </c>
      <c r="D346" s="22" t="s">
        <v>829</v>
      </c>
      <c r="E346" s="22" t="s">
        <v>837</v>
      </c>
      <c r="F346" s="23">
        <v>44866</v>
      </c>
      <c r="G346" s="23">
        <v>44895</v>
      </c>
      <c r="H346" s="173"/>
      <c r="I346" s="37">
        <v>0.15</v>
      </c>
      <c r="J346" s="37"/>
      <c r="K346" s="37"/>
      <c r="L346" s="37"/>
      <c r="M346" s="37"/>
      <c r="N346" s="37"/>
      <c r="O346" s="37"/>
      <c r="P346" s="37"/>
      <c r="Q346" s="37"/>
      <c r="R346" s="37"/>
      <c r="S346" s="37"/>
      <c r="T346" s="37"/>
      <c r="U346" s="37"/>
      <c r="V346" s="37"/>
      <c r="W346" s="37"/>
      <c r="X346" s="37"/>
      <c r="Y346" s="37"/>
      <c r="Z346" s="37"/>
      <c r="AA346" s="37"/>
      <c r="AB346" s="37"/>
      <c r="AC346" s="37"/>
      <c r="AD346" s="37">
        <v>1</v>
      </c>
      <c r="AE346" s="37"/>
      <c r="AF346" s="37"/>
      <c r="AG346" s="37"/>
      <c r="AH346" s="37">
        <f>+J346+L346+N346+P346+R346+T346+V346+X346+Z346+AB346+AD346+AF346</f>
        <v>1</v>
      </c>
      <c r="AI346" s="40">
        <f>+K346+M346+O346+Q346+S346+U346+W346+Y346+AA346+AC346+AE346+AG346</f>
        <v>0</v>
      </c>
      <c r="AJ346" s="26" t="s">
        <v>838</v>
      </c>
      <c r="AK346" s="43" t="s">
        <v>78</v>
      </c>
      <c r="AL346" s="43" t="s">
        <v>78</v>
      </c>
      <c r="AM346" s="41" t="s">
        <v>818</v>
      </c>
      <c r="AN346" s="41" t="s">
        <v>819</v>
      </c>
      <c r="AO346" s="24" t="s">
        <v>820</v>
      </c>
      <c r="AP346" s="24" t="s">
        <v>401</v>
      </c>
      <c r="AQ346" s="72"/>
    </row>
    <row r="347" spans="1:43" ht="81" hidden="1" customHeight="1">
      <c r="A347" s="38" t="s">
        <v>395</v>
      </c>
      <c r="B347" s="39" t="s">
        <v>396</v>
      </c>
      <c r="C347" s="39">
        <v>329</v>
      </c>
      <c r="D347" s="22" t="s">
        <v>829</v>
      </c>
      <c r="E347" s="22" t="s">
        <v>839</v>
      </c>
      <c r="F347" s="46">
        <v>44562</v>
      </c>
      <c r="G347" s="46">
        <v>44925</v>
      </c>
      <c r="H347" s="173"/>
      <c r="I347" s="37">
        <v>0.3</v>
      </c>
      <c r="J347" s="37">
        <v>0.05</v>
      </c>
      <c r="K347" s="37"/>
      <c r="L347" s="37">
        <v>0.05</v>
      </c>
      <c r="M347" s="37"/>
      <c r="N347" s="37">
        <v>0.05</v>
      </c>
      <c r="O347" s="37"/>
      <c r="P347" s="37">
        <v>0.05</v>
      </c>
      <c r="Q347" s="37"/>
      <c r="R347" s="37">
        <v>0.1</v>
      </c>
      <c r="S347" s="37"/>
      <c r="T347" s="37">
        <v>0.1</v>
      </c>
      <c r="U347" s="37"/>
      <c r="V347" s="37">
        <v>0.1</v>
      </c>
      <c r="W347" s="37"/>
      <c r="X347" s="37">
        <v>0.1</v>
      </c>
      <c r="Y347" s="37"/>
      <c r="Z347" s="37">
        <v>0.1</v>
      </c>
      <c r="AA347" s="37"/>
      <c r="AB347" s="37">
        <v>0.1</v>
      </c>
      <c r="AC347" s="37"/>
      <c r="AD347" s="37">
        <v>0.1</v>
      </c>
      <c r="AE347" s="37"/>
      <c r="AF347" s="37">
        <v>0.1</v>
      </c>
      <c r="AG347" s="37"/>
      <c r="AH347" s="37">
        <f>+J347+L347+N347+P347+R347+T347+V347+X347+Z347+AB347+AD347+AF347</f>
        <v>0.99999999999999989</v>
      </c>
      <c r="AI347" s="40">
        <f>+K347+M347+O347+Q347+S347+U347+W347+Y347+AA347+AC347+AE347+AG347</f>
        <v>0</v>
      </c>
      <c r="AJ347" s="26" t="s">
        <v>840</v>
      </c>
      <c r="AK347" s="43" t="s">
        <v>78</v>
      </c>
      <c r="AL347" s="43" t="s">
        <v>78</v>
      </c>
      <c r="AM347" s="41" t="s">
        <v>818</v>
      </c>
      <c r="AN347" s="41" t="s">
        <v>819</v>
      </c>
      <c r="AO347" s="24" t="s">
        <v>820</v>
      </c>
      <c r="AP347" s="24" t="s">
        <v>401</v>
      </c>
      <c r="AQ347" s="72"/>
    </row>
    <row r="348" spans="1:43" ht="57" hidden="1">
      <c r="A348" s="38" t="s">
        <v>37</v>
      </c>
      <c r="B348" s="39" t="s">
        <v>422</v>
      </c>
      <c r="C348" s="39">
        <v>424</v>
      </c>
      <c r="D348" s="22" t="s">
        <v>841</v>
      </c>
      <c r="E348" s="22" t="s">
        <v>842</v>
      </c>
      <c r="F348" s="23">
        <v>44593</v>
      </c>
      <c r="G348" s="23">
        <v>44926</v>
      </c>
      <c r="H348" s="214">
        <f>+I348+I349+I350+I351+I352+I353+I354+I355+I356+I357</f>
        <v>0.99999999999999989</v>
      </c>
      <c r="I348" s="37">
        <v>0.1</v>
      </c>
      <c r="J348" s="37"/>
      <c r="K348" s="37"/>
      <c r="L348" s="37">
        <v>0.08</v>
      </c>
      <c r="M348" s="37"/>
      <c r="N348" s="37">
        <v>0.08</v>
      </c>
      <c r="O348" s="37"/>
      <c r="P348" s="37">
        <v>0.1</v>
      </c>
      <c r="Q348" s="37"/>
      <c r="R348" s="37">
        <v>0.08</v>
      </c>
      <c r="S348" s="37"/>
      <c r="T348" s="37">
        <v>0.1</v>
      </c>
      <c r="U348" s="37"/>
      <c r="V348" s="37">
        <v>0.1</v>
      </c>
      <c r="W348" s="37"/>
      <c r="X348" s="37">
        <v>0.1</v>
      </c>
      <c r="Y348" s="37"/>
      <c r="Z348" s="37">
        <v>0.1</v>
      </c>
      <c r="AA348" s="37"/>
      <c r="AB348" s="37">
        <v>0.08</v>
      </c>
      <c r="AC348" s="37"/>
      <c r="AD348" s="37">
        <v>0.08</v>
      </c>
      <c r="AE348" s="37"/>
      <c r="AF348" s="37">
        <v>0.1</v>
      </c>
      <c r="AG348" s="37"/>
      <c r="AH348" s="62">
        <f>+J348+L348+N348+P348+R348+T348+V348+X348+Z348+AB348+AD348+AF348</f>
        <v>0.99999999999999989</v>
      </c>
      <c r="AI348" s="27">
        <v>0</v>
      </c>
      <c r="AJ348" s="28" t="s">
        <v>843</v>
      </c>
      <c r="AK348" s="43" t="s">
        <v>78</v>
      </c>
      <c r="AL348" s="43" t="s">
        <v>78</v>
      </c>
      <c r="AM348" s="36" t="s">
        <v>844</v>
      </c>
      <c r="AN348" s="36" t="s">
        <v>845</v>
      </c>
      <c r="AO348" s="36" t="s">
        <v>846</v>
      </c>
      <c r="AP348" s="24" t="s">
        <v>428</v>
      </c>
      <c r="AQ348" s="72"/>
    </row>
    <row r="349" spans="1:43" ht="42.75" hidden="1">
      <c r="A349" s="38" t="s">
        <v>37</v>
      </c>
      <c r="B349" s="39" t="s">
        <v>422</v>
      </c>
      <c r="C349" s="39">
        <v>424</v>
      </c>
      <c r="D349" s="22" t="s">
        <v>841</v>
      </c>
      <c r="E349" s="22" t="s">
        <v>847</v>
      </c>
      <c r="F349" s="23">
        <v>44593</v>
      </c>
      <c r="G349" s="23">
        <v>44926</v>
      </c>
      <c r="H349" s="214"/>
      <c r="I349" s="37">
        <v>0.1</v>
      </c>
      <c r="J349" s="37"/>
      <c r="K349" s="37"/>
      <c r="L349" s="37">
        <v>0.06</v>
      </c>
      <c r="M349" s="37"/>
      <c r="N349" s="37">
        <v>0.12</v>
      </c>
      <c r="O349" s="37"/>
      <c r="P349" s="37">
        <v>0.08</v>
      </c>
      <c r="Q349" s="37"/>
      <c r="R349" s="37">
        <v>0.08</v>
      </c>
      <c r="S349" s="37"/>
      <c r="T349" s="37">
        <v>0.12</v>
      </c>
      <c r="U349" s="37"/>
      <c r="V349" s="37">
        <v>0.08</v>
      </c>
      <c r="W349" s="37"/>
      <c r="X349" s="37">
        <v>0.08</v>
      </c>
      <c r="Y349" s="37"/>
      <c r="Z349" s="37">
        <v>0.08</v>
      </c>
      <c r="AA349" s="37"/>
      <c r="AB349" s="37">
        <v>0.08</v>
      </c>
      <c r="AC349" s="37"/>
      <c r="AD349" s="37">
        <v>0.12</v>
      </c>
      <c r="AE349" s="37"/>
      <c r="AF349" s="37">
        <v>0.1</v>
      </c>
      <c r="AG349" s="37"/>
      <c r="AH349" s="62">
        <f t="shared" ref="AH349:AH357" si="19">+J349+L349+N349+P349+R349+T349+V349+X349+Z349+AB349+AD349+AF349</f>
        <v>0.99999999999999989</v>
      </c>
      <c r="AI349" s="27">
        <v>0</v>
      </c>
      <c r="AJ349" s="28" t="s">
        <v>848</v>
      </c>
      <c r="AK349" s="43" t="s">
        <v>78</v>
      </c>
      <c r="AL349" s="43" t="s">
        <v>78</v>
      </c>
      <c r="AM349" s="36" t="s">
        <v>844</v>
      </c>
      <c r="AN349" s="36" t="s">
        <v>845</v>
      </c>
      <c r="AO349" s="36" t="s">
        <v>846</v>
      </c>
      <c r="AP349" s="24" t="s">
        <v>428</v>
      </c>
      <c r="AQ349" s="72"/>
    </row>
    <row r="350" spans="1:43" ht="42.75" hidden="1">
      <c r="A350" s="38" t="s">
        <v>37</v>
      </c>
      <c r="B350" s="39" t="s">
        <v>422</v>
      </c>
      <c r="C350" s="39">
        <v>424</v>
      </c>
      <c r="D350" s="22" t="s">
        <v>841</v>
      </c>
      <c r="E350" s="22" t="s">
        <v>849</v>
      </c>
      <c r="F350" s="23">
        <v>44682</v>
      </c>
      <c r="G350" s="23">
        <v>44895</v>
      </c>
      <c r="H350" s="214"/>
      <c r="I350" s="37">
        <v>0.1</v>
      </c>
      <c r="J350" s="37"/>
      <c r="K350" s="37"/>
      <c r="L350" s="37"/>
      <c r="M350" s="37"/>
      <c r="N350" s="37"/>
      <c r="O350" s="37"/>
      <c r="P350" s="37"/>
      <c r="Q350" s="37"/>
      <c r="R350" s="37">
        <v>0.2</v>
      </c>
      <c r="S350" s="37"/>
      <c r="T350" s="37">
        <v>0.25</v>
      </c>
      <c r="U350" s="37"/>
      <c r="V350" s="37"/>
      <c r="W350" s="37"/>
      <c r="X350" s="37"/>
      <c r="Y350" s="37"/>
      <c r="Z350" s="37">
        <v>0.25</v>
      </c>
      <c r="AA350" s="37"/>
      <c r="AB350" s="37"/>
      <c r="AC350" s="37"/>
      <c r="AD350" s="37">
        <v>0.3</v>
      </c>
      <c r="AE350" s="37"/>
      <c r="AF350" s="37"/>
      <c r="AG350" s="37"/>
      <c r="AH350" s="62">
        <f t="shared" si="19"/>
        <v>1</v>
      </c>
      <c r="AI350" s="27">
        <v>0</v>
      </c>
      <c r="AJ350" s="28" t="s">
        <v>850</v>
      </c>
      <c r="AK350" s="43" t="s">
        <v>78</v>
      </c>
      <c r="AL350" s="43" t="s">
        <v>78</v>
      </c>
      <c r="AM350" s="36" t="s">
        <v>844</v>
      </c>
      <c r="AN350" s="36" t="s">
        <v>845</v>
      </c>
      <c r="AO350" s="36" t="s">
        <v>846</v>
      </c>
      <c r="AP350" s="24" t="s">
        <v>428</v>
      </c>
      <c r="AQ350" s="72"/>
    </row>
    <row r="351" spans="1:43" ht="54" hidden="1" customHeight="1">
      <c r="A351" s="38" t="s">
        <v>37</v>
      </c>
      <c r="B351" s="39" t="s">
        <v>422</v>
      </c>
      <c r="C351" s="39">
        <v>424</v>
      </c>
      <c r="D351" s="22" t="s">
        <v>841</v>
      </c>
      <c r="E351" s="22" t="s">
        <v>851</v>
      </c>
      <c r="F351" s="23">
        <v>44593</v>
      </c>
      <c r="G351" s="23">
        <v>44742</v>
      </c>
      <c r="H351" s="214"/>
      <c r="I351" s="37">
        <v>0.1</v>
      </c>
      <c r="J351" s="37"/>
      <c r="K351" s="37"/>
      <c r="L351" s="37">
        <v>0.15</v>
      </c>
      <c r="M351" s="37"/>
      <c r="N351" s="37"/>
      <c r="O351" s="37"/>
      <c r="P351" s="37">
        <v>0.2</v>
      </c>
      <c r="Q351" s="37"/>
      <c r="R351" s="37">
        <v>0.3</v>
      </c>
      <c r="S351" s="37"/>
      <c r="T351" s="37">
        <v>0.35</v>
      </c>
      <c r="U351" s="37"/>
      <c r="V351" s="37"/>
      <c r="W351" s="37"/>
      <c r="X351" s="37"/>
      <c r="Y351" s="37"/>
      <c r="Z351" s="37"/>
      <c r="AA351" s="37"/>
      <c r="AB351" s="37"/>
      <c r="AC351" s="37"/>
      <c r="AD351" s="37"/>
      <c r="AE351" s="37"/>
      <c r="AF351" s="37"/>
      <c r="AG351" s="37"/>
      <c r="AH351" s="62">
        <f t="shared" si="19"/>
        <v>0.99999999999999989</v>
      </c>
      <c r="AI351" s="27">
        <v>0</v>
      </c>
      <c r="AJ351" s="28" t="s">
        <v>852</v>
      </c>
      <c r="AK351" s="43" t="s">
        <v>78</v>
      </c>
      <c r="AL351" s="43" t="s">
        <v>78</v>
      </c>
      <c r="AM351" s="36" t="s">
        <v>844</v>
      </c>
      <c r="AN351" s="36" t="s">
        <v>845</v>
      </c>
      <c r="AO351" s="36" t="s">
        <v>846</v>
      </c>
      <c r="AP351" s="24" t="s">
        <v>428</v>
      </c>
      <c r="AQ351" s="72"/>
    </row>
    <row r="352" spans="1:43" ht="71.25" hidden="1">
      <c r="A352" s="38" t="s">
        <v>37</v>
      </c>
      <c r="B352" s="39" t="s">
        <v>422</v>
      </c>
      <c r="C352" s="39">
        <v>424</v>
      </c>
      <c r="D352" s="22" t="s">
        <v>841</v>
      </c>
      <c r="E352" s="22" t="s">
        <v>853</v>
      </c>
      <c r="F352" s="23">
        <v>44593</v>
      </c>
      <c r="G352" s="23">
        <v>44895</v>
      </c>
      <c r="H352" s="214"/>
      <c r="I352" s="37">
        <v>0.1</v>
      </c>
      <c r="J352" s="37"/>
      <c r="K352" s="37"/>
      <c r="L352" s="37">
        <v>0.1</v>
      </c>
      <c r="M352" s="37"/>
      <c r="N352" s="37">
        <v>0.1</v>
      </c>
      <c r="O352" s="37"/>
      <c r="P352" s="37"/>
      <c r="Q352" s="37"/>
      <c r="R352" s="37">
        <v>0.2</v>
      </c>
      <c r="S352" s="37"/>
      <c r="T352" s="37"/>
      <c r="U352" s="37"/>
      <c r="V352" s="37">
        <v>0.2</v>
      </c>
      <c r="W352" s="37"/>
      <c r="X352" s="37"/>
      <c r="Y352" s="37"/>
      <c r="Z352" s="37">
        <v>0.2</v>
      </c>
      <c r="AA352" s="37"/>
      <c r="AB352" s="37"/>
      <c r="AC352" s="37"/>
      <c r="AD352" s="37">
        <v>0.2</v>
      </c>
      <c r="AE352" s="37"/>
      <c r="AF352" s="37"/>
      <c r="AG352" s="37"/>
      <c r="AH352" s="62">
        <f t="shared" si="19"/>
        <v>1</v>
      </c>
      <c r="AI352" s="27">
        <v>0</v>
      </c>
      <c r="AJ352" s="28" t="s">
        <v>854</v>
      </c>
      <c r="AK352" s="43" t="s">
        <v>78</v>
      </c>
      <c r="AL352" s="43" t="s">
        <v>78</v>
      </c>
      <c r="AM352" s="36" t="s">
        <v>844</v>
      </c>
      <c r="AN352" s="36" t="s">
        <v>845</v>
      </c>
      <c r="AO352" s="36" t="s">
        <v>846</v>
      </c>
      <c r="AP352" s="24" t="s">
        <v>428</v>
      </c>
      <c r="AQ352" s="72"/>
    </row>
    <row r="353" spans="1:43" ht="71.25" hidden="1">
      <c r="A353" s="38" t="s">
        <v>37</v>
      </c>
      <c r="B353" s="39" t="s">
        <v>422</v>
      </c>
      <c r="C353" s="39">
        <v>424</v>
      </c>
      <c r="D353" s="22" t="s">
        <v>841</v>
      </c>
      <c r="E353" s="22" t="s">
        <v>855</v>
      </c>
      <c r="F353" s="23">
        <v>44593</v>
      </c>
      <c r="G353" s="23">
        <v>44925</v>
      </c>
      <c r="H353" s="214"/>
      <c r="I353" s="37">
        <v>0.1</v>
      </c>
      <c r="J353" s="37"/>
      <c r="K353" s="37"/>
      <c r="L353" s="37">
        <v>0.1</v>
      </c>
      <c r="M353" s="37"/>
      <c r="N353" s="37">
        <v>0.1</v>
      </c>
      <c r="O353" s="37"/>
      <c r="P353" s="37"/>
      <c r="Q353" s="37"/>
      <c r="R353" s="37">
        <v>0.2</v>
      </c>
      <c r="S353" s="37"/>
      <c r="T353" s="37"/>
      <c r="U353" s="37"/>
      <c r="V353" s="37">
        <v>0.2</v>
      </c>
      <c r="W353" s="37"/>
      <c r="X353" s="37"/>
      <c r="Y353" s="37"/>
      <c r="Z353" s="37"/>
      <c r="AA353" s="37"/>
      <c r="AB353" s="37">
        <v>0.1</v>
      </c>
      <c r="AC353" s="37"/>
      <c r="AD353" s="37"/>
      <c r="AE353" s="37"/>
      <c r="AF353" s="37">
        <v>0.3</v>
      </c>
      <c r="AG353" s="37"/>
      <c r="AH353" s="62">
        <f t="shared" si="19"/>
        <v>1</v>
      </c>
      <c r="AI353" s="27">
        <v>0</v>
      </c>
      <c r="AJ353" s="28" t="s">
        <v>856</v>
      </c>
      <c r="AK353" s="43" t="s">
        <v>78</v>
      </c>
      <c r="AL353" s="43" t="s">
        <v>78</v>
      </c>
      <c r="AM353" s="36" t="s">
        <v>844</v>
      </c>
      <c r="AN353" s="36" t="s">
        <v>845</v>
      </c>
      <c r="AO353" s="36" t="s">
        <v>846</v>
      </c>
      <c r="AP353" s="24" t="s">
        <v>428</v>
      </c>
      <c r="AQ353" s="72"/>
    </row>
    <row r="354" spans="1:43" ht="42.75" hidden="1" customHeight="1">
      <c r="A354" s="38" t="s">
        <v>37</v>
      </c>
      <c r="B354" s="39" t="s">
        <v>422</v>
      </c>
      <c r="C354" s="39">
        <v>424</v>
      </c>
      <c r="D354" s="22" t="s">
        <v>841</v>
      </c>
      <c r="E354" s="22" t="s">
        <v>870</v>
      </c>
      <c r="F354" s="23">
        <v>44593</v>
      </c>
      <c r="G354" s="23">
        <v>44895</v>
      </c>
      <c r="H354" s="214"/>
      <c r="I354" s="37">
        <v>0.1</v>
      </c>
      <c r="J354" s="37"/>
      <c r="K354" s="37"/>
      <c r="L354" s="37">
        <v>0.1</v>
      </c>
      <c r="M354" s="37"/>
      <c r="N354" s="37"/>
      <c r="O354" s="37"/>
      <c r="P354" s="37"/>
      <c r="Q354" s="37"/>
      <c r="R354" s="37">
        <v>0.2</v>
      </c>
      <c r="S354" s="37"/>
      <c r="T354" s="37">
        <v>0.2</v>
      </c>
      <c r="U354" s="37"/>
      <c r="V354" s="37"/>
      <c r="W354" s="37"/>
      <c r="X354" s="37"/>
      <c r="Y354" s="37"/>
      <c r="Z354" s="37"/>
      <c r="AA354" s="37"/>
      <c r="AB354" s="37">
        <v>0.3</v>
      </c>
      <c r="AC354" s="37"/>
      <c r="AD354" s="37">
        <v>0.2</v>
      </c>
      <c r="AE354" s="37"/>
      <c r="AF354" s="37"/>
      <c r="AG354" s="37"/>
      <c r="AH354" s="62">
        <f t="shared" si="19"/>
        <v>1</v>
      </c>
      <c r="AI354" s="27">
        <v>0</v>
      </c>
      <c r="AJ354" s="28" t="s">
        <v>857</v>
      </c>
      <c r="AK354" s="43" t="s">
        <v>78</v>
      </c>
      <c r="AL354" s="43" t="s">
        <v>78</v>
      </c>
      <c r="AM354" s="36" t="s">
        <v>844</v>
      </c>
      <c r="AN354" s="36" t="s">
        <v>845</v>
      </c>
      <c r="AO354" s="36" t="s">
        <v>846</v>
      </c>
      <c r="AP354" s="24" t="s">
        <v>428</v>
      </c>
      <c r="AQ354" s="72"/>
    </row>
    <row r="355" spans="1:43" ht="68.25" hidden="1" customHeight="1">
      <c r="A355" s="38" t="s">
        <v>37</v>
      </c>
      <c r="B355" s="39" t="s">
        <v>422</v>
      </c>
      <c r="C355" s="39">
        <v>424</v>
      </c>
      <c r="D355" s="22" t="s">
        <v>841</v>
      </c>
      <c r="E355" s="22" t="s">
        <v>858</v>
      </c>
      <c r="F355" s="23">
        <v>44593</v>
      </c>
      <c r="G355" s="23">
        <v>44926</v>
      </c>
      <c r="H355" s="214"/>
      <c r="I355" s="37">
        <v>0.1</v>
      </c>
      <c r="J355" s="37"/>
      <c r="K355" s="37"/>
      <c r="L355" s="37">
        <v>0.1</v>
      </c>
      <c r="M355" s="37"/>
      <c r="N355" s="37">
        <v>0.2</v>
      </c>
      <c r="O355" s="37"/>
      <c r="P355" s="37"/>
      <c r="Q355" s="37"/>
      <c r="R355" s="37">
        <v>0.15</v>
      </c>
      <c r="S355" s="37"/>
      <c r="T355" s="37"/>
      <c r="U355" s="37"/>
      <c r="V355" s="37"/>
      <c r="W355" s="37"/>
      <c r="X355" s="37"/>
      <c r="Y355" s="37"/>
      <c r="Z355" s="37">
        <v>0.25</v>
      </c>
      <c r="AA355" s="37"/>
      <c r="AB355" s="37"/>
      <c r="AC355" s="37"/>
      <c r="AD355" s="37"/>
      <c r="AE355" s="37"/>
      <c r="AF355" s="37">
        <v>0.3</v>
      </c>
      <c r="AG355" s="37"/>
      <c r="AH355" s="62">
        <f t="shared" si="19"/>
        <v>1</v>
      </c>
      <c r="AI355" s="27">
        <v>0</v>
      </c>
      <c r="AJ355" s="28" t="s">
        <v>859</v>
      </c>
      <c r="AK355" s="43" t="s">
        <v>78</v>
      </c>
      <c r="AL355" s="43" t="s">
        <v>78</v>
      </c>
      <c r="AM355" s="36" t="s">
        <v>844</v>
      </c>
      <c r="AN355" s="36" t="s">
        <v>845</v>
      </c>
      <c r="AO355" s="36" t="s">
        <v>846</v>
      </c>
      <c r="AP355" s="24" t="s">
        <v>428</v>
      </c>
      <c r="AQ355" s="72"/>
    </row>
    <row r="356" spans="1:43" s="1" customFormat="1" ht="56.25" hidden="1" customHeight="1">
      <c r="A356" s="29" t="s">
        <v>37</v>
      </c>
      <c r="B356" s="59" t="s">
        <v>422</v>
      </c>
      <c r="C356" s="59">
        <v>424</v>
      </c>
      <c r="D356" s="22" t="s">
        <v>841</v>
      </c>
      <c r="E356" s="22" t="s">
        <v>860</v>
      </c>
      <c r="F356" s="23">
        <v>44593</v>
      </c>
      <c r="G356" s="23">
        <v>44926</v>
      </c>
      <c r="H356" s="214"/>
      <c r="I356" s="37">
        <v>0.1</v>
      </c>
      <c r="J356" s="37"/>
      <c r="K356" s="37"/>
      <c r="L356" s="37">
        <v>0.2</v>
      </c>
      <c r="M356" s="37"/>
      <c r="N356" s="37">
        <v>0.2</v>
      </c>
      <c r="O356" s="37"/>
      <c r="P356" s="37"/>
      <c r="Q356" s="37"/>
      <c r="R356" s="37"/>
      <c r="S356" s="37"/>
      <c r="T356" s="37"/>
      <c r="U356" s="37"/>
      <c r="V356" s="37">
        <v>0.4</v>
      </c>
      <c r="W356" s="37"/>
      <c r="X356" s="37"/>
      <c r="Y356" s="37"/>
      <c r="Z356" s="37"/>
      <c r="AA356" s="37"/>
      <c r="AB356" s="37"/>
      <c r="AC356" s="37"/>
      <c r="AD356" s="37"/>
      <c r="AE356" s="37"/>
      <c r="AF356" s="37">
        <v>0.2</v>
      </c>
      <c r="AG356" s="37"/>
      <c r="AH356" s="62">
        <f t="shared" si="19"/>
        <v>1</v>
      </c>
      <c r="AI356" s="27">
        <v>0</v>
      </c>
      <c r="AJ356" s="28" t="s">
        <v>861</v>
      </c>
      <c r="AK356" s="43" t="s">
        <v>78</v>
      </c>
      <c r="AL356" s="43" t="s">
        <v>78</v>
      </c>
      <c r="AM356" s="36" t="s">
        <v>844</v>
      </c>
      <c r="AN356" s="36" t="s">
        <v>845</v>
      </c>
      <c r="AO356" s="36" t="s">
        <v>846</v>
      </c>
      <c r="AP356" s="24" t="s">
        <v>428</v>
      </c>
      <c r="AQ356" s="73"/>
    </row>
    <row r="357" spans="1:43" s="1" customFormat="1" ht="55.5" hidden="1" customHeight="1">
      <c r="A357" s="29" t="s">
        <v>37</v>
      </c>
      <c r="B357" s="59" t="s">
        <v>422</v>
      </c>
      <c r="C357" s="59">
        <v>424</v>
      </c>
      <c r="D357" s="22" t="s">
        <v>841</v>
      </c>
      <c r="E357" s="22" t="s">
        <v>555</v>
      </c>
      <c r="F357" s="23">
        <v>44713</v>
      </c>
      <c r="G357" s="23">
        <v>44742</v>
      </c>
      <c r="H357" s="214"/>
      <c r="I357" s="37">
        <v>0.1</v>
      </c>
      <c r="J357" s="37"/>
      <c r="K357" s="37"/>
      <c r="L357" s="37"/>
      <c r="M357" s="37"/>
      <c r="N357" s="37"/>
      <c r="O357" s="37"/>
      <c r="P357" s="37"/>
      <c r="Q357" s="37"/>
      <c r="R357" s="37"/>
      <c r="S357" s="37"/>
      <c r="T357" s="37">
        <v>1</v>
      </c>
      <c r="U357" s="37"/>
      <c r="V357" s="37"/>
      <c r="W357" s="37"/>
      <c r="X357" s="37"/>
      <c r="Y357" s="37"/>
      <c r="Z357" s="37"/>
      <c r="AA357" s="37"/>
      <c r="AB357" s="37"/>
      <c r="AC357" s="37"/>
      <c r="AD357" s="37"/>
      <c r="AE357" s="37"/>
      <c r="AF357" s="37"/>
      <c r="AG357" s="37"/>
      <c r="AH357" s="62">
        <f t="shared" si="19"/>
        <v>1</v>
      </c>
      <c r="AI357" s="27">
        <v>0</v>
      </c>
      <c r="AJ357" s="22" t="s">
        <v>506</v>
      </c>
      <c r="AK357" s="43" t="s">
        <v>78</v>
      </c>
      <c r="AL357" s="43" t="s">
        <v>78</v>
      </c>
      <c r="AM357" s="36" t="s">
        <v>844</v>
      </c>
      <c r="AN357" s="36" t="s">
        <v>845</v>
      </c>
      <c r="AO357" s="36" t="s">
        <v>846</v>
      </c>
      <c r="AP357" s="24" t="s">
        <v>428</v>
      </c>
      <c r="AQ357" s="73"/>
    </row>
    <row r="358" spans="1:43">
      <c r="AL358" s="67"/>
    </row>
    <row r="363" spans="1:43" s="58" customFormat="1" ht="15">
      <c r="A363" s="6"/>
      <c r="B363" s="6"/>
      <c r="C363" s="6"/>
      <c r="D363" s="1"/>
      <c r="E363" s="35"/>
      <c r="F363" s="6"/>
      <c r="G363" s="6"/>
      <c r="H363" s="6"/>
      <c r="I363" s="6"/>
      <c r="J363" s="6"/>
      <c r="K363" s="6"/>
      <c r="L363" s="6"/>
      <c r="M363" s="6"/>
      <c r="N363" s="6"/>
      <c r="O363" s="6"/>
      <c r="P363" s="6"/>
      <c r="Q363" s="6"/>
      <c r="R363" s="6"/>
      <c r="S363" s="6"/>
      <c r="T363" s="6"/>
      <c r="U363" s="6"/>
      <c r="V363" s="6"/>
      <c r="W363" s="6"/>
      <c r="X363" s="8"/>
      <c r="Y363" s="8"/>
      <c r="Z363" s="6"/>
      <c r="AA363" s="8"/>
      <c r="AB363" s="6"/>
      <c r="AC363" s="6"/>
      <c r="AD363" s="6"/>
      <c r="AE363" s="6"/>
      <c r="AF363" s="6"/>
      <c r="AG363" s="6"/>
      <c r="AH363" s="6"/>
      <c r="AI363" s="6"/>
      <c r="AJ363" s="20"/>
      <c r="AK363" s="20"/>
      <c r="AL363" s="20"/>
      <c r="AM363" s="3"/>
      <c r="AN363" s="6"/>
      <c r="AO363" s="6"/>
      <c r="AP363" s="6"/>
      <c r="AQ363" s="6"/>
    </row>
  </sheetData>
  <autoFilter ref="A7:AQ357">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8">
      <colorFilter dxfId="2"/>
    </filterColumn>
  </autoFilter>
  <dataConsolidate/>
  <mergeCells count="131">
    <mergeCell ref="AQ7:AQ9"/>
    <mergeCell ref="H109:H112"/>
    <mergeCell ref="H334:H336"/>
    <mergeCell ref="H337:H341"/>
    <mergeCell ref="AK337:AK341"/>
    <mergeCell ref="AL337:AL341"/>
    <mergeCell ref="H342:H347"/>
    <mergeCell ref="H348:H357"/>
    <mergeCell ref="AL316:AL318"/>
    <mergeCell ref="H319:H327"/>
    <mergeCell ref="AK319:AK327"/>
    <mergeCell ref="AL319:AL327"/>
    <mergeCell ref="H329:H333"/>
    <mergeCell ref="AK329:AK333"/>
    <mergeCell ref="AL329:AL333"/>
    <mergeCell ref="AK278:AK279"/>
    <mergeCell ref="H297:H300"/>
    <mergeCell ref="H301:H303"/>
    <mergeCell ref="H304:H309"/>
    <mergeCell ref="H311:H314"/>
    <mergeCell ref="H316:H318"/>
    <mergeCell ref="AK316:AK318"/>
    <mergeCell ref="H252:H255"/>
    <mergeCell ref="H256:H260"/>
    <mergeCell ref="AK256:AK260"/>
    <mergeCell ref="AL256:AL260"/>
    <mergeCell ref="H261:H262"/>
    <mergeCell ref="H263:H266"/>
    <mergeCell ref="AK263:AK266"/>
    <mergeCell ref="AL263:AL296"/>
    <mergeCell ref="H267:H277"/>
    <mergeCell ref="H278:H296"/>
    <mergeCell ref="H232:H239"/>
    <mergeCell ref="AL240:AL247"/>
    <mergeCell ref="H241:H242"/>
    <mergeCell ref="H243:H247"/>
    <mergeCell ref="AK243:AK247"/>
    <mergeCell ref="H248:H251"/>
    <mergeCell ref="AK248:AK251"/>
    <mergeCell ref="AL248:AL251"/>
    <mergeCell ref="H206:H215"/>
    <mergeCell ref="H216:H218"/>
    <mergeCell ref="AK216:AK218"/>
    <mergeCell ref="AL216:AL218"/>
    <mergeCell ref="H219:H224"/>
    <mergeCell ref="AK219:AK224"/>
    <mergeCell ref="AL219:AL230"/>
    <mergeCell ref="H225:H230"/>
    <mergeCell ref="AK225:AK230"/>
    <mergeCell ref="H87:H90"/>
    <mergeCell ref="H181:H187"/>
    <mergeCell ref="H188:H192"/>
    <mergeCell ref="AK188:AK192"/>
    <mergeCell ref="AL188:AL192"/>
    <mergeCell ref="H194:H200"/>
    <mergeCell ref="AK194:AK200"/>
    <mergeCell ref="AL194:AL205"/>
    <mergeCell ref="H201:H205"/>
    <mergeCell ref="AK201:AK205"/>
    <mergeCell ref="X8:Y8"/>
    <mergeCell ref="L8:M8"/>
    <mergeCell ref="AK87:AK90"/>
    <mergeCell ref="H172:H175"/>
    <mergeCell ref="AK172:AK175"/>
    <mergeCell ref="AL172:AL175"/>
    <mergeCell ref="H176:H180"/>
    <mergeCell ref="AK176:AK180"/>
    <mergeCell ref="AL176:AL180"/>
    <mergeCell ref="H149:H159"/>
    <mergeCell ref="AK149:AK159"/>
    <mergeCell ref="AL149:AL159"/>
    <mergeCell ref="H160:H165"/>
    <mergeCell ref="AK160:AK165"/>
    <mergeCell ref="AL160:AL171"/>
    <mergeCell ref="H166:H171"/>
    <mergeCell ref="AK166:AK171"/>
    <mergeCell ref="H99:H108"/>
    <mergeCell ref="H113:H122"/>
    <mergeCell ref="H123:H129"/>
    <mergeCell ref="H130:H140"/>
    <mergeCell ref="H141:H146"/>
    <mergeCell ref="H78:H83"/>
    <mergeCell ref="H84:H86"/>
    <mergeCell ref="AO7:AO9"/>
    <mergeCell ref="J8:K8"/>
    <mergeCell ref="AL7:AL9"/>
    <mergeCell ref="AM7:AM9"/>
    <mergeCell ref="AN7:AN9"/>
    <mergeCell ref="AL87:AL90"/>
    <mergeCell ref="H91:H98"/>
    <mergeCell ref="D24:D26"/>
    <mergeCell ref="H24:H31"/>
    <mergeCell ref="H32:H54"/>
    <mergeCell ref="H55:H69"/>
    <mergeCell ref="H70:H74"/>
    <mergeCell ref="H75:H77"/>
    <mergeCell ref="H10:H13"/>
    <mergeCell ref="AK10:AK13"/>
    <mergeCell ref="AL10:AL13"/>
    <mergeCell ref="H14:H23"/>
    <mergeCell ref="AK14:AK23"/>
    <mergeCell ref="AL14:AL23"/>
    <mergeCell ref="N8:O8"/>
    <mergeCell ref="P8:Q8"/>
    <mergeCell ref="R8:S8"/>
    <mergeCell ref="T8:U8"/>
    <mergeCell ref="V8:W8"/>
    <mergeCell ref="AP7:AP9"/>
    <mergeCell ref="AI7:AI9"/>
    <mergeCell ref="AJ7:AJ9"/>
    <mergeCell ref="AK7:AK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200 I14:I15"/>
    <dataValidation allowBlank="1" showInputMessage="1" showErrorMessage="1" prompt="Son los hitos o grandes actividades a ejecutar en el plan de acción y que se pueden medir en tiempo de ejecución, producto o entregables._x000a__x000a_Nota: formular en infinitivo" sqref="D65225 D65215:D65216"/>
    <dataValidation allowBlank="1" showInputMessage="1" showErrorMessage="1" prompt="Describir el alcance de la tarea. En este sentido se deben detallar  los principales aspectos que permitirán tener claro lo que deben realizar, los entregables y los resultados esperados. " sqref="E65225:F65225 E65215:F65216"/>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55"/>
  <sheetViews>
    <sheetView topLeftCell="AK2" zoomScale="70" zoomScaleNormal="70" workbookViewId="0">
      <pane ySplit="8" topLeftCell="A10" activePane="bottomLeft" state="frozen"/>
      <selection activeCell="A2" sqref="A2"/>
      <selection pane="bottomLeft" activeCell="AQ7" sqref="AQ7:AQ9"/>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33.85546875" style="1" customWidth="1"/>
    <col min="44" max="16384" width="11.42578125" style="1"/>
  </cols>
  <sheetData>
    <row r="1" spans="1:43" ht="56.25" customHeight="1">
      <c r="A1" s="178"/>
      <c r="B1" s="178"/>
      <c r="C1" s="178"/>
      <c r="D1" s="179" t="s">
        <v>0</v>
      </c>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c r="AL1" s="179"/>
      <c r="AM1" s="179"/>
      <c r="AN1" s="179"/>
      <c r="AO1" s="174" t="s">
        <v>1</v>
      </c>
      <c r="AP1" s="174"/>
    </row>
    <row r="2" spans="1:43" ht="56.25" customHeight="1">
      <c r="A2" s="178"/>
      <c r="B2" s="178"/>
      <c r="C2" s="178"/>
      <c r="D2" s="179" t="s">
        <v>2</v>
      </c>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79"/>
      <c r="AK2" s="179"/>
      <c r="AL2" s="179"/>
      <c r="AM2" s="179"/>
      <c r="AN2" s="179"/>
      <c r="AO2" s="174"/>
      <c r="AP2" s="174"/>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c r="E4" s="7"/>
      <c r="F4" s="7"/>
      <c r="AJ4" s="5"/>
      <c r="AK4" s="5"/>
      <c r="AL4" s="5"/>
    </row>
    <row r="5" spans="1:43" ht="38.25" customHeight="1">
      <c r="A5" s="9" t="s">
        <v>3</v>
      </c>
      <c r="B5" s="10">
        <v>44586</v>
      </c>
      <c r="C5" s="31" t="s">
        <v>862</v>
      </c>
      <c r="D5" s="33">
        <v>44650</v>
      </c>
      <c r="E5" s="32"/>
      <c r="F5" s="11"/>
      <c r="G5" s="12" t="s">
        <v>4</v>
      </c>
      <c r="H5" s="180" t="s">
        <v>5</v>
      </c>
      <c r="I5" s="180"/>
      <c r="J5" s="180"/>
      <c r="K5" s="180"/>
      <c r="L5" s="180"/>
      <c r="M5" s="180"/>
      <c r="N5" s="180"/>
      <c r="O5" s="180"/>
      <c r="P5" s="180"/>
      <c r="Q5" s="13"/>
      <c r="R5" s="13"/>
      <c r="S5" s="13"/>
      <c r="T5" s="13"/>
      <c r="U5" s="13"/>
      <c r="V5" s="13"/>
      <c r="W5" s="13"/>
      <c r="X5" s="13"/>
      <c r="Y5" s="13"/>
      <c r="Z5" s="13"/>
      <c r="AA5" s="13"/>
      <c r="AB5" s="13"/>
      <c r="AC5" s="13"/>
      <c r="AD5" s="13"/>
      <c r="AE5" s="13"/>
      <c r="AF5" s="13"/>
      <c r="AG5" s="13"/>
      <c r="AH5" s="13"/>
      <c r="AI5" s="13"/>
      <c r="AJ5" s="13"/>
      <c r="AK5" s="13"/>
      <c r="AL5" s="13"/>
      <c r="AM5" s="13"/>
      <c r="AN5" s="13"/>
      <c r="AO5" s="34" t="s">
        <v>871</v>
      </c>
      <c r="AP5" s="30">
        <v>3</v>
      </c>
    </row>
    <row r="6" spans="1:43" s="19"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150" t="s">
        <v>6</v>
      </c>
      <c r="B7" s="150" t="s">
        <v>7</v>
      </c>
      <c r="C7" s="150" t="s">
        <v>8</v>
      </c>
      <c r="D7" s="150" t="s">
        <v>9</v>
      </c>
      <c r="E7" s="150" t="s">
        <v>10</v>
      </c>
      <c r="F7" s="150" t="s">
        <v>11</v>
      </c>
      <c r="G7" s="150" t="s">
        <v>12</v>
      </c>
      <c r="H7" s="150" t="s">
        <v>13</v>
      </c>
      <c r="I7" s="150" t="s">
        <v>14</v>
      </c>
      <c r="J7" s="150" t="s">
        <v>15</v>
      </c>
      <c r="K7" s="150"/>
      <c r="L7" s="150"/>
      <c r="M7" s="150"/>
      <c r="N7" s="150"/>
      <c r="O7" s="150"/>
      <c r="P7" s="150"/>
      <c r="Q7" s="150"/>
      <c r="R7" s="150"/>
      <c r="S7" s="150"/>
      <c r="T7" s="150"/>
      <c r="U7" s="150"/>
      <c r="V7" s="150"/>
      <c r="W7" s="150"/>
      <c r="X7" s="150"/>
      <c r="Y7" s="150"/>
      <c r="Z7" s="150"/>
      <c r="AA7" s="150"/>
      <c r="AB7" s="150"/>
      <c r="AC7" s="150"/>
      <c r="AD7" s="150"/>
      <c r="AE7" s="150"/>
      <c r="AF7" s="150"/>
      <c r="AG7" s="150"/>
      <c r="AH7" s="150" t="s">
        <v>16</v>
      </c>
      <c r="AI7" s="150" t="s">
        <v>17</v>
      </c>
      <c r="AJ7" s="150" t="s">
        <v>18</v>
      </c>
      <c r="AK7" s="150" t="s">
        <v>875</v>
      </c>
      <c r="AL7" s="175" t="s">
        <v>874</v>
      </c>
      <c r="AM7" s="150" t="s">
        <v>19</v>
      </c>
      <c r="AN7" s="150" t="s">
        <v>20</v>
      </c>
      <c r="AO7" s="150" t="s">
        <v>21</v>
      </c>
      <c r="AP7" s="150" t="s">
        <v>22</v>
      </c>
      <c r="AQ7" s="150" t="s">
        <v>906</v>
      </c>
    </row>
    <row r="8" spans="1:43" ht="27" customHeight="1">
      <c r="A8" s="150"/>
      <c r="B8" s="150"/>
      <c r="C8" s="150"/>
      <c r="D8" s="150"/>
      <c r="E8" s="150"/>
      <c r="F8" s="150"/>
      <c r="G8" s="150"/>
      <c r="H8" s="150"/>
      <c r="I8" s="150"/>
      <c r="J8" s="150" t="s">
        <v>23</v>
      </c>
      <c r="K8" s="150"/>
      <c r="L8" s="150" t="s">
        <v>24</v>
      </c>
      <c r="M8" s="150"/>
      <c r="N8" s="150" t="s">
        <v>25</v>
      </c>
      <c r="O8" s="150"/>
      <c r="P8" s="150" t="s">
        <v>26</v>
      </c>
      <c r="Q8" s="150"/>
      <c r="R8" s="150" t="s">
        <v>27</v>
      </c>
      <c r="S8" s="150"/>
      <c r="T8" s="150" t="s">
        <v>28</v>
      </c>
      <c r="U8" s="150"/>
      <c r="V8" s="150" t="s">
        <v>29</v>
      </c>
      <c r="W8" s="150"/>
      <c r="X8" s="150" t="s">
        <v>30</v>
      </c>
      <c r="Y8" s="150"/>
      <c r="Z8" s="150" t="s">
        <v>31</v>
      </c>
      <c r="AA8" s="150"/>
      <c r="AB8" s="150" t="s">
        <v>32</v>
      </c>
      <c r="AC8" s="150"/>
      <c r="AD8" s="150" t="s">
        <v>33</v>
      </c>
      <c r="AE8" s="150"/>
      <c r="AF8" s="150" t="s">
        <v>34</v>
      </c>
      <c r="AG8" s="150" t="s">
        <v>34</v>
      </c>
      <c r="AH8" s="150"/>
      <c r="AI8" s="150"/>
      <c r="AJ8" s="150"/>
      <c r="AK8" s="150"/>
      <c r="AL8" s="176"/>
      <c r="AM8" s="150"/>
      <c r="AN8" s="150"/>
      <c r="AO8" s="150"/>
      <c r="AP8" s="150"/>
      <c r="AQ8" s="150"/>
    </row>
    <row r="9" spans="1:43" ht="63" customHeight="1">
      <c r="A9" s="150"/>
      <c r="B9" s="150"/>
      <c r="C9" s="150"/>
      <c r="D9" s="150"/>
      <c r="E9" s="150"/>
      <c r="F9" s="150"/>
      <c r="G9" s="150"/>
      <c r="H9" s="150"/>
      <c r="I9" s="150"/>
      <c r="J9" s="21" t="s">
        <v>35</v>
      </c>
      <c r="K9" s="21" t="s">
        <v>36</v>
      </c>
      <c r="L9" s="21" t="s">
        <v>35</v>
      </c>
      <c r="M9" s="21" t="s">
        <v>36</v>
      </c>
      <c r="N9" s="21" t="s">
        <v>35</v>
      </c>
      <c r="O9" s="21" t="s">
        <v>36</v>
      </c>
      <c r="P9" s="21" t="s">
        <v>35</v>
      </c>
      <c r="Q9" s="21" t="s">
        <v>36</v>
      </c>
      <c r="R9" s="21" t="s">
        <v>35</v>
      </c>
      <c r="S9" s="21" t="s">
        <v>36</v>
      </c>
      <c r="T9" s="21" t="s">
        <v>35</v>
      </c>
      <c r="U9" s="21" t="s">
        <v>36</v>
      </c>
      <c r="V9" s="21" t="s">
        <v>35</v>
      </c>
      <c r="W9" s="21" t="s">
        <v>36</v>
      </c>
      <c r="X9" s="21" t="s">
        <v>35</v>
      </c>
      <c r="Y9" s="21" t="s">
        <v>36</v>
      </c>
      <c r="Z9" s="21" t="s">
        <v>35</v>
      </c>
      <c r="AA9" s="21" t="s">
        <v>36</v>
      </c>
      <c r="AB9" s="21" t="s">
        <v>35</v>
      </c>
      <c r="AC9" s="21" t="s">
        <v>36</v>
      </c>
      <c r="AD9" s="21" t="s">
        <v>35</v>
      </c>
      <c r="AE9" s="21" t="s">
        <v>36</v>
      </c>
      <c r="AF9" s="21" t="s">
        <v>35</v>
      </c>
      <c r="AG9" s="21" t="s">
        <v>36</v>
      </c>
      <c r="AH9" s="150"/>
      <c r="AI9" s="150"/>
      <c r="AJ9" s="150"/>
      <c r="AK9" s="150"/>
      <c r="AL9" s="177"/>
      <c r="AM9" s="150"/>
      <c r="AN9" s="150"/>
      <c r="AO9" s="150"/>
      <c r="AP9" s="150"/>
      <c r="AQ9" s="150"/>
    </row>
    <row r="10" spans="1:43" s="42" customFormat="1" ht="105" hidden="1" customHeight="1">
      <c r="A10" s="38" t="s">
        <v>37</v>
      </c>
      <c r="B10" s="39" t="s">
        <v>38</v>
      </c>
      <c r="C10" s="39">
        <v>526</v>
      </c>
      <c r="D10" s="22" t="s">
        <v>39</v>
      </c>
      <c r="E10" s="22" t="s">
        <v>40</v>
      </c>
      <c r="F10" s="23">
        <v>44593</v>
      </c>
      <c r="G10" s="23">
        <v>44620</v>
      </c>
      <c r="H10" s="173">
        <f>+I10+I11+I12+I13</f>
        <v>1</v>
      </c>
      <c r="I10" s="37">
        <v>0.2</v>
      </c>
      <c r="J10" s="37"/>
      <c r="K10" s="37"/>
      <c r="L10" s="37">
        <v>1</v>
      </c>
      <c r="M10" s="37"/>
      <c r="N10" s="37"/>
      <c r="O10" s="37"/>
      <c r="P10" s="37"/>
      <c r="Q10" s="37"/>
      <c r="R10" s="37"/>
      <c r="S10" s="37"/>
      <c r="T10" s="37"/>
      <c r="U10" s="37"/>
      <c r="V10" s="37"/>
      <c r="W10" s="37"/>
      <c r="X10" s="37"/>
      <c r="Y10" s="37"/>
      <c r="Z10" s="37"/>
      <c r="AA10" s="37"/>
      <c r="AB10" s="37"/>
      <c r="AC10" s="37"/>
      <c r="AD10" s="37"/>
      <c r="AE10" s="37"/>
      <c r="AF10" s="37"/>
      <c r="AG10" s="37"/>
      <c r="AH10" s="37">
        <f>+J10+L10+N10+P10+R10+T10+V10+X10+Z10+AB10+AD10+AF10</f>
        <v>1</v>
      </c>
      <c r="AI10" s="40">
        <f>+K10+M10+O10+Q10+S10+U10+W10+Y10+AA10+AC10+AE10+AG10</f>
        <v>0</v>
      </c>
      <c r="AJ10" s="22" t="s">
        <v>41</v>
      </c>
      <c r="AK10" s="167">
        <v>1</v>
      </c>
      <c r="AL10" s="196">
        <v>2153221339</v>
      </c>
      <c r="AM10" s="41" t="s">
        <v>42</v>
      </c>
      <c r="AN10" s="41" t="s">
        <v>43</v>
      </c>
      <c r="AO10" s="24" t="s">
        <v>44</v>
      </c>
      <c r="AP10" s="24" t="s">
        <v>45</v>
      </c>
      <c r="AQ10" s="72"/>
    </row>
    <row r="11" spans="1:43" s="42" customFormat="1" ht="93" hidden="1" customHeight="1">
      <c r="A11" s="38" t="s">
        <v>37</v>
      </c>
      <c r="B11" s="39" t="s">
        <v>38</v>
      </c>
      <c r="C11" s="39">
        <v>526</v>
      </c>
      <c r="D11" s="22" t="s">
        <v>39</v>
      </c>
      <c r="E11" s="22" t="s">
        <v>46</v>
      </c>
      <c r="F11" s="23">
        <v>44621</v>
      </c>
      <c r="G11" s="23">
        <v>44895</v>
      </c>
      <c r="H11" s="173"/>
      <c r="I11" s="37">
        <v>0.4</v>
      </c>
      <c r="J11" s="37"/>
      <c r="K11" s="37"/>
      <c r="L11" s="37"/>
      <c r="M11" s="37"/>
      <c r="N11" s="37">
        <v>0.1</v>
      </c>
      <c r="O11" s="37"/>
      <c r="P11" s="37">
        <v>0.05</v>
      </c>
      <c r="Q11" s="37"/>
      <c r="R11" s="37">
        <v>0.05</v>
      </c>
      <c r="S11" s="37"/>
      <c r="T11" s="37">
        <v>0.1</v>
      </c>
      <c r="U11" s="37"/>
      <c r="V11" s="37">
        <v>0.15</v>
      </c>
      <c r="W11" s="37"/>
      <c r="X11" s="37">
        <v>0.15</v>
      </c>
      <c r="Y11" s="37"/>
      <c r="Z11" s="37">
        <v>0.15</v>
      </c>
      <c r="AA11" s="37"/>
      <c r="AB11" s="37">
        <v>0.15</v>
      </c>
      <c r="AC11" s="37"/>
      <c r="AD11" s="37">
        <v>0.1</v>
      </c>
      <c r="AE11" s="37"/>
      <c r="AF11" s="37"/>
      <c r="AG11" s="37"/>
      <c r="AH11" s="37">
        <f t="shared" ref="AH11:AI23" si="0">+J11+L11+N11+P11+R11+T11+V11+X11+Z11+AB11+AD11+AF11</f>
        <v>1.0000000000000002</v>
      </c>
      <c r="AI11" s="40">
        <f t="shared" si="0"/>
        <v>0</v>
      </c>
      <c r="AJ11" s="22" t="s">
        <v>47</v>
      </c>
      <c r="AK11" s="200"/>
      <c r="AL11" s="197"/>
      <c r="AM11" s="41" t="s">
        <v>42</v>
      </c>
      <c r="AN11" s="24" t="s">
        <v>44</v>
      </c>
      <c r="AO11" s="41" t="s">
        <v>43</v>
      </c>
      <c r="AP11" s="24" t="s">
        <v>45</v>
      </c>
      <c r="AQ11" s="72"/>
    </row>
    <row r="12" spans="1:43" s="42" customFormat="1" ht="68.25" hidden="1" customHeight="1">
      <c r="A12" s="38" t="s">
        <v>37</v>
      </c>
      <c r="B12" s="39" t="s">
        <v>38</v>
      </c>
      <c r="C12" s="39">
        <v>526</v>
      </c>
      <c r="D12" s="22" t="s">
        <v>39</v>
      </c>
      <c r="E12" s="22" t="s">
        <v>48</v>
      </c>
      <c r="F12" s="23">
        <v>44621</v>
      </c>
      <c r="G12" s="23">
        <v>44910</v>
      </c>
      <c r="H12" s="173"/>
      <c r="I12" s="37">
        <v>0.2</v>
      </c>
      <c r="J12" s="37"/>
      <c r="K12" s="37"/>
      <c r="L12" s="37"/>
      <c r="M12" s="37"/>
      <c r="N12" s="37">
        <v>0.1</v>
      </c>
      <c r="O12" s="37"/>
      <c r="P12" s="37"/>
      <c r="Q12" s="37"/>
      <c r="R12" s="37"/>
      <c r="S12" s="37"/>
      <c r="T12" s="37">
        <v>0.3</v>
      </c>
      <c r="U12" s="37"/>
      <c r="V12" s="37"/>
      <c r="W12" s="37"/>
      <c r="X12" s="37"/>
      <c r="Y12" s="37"/>
      <c r="Z12" s="37">
        <v>0.3</v>
      </c>
      <c r="AA12" s="37"/>
      <c r="AB12" s="37"/>
      <c r="AC12" s="37"/>
      <c r="AD12" s="37"/>
      <c r="AE12" s="37"/>
      <c r="AF12" s="37">
        <v>0.3</v>
      </c>
      <c r="AG12" s="37"/>
      <c r="AH12" s="37">
        <f t="shared" si="0"/>
        <v>1</v>
      </c>
      <c r="AI12" s="40">
        <f t="shared" si="0"/>
        <v>0</v>
      </c>
      <c r="AJ12" s="22" t="s">
        <v>49</v>
      </c>
      <c r="AK12" s="200"/>
      <c r="AL12" s="197"/>
      <c r="AM12" s="41" t="s">
        <v>42</v>
      </c>
      <c r="AN12" s="24" t="s">
        <v>44</v>
      </c>
      <c r="AO12" s="41" t="s">
        <v>43</v>
      </c>
      <c r="AP12" s="24" t="s">
        <v>45</v>
      </c>
      <c r="AQ12" s="72"/>
    </row>
    <row r="13" spans="1:43" s="42" customFormat="1" ht="83.25" hidden="1" customHeight="1">
      <c r="A13" s="38" t="s">
        <v>37</v>
      </c>
      <c r="B13" s="39" t="s">
        <v>38</v>
      </c>
      <c r="C13" s="39">
        <v>526</v>
      </c>
      <c r="D13" s="22" t="s">
        <v>39</v>
      </c>
      <c r="E13" s="22" t="s">
        <v>50</v>
      </c>
      <c r="F13" s="23">
        <v>44743</v>
      </c>
      <c r="G13" s="23">
        <v>44910</v>
      </c>
      <c r="H13" s="173"/>
      <c r="I13" s="37">
        <v>0.2</v>
      </c>
      <c r="J13" s="37"/>
      <c r="K13" s="37"/>
      <c r="L13" s="37"/>
      <c r="M13" s="37"/>
      <c r="N13" s="37"/>
      <c r="O13" s="37"/>
      <c r="P13" s="37"/>
      <c r="Q13" s="37"/>
      <c r="R13" s="37"/>
      <c r="S13" s="37"/>
      <c r="T13" s="37"/>
      <c r="U13" s="37"/>
      <c r="V13" s="37">
        <v>0.5</v>
      </c>
      <c r="W13" s="37"/>
      <c r="X13" s="37"/>
      <c r="Y13" s="37"/>
      <c r="Z13" s="37"/>
      <c r="AA13" s="37"/>
      <c r="AB13" s="37"/>
      <c r="AC13" s="37"/>
      <c r="AD13" s="37"/>
      <c r="AE13" s="37"/>
      <c r="AF13" s="37">
        <v>0.5</v>
      </c>
      <c r="AG13" s="37"/>
      <c r="AH13" s="37">
        <f t="shared" si="0"/>
        <v>1</v>
      </c>
      <c r="AI13" s="40">
        <f t="shared" si="0"/>
        <v>0</v>
      </c>
      <c r="AJ13" s="22" t="s">
        <v>51</v>
      </c>
      <c r="AK13" s="168"/>
      <c r="AL13" s="198"/>
      <c r="AM13" s="41" t="s">
        <v>42</v>
      </c>
      <c r="AN13" s="41" t="s">
        <v>43</v>
      </c>
      <c r="AO13" s="24" t="s">
        <v>44</v>
      </c>
      <c r="AP13" s="24" t="s">
        <v>45</v>
      </c>
      <c r="AQ13" s="72"/>
    </row>
    <row r="14" spans="1:43" s="42" customFormat="1" ht="84.75" hidden="1" customHeight="1">
      <c r="A14" s="38" t="s">
        <v>37</v>
      </c>
      <c r="B14" s="39" t="s">
        <v>38</v>
      </c>
      <c r="C14" s="39">
        <v>527</v>
      </c>
      <c r="D14" s="22" t="s">
        <v>52</v>
      </c>
      <c r="E14" s="22" t="s">
        <v>53</v>
      </c>
      <c r="F14" s="23">
        <v>44593</v>
      </c>
      <c r="G14" s="23">
        <v>44620</v>
      </c>
      <c r="H14" s="173">
        <f>+I14+I15+I16+I17+I18+I20+I21+I22+I23</f>
        <v>0.99999999999999989</v>
      </c>
      <c r="I14" s="37">
        <v>0.1</v>
      </c>
      <c r="J14" s="37"/>
      <c r="K14" s="37"/>
      <c r="L14" s="37"/>
      <c r="M14" s="37"/>
      <c r="N14" s="37"/>
      <c r="O14" s="37"/>
      <c r="P14" s="37"/>
      <c r="Q14" s="37"/>
      <c r="R14" s="37"/>
      <c r="S14" s="37"/>
      <c r="T14" s="37">
        <v>1</v>
      </c>
      <c r="U14" s="37"/>
      <c r="V14" s="37"/>
      <c r="W14" s="37"/>
      <c r="X14" s="37"/>
      <c r="Y14" s="37"/>
      <c r="Z14" s="37"/>
      <c r="AA14" s="37"/>
      <c r="AB14" s="37"/>
      <c r="AC14" s="37"/>
      <c r="AD14" s="37"/>
      <c r="AE14" s="37"/>
      <c r="AF14" s="37"/>
      <c r="AG14" s="37"/>
      <c r="AH14" s="37">
        <f t="shared" si="0"/>
        <v>1</v>
      </c>
      <c r="AI14" s="40">
        <f t="shared" si="0"/>
        <v>0</v>
      </c>
      <c r="AJ14" s="22" t="s">
        <v>54</v>
      </c>
      <c r="AK14" s="201">
        <v>1</v>
      </c>
      <c r="AL14" s="196">
        <v>1048640000</v>
      </c>
      <c r="AM14" s="41" t="s">
        <v>55</v>
      </c>
      <c r="AN14" s="41" t="s">
        <v>56</v>
      </c>
      <c r="AO14" s="24" t="s">
        <v>44</v>
      </c>
      <c r="AP14" s="24" t="s">
        <v>45</v>
      </c>
      <c r="AQ14" s="72"/>
    </row>
    <row r="15" spans="1:43" s="42" customFormat="1" ht="90.75" hidden="1" customHeight="1">
      <c r="A15" s="38" t="s">
        <v>37</v>
      </c>
      <c r="B15" s="39" t="s">
        <v>38</v>
      </c>
      <c r="C15" s="39">
        <v>527</v>
      </c>
      <c r="D15" s="22" t="s">
        <v>52</v>
      </c>
      <c r="E15" s="22" t="s">
        <v>57</v>
      </c>
      <c r="F15" s="23">
        <v>44593</v>
      </c>
      <c r="G15" s="23">
        <v>44773</v>
      </c>
      <c r="H15" s="173"/>
      <c r="I15" s="37">
        <v>0.2</v>
      </c>
      <c r="J15" s="37"/>
      <c r="K15" s="37"/>
      <c r="L15" s="37">
        <v>0.05</v>
      </c>
      <c r="M15" s="37"/>
      <c r="N15" s="37">
        <v>0.15</v>
      </c>
      <c r="O15" s="37"/>
      <c r="P15" s="37">
        <v>0.2</v>
      </c>
      <c r="Q15" s="37"/>
      <c r="R15" s="37">
        <v>0.2</v>
      </c>
      <c r="S15" s="37"/>
      <c r="T15" s="37">
        <v>0.2</v>
      </c>
      <c r="U15" s="37"/>
      <c r="V15" s="37">
        <v>0.2</v>
      </c>
      <c r="W15" s="37"/>
      <c r="X15" s="37"/>
      <c r="Y15" s="37"/>
      <c r="Z15" s="37"/>
      <c r="AA15" s="37"/>
      <c r="AB15" s="37"/>
      <c r="AC15" s="37"/>
      <c r="AD15" s="37"/>
      <c r="AE15" s="37"/>
      <c r="AF15" s="37"/>
      <c r="AG15" s="37"/>
      <c r="AH15" s="37">
        <f t="shared" si="0"/>
        <v>1</v>
      </c>
      <c r="AI15" s="40">
        <f t="shared" si="0"/>
        <v>0</v>
      </c>
      <c r="AJ15" s="22" t="s">
        <v>58</v>
      </c>
      <c r="AK15" s="201"/>
      <c r="AL15" s="197"/>
      <c r="AM15" s="41" t="s">
        <v>55</v>
      </c>
      <c r="AN15" s="41" t="s">
        <v>56</v>
      </c>
      <c r="AO15" s="24" t="s">
        <v>44</v>
      </c>
      <c r="AP15" s="24" t="s">
        <v>45</v>
      </c>
      <c r="AQ15" s="72"/>
    </row>
    <row r="16" spans="1:43" s="42" customFormat="1" ht="72" hidden="1" customHeight="1">
      <c r="A16" s="38" t="s">
        <v>37</v>
      </c>
      <c r="B16" s="39" t="s">
        <v>38</v>
      </c>
      <c r="C16" s="39">
        <v>527</v>
      </c>
      <c r="D16" s="22" t="s">
        <v>52</v>
      </c>
      <c r="E16" s="22" t="s">
        <v>59</v>
      </c>
      <c r="F16" s="23">
        <v>44621</v>
      </c>
      <c r="G16" s="23">
        <v>44712</v>
      </c>
      <c r="H16" s="173"/>
      <c r="I16" s="37">
        <v>0.1</v>
      </c>
      <c r="J16" s="37"/>
      <c r="K16" s="37"/>
      <c r="L16" s="37"/>
      <c r="M16" s="37"/>
      <c r="N16" s="37">
        <v>0.2</v>
      </c>
      <c r="O16" s="37"/>
      <c r="P16" s="37">
        <v>0.3</v>
      </c>
      <c r="Q16" s="37"/>
      <c r="R16" s="37">
        <v>0.5</v>
      </c>
      <c r="S16" s="37"/>
      <c r="T16" s="37"/>
      <c r="U16" s="37"/>
      <c r="V16" s="37"/>
      <c r="W16" s="37"/>
      <c r="X16" s="37"/>
      <c r="Y16" s="37"/>
      <c r="Z16" s="37"/>
      <c r="AA16" s="37"/>
      <c r="AB16" s="37"/>
      <c r="AC16" s="37"/>
      <c r="AD16" s="37"/>
      <c r="AE16" s="37"/>
      <c r="AF16" s="37"/>
      <c r="AG16" s="37"/>
      <c r="AH16" s="37">
        <f t="shared" si="0"/>
        <v>1</v>
      </c>
      <c r="AI16" s="40">
        <f t="shared" si="0"/>
        <v>0</v>
      </c>
      <c r="AJ16" s="22" t="s">
        <v>60</v>
      </c>
      <c r="AK16" s="201"/>
      <c r="AL16" s="197"/>
      <c r="AM16" s="41" t="s">
        <v>55</v>
      </c>
      <c r="AN16" s="41" t="s">
        <v>56</v>
      </c>
      <c r="AO16" s="24" t="s">
        <v>44</v>
      </c>
      <c r="AP16" s="24" t="s">
        <v>45</v>
      </c>
      <c r="AQ16" s="72"/>
    </row>
    <row r="17" spans="1:43" s="42" customFormat="1" ht="72" hidden="1" customHeight="1">
      <c r="A17" s="38" t="s">
        <v>37</v>
      </c>
      <c r="B17" s="39" t="s">
        <v>38</v>
      </c>
      <c r="C17" s="39">
        <v>527</v>
      </c>
      <c r="D17" s="22" t="s">
        <v>52</v>
      </c>
      <c r="E17" s="22" t="s">
        <v>61</v>
      </c>
      <c r="F17" s="23">
        <v>44713</v>
      </c>
      <c r="G17" s="23">
        <v>44773</v>
      </c>
      <c r="H17" s="173"/>
      <c r="I17" s="37">
        <v>0.1</v>
      </c>
      <c r="J17" s="37"/>
      <c r="K17" s="37"/>
      <c r="L17" s="37"/>
      <c r="M17" s="37"/>
      <c r="N17" s="37"/>
      <c r="O17" s="37"/>
      <c r="P17" s="37"/>
      <c r="Q17" s="37"/>
      <c r="R17" s="37"/>
      <c r="S17" s="37"/>
      <c r="T17" s="37">
        <v>0.5</v>
      </c>
      <c r="U17" s="37"/>
      <c r="V17" s="37">
        <v>0.5</v>
      </c>
      <c r="W17" s="37"/>
      <c r="X17" s="37"/>
      <c r="Y17" s="37"/>
      <c r="Z17" s="37"/>
      <c r="AA17" s="37"/>
      <c r="AB17" s="37"/>
      <c r="AC17" s="37"/>
      <c r="AD17" s="37"/>
      <c r="AE17" s="37"/>
      <c r="AF17" s="37"/>
      <c r="AG17" s="37"/>
      <c r="AH17" s="37">
        <f t="shared" si="0"/>
        <v>1</v>
      </c>
      <c r="AI17" s="40">
        <f t="shared" si="0"/>
        <v>0</v>
      </c>
      <c r="AJ17" s="22" t="s">
        <v>62</v>
      </c>
      <c r="AK17" s="201"/>
      <c r="AL17" s="197"/>
      <c r="AM17" s="41" t="s">
        <v>55</v>
      </c>
      <c r="AN17" s="41" t="s">
        <v>56</v>
      </c>
      <c r="AO17" s="24" t="s">
        <v>44</v>
      </c>
      <c r="AP17" s="24" t="s">
        <v>45</v>
      </c>
      <c r="AQ17" s="72"/>
    </row>
    <row r="18" spans="1:43" s="42" customFormat="1" ht="65.25" customHeight="1">
      <c r="A18" s="69" t="s">
        <v>37</v>
      </c>
      <c r="B18" s="70" t="s">
        <v>38</v>
      </c>
      <c r="C18" s="70">
        <v>527</v>
      </c>
      <c r="D18" s="71" t="s">
        <v>52</v>
      </c>
      <c r="E18" s="71" t="s">
        <v>63</v>
      </c>
      <c r="F18" s="81">
        <v>44621</v>
      </c>
      <c r="G18" s="81">
        <v>44651</v>
      </c>
      <c r="H18" s="173"/>
      <c r="I18" s="68">
        <v>0.1</v>
      </c>
      <c r="J18" s="68"/>
      <c r="K18" s="68"/>
      <c r="L18" s="68"/>
      <c r="M18" s="68"/>
      <c r="N18" s="68">
        <v>1</v>
      </c>
      <c r="O18" s="68"/>
      <c r="P18" s="68"/>
      <c r="Q18" s="68"/>
      <c r="R18" s="68"/>
      <c r="S18" s="68"/>
      <c r="T18" s="68"/>
      <c r="U18" s="68"/>
      <c r="V18" s="68"/>
      <c r="W18" s="68"/>
      <c r="X18" s="68"/>
      <c r="Y18" s="68"/>
      <c r="Z18" s="68"/>
      <c r="AA18" s="68"/>
      <c r="AB18" s="68"/>
      <c r="AC18" s="68"/>
      <c r="AD18" s="68"/>
      <c r="AE18" s="68"/>
      <c r="AF18" s="68"/>
      <c r="AG18" s="68"/>
      <c r="AH18" s="68">
        <f t="shared" si="0"/>
        <v>1</v>
      </c>
      <c r="AI18" s="77">
        <f t="shared" si="0"/>
        <v>0</v>
      </c>
      <c r="AJ18" s="71" t="s">
        <v>64</v>
      </c>
      <c r="AK18" s="201"/>
      <c r="AL18" s="197"/>
      <c r="AM18" s="78" t="s">
        <v>55</v>
      </c>
      <c r="AN18" s="78" t="s">
        <v>56</v>
      </c>
      <c r="AO18" s="79" t="s">
        <v>44</v>
      </c>
      <c r="AP18" s="79" t="s">
        <v>45</v>
      </c>
      <c r="AQ18" s="82"/>
    </row>
    <row r="19" spans="1:43" s="42" customFormat="1" ht="124.5" customHeight="1">
      <c r="A19" s="69" t="s">
        <v>37</v>
      </c>
      <c r="B19" s="70" t="s">
        <v>38</v>
      </c>
      <c r="C19" s="70">
        <v>527</v>
      </c>
      <c r="D19" s="71" t="s">
        <v>52</v>
      </c>
      <c r="E19" s="71" t="s">
        <v>63</v>
      </c>
      <c r="F19" s="93">
        <v>44743</v>
      </c>
      <c r="G19" s="93">
        <v>44803</v>
      </c>
      <c r="H19" s="173"/>
      <c r="I19" s="68">
        <v>0.1</v>
      </c>
      <c r="J19" s="68"/>
      <c r="K19" s="68"/>
      <c r="L19" s="68"/>
      <c r="M19" s="68"/>
      <c r="N19" s="68"/>
      <c r="O19" s="68"/>
      <c r="P19" s="68"/>
      <c r="Q19" s="68"/>
      <c r="R19" s="68"/>
      <c r="S19" s="68"/>
      <c r="T19" s="68"/>
      <c r="U19" s="68"/>
      <c r="V19" s="68">
        <v>0.5</v>
      </c>
      <c r="W19" s="68"/>
      <c r="X19" s="68">
        <v>0.5</v>
      </c>
      <c r="Y19" s="68"/>
      <c r="Z19" s="68"/>
      <c r="AA19" s="68"/>
      <c r="AB19" s="68"/>
      <c r="AC19" s="68"/>
      <c r="AD19" s="68"/>
      <c r="AE19" s="68"/>
      <c r="AF19" s="68"/>
      <c r="AG19" s="68"/>
      <c r="AH19" s="68">
        <f>+J19+L19+N19+P19+R19+T19+V19+X19+Z19+AB19+AD19+AF19</f>
        <v>1</v>
      </c>
      <c r="AI19" s="77">
        <f>+K19+M19+O19+Q19+S19+U19+W19+Y19+AA19+AC19+AE19+AG19</f>
        <v>0</v>
      </c>
      <c r="AJ19" s="71" t="s">
        <v>64</v>
      </c>
      <c r="AK19" s="201"/>
      <c r="AL19" s="197"/>
      <c r="AM19" s="78" t="s">
        <v>55</v>
      </c>
      <c r="AN19" s="78" t="s">
        <v>56</v>
      </c>
      <c r="AO19" s="79" t="s">
        <v>44</v>
      </c>
      <c r="AP19" s="79" t="s">
        <v>45</v>
      </c>
      <c r="AQ19" s="69" t="s">
        <v>905</v>
      </c>
    </row>
    <row r="20" spans="1:43" s="42" customFormat="1" ht="66" hidden="1" customHeight="1">
      <c r="A20" s="38" t="s">
        <v>37</v>
      </c>
      <c r="B20" s="39" t="s">
        <v>38</v>
      </c>
      <c r="C20" s="39">
        <v>527</v>
      </c>
      <c r="D20" s="22" t="s">
        <v>52</v>
      </c>
      <c r="E20" s="22" t="s">
        <v>65</v>
      </c>
      <c r="F20" s="23">
        <v>44835</v>
      </c>
      <c r="G20" s="23">
        <v>44895</v>
      </c>
      <c r="H20" s="173"/>
      <c r="I20" s="37">
        <v>0.1</v>
      </c>
      <c r="J20" s="37"/>
      <c r="K20" s="37"/>
      <c r="L20" s="37"/>
      <c r="M20" s="37"/>
      <c r="N20" s="37"/>
      <c r="O20" s="37"/>
      <c r="P20" s="37"/>
      <c r="Q20" s="37"/>
      <c r="R20" s="37"/>
      <c r="S20" s="37"/>
      <c r="T20" s="37"/>
      <c r="U20" s="37"/>
      <c r="V20" s="37"/>
      <c r="W20" s="37"/>
      <c r="X20" s="37"/>
      <c r="Y20" s="37"/>
      <c r="Z20" s="37"/>
      <c r="AA20" s="37"/>
      <c r="AB20" s="37">
        <v>0.5</v>
      </c>
      <c r="AC20" s="37"/>
      <c r="AD20" s="37">
        <v>0.5</v>
      </c>
      <c r="AE20" s="37"/>
      <c r="AF20" s="37"/>
      <c r="AG20" s="37"/>
      <c r="AH20" s="37">
        <f t="shared" si="0"/>
        <v>1</v>
      </c>
      <c r="AI20" s="40">
        <f t="shared" si="0"/>
        <v>0</v>
      </c>
      <c r="AJ20" s="22" t="s">
        <v>66</v>
      </c>
      <c r="AK20" s="201"/>
      <c r="AL20" s="197"/>
      <c r="AM20" s="41" t="s">
        <v>55</v>
      </c>
      <c r="AN20" s="41" t="s">
        <v>56</v>
      </c>
      <c r="AO20" s="24" t="s">
        <v>44</v>
      </c>
      <c r="AP20" s="24" t="s">
        <v>45</v>
      </c>
      <c r="AQ20" s="82"/>
    </row>
    <row r="21" spans="1:43" s="42" customFormat="1" ht="70.5" hidden="1" customHeight="1">
      <c r="A21" s="38" t="s">
        <v>37</v>
      </c>
      <c r="B21" s="39" t="s">
        <v>38</v>
      </c>
      <c r="C21" s="39">
        <v>527</v>
      </c>
      <c r="D21" s="22" t="s">
        <v>52</v>
      </c>
      <c r="E21" s="22" t="s">
        <v>67</v>
      </c>
      <c r="F21" s="23">
        <v>44743</v>
      </c>
      <c r="G21" s="23">
        <v>44895</v>
      </c>
      <c r="H21" s="173"/>
      <c r="I21" s="37">
        <v>0.1</v>
      </c>
      <c r="J21" s="37"/>
      <c r="K21" s="37"/>
      <c r="L21" s="37"/>
      <c r="M21" s="37"/>
      <c r="N21" s="37"/>
      <c r="O21" s="37"/>
      <c r="P21" s="37"/>
      <c r="Q21" s="37"/>
      <c r="R21" s="37"/>
      <c r="S21" s="37"/>
      <c r="T21" s="37"/>
      <c r="U21" s="37"/>
      <c r="V21" s="37">
        <v>0.2</v>
      </c>
      <c r="W21" s="37"/>
      <c r="X21" s="37">
        <v>0.2</v>
      </c>
      <c r="Y21" s="37"/>
      <c r="Z21" s="37">
        <v>0.2</v>
      </c>
      <c r="AA21" s="37"/>
      <c r="AB21" s="37">
        <v>0.2</v>
      </c>
      <c r="AC21" s="37"/>
      <c r="AD21" s="37">
        <v>0.2</v>
      </c>
      <c r="AE21" s="37"/>
      <c r="AF21" s="37"/>
      <c r="AG21" s="37"/>
      <c r="AH21" s="37">
        <f t="shared" si="0"/>
        <v>1</v>
      </c>
      <c r="AI21" s="40">
        <f t="shared" si="0"/>
        <v>0</v>
      </c>
      <c r="AJ21" s="22" t="s">
        <v>68</v>
      </c>
      <c r="AK21" s="201"/>
      <c r="AL21" s="197"/>
      <c r="AM21" s="41" t="s">
        <v>69</v>
      </c>
      <c r="AN21" s="41" t="s">
        <v>70</v>
      </c>
      <c r="AO21" s="24" t="s">
        <v>44</v>
      </c>
      <c r="AP21" s="24" t="s">
        <v>45</v>
      </c>
      <c r="AQ21" s="69" t="s">
        <v>908</v>
      </c>
    </row>
    <row r="22" spans="1:43" s="42" customFormat="1" ht="84" hidden="1" customHeight="1">
      <c r="A22" s="38" t="s">
        <v>37</v>
      </c>
      <c r="B22" s="39" t="s">
        <v>38</v>
      </c>
      <c r="C22" s="39">
        <v>527</v>
      </c>
      <c r="D22" s="22" t="s">
        <v>52</v>
      </c>
      <c r="E22" s="22" t="s">
        <v>71</v>
      </c>
      <c r="F22" s="23">
        <v>44593</v>
      </c>
      <c r="G22" s="23">
        <v>44895</v>
      </c>
      <c r="H22" s="173"/>
      <c r="I22" s="37">
        <v>0.1</v>
      </c>
      <c r="J22" s="37"/>
      <c r="K22" s="37"/>
      <c r="L22" s="37">
        <v>0.1</v>
      </c>
      <c r="M22" s="37"/>
      <c r="N22" s="37">
        <v>0.1</v>
      </c>
      <c r="O22" s="37"/>
      <c r="P22" s="37">
        <v>0.1</v>
      </c>
      <c r="Q22" s="37"/>
      <c r="R22" s="37">
        <v>0.1</v>
      </c>
      <c r="S22" s="37"/>
      <c r="T22" s="37">
        <v>0.1</v>
      </c>
      <c r="U22" s="37"/>
      <c r="V22" s="37">
        <v>0.1</v>
      </c>
      <c r="W22" s="37"/>
      <c r="X22" s="37">
        <v>0.1</v>
      </c>
      <c r="Y22" s="37"/>
      <c r="Z22" s="37">
        <v>0.1</v>
      </c>
      <c r="AA22" s="37"/>
      <c r="AB22" s="37">
        <v>0.1</v>
      </c>
      <c r="AC22" s="37"/>
      <c r="AD22" s="37">
        <v>0.1</v>
      </c>
      <c r="AE22" s="37"/>
      <c r="AF22" s="37"/>
      <c r="AG22" s="37"/>
      <c r="AH22" s="37">
        <f t="shared" si="0"/>
        <v>0.99999999999999989</v>
      </c>
      <c r="AI22" s="40">
        <f t="shared" si="0"/>
        <v>0</v>
      </c>
      <c r="AJ22" s="22" t="s">
        <v>72</v>
      </c>
      <c r="AK22" s="201"/>
      <c r="AL22" s="197"/>
      <c r="AM22" s="41" t="s">
        <v>69</v>
      </c>
      <c r="AN22" s="41" t="s">
        <v>70</v>
      </c>
      <c r="AO22" s="24" t="s">
        <v>44</v>
      </c>
      <c r="AP22" s="24" t="s">
        <v>45</v>
      </c>
      <c r="AQ22" s="82"/>
    </row>
    <row r="23" spans="1:43" s="42" customFormat="1" ht="91.5" hidden="1" customHeight="1">
      <c r="A23" s="38" t="s">
        <v>37</v>
      </c>
      <c r="B23" s="39" t="s">
        <v>38</v>
      </c>
      <c r="C23" s="39">
        <v>527</v>
      </c>
      <c r="D23" s="22" t="s">
        <v>52</v>
      </c>
      <c r="E23" s="22" t="s">
        <v>73</v>
      </c>
      <c r="F23" s="23">
        <v>44562</v>
      </c>
      <c r="G23" s="23">
        <v>44773</v>
      </c>
      <c r="H23" s="173"/>
      <c r="I23" s="37">
        <v>0.1</v>
      </c>
      <c r="J23" s="37">
        <v>0.15</v>
      </c>
      <c r="K23" s="37"/>
      <c r="L23" s="37">
        <v>0.15</v>
      </c>
      <c r="M23" s="37"/>
      <c r="N23" s="37">
        <v>0.15</v>
      </c>
      <c r="O23" s="37"/>
      <c r="P23" s="37">
        <v>0.15</v>
      </c>
      <c r="Q23" s="37"/>
      <c r="R23" s="37">
        <v>0.15</v>
      </c>
      <c r="S23" s="37"/>
      <c r="T23" s="37">
        <v>0.15</v>
      </c>
      <c r="U23" s="37"/>
      <c r="V23" s="37">
        <v>0.1</v>
      </c>
      <c r="W23" s="37"/>
      <c r="X23" s="37"/>
      <c r="Y23" s="37"/>
      <c r="Z23" s="37"/>
      <c r="AA23" s="37"/>
      <c r="AB23" s="37"/>
      <c r="AC23" s="37"/>
      <c r="AD23" s="37"/>
      <c r="AE23" s="37"/>
      <c r="AF23" s="37"/>
      <c r="AG23" s="37"/>
      <c r="AH23" s="37">
        <f t="shared" si="0"/>
        <v>1</v>
      </c>
      <c r="AI23" s="40">
        <f t="shared" si="0"/>
        <v>0</v>
      </c>
      <c r="AJ23" s="22" t="s">
        <v>74</v>
      </c>
      <c r="AK23" s="201"/>
      <c r="AL23" s="198"/>
      <c r="AM23" s="41" t="s">
        <v>69</v>
      </c>
      <c r="AN23" s="41" t="s">
        <v>70</v>
      </c>
      <c r="AO23" s="24" t="s">
        <v>44</v>
      </c>
      <c r="AP23" s="24" t="s">
        <v>45</v>
      </c>
      <c r="AQ23" s="69" t="s">
        <v>909</v>
      </c>
    </row>
    <row r="24" spans="1:43" s="42" customFormat="1" ht="81.75" hidden="1" customHeight="1">
      <c r="A24" s="38" t="s">
        <v>37</v>
      </c>
      <c r="B24" s="39" t="s">
        <v>38</v>
      </c>
      <c r="C24" s="39">
        <v>526</v>
      </c>
      <c r="D24" s="199" t="s">
        <v>75</v>
      </c>
      <c r="E24" s="22" t="s">
        <v>76</v>
      </c>
      <c r="F24" s="23">
        <v>44621</v>
      </c>
      <c r="G24" s="23">
        <v>44910</v>
      </c>
      <c r="H24" s="173">
        <f>+I24+I25+I26+I27+I28+I29+I30+I31</f>
        <v>0.99999999999999989</v>
      </c>
      <c r="I24" s="60">
        <v>0.15</v>
      </c>
      <c r="J24" s="37"/>
      <c r="K24" s="37"/>
      <c r="L24" s="37"/>
      <c r="M24" s="37"/>
      <c r="N24" s="37">
        <v>0.2</v>
      </c>
      <c r="O24" s="37"/>
      <c r="P24" s="37"/>
      <c r="Q24" s="37"/>
      <c r="R24" s="37">
        <v>0.2</v>
      </c>
      <c r="S24" s="37"/>
      <c r="T24" s="37"/>
      <c r="U24" s="37"/>
      <c r="V24" s="37">
        <v>0.2</v>
      </c>
      <c r="W24" s="37"/>
      <c r="X24" s="37"/>
      <c r="Y24" s="37"/>
      <c r="Z24" s="37">
        <v>0.2</v>
      </c>
      <c r="AA24" s="37"/>
      <c r="AB24" s="37"/>
      <c r="AC24" s="37"/>
      <c r="AD24" s="37">
        <v>0.2</v>
      </c>
      <c r="AE24" s="37"/>
      <c r="AF24" s="37"/>
      <c r="AG24" s="37"/>
      <c r="AH24" s="37">
        <f>+J24+L24+N24+P24+R24+T24+V24+X24+Z24+AB24+AD24+AF24</f>
        <v>1</v>
      </c>
      <c r="AI24" s="40">
        <f>+K24+M24+O24+Q24+S24+U24+W24+Y24+AA24+AC24+AE24+AG24</f>
        <v>0</v>
      </c>
      <c r="AJ24" s="25" t="s">
        <v>77</v>
      </c>
      <c r="AK24" s="43" t="s">
        <v>78</v>
      </c>
      <c r="AL24" s="43" t="s">
        <v>78</v>
      </c>
      <c r="AM24" s="41" t="s">
        <v>79</v>
      </c>
      <c r="AN24" s="41" t="s">
        <v>70</v>
      </c>
      <c r="AO24" s="24" t="s">
        <v>80</v>
      </c>
      <c r="AP24" s="24" t="s">
        <v>45</v>
      </c>
      <c r="AQ24" s="72"/>
    </row>
    <row r="25" spans="1:43" s="42" customFormat="1" ht="57" hidden="1" customHeight="1">
      <c r="A25" s="38" t="s">
        <v>37</v>
      </c>
      <c r="B25" s="39" t="s">
        <v>38</v>
      </c>
      <c r="C25" s="39">
        <v>526</v>
      </c>
      <c r="D25" s="199"/>
      <c r="E25" s="22" t="s">
        <v>81</v>
      </c>
      <c r="F25" s="23">
        <v>44835</v>
      </c>
      <c r="G25" s="23">
        <v>44865</v>
      </c>
      <c r="H25" s="173"/>
      <c r="I25" s="60">
        <v>0.15</v>
      </c>
      <c r="J25" s="37"/>
      <c r="K25" s="37"/>
      <c r="L25" s="37"/>
      <c r="M25" s="37"/>
      <c r="N25" s="37"/>
      <c r="O25" s="37"/>
      <c r="P25" s="37"/>
      <c r="Q25" s="37"/>
      <c r="R25" s="37"/>
      <c r="S25" s="37"/>
      <c r="T25" s="37"/>
      <c r="U25" s="37"/>
      <c r="V25" s="37"/>
      <c r="W25" s="37"/>
      <c r="X25" s="37"/>
      <c r="Y25" s="37"/>
      <c r="Z25" s="37"/>
      <c r="AA25" s="37"/>
      <c r="AB25" s="37">
        <v>1</v>
      </c>
      <c r="AC25" s="37"/>
      <c r="AD25" s="37"/>
      <c r="AE25" s="37"/>
      <c r="AF25" s="37"/>
      <c r="AG25" s="37"/>
      <c r="AH25" s="37">
        <f t="shared" ref="AH25:AI40" si="1">+J25+L25+N25+P25+R25+T25+V25+X25+Z25+AB25+AD25+AF25</f>
        <v>1</v>
      </c>
      <c r="AI25" s="40">
        <f t="shared" si="1"/>
        <v>0</v>
      </c>
      <c r="AJ25" s="25" t="s">
        <v>82</v>
      </c>
      <c r="AK25" s="43" t="s">
        <v>78</v>
      </c>
      <c r="AL25" s="43" t="s">
        <v>78</v>
      </c>
      <c r="AM25" s="41" t="s">
        <v>79</v>
      </c>
      <c r="AN25" s="41" t="s">
        <v>70</v>
      </c>
      <c r="AO25" s="24" t="s">
        <v>80</v>
      </c>
      <c r="AP25" s="24" t="s">
        <v>45</v>
      </c>
      <c r="AQ25" s="72"/>
    </row>
    <row r="26" spans="1:43" s="42" customFormat="1" ht="81.75" hidden="1" customHeight="1">
      <c r="A26" s="38" t="s">
        <v>37</v>
      </c>
      <c r="B26" s="39" t="s">
        <v>38</v>
      </c>
      <c r="C26" s="39">
        <v>526</v>
      </c>
      <c r="D26" s="199"/>
      <c r="E26" s="22" t="s">
        <v>83</v>
      </c>
      <c r="F26" s="23">
        <v>44621</v>
      </c>
      <c r="G26" s="23">
        <v>44772</v>
      </c>
      <c r="H26" s="173"/>
      <c r="I26" s="60">
        <v>0.15</v>
      </c>
      <c r="J26" s="37"/>
      <c r="K26" s="37"/>
      <c r="L26" s="37"/>
      <c r="M26" s="37"/>
      <c r="N26" s="37">
        <v>0.2</v>
      </c>
      <c r="O26" s="37"/>
      <c r="P26" s="37">
        <v>0.2</v>
      </c>
      <c r="Q26" s="37"/>
      <c r="R26" s="37">
        <v>0.2</v>
      </c>
      <c r="S26" s="37"/>
      <c r="T26" s="37">
        <v>0.2</v>
      </c>
      <c r="U26" s="37"/>
      <c r="V26" s="37">
        <v>0.2</v>
      </c>
      <c r="W26" s="37"/>
      <c r="X26" s="37"/>
      <c r="Y26" s="37"/>
      <c r="Z26" s="37"/>
      <c r="AA26" s="37"/>
      <c r="AB26" s="37"/>
      <c r="AC26" s="37"/>
      <c r="AD26" s="37"/>
      <c r="AE26" s="37"/>
      <c r="AF26" s="37"/>
      <c r="AG26" s="37"/>
      <c r="AH26" s="37">
        <f t="shared" si="1"/>
        <v>1</v>
      </c>
      <c r="AI26" s="40">
        <f t="shared" si="1"/>
        <v>0</v>
      </c>
      <c r="AJ26" s="25" t="s">
        <v>84</v>
      </c>
      <c r="AK26" s="43" t="s">
        <v>78</v>
      </c>
      <c r="AL26" s="43" t="s">
        <v>78</v>
      </c>
      <c r="AM26" s="41" t="s">
        <v>79</v>
      </c>
      <c r="AN26" s="41" t="s">
        <v>70</v>
      </c>
      <c r="AO26" s="24" t="s">
        <v>80</v>
      </c>
      <c r="AP26" s="24" t="s">
        <v>45</v>
      </c>
      <c r="AQ26" s="72"/>
    </row>
    <row r="27" spans="1:43" s="42" customFormat="1" ht="76.5" hidden="1" customHeight="1">
      <c r="A27" s="38" t="s">
        <v>37</v>
      </c>
      <c r="B27" s="39" t="s">
        <v>38</v>
      </c>
      <c r="C27" s="39">
        <v>526</v>
      </c>
      <c r="D27" s="22" t="s">
        <v>85</v>
      </c>
      <c r="E27" s="22" t="s">
        <v>86</v>
      </c>
      <c r="F27" s="23">
        <v>44607</v>
      </c>
      <c r="G27" s="23">
        <v>44742</v>
      </c>
      <c r="H27" s="173"/>
      <c r="I27" s="60">
        <v>0.1</v>
      </c>
      <c r="J27" s="37"/>
      <c r="K27" s="37"/>
      <c r="L27" s="37">
        <v>0.2</v>
      </c>
      <c r="M27" s="37"/>
      <c r="N27" s="37">
        <v>0.2</v>
      </c>
      <c r="O27" s="37"/>
      <c r="P27" s="37">
        <v>0.2</v>
      </c>
      <c r="Q27" s="37"/>
      <c r="R27" s="37">
        <v>0.2</v>
      </c>
      <c r="S27" s="37"/>
      <c r="T27" s="37">
        <v>0.2</v>
      </c>
      <c r="U27" s="37"/>
      <c r="V27" s="37"/>
      <c r="W27" s="37"/>
      <c r="X27" s="37"/>
      <c r="Y27" s="37"/>
      <c r="Z27" s="37"/>
      <c r="AA27" s="37"/>
      <c r="AB27" s="37"/>
      <c r="AC27" s="37"/>
      <c r="AD27" s="37"/>
      <c r="AE27" s="37"/>
      <c r="AF27" s="37"/>
      <c r="AG27" s="37"/>
      <c r="AH27" s="37">
        <f t="shared" si="1"/>
        <v>1</v>
      </c>
      <c r="AI27" s="40">
        <f t="shared" si="1"/>
        <v>0</v>
      </c>
      <c r="AJ27" s="25" t="s">
        <v>87</v>
      </c>
      <c r="AK27" s="43" t="s">
        <v>78</v>
      </c>
      <c r="AL27" s="43" t="s">
        <v>78</v>
      </c>
      <c r="AM27" s="41" t="s">
        <v>79</v>
      </c>
      <c r="AN27" s="41" t="s">
        <v>70</v>
      </c>
      <c r="AO27" s="24" t="s">
        <v>80</v>
      </c>
      <c r="AP27" s="24" t="s">
        <v>45</v>
      </c>
      <c r="AQ27" s="72"/>
    </row>
    <row r="28" spans="1:43" s="42" customFormat="1" ht="60.75" hidden="1" customHeight="1">
      <c r="A28" s="38" t="s">
        <v>37</v>
      </c>
      <c r="B28" s="39" t="s">
        <v>38</v>
      </c>
      <c r="C28" s="39">
        <v>526</v>
      </c>
      <c r="D28" s="22" t="s">
        <v>88</v>
      </c>
      <c r="E28" s="22" t="s">
        <v>89</v>
      </c>
      <c r="F28" s="23">
        <v>44593</v>
      </c>
      <c r="G28" s="23">
        <v>44865</v>
      </c>
      <c r="H28" s="173"/>
      <c r="I28" s="60">
        <v>0.1</v>
      </c>
      <c r="J28" s="37"/>
      <c r="K28" s="37"/>
      <c r="L28" s="37">
        <v>0.2</v>
      </c>
      <c r="M28" s="37"/>
      <c r="N28" s="37"/>
      <c r="O28" s="37"/>
      <c r="P28" s="37">
        <v>0.2</v>
      </c>
      <c r="Q28" s="37"/>
      <c r="R28" s="37"/>
      <c r="S28" s="37"/>
      <c r="T28" s="37">
        <v>0.2</v>
      </c>
      <c r="U28" s="37"/>
      <c r="V28" s="37"/>
      <c r="W28" s="37"/>
      <c r="X28" s="37">
        <v>0.2</v>
      </c>
      <c r="Y28" s="37"/>
      <c r="Z28" s="37"/>
      <c r="AA28" s="37"/>
      <c r="AB28" s="37">
        <v>0.2</v>
      </c>
      <c r="AC28" s="37"/>
      <c r="AD28" s="37"/>
      <c r="AE28" s="37"/>
      <c r="AF28" s="37"/>
      <c r="AG28" s="37"/>
      <c r="AH28" s="37">
        <f t="shared" si="1"/>
        <v>1</v>
      </c>
      <c r="AI28" s="40">
        <f t="shared" si="1"/>
        <v>0</v>
      </c>
      <c r="AJ28" s="25" t="s">
        <v>90</v>
      </c>
      <c r="AK28" s="43" t="s">
        <v>78</v>
      </c>
      <c r="AL28" s="43" t="s">
        <v>78</v>
      </c>
      <c r="AM28" s="41" t="s">
        <v>79</v>
      </c>
      <c r="AN28" s="41" t="s">
        <v>70</v>
      </c>
      <c r="AO28" s="24" t="s">
        <v>80</v>
      </c>
      <c r="AP28" s="24" t="s">
        <v>45</v>
      </c>
      <c r="AQ28" s="72"/>
    </row>
    <row r="29" spans="1:43" s="42" customFormat="1" ht="148.5" hidden="1" customHeight="1">
      <c r="A29" s="38" t="s">
        <v>37</v>
      </c>
      <c r="B29" s="39" t="s">
        <v>38</v>
      </c>
      <c r="C29" s="39">
        <v>526</v>
      </c>
      <c r="D29" s="22" t="s">
        <v>876</v>
      </c>
      <c r="E29" s="22" t="s">
        <v>91</v>
      </c>
      <c r="F29" s="23">
        <v>44593</v>
      </c>
      <c r="G29" s="23">
        <v>44711</v>
      </c>
      <c r="H29" s="173"/>
      <c r="I29" s="60">
        <v>0.1</v>
      </c>
      <c r="J29" s="37"/>
      <c r="K29" s="37"/>
      <c r="L29" s="37">
        <v>0.25</v>
      </c>
      <c r="M29" s="37"/>
      <c r="N29" s="37">
        <v>0.25</v>
      </c>
      <c r="O29" s="37"/>
      <c r="P29" s="37">
        <v>0.25</v>
      </c>
      <c r="Q29" s="37"/>
      <c r="R29" s="37">
        <v>0.25</v>
      </c>
      <c r="S29" s="37"/>
      <c r="T29" s="37"/>
      <c r="U29" s="37"/>
      <c r="V29" s="37"/>
      <c r="W29" s="37"/>
      <c r="X29" s="37"/>
      <c r="Y29" s="37"/>
      <c r="Z29" s="37"/>
      <c r="AA29" s="37"/>
      <c r="AB29" s="37"/>
      <c r="AC29" s="37"/>
      <c r="AD29" s="37"/>
      <c r="AE29" s="37"/>
      <c r="AF29" s="37"/>
      <c r="AG29" s="37"/>
      <c r="AH29" s="37">
        <f t="shared" si="1"/>
        <v>1</v>
      </c>
      <c r="AI29" s="40">
        <f t="shared" si="1"/>
        <v>0</v>
      </c>
      <c r="AJ29" s="25" t="s">
        <v>92</v>
      </c>
      <c r="AK29" s="43" t="s">
        <v>78</v>
      </c>
      <c r="AL29" s="43" t="s">
        <v>78</v>
      </c>
      <c r="AM29" s="41" t="s">
        <v>79</v>
      </c>
      <c r="AN29" s="41" t="s">
        <v>70</v>
      </c>
      <c r="AO29" s="24" t="s">
        <v>80</v>
      </c>
      <c r="AP29" s="24" t="s">
        <v>45</v>
      </c>
      <c r="AQ29" s="72"/>
    </row>
    <row r="30" spans="1:43" s="42" customFormat="1" ht="62.25" hidden="1" customHeight="1">
      <c r="A30" s="38" t="s">
        <v>37</v>
      </c>
      <c r="B30" s="39" t="s">
        <v>38</v>
      </c>
      <c r="C30" s="39">
        <v>526</v>
      </c>
      <c r="D30" s="22" t="s">
        <v>93</v>
      </c>
      <c r="E30" s="22" t="s">
        <v>94</v>
      </c>
      <c r="F30" s="23">
        <v>44652</v>
      </c>
      <c r="G30" s="23">
        <v>44910</v>
      </c>
      <c r="H30" s="173"/>
      <c r="I30" s="60">
        <v>0.1</v>
      </c>
      <c r="J30" s="37"/>
      <c r="K30" s="37"/>
      <c r="L30" s="37"/>
      <c r="M30" s="37"/>
      <c r="N30" s="37"/>
      <c r="O30" s="37"/>
      <c r="P30" s="37">
        <v>0.2</v>
      </c>
      <c r="Q30" s="37"/>
      <c r="R30" s="37"/>
      <c r="S30" s="37"/>
      <c r="T30" s="37">
        <v>0.2</v>
      </c>
      <c r="U30" s="37"/>
      <c r="V30" s="37"/>
      <c r="W30" s="37"/>
      <c r="X30" s="37">
        <v>0.2</v>
      </c>
      <c r="Y30" s="37"/>
      <c r="Z30" s="37"/>
      <c r="AA30" s="37"/>
      <c r="AB30" s="37">
        <v>0.2</v>
      </c>
      <c r="AC30" s="37"/>
      <c r="AD30" s="37"/>
      <c r="AE30" s="37"/>
      <c r="AF30" s="37">
        <v>0.2</v>
      </c>
      <c r="AG30" s="37"/>
      <c r="AH30" s="37">
        <f t="shared" si="1"/>
        <v>1</v>
      </c>
      <c r="AI30" s="40">
        <f t="shared" si="1"/>
        <v>0</v>
      </c>
      <c r="AJ30" s="25" t="s">
        <v>95</v>
      </c>
      <c r="AK30" s="43" t="s">
        <v>78</v>
      </c>
      <c r="AL30" s="43" t="s">
        <v>78</v>
      </c>
      <c r="AM30" s="41" t="s">
        <v>79</v>
      </c>
      <c r="AN30" s="41" t="s">
        <v>70</v>
      </c>
      <c r="AO30" s="24" t="s">
        <v>80</v>
      </c>
      <c r="AP30" s="24" t="s">
        <v>45</v>
      </c>
      <c r="AQ30" s="72"/>
    </row>
    <row r="31" spans="1:43" s="42" customFormat="1" ht="71.25" hidden="1" customHeight="1">
      <c r="A31" s="38" t="s">
        <v>37</v>
      </c>
      <c r="B31" s="39" t="s">
        <v>38</v>
      </c>
      <c r="C31" s="39">
        <v>526</v>
      </c>
      <c r="D31" s="22" t="s">
        <v>96</v>
      </c>
      <c r="E31" s="22" t="s">
        <v>97</v>
      </c>
      <c r="F31" s="23">
        <v>44621</v>
      </c>
      <c r="G31" s="23">
        <v>44926</v>
      </c>
      <c r="H31" s="173"/>
      <c r="I31" s="60">
        <v>0.15</v>
      </c>
      <c r="J31" s="37"/>
      <c r="K31" s="37"/>
      <c r="L31" s="37"/>
      <c r="M31" s="37"/>
      <c r="N31" s="37">
        <v>0.25</v>
      </c>
      <c r="O31" s="37"/>
      <c r="P31" s="37"/>
      <c r="Q31" s="37"/>
      <c r="R31" s="37"/>
      <c r="S31" s="37"/>
      <c r="T31" s="37">
        <v>0.25</v>
      </c>
      <c r="U31" s="37"/>
      <c r="V31" s="37"/>
      <c r="W31" s="37"/>
      <c r="X31" s="37"/>
      <c r="Y31" s="37"/>
      <c r="Z31" s="37">
        <v>0.25</v>
      </c>
      <c r="AA31" s="37"/>
      <c r="AB31" s="37"/>
      <c r="AC31" s="37"/>
      <c r="AD31" s="37"/>
      <c r="AE31" s="37"/>
      <c r="AF31" s="37">
        <v>0.25</v>
      </c>
      <c r="AG31" s="37"/>
      <c r="AH31" s="37">
        <f t="shared" si="1"/>
        <v>1</v>
      </c>
      <c r="AI31" s="40">
        <f t="shared" si="1"/>
        <v>0</v>
      </c>
      <c r="AJ31" s="25" t="s">
        <v>98</v>
      </c>
      <c r="AK31" s="43" t="s">
        <v>78</v>
      </c>
      <c r="AL31" s="43" t="s">
        <v>78</v>
      </c>
      <c r="AM31" s="41" t="s">
        <v>79</v>
      </c>
      <c r="AN31" s="41" t="s">
        <v>70</v>
      </c>
      <c r="AO31" s="24" t="s">
        <v>80</v>
      </c>
      <c r="AP31" s="24" t="s">
        <v>45</v>
      </c>
      <c r="AQ31" s="72"/>
    </row>
    <row r="32" spans="1:43" s="42" customFormat="1" ht="74.25" hidden="1" customHeight="1">
      <c r="A32" s="38" t="s">
        <v>37</v>
      </c>
      <c r="B32" s="39" t="s">
        <v>38</v>
      </c>
      <c r="C32" s="39">
        <v>526</v>
      </c>
      <c r="D32" s="22" t="s">
        <v>99</v>
      </c>
      <c r="E32" s="22" t="s">
        <v>100</v>
      </c>
      <c r="F32" s="23">
        <v>44593</v>
      </c>
      <c r="G32" s="23">
        <v>44620</v>
      </c>
      <c r="H32" s="173">
        <f>SUM(I32:I53)</f>
        <v>1</v>
      </c>
      <c r="I32" s="60">
        <v>0.05</v>
      </c>
      <c r="J32" s="37"/>
      <c r="K32" s="37"/>
      <c r="L32" s="37">
        <v>1</v>
      </c>
      <c r="M32" s="37"/>
      <c r="N32" s="37"/>
      <c r="O32" s="37"/>
      <c r="P32" s="37"/>
      <c r="Q32" s="37"/>
      <c r="R32" s="37"/>
      <c r="S32" s="37"/>
      <c r="T32" s="37"/>
      <c r="U32" s="37"/>
      <c r="V32" s="37"/>
      <c r="W32" s="37"/>
      <c r="X32" s="37"/>
      <c r="Y32" s="37"/>
      <c r="Z32" s="37"/>
      <c r="AA32" s="37"/>
      <c r="AB32" s="37"/>
      <c r="AC32" s="37"/>
      <c r="AD32" s="37"/>
      <c r="AE32" s="37"/>
      <c r="AF32" s="37"/>
      <c r="AG32" s="37"/>
      <c r="AH32" s="37">
        <f t="shared" si="1"/>
        <v>1</v>
      </c>
      <c r="AI32" s="40">
        <f t="shared" si="1"/>
        <v>0</v>
      </c>
      <c r="AJ32" s="25" t="s">
        <v>101</v>
      </c>
      <c r="AK32" s="43" t="s">
        <v>78</v>
      </c>
      <c r="AL32" s="43" t="s">
        <v>78</v>
      </c>
      <c r="AM32" s="41" t="s">
        <v>102</v>
      </c>
      <c r="AN32" s="41" t="s">
        <v>103</v>
      </c>
      <c r="AO32" s="24" t="s">
        <v>44</v>
      </c>
      <c r="AP32" s="24" t="s">
        <v>45</v>
      </c>
      <c r="AQ32" s="72"/>
    </row>
    <row r="33" spans="1:43" s="42" customFormat="1" ht="99.75" hidden="1">
      <c r="A33" s="38" t="s">
        <v>37</v>
      </c>
      <c r="B33" s="39" t="s">
        <v>38</v>
      </c>
      <c r="C33" s="39">
        <v>526</v>
      </c>
      <c r="D33" s="22" t="s">
        <v>104</v>
      </c>
      <c r="E33" s="22" t="s">
        <v>105</v>
      </c>
      <c r="F33" s="23">
        <v>44621</v>
      </c>
      <c r="G33" s="23">
        <v>44651</v>
      </c>
      <c r="H33" s="173"/>
      <c r="I33" s="60">
        <v>0.03</v>
      </c>
      <c r="J33" s="37"/>
      <c r="K33" s="37"/>
      <c r="L33" s="37"/>
      <c r="M33" s="37"/>
      <c r="N33" s="37">
        <v>1</v>
      </c>
      <c r="O33" s="37"/>
      <c r="P33" s="37"/>
      <c r="Q33" s="37"/>
      <c r="R33" s="37"/>
      <c r="S33" s="37"/>
      <c r="T33" s="37"/>
      <c r="U33" s="37"/>
      <c r="V33" s="37"/>
      <c r="W33" s="37"/>
      <c r="X33" s="37"/>
      <c r="Y33" s="37"/>
      <c r="Z33" s="37"/>
      <c r="AA33" s="37"/>
      <c r="AB33" s="37"/>
      <c r="AC33" s="37"/>
      <c r="AD33" s="37"/>
      <c r="AE33" s="37"/>
      <c r="AF33" s="37"/>
      <c r="AG33" s="37"/>
      <c r="AH33" s="37">
        <f t="shared" si="1"/>
        <v>1</v>
      </c>
      <c r="AI33" s="40">
        <f t="shared" si="1"/>
        <v>0</v>
      </c>
      <c r="AJ33" s="25" t="s">
        <v>106</v>
      </c>
      <c r="AK33" s="43" t="s">
        <v>78</v>
      </c>
      <c r="AL33" s="43" t="s">
        <v>78</v>
      </c>
      <c r="AM33" s="41" t="s">
        <v>102</v>
      </c>
      <c r="AN33" s="41" t="s">
        <v>103</v>
      </c>
      <c r="AO33" s="24" t="s">
        <v>44</v>
      </c>
      <c r="AP33" s="24" t="s">
        <v>45</v>
      </c>
      <c r="AQ33" s="72"/>
    </row>
    <row r="34" spans="1:43" s="42" customFormat="1" ht="112.35" hidden="1" customHeight="1">
      <c r="A34" s="38" t="s">
        <v>37</v>
      </c>
      <c r="B34" s="39" t="s">
        <v>38</v>
      </c>
      <c r="C34" s="39">
        <v>526</v>
      </c>
      <c r="D34" s="22" t="s">
        <v>107</v>
      </c>
      <c r="E34" s="22" t="s">
        <v>108</v>
      </c>
      <c r="F34" s="23">
        <v>44652</v>
      </c>
      <c r="G34" s="23">
        <v>44923</v>
      </c>
      <c r="H34" s="173"/>
      <c r="I34" s="60">
        <v>0.12</v>
      </c>
      <c r="J34" s="37"/>
      <c r="K34" s="37"/>
      <c r="L34" s="37"/>
      <c r="M34" s="37"/>
      <c r="N34" s="37"/>
      <c r="O34" s="37"/>
      <c r="P34" s="37"/>
      <c r="Q34" s="37"/>
      <c r="R34" s="37"/>
      <c r="S34" s="37"/>
      <c r="T34" s="37">
        <v>0.33333333333333337</v>
      </c>
      <c r="U34" s="37"/>
      <c r="V34" s="37"/>
      <c r="W34" s="37"/>
      <c r="X34" s="37"/>
      <c r="Y34" s="37"/>
      <c r="Z34" s="37">
        <v>0.33333333333333337</v>
      </c>
      <c r="AA34" s="37"/>
      <c r="AB34" s="37"/>
      <c r="AC34" s="37"/>
      <c r="AD34" s="37"/>
      <c r="AE34" s="37"/>
      <c r="AF34" s="37">
        <v>0.33333333333333337</v>
      </c>
      <c r="AG34" s="37"/>
      <c r="AH34" s="37">
        <f t="shared" si="1"/>
        <v>1</v>
      </c>
      <c r="AI34" s="40">
        <f t="shared" si="1"/>
        <v>0</v>
      </c>
      <c r="AJ34" s="25" t="s">
        <v>109</v>
      </c>
      <c r="AK34" s="43" t="s">
        <v>78</v>
      </c>
      <c r="AL34" s="43" t="s">
        <v>78</v>
      </c>
      <c r="AM34" s="41" t="s">
        <v>102</v>
      </c>
      <c r="AN34" s="41" t="s">
        <v>103</v>
      </c>
      <c r="AO34" s="24" t="s">
        <v>44</v>
      </c>
      <c r="AP34" s="24" t="s">
        <v>45</v>
      </c>
      <c r="AQ34" s="72"/>
    </row>
    <row r="35" spans="1:43" s="42" customFormat="1" ht="113.45" hidden="1" customHeight="1">
      <c r="A35" s="38" t="s">
        <v>37</v>
      </c>
      <c r="B35" s="39" t="s">
        <v>38</v>
      </c>
      <c r="C35" s="39">
        <v>526</v>
      </c>
      <c r="D35" s="22" t="s">
        <v>110</v>
      </c>
      <c r="E35" s="22" t="s">
        <v>111</v>
      </c>
      <c r="F35" s="23">
        <v>44682</v>
      </c>
      <c r="G35" s="23">
        <v>44895</v>
      </c>
      <c r="H35" s="173"/>
      <c r="I35" s="60">
        <v>0.05</v>
      </c>
      <c r="J35" s="37"/>
      <c r="K35" s="37"/>
      <c r="L35" s="37"/>
      <c r="M35" s="37"/>
      <c r="N35" s="37"/>
      <c r="O35" s="37"/>
      <c r="P35" s="37"/>
      <c r="Q35" s="37"/>
      <c r="R35" s="37">
        <v>0.5</v>
      </c>
      <c r="S35" s="37"/>
      <c r="T35" s="37"/>
      <c r="U35" s="37"/>
      <c r="V35" s="37"/>
      <c r="W35" s="37"/>
      <c r="X35" s="37"/>
      <c r="Y35" s="37"/>
      <c r="Z35" s="37"/>
      <c r="AA35" s="37"/>
      <c r="AB35" s="37"/>
      <c r="AC35" s="37"/>
      <c r="AD35" s="37">
        <v>0.5</v>
      </c>
      <c r="AE35" s="37"/>
      <c r="AF35" s="37"/>
      <c r="AG35" s="37"/>
      <c r="AH35" s="37">
        <f t="shared" si="1"/>
        <v>1</v>
      </c>
      <c r="AI35" s="40">
        <f t="shared" si="1"/>
        <v>0</v>
      </c>
      <c r="AJ35" s="25" t="s">
        <v>112</v>
      </c>
      <c r="AK35" s="43" t="s">
        <v>78</v>
      </c>
      <c r="AL35" s="43" t="s">
        <v>78</v>
      </c>
      <c r="AM35" s="41" t="s">
        <v>102</v>
      </c>
      <c r="AN35" s="41" t="s">
        <v>103</v>
      </c>
      <c r="AO35" s="24" t="s">
        <v>44</v>
      </c>
      <c r="AP35" s="24" t="s">
        <v>45</v>
      </c>
      <c r="AQ35" s="72"/>
    </row>
    <row r="36" spans="1:43" s="42" customFormat="1" ht="57" hidden="1">
      <c r="A36" s="38" t="s">
        <v>37</v>
      </c>
      <c r="B36" s="39" t="s">
        <v>38</v>
      </c>
      <c r="C36" s="39">
        <v>526</v>
      </c>
      <c r="D36" s="22" t="s">
        <v>113</v>
      </c>
      <c r="E36" s="22" t="s">
        <v>114</v>
      </c>
      <c r="F36" s="23">
        <v>44713</v>
      </c>
      <c r="G36" s="23">
        <v>44895</v>
      </c>
      <c r="H36" s="173"/>
      <c r="I36" s="60">
        <v>0.05</v>
      </c>
      <c r="J36" s="37"/>
      <c r="K36" s="37"/>
      <c r="L36" s="37"/>
      <c r="M36" s="37"/>
      <c r="N36" s="37"/>
      <c r="O36" s="37"/>
      <c r="P36" s="37"/>
      <c r="Q36" s="37"/>
      <c r="R36" s="37"/>
      <c r="S36" s="37"/>
      <c r="T36" s="37">
        <v>0.5</v>
      </c>
      <c r="U36" s="37"/>
      <c r="V36" s="37"/>
      <c r="W36" s="37"/>
      <c r="X36" s="37"/>
      <c r="Y36" s="37"/>
      <c r="Z36" s="37"/>
      <c r="AA36" s="37"/>
      <c r="AB36" s="37"/>
      <c r="AC36" s="37"/>
      <c r="AD36" s="37">
        <v>0.5</v>
      </c>
      <c r="AE36" s="37"/>
      <c r="AF36" s="37"/>
      <c r="AG36" s="37"/>
      <c r="AH36" s="37">
        <f t="shared" si="1"/>
        <v>1</v>
      </c>
      <c r="AI36" s="40">
        <f>+K36+M36+O36+Q36+S36+U36+W36+Y36+AA36+AC36+AE36+AG36</f>
        <v>0</v>
      </c>
      <c r="AJ36" s="25" t="s">
        <v>115</v>
      </c>
      <c r="AK36" s="43" t="s">
        <v>78</v>
      </c>
      <c r="AL36" s="43" t="s">
        <v>78</v>
      </c>
      <c r="AM36" s="41" t="s">
        <v>102</v>
      </c>
      <c r="AN36" s="41" t="s">
        <v>103</v>
      </c>
      <c r="AO36" s="24" t="s">
        <v>44</v>
      </c>
      <c r="AP36" s="24" t="s">
        <v>45</v>
      </c>
      <c r="AQ36" s="72"/>
    </row>
    <row r="37" spans="1:43" s="42" customFormat="1" ht="42.75" hidden="1">
      <c r="A37" s="38" t="s">
        <v>37</v>
      </c>
      <c r="B37" s="39" t="s">
        <v>38</v>
      </c>
      <c r="C37" s="39">
        <v>526</v>
      </c>
      <c r="D37" s="22" t="s">
        <v>116</v>
      </c>
      <c r="E37" s="22" t="s">
        <v>117</v>
      </c>
      <c r="F37" s="23">
        <v>44682</v>
      </c>
      <c r="G37" s="23">
        <v>44804</v>
      </c>
      <c r="H37" s="173"/>
      <c r="I37" s="60">
        <v>0.05</v>
      </c>
      <c r="J37" s="37"/>
      <c r="K37" s="37"/>
      <c r="L37" s="37"/>
      <c r="M37" s="37"/>
      <c r="N37" s="37"/>
      <c r="O37" s="37"/>
      <c r="P37" s="37"/>
      <c r="Q37" s="37"/>
      <c r="R37" s="37">
        <v>0.1</v>
      </c>
      <c r="S37" s="37"/>
      <c r="T37" s="37">
        <v>0.2</v>
      </c>
      <c r="U37" s="37"/>
      <c r="V37" s="37">
        <v>0.2</v>
      </c>
      <c r="W37" s="37"/>
      <c r="X37" s="37">
        <v>0.5</v>
      </c>
      <c r="Y37" s="37"/>
      <c r="Z37" s="37"/>
      <c r="AA37" s="37"/>
      <c r="AB37" s="37"/>
      <c r="AC37" s="37"/>
      <c r="AD37" s="37"/>
      <c r="AE37" s="37"/>
      <c r="AF37" s="37"/>
      <c r="AG37" s="37"/>
      <c r="AH37" s="37">
        <f t="shared" si="1"/>
        <v>1</v>
      </c>
      <c r="AI37" s="40">
        <f>+K37+M37+O37+Q37+S37+U37+W37+Y37+AA37+AC37+AE37+AG37</f>
        <v>0</v>
      </c>
      <c r="AJ37" s="25" t="s">
        <v>115</v>
      </c>
      <c r="AK37" s="43" t="s">
        <v>78</v>
      </c>
      <c r="AL37" s="43" t="s">
        <v>78</v>
      </c>
      <c r="AM37" s="41" t="s">
        <v>102</v>
      </c>
      <c r="AN37" s="41" t="s">
        <v>103</v>
      </c>
      <c r="AO37" s="24" t="s">
        <v>44</v>
      </c>
      <c r="AP37" s="24" t="s">
        <v>45</v>
      </c>
      <c r="AQ37" s="72"/>
    </row>
    <row r="38" spans="1:43" s="42" customFormat="1" ht="42.75" hidden="1">
      <c r="A38" s="38" t="s">
        <v>37</v>
      </c>
      <c r="B38" s="39" t="s">
        <v>38</v>
      </c>
      <c r="C38" s="39">
        <v>526</v>
      </c>
      <c r="D38" s="22" t="s">
        <v>118</v>
      </c>
      <c r="E38" s="22" t="s">
        <v>119</v>
      </c>
      <c r="F38" s="23">
        <v>44621</v>
      </c>
      <c r="G38" s="23">
        <v>44865</v>
      </c>
      <c r="H38" s="173"/>
      <c r="I38" s="60">
        <v>0.05</v>
      </c>
      <c r="J38" s="37"/>
      <c r="K38" s="37"/>
      <c r="L38" s="37"/>
      <c r="M38" s="37"/>
      <c r="N38" s="37"/>
      <c r="O38" s="37"/>
      <c r="P38" s="37">
        <v>0.5</v>
      </c>
      <c r="Q38" s="37"/>
      <c r="R38" s="37"/>
      <c r="S38" s="37"/>
      <c r="T38" s="37"/>
      <c r="U38" s="37"/>
      <c r="V38" s="37"/>
      <c r="W38" s="37"/>
      <c r="X38" s="37"/>
      <c r="Y38" s="37"/>
      <c r="Z38" s="37"/>
      <c r="AA38" s="37"/>
      <c r="AB38" s="37">
        <v>0.5</v>
      </c>
      <c r="AC38" s="37"/>
      <c r="AD38" s="37"/>
      <c r="AE38" s="37"/>
      <c r="AF38" s="37"/>
      <c r="AG38" s="37"/>
      <c r="AH38" s="37">
        <f t="shared" si="1"/>
        <v>1</v>
      </c>
      <c r="AI38" s="40">
        <f t="shared" si="1"/>
        <v>0</v>
      </c>
      <c r="AJ38" s="25" t="s">
        <v>115</v>
      </c>
      <c r="AK38" s="43" t="s">
        <v>78</v>
      </c>
      <c r="AL38" s="43" t="s">
        <v>78</v>
      </c>
      <c r="AM38" s="41" t="s">
        <v>102</v>
      </c>
      <c r="AN38" s="41" t="s">
        <v>103</v>
      </c>
      <c r="AO38" s="24" t="s">
        <v>44</v>
      </c>
      <c r="AP38" s="24" t="s">
        <v>45</v>
      </c>
      <c r="AQ38" s="72"/>
    </row>
    <row r="39" spans="1:43" s="42" customFormat="1" ht="60.75" hidden="1" customHeight="1">
      <c r="A39" s="38" t="s">
        <v>37</v>
      </c>
      <c r="B39" s="39" t="s">
        <v>38</v>
      </c>
      <c r="C39" s="39">
        <v>526</v>
      </c>
      <c r="D39" s="22" t="s">
        <v>118</v>
      </c>
      <c r="E39" s="22" t="s">
        <v>120</v>
      </c>
      <c r="F39" s="23">
        <v>44713</v>
      </c>
      <c r="G39" s="23">
        <v>44773</v>
      </c>
      <c r="H39" s="173"/>
      <c r="I39" s="60">
        <v>0.05</v>
      </c>
      <c r="J39" s="37"/>
      <c r="K39" s="37"/>
      <c r="L39" s="37"/>
      <c r="M39" s="37"/>
      <c r="N39" s="37"/>
      <c r="O39" s="37"/>
      <c r="P39" s="37"/>
      <c r="Q39" s="37"/>
      <c r="R39" s="37"/>
      <c r="S39" s="37"/>
      <c r="T39" s="37">
        <v>0.2</v>
      </c>
      <c r="U39" s="37"/>
      <c r="V39" s="37">
        <v>0.8</v>
      </c>
      <c r="W39" s="37"/>
      <c r="X39" s="37"/>
      <c r="Y39" s="37"/>
      <c r="Z39" s="37"/>
      <c r="AA39" s="37"/>
      <c r="AB39" s="37"/>
      <c r="AC39" s="37"/>
      <c r="AD39" s="37"/>
      <c r="AE39" s="37"/>
      <c r="AF39" s="37"/>
      <c r="AG39" s="37"/>
      <c r="AH39" s="37">
        <f t="shared" si="1"/>
        <v>1</v>
      </c>
      <c r="AI39" s="40">
        <f t="shared" si="1"/>
        <v>0</v>
      </c>
      <c r="AJ39" s="25" t="s">
        <v>115</v>
      </c>
      <c r="AK39" s="43" t="s">
        <v>78</v>
      </c>
      <c r="AL39" s="43" t="s">
        <v>78</v>
      </c>
      <c r="AM39" s="41" t="s">
        <v>102</v>
      </c>
      <c r="AN39" s="41" t="s">
        <v>103</v>
      </c>
      <c r="AO39" s="24" t="s">
        <v>44</v>
      </c>
      <c r="AP39" s="24" t="s">
        <v>45</v>
      </c>
      <c r="AQ39" s="72"/>
    </row>
    <row r="40" spans="1:43" s="42" customFormat="1" ht="56.25" hidden="1" customHeight="1">
      <c r="A40" s="38" t="s">
        <v>37</v>
      </c>
      <c r="B40" s="39" t="s">
        <v>38</v>
      </c>
      <c r="C40" s="39">
        <v>526</v>
      </c>
      <c r="D40" s="22" t="s">
        <v>118</v>
      </c>
      <c r="E40" s="22" t="s">
        <v>121</v>
      </c>
      <c r="F40" s="23">
        <v>44621</v>
      </c>
      <c r="G40" s="23">
        <v>44923</v>
      </c>
      <c r="H40" s="173"/>
      <c r="I40" s="60">
        <v>0.05</v>
      </c>
      <c r="J40" s="37"/>
      <c r="K40" s="37"/>
      <c r="L40" s="37"/>
      <c r="M40" s="37"/>
      <c r="N40" s="37">
        <v>0.1</v>
      </c>
      <c r="O40" s="37"/>
      <c r="P40" s="37"/>
      <c r="Q40" s="37"/>
      <c r="R40" s="37"/>
      <c r="S40" s="37"/>
      <c r="T40" s="37">
        <v>0.3</v>
      </c>
      <c r="U40" s="37"/>
      <c r="V40" s="37"/>
      <c r="W40" s="37"/>
      <c r="X40" s="37"/>
      <c r="Y40" s="37"/>
      <c r="Z40" s="37">
        <v>0.3</v>
      </c>
      <c r="AA40" s="37"/>
      <c r="AB40" s="37"/>
      <c r="AC40" s="37"/>
      <c r="AD40" s="37"/>
      <c r="AE40" s="37"/>
      <c r="AF40" s="37">
        <v>0.3</v>
      </c>
      <c r="AG40" s="37"/>
      <c r="AH40" s="37">
        <f t="shared" si="1"/>
        <v>1</v>
      </c>
      <c r="AI40" s="40">
        <f t="shared" si="1"/>
        <v>0</v>
      </c>
      <c r="AJ40" s="25" t="s">
        <v>122</v>
      </c>
      <c r="AK40" s="43" t="s">
        <v>78</v>
      </c>
      <c r="AL40" s="43" t="s">
        <v>78</v>
      </c>
      <c r="AM40" s="41" t="s">
        <v>102</v>
      </c>
      <c r="AN40" s="41" t="s">
        <v>103</v>
      </c>
      <c r="AO40" s="24" t="s">
        <v>44</v>
      </c>
      <c r="AP40" s="24" t="s">
        <v>45</v>
      </c>
      <c r="AQ40" s="72"/>
    </row>
    <row r="41" spans="1:43" s="42" customFormat="1" ht="99" hidden="1" customHeight="1">
      <c r="A41" s="38" t="s">
        <v>37</v>
      </c>
      <c r="B41" s="39" t="s">
        <v>38</v>
      </c>
      <c r="C41" s="39">
        <v>526</v>
      </c>
      <c r="D41" s="22" t="s">
        <v>123</v>
      </c>
      <c r="E41" s="22" t="s">
        <v>124</v>
      </c>
      <c r="F41" s="23">
        <v>44621</v>
      </c>
      <c r="G41" s="23">
        <v>44711</v>
      </c>
      <c r="H41" s="173"/>
      <c r="I41" s="60">
        <v>0.01</v>
      </c>
      <c r="J41" s="37"/>
      <c r="K41" s="37"/>
      <c r="L41" s="37"/>
      <c r="M41" s="37"/>
      <c r="N41" s="37">
        <v>0.2</v>
      </c>
      <c r="O41" s="37"/>
      <c r="P41" s="37">
        <v>0.4</v>
      </c>
      <c r="Q41" s="37"/>
      <c r="R41" s="37">
        <v>0.4</v>
      </c>
      <c r="S41" s="37"/>
      <c r="T41" s="37"/>
      <c r="U41" s="37"/>
      <c r="V41" s="37"/>
      <c r="W41" s="37"/>
      <c r="X41" s="37"/>
      <c r="Y41" s="37"/>
      <c r="Z41" s="37"/>
      <c r="AA41" s="37"/>
      <c r="AB41" s="37"/>
      <c r="AC41" s="37"/>
      <c r="AD41" s="37"/>
      <c r="AE41" s="37"/>
      <c r="AF41" s="37"/>
      <c r="AG41" s="37"/>
      <c r="AH41" s="37">
        <f t="shared" ref="AH41:AI76" si="2">+J41+L41+N41+P41+R41+T41+V41+X41+Z41+AB41+AD41+AF41</f>
        <v>1</v>
      </c>
      <c r="AI41" s="40">
        <f t="shared" si="2"/>
        <v>0</v>
      </c>
      <c r="AJ41" s="25" t="s">
        <v>125</v>
      </c>
      <c r="AK41" s="43" t="s">
        <v>78</v>
      </c>
      <c r="AL41" s="43" t="s">
        <v>78</v>
      </c>
      <c r="AM41" s="41" t="s">
        <v>102</v>
      </c>
      <c r="AN41" s="41" t="s">
        <v>103</v>
      </c>
      <c r="AO41" s="24" t="s">
        <v>44</v>
      </c>
      <c r="AP41" s="24" t="s">
        <v>45</v>
      </c>
      <c r="AQ41" s="72"/>
    </row>
    <row r="42" spans="1:43" s="42" customFormat="1" ht="85.5" hidden="1">
      <c r="A42" s="38" t="s">
        <v>37</v>
      </c>
      <c r="B42" s="39" t="s">
        <v>38</v>
      </c>
      <c r="C42" s="39">
        <v>526</v>
      </c>
      <c r="D42" s="22" t="s">
        <v>123</v>
      </c>
      <c r="E42" s="22" t="s">
        <v>126</v>
      </c>
      <c r="F42" s="23">
        <v>44621</v>
      </c>
      <c r="G42" s="23">
        <v>44681</v>
      </c>
      <c r="H42" s="173"/>
      <c r="I42" s="60">
        <v>0.01</v>
      </c>
      <c r="J42" s="37"/>
      <c r="K42" s="37"/>
      <c r="L42" s="37"/>
      <c r="M42" s="37"/>
      <c r="N42" s="37">
        <v>0.5</v>
      </c>
      <c r="O42" s="37"/>
      <c r="P42" s="37">
        <v>0.5</v>
      </c>
      <c r="Q42" s="37"/>
      <c r="R42" s="37"/>
      <c r="S42" s="37"/>
      <c r="T42" s="37"/>
      <c r="U42" s="37"/>
      <c r="V42" s="37"/>
      <c r="W42" s="37"/>
      <c r="X42" s="37"/>
      <c r="Y42" s="37"/>
      <c r="Z42" s="37"/>
      <c r="AA42" s="37"/>
      <c r="AB42" s="37"/>
      <c r="AC42" s="37"/>
      <c r="AD42" s="37"/>
      <c r="AE42" s="37"/>
      <c r="AF42" s="37"/>
      <c r="AG42" s="37"/>
      <c r="AH42" s="37">
        <f t="shared" si="2"/>
        <v>1</v>
      </c>
      <c r="AI42" s="40">
        <f t="shared" si="2"/>
        <v>0</v>
      </c>
      <c r="AJ42" s="25" t="s">
        <v>127</v>
      </c>
      <c r="AK42" s="43" t="s">
        <v>78</v>
      </c>
      <c r="AL42" s="43" t="s">
        <v>78</v>
      </c>
      <c r="AM42" s="41" t="s">
        <v>102</v>
      </c>
      <c r="AN42" s="41" t="s">
        <v>103</v>
      </c>
      <c r="AO42" s="24" t="s">
        <v>44</v>
      </c>
      <c r="AP42" s="24" t="s">
        <v>45</v>
      </c>
      <c r="AQ42" s="72"/>
    </row>
    <row r="43" spans="1:43" s="42" customFormat="1" ht="42.75" hidden="1">
      <c r="A43" s="38" t="s">
        <v>37</v>
      </c>
      <c r="B43" s="39" t="s">
        <v>38</v>
      </c>
      <c r="C43" s="39">
        <v>526</v>
      </c>
      <c r="D43" s="22" t="s">
        <v>128</v>
      </c>
      <c r="E43" s="22" t="s">
        <v>129</v>
      </c>
      <c r="F43" s="23">
        <v>44593</v>
      </c>
      <c r="G43" s="23">
        <v>44923</v>
      </c>
      <c r="H43" s="173"/>
      <c r="I43" s="60">
        <v>0.01</v>
      </c>
      <c r="J43" s="37"/>
      <c r="K43" s="37"/>
      <c r="L43" s="37"/>
      <c r="M43" s="37"/>
      <c r="N43" s="37"/>
      <c r="O43" s="37"/>
      <c r="P43" s="37">
        <v>0.33333333333333337</v>
      </c>
      <c r="Q43" s="37"/>
      <c r="R43" s="37"/>
      <c r="S43" s="37"/>
      <c r="T43" s="37"/>
      <c r="U43" s="37"/>
      <c r="V43" s="37">
        <v>0.33333333333333337</v>
      </c>
      <c r="W43" s="37"/>
      <c r="X43" s="37"/>
      <c r="Y43" s="37"/>
      <c r="Z43" s="37"/>
      <c r="AA43" s="37"/>
      <c r="AB43" s="37">
        <v>0.33333333333333337</v>
      </c>
      <c r="AC43" s="37"/>
      <c r="AD43" s="37"/>
      <c r="AE43" s="37"/>
      <c r="AF43" s="37"/>
      <c r="AG43" s="37"/>
      <c r="AH43" s="37">
        <f t="shared" si="2"/>
        <v>1</v>
      </c>
      <c r="AI43" s="40">
        <f t="shared" si="2"/>
        <v>0</v>
      </c>
      <c r="AJ43" s="25" t="s">
        <v>130</v>
      </c>
      <c r="AK43" s="43" t="s">
        <v>78</v>
      </c>
      <c r="AL43" s="43" t="s">
        <v>78</v>
      </c>
      <c r="AM43" s="41" t="s">
        <v>102</v>
      </c>
      <c r="AN43" s="41" t="s">
        <v>103</v>
      </c>
      <c r="AO43" s="24" t="s">
        <v>44</v>
      </c>
      <c r="AP43" s="24" t="s">
        <v>45</v>
      </c>
      <c r="AQ43" s="72"/>
    </row>
    <row r="44" spans="1:43" s="42" customFormat="1" ht="99.75" hidden="1">
      <c r="A44" s="38" t="s">
        <v>37</v>
      </c>
      <c r="B44" s="39" t="s">
        <v>38</v>
      </c>
      <c r="C44" s="39">
        <v>526</v>
      </c>
      <c r="D44" s="22" t="s">
        <v>131</v>
      </c>
      <c r="E44" s="22" t="s">
        <v>132</v>
      </c>
      <c r="F44" s="23">
        <v>44621</v>
      </c>
      <c r="G44" s="23">
        <v>44681</v>
      </c>
      <c r="H44" s="173"/>
      <c r="I44" s="60">
        <v>0.01</v>
      </c>
      <c r="J44" s="37"/>
      <c r="K44" s="37"/>
      <c r="L44" s="37"/>
      <c r="M44" s="37"/>
      <c r="N44" s="37">
        <v>0.5</v>
      </c>
      <c r="O44" s="37"/>
      <c r="P44" s="37">
        <v>0.5</v>
      </c>
      <c r="Q44" s="37"/>
      <c r="R44" s="37"/>
      <c r="S44" s="37"/>
      <c r="T44" s="37"/>
      <c r="U44" s="37"/>
      <c r="V44" s="37"/>
      <c r="W44" s="37"/>
      <c r="X44" s="37"/>
      <c r="Y44" s="37"/>
      <c r="Z44" s="37"/>
      <c r="AA44" s="37"/>
      <c r="AB44" s="37"/>
      <c r="AC44" s="37"/>
      <c r="AD44" s="37"/>
      <c r="AE44" s="37"/>
      <c r="AF44" s="37"/>
      <c r="AG44" s="37"/>
      <c r="AH44" s="37">
        <f t="shared" si="2"/>
        <v>1</v>
      </c>
      <c r="AI44" s="40">
        <f t="shared" si="2"/>
        <v>0</v>
      </c>
      <c r="AJ44" s="25" t="s">
        <v>133</v>
      </c>
      <c r="AK44" s="43" t="s">
        <v>78</v>
      </c>
      <c r="AL44" s="43" t="s">
        <v>78</v>
      </c>
      <c r="AM44" s="41" t="s">
        <v>102</v>
      </c>
      <c r="AN44" s="41" t="s">
        <v>103</v>
      </c>
      <c r="AO44" s="24" t="s">
        <v>44</v>
      </c>
      <c r="AP44" s="24" t="s">
        <v>45</v>
      </c>
      <c r="AQ44" s="72"/>
    </row>
    <row r="45" spans="1:43" s="42" customFormat="1" ht="42.75" hidden="1">
      <c r="A45" s="38" t="s">
        <v>37</v>
      </c>
      <c r="B45" s="39" t="s">
        <v>38</v>
      </c>
      <c r="C45" s="39">
        <v>526</v>
      </c>
      <c r="D45" s="22" t="s">
        <v>123</v>
      </c>
      <c r="E45" s="22" t="s">
        <v>136</v>
      </c>
      <c r="F45" s="23">
        <v>44621</v>
      </c>
      <c r="G45" s="23">
        <v>44895</v>
      </c>
      <c r="H45" s="173"/>
      <c r="I45" s="60">
        <v>0.06</v>
      </c>
      <c r="J45" s="37"/>
      <c r="K45" s="37"/>
      <c r="L45" s="37"/>
      <c r="M45" s="37"/>
      <c r="N45" s="37">
        <v>0.1</v>
      </c>
      <c r="O45" s="37"/>
      <c r="P45" s="37">
        <v>0.1</v>
      </c>
      <c r="Q45" s="37"/>
      <c r="R45" s="37">
        <v>0.1</v>
      </c>
      <c r="S45" s="37"/>
      <c r="T45" s="37">
        <v>0.1</v>
      </c>
      <c r="U45" s="37"/>
      <c r="V45" s="37">
        <v>0.1</v>
      </c>
      <c r="W45" s="37"/>
      <c r="X45" s="37">
        <v>0.1</v>
      </c>
      <c r="Y45" s="37"/>
      <c r="Z45" s="37">
        <v>0.1</v>
      </c>
      <c r="AA45" s="37"/>
      <c r="AB45" s="37">
        <v>0.1</v>
      </c>
      <c r="AC45" s="37"/>
      <c r="AD45" s="37">
        <v>0.2</v>
      </c>
      <c r="AE45" s="37"/>
      <c r="AF45" s="37"/>
      <c r="AG45" s="37"/>
      <c r="AH45" s="37">
        <f t="shared" si="2"/>
        <v>1</v>
      </c>
      <c r="AI45" s="40">
        <f t="shared" si="2"/>
        <v>0</v>
      </c>
      <c r="AJ45" s="25" t="s">
        <v>137</v>
      </c>
      <c r="AK45" s="43" t="s">
        <v>78</v>
      </c>
      <c r="AL45" s="43" t="s">
        <v>78</v>
      </c>
      <c r="AM45" s="41" t="s">
        <v>102</v>
      </c>
      <c r="AN45" s="41" t="s">
        <v>103</v>
      </c>
      <c r="AO45" s="24" t="s">
        <v>44</v>
      </c>
      <c r="AP45" s="24" t="s">
        <v>45</v>
      </c>
      <c r="AQ45" s="72"/>
    </row>
    <row r="46" spans="1:43" s="42" customFormat="1" ht="42.75" hidden="1">
      <c r="A46" s="38" t="s">
        <v>37</v>
      </c>
      <c r="B46" s="39" t="s">
        <v>38</v>
      </c>
      <c r="C46" s="39">
        <v>526</v>
      </c>
      <c r="D46" s="22" t="s">
        <v>123</v>
      </c>
      <c r="E46" s="22" t="s">
        <v>138</v>
      </c>
      <c r="F46" s="23">
        <v>44713</v>
      </c>
      <c r="G46" s="23">
        <v>44865</v>
      </c>
      <c r="H46" s="173"/>
      <c r="I46" s="60">
        <v>0.01</v>
      </c>
      <c r="J46" s="37"/>
      <c r="K46" s="37"/>
      <c r="L46" s="37"/>
      <c r="M46" s="37"/>
      <c r="N46" s="37"/>
      <c r="O46" s="37"/>
      <c r="P46" s="37"/>
      <c r="Q46" s="37"/>
      <c r="R46" s="37"/>
      <c r="S46" s="37"/>
      <c r="T46" s="37">
        <v>0.5</v>
      </c>
      <c r="U46" s="37"/>
      <c r="V46" s="37"/>
      <c r="W46" s="37"/>
      <c r="X46" s="37"/>
      <c r="Y46" s="37"/>
      <c r="Z46" s="37"/>
      <c r="AA46" s="37"/>
      <c r="AB46" s="37">
        <v>0.5</v>
      </c>
      <c r="AC46" s="37"/>
      <c r="AD46" s="37"/>
      <c r="AE46" s="37"/>
      <c r="AF46" s="37"/>
      <c r="AG46" s="37"/>
      <c r="AH46" s="37">
        <f t="shared" si="2"/>
        <v>1</v>
      </c>
      <c r="AI46" s="40">
        <f t="shared" si="2"/>
        <v>0</v>
      </c>
      <c r="AJ46" s="25" t="s">
        <v>139</v>
      </c>
      <c r="AK46" s="43" t="s">
        <v>78</v>
      </c>
      <c r="AL46" s="43" t="s">
        <v>78</v>
      </c>
      <c r="AM46" s="41" t="s">
        <v>102</v>
      </c>
      <c r="AN46" s="41" t="s">
        <v>103</v>
      </c>
      <c r="AO46" s="24" t="s">
        <v>44</v>
      </c>
      <c r="AP46" s="24" t="s">
        <v>45</v>
      </c>
      <c r="AQ46" s="72"/>
    </row>
    <row r="47" spans="1:43" s="42" customFormat="1" ht="57" hidden="1">
      <c r="A47" s="38" t="s">
        <v>37</v>
      </c>
      <c r="B47" s="39" t="s">
        <v>38</v>
      </c>
      <c r="C47" s="39">
        <v>526</v>
      </c>
      <c r="D47" s="22" t="s">
        <v>123</v>
      </c>
      <c r="E47" s="22" t="s">
        <v>140</v>
      </c>
      <c r="F47" s="23">
        <v>44621</v>
      </c>
      <c r="G47" s="23">
        <v>44923</v>
      </c>
      <c r="H47" s="173"/>
      <c r="I47" s="60">
        <v>0.03</v>
      </c>
      <c r="J47" s="37"/>
      <c r="K47" s="37"/>
      <c r="L47" s="37"/>
      <c r="M47" s="37"/>
      <c r="N47" s="37">
        <v>0.1</v>
      </c>
      <c r="O47" s="37"/>
      <c r="P47" s="37"/>
      <c r="Q47" s="37"/>
      <c r="R47" s="37"/>
      <c r="S47" s="37"/>
      <c r="T47" s="37">
        <v>0.3</v>
      </c>
      <c r="U47" s="37"/>
      <c r="V47" s="37"/>
      <c r="W47" s="37"/>
      <c r="X47" s="37"/>
      <c r="Y47" s="37"/>
      <c r="Z47" s="37">
        <v>0.3</v>
      </c>
      <c r="AA47" s="37"/>
      <c r="AB47" s="37"/>
      <c r="AC47" s="37"/>
      <c r="AD47" s="37"/>
      <c r="AE47" s="37"/>
      <c r="AF47" s="37">
        <v>0.3</v>
      </c>
      <c r="AG47" s="37"/>
      <c r="AH47" s="37">
        <f t="shared" si="2"/>
        <v>1</v>
      </c>
      <c r="AI47" s="40">
        <f t="shared" si="2"/>
        <v>0</v>
      </c>
      <c r="AJ47" s="25" t="s">
        <v>141</v>
      </c>
      <c r="AK47" s="43" t="s">
        <v>78</v>
      </c>
      <c r="AL47" s="43" t="s">
        <v>78</v>
      </c>
      <c r="AM47" s="41" t="s">
        <v>102</v>
      </c>
      <c r="AN47" s="41" t="s">
        <v>103</v>
      </c>
      <c r="AO47" s="24" t="s">
        <v>44</v>
      </c>
      <c r="AP47" s="24" t="s">
        <v>45</v>
      </c>
      <c r="AQ47" s="72"/>
    </row>
    <row r="48" spans="1:43" s="42" customFormat="1" ht="85.5" hidden="1">
      <c r="A48" s="38" t="s">
        <v>37</v>
      </c>
      <c r="B48" s="39" t="s">
        <v>38</v>
      </c>
      <c r="C48" s="39">
        <v>526</v>
      </c>
      <c r="D48" s="22" t="s">
        <v>123</v>
      </c>
      <c r="E48" s="22" t="s">
        <v>142</v>
      </c>
      <c r="F48" s="23">
        <v>44593</v>
      </c>
      <c r="G48" s="23">
        <v>44834</v>
      </c>
      <c r="H48" s="173"/>
      <c r="I48" s="60">
        <v>0.01</v>
      </c>
      <c r="J48" s="37"/>
      <c r="K48" s="37"/>
      <c r="L48" s="37"/>
      <c r="M48" s="37"/>
      <c r="N48" s="37">
        <v>0.5</v>
      </c>
      <c r="O48" s="37"/>
      <c r="P48" s="37"/>
      <c r="Q48" s="37"/>
      <c r="R48" s="37"/>
      <c r="S48" s="37"/>
      <c r="T48" s="37"/>
      <c r="U48" s="37"/>
      <c r="V48" s="37"/>
      <c r="W48" s="37"/>
      <c r="X48" s="37"/>
      <c r="Y48" s="37"/>
      <c r="Z48" s="37">
        <v>0.5</v>
      </c>
      <c r="AA48" s="37"/>
      <c r="AB48" s="37"/>
      <c r="AC48" s="37"/>
      <c r="AD48" s="37"/>
      <c r="AE48" s="37"/>
      <c r="AF48" s="37"/>
      <c r="AG48" s="37"/>
      <c r="AH48" s="37">
        <f t="shared" si="2"/>
        <v>1</v>
      </c>
      <c r="AI48" s="40">
        <f t="shared" si="2"/>
        <v>0</v>
      </c>
      <c r="AJ48" s="25" t="s">
        <v>143</v>
      </c>
      <c r="AK48" s="43" t="s">
        <v>78</v>
      </c>
      <c r="AL48" s="43" t="s">
        <v>78</v>
      </c>
      <c r="AM48" s="41" t="s">
        <v>102</v>
      </c>
      <c r="AN48" s="41" t="s">
        <v>103</v>
      </c>
      <c r="AO48" s="24" t="s">
        <v>44</v>
      </c>
      <c r="AP48" s="24" t="s">
        <v>45</v>
      </c>
      <c r="AQ48" s="72"/>
    </row>
    <row r="49" spans="1:43" s="42" customFormat="1" ht="57" hidden="1">
      <c r="A49" s="38" t="s">
        <v>37</v>
      </c>
      <c r="B49" s="39" t="s">
        <v>38</v>
      </c>
      <c r="C49" s="39">
        <v>526</v>
      </c>
      <c r="D49" s="22" t="s">
        <v>144</v>
      </c>
      <c r="E49" s="22" t="s">
        <v>145</v>
      </c>
      <c r="F49" s="23">
        <v>44621</v>
      </c>
      <c r="G49" s="23">
        <v>44895</v>
      </c>
      <c r="H49" s="173"/>
      <c r="I49" s="60">
        <v>0.15</v>
      </c>
      <c r="J49" s="37"/>
      <c r="K49" s="37"/>
      <c r="L49" s="37"/>
      <c r="M49" s="37"/>
      <c r="N49" s="37"/>
      <c r="O49" s="37"/>
      <c r="P49" s="37">
        <v>0.33</v>
      </c>
      <c r="Q49" s="37"/>
      <c r="R49" s="37"/>
      <c r="S49" s="37"/>
      <c r="T49" s="37"/>
      <c r="U49" s="37"/>
      <c r="V49" s="37">
        <v>0.33</v>
      </c>
      <c r="W49" s="37"/>
      <c r="X49" s="37"/>
      <c r="Y49" s="37"/>
      <c r="Z49" s="37"/>
      <c r="AA49" s="37"/>
      <c r="AB49" s="37">
        <v>0.34</v>
      </c>
      <c r="AC49" s="37"/>
      <c r="AD49" s="37"/>
      <c r="AE49" s="37"/>
      <c r="AF49" s="37"/>
      <c r="AG49" s="37"/>
      <c r="AH49" s="37">
        <f t="shared" si="2"/>
        <v>1</v>
      </c>
      <c r="AI49" s="40">
        <f t="shared" si="2"/>
        <v>0</v>
      </c>
      <c r="AJ49" s="25" t="s">
        <v>146</v>
      </c>
      <c r="AK49" s="43" t="s">
        <v>78</v>
      </c>
      <c r="AL49" s="43" t="s">
        <v>78</v>
      </c>
      <c r="AM49" s="41" t="s">
        <v>102</v>
      </c>
      <c r="AN49" s="41" t="s">
        <v>103</v>
      </c>
      <c r="AO49" s="24" t="s">
        <v>44</v>
      </c>
      <c r="AP49" s="24" t="s">
        <v>45</v>
      </c>
      <c r="AQ49" s="72"/>
    </row>
    <row r="50" spans="1:43" s="42" customFormat="1" ht="42.75" hidden="1">
      <c r="A50" s="38" t="s">
        <v>37</v>
      </c>
      <c r="B50" s="39" t="s">
        <v>38</v>
      </c>
      <c r="C50" s="39">
        <v>526</v>
      </c>
      <c r="D50" s="22" t="s">
        <v>147</v>
      </c>
      <c r="E50" s="22" t="s">
        <v>148</v>
      </c>
      <c r="F50" s="23">
        <v>44593</v>
      </c>
      <c r="G50" s="23">
        <v>44620</v>
      </c>
      <c r="H50" s="173"/>
      <c r="I50" s="60">
        <v>0.05</v>
      </c>
      <c r="J50" s="37"/>
      <c r="K50" s="37"/>
      <c r="L50" s="37">
        <v>1</v>
      </c>
      <c r="M50" s="37"/>
      <c r="N50" s="37"/>
      <c r="O50" s="37"/>
      <c r="P50" s="37"/>
      <c r="Q50" s="37"/>
      <c r="R50" s="37"/>
      <c r="S50" s="37"/>
      <c r="T50" s="37"/>
      <c r="U50" s="37"/>
      <c r="V50" s="37"/>
      <c r="W50" s="37"/>
      <c r="X50" s="37"/>
      <c r="Y50" s="37"/>
      <c r="Z50" s="37"/>
      <c r="AA50" s="37"/>
      <c r="AB50" s="37"/>
      <c r="AC50" s="37"/>
      <c r="AD50" s="37"/>
      <c r="AE50" s="37"/>
      <c r="AF50" s="37"/>
      <c r="AG50" s="37"/>
      <c r="AH50" s="37">
        <f t="shared" si="2"/>
        <v>1</v>
      </c>
      <c r="AI50" s="40">
        <f t="shared" si="2"/>
        <v>0</v>
      </c>
      <c r="AJ50" s="25" t="s">
        <v>149</v>
      </c>
      <c r="AK50" s="43" t="s">
        <v>78</v>
      </c>
      <c r="AL50" s="43" t="s">
        <v>78</v>
      </c>
      <c r="AM50" s="41" t="s">
        <v>102</v>
      </c>
      <c r="AN50" s="41" t="s">
        <v>103</v>
      </c>
      <c r="AO50" s="24" t="s">
        <v>44</v>
      </c>
      <c r="AP50" s="24" t="s">
        <v>45</v>
      </c>
      <c r="AQ50" s="72"/>
    </row>
    <row r="51" spans="1:43" s="42" customFormat="1" ht="71.25" hidden="1">
      <c r="A51" s="38" t="s">
        <v>37</v>
      </c>
      <c r="B51" s="39" t="s">
        <v>38</v>
      </c>
      <c r="C51" s="39">
        <v>526</v>
      </c>
      <c r="D51" s="22" t="s">
        <v>147</v>
      </c>
      <c r="E51" s="22" t="s">
        <v>150</v>
      </c>
      <c r="F51" s="23">
        <v>44621</v>
      </c>
      <c r="G51" s="23">
        <v>44895</v>
      </c>
      <c r="H51" s="173"/>
      <c r="I51" s="60">
        <v>0.1</v>
      </c>
      <c r="J51" s="37"/>
      <c r="K51" s="37"/>
      <c r="L51" s="37"/>
      <c r="M51" s="37"/>
      <c r="N51" s="37"/>
      <c r="O51" s="37"/>
      <c r="P51" s="37"/>
      <c r="Q51" s="37"/>
      <c r="R51" s="37">
        <v>0.33333333333333337</v>
      </c>
      <c r="S51" s="37"/>
      <c r="T51" s="37"/>
      <c r="U51" s="37"/>
      <c r="V51" s="37"/>
      <c r="W51" s="37"/>
      <c r="X51" s="37">
        <v>0.33333333333333337</v>
      </c>
      <c r="Y51" s="37"/>
      <c r="Z51" s="37"/>
      <c r="AA51" s="37"/>
      <c r="AB51" s="37"/>
      <c r="AC51" s="37"/>
      <c r="AD51" s="37">
        <v>0.33333333333333337</v>
      </c>
      <c r="AE51" s="37"/>
      <c r="AF51" s="37"/>
      <c r="AG51" s="37"/>
      <c r="AH51" s="37">
        <f t="shared" si="2"/>
        <v>1</v>
      </c>
      <c r="AI51" s="40">
        <f t="shared" si="2"/>
        <v>0</v>
      </c>
      <c r="AJ51" s="25" t="s">
        <v>151</v>
      </c>
      <c r="AK51" s="43" t="s">
        <v>78</v>
      </c>
      <c r="AL51" s="43" t="s">
        <v>78</v>
      </c>
      <c r="AM51" s="41" t="s">
        <v>102</v>
      </c>
      <c r="AN51" s="41" t="s">
        <v>103</v>
      </c>
      <c r="AO51" s="24" t="s">
        <v>44</v>
      </c>
      <c r="AP51" s="24" t="s">
        <v>45</v>
      </c>
      <c r="AQ51" s="72"/>
    </row>
    <row r="52" spans="1:43" s="42" customFormat="1" ht="57" hidden="1" customHeight="1">
      <c r="A52" s="38" t="s">
        <v>37</v>
      </c>
      <c r="B52" s="39" t="s">
        <v>38</v>
      </c>
      <c r="C52" s="39">
        <v>526</v>
      </c>
      <c r="D52" s="22" t="s">
        <v>152</v>
      </c>
      <c r="E52" s="22" t="s">
        <v>153</v>
      </c>
      <c r="F52" s="23">
        <v>44774</v>
      </c>
      <c r="G52" s="23">
        <v>44834</v>
      </c>
      <c r="H52" s="173"/>
      <c r="I52" s="60">
        <v>0.01</v>
      </c>
      <c r="J52" s="37"/>
      <c r="K52" s="37"/>
      <c r="L52" s="37"/>
      <c r="M52" s="37"/>
      <c r="N52" s="37"/>
      <c r="O52" s="37"/>
      <c r="P52" s="37"/>
      <c r="Q52" s="37"/>
      <c r="R52" s="37"/>
      <c r="S52" s="37"/>
      <c r="T52" s="37"/>
      <c r="U52" s="37"/>
      <c r="V52" s="37"/>
      <c r="W52" s="37"/>
      <c r="X52" s="37">
        <v>0.5</v>
      </c>
      <c r="Y52" s="37"/>
      <c r="Z52" s="37">
        <v>0.5</v>
      </c>
      <c r="AA52" s="37"/>
      <c r="AB52" s="37"/>
      <c r="AC52" s="37"/>
      <c r="AD52" s="37"/>
      <c r="AE52" s="37"/>
      <c r="AF52" s="37"/>
      <c r="AG52" s="37"/>
      <c r="AH52" s="37">
        <f t="shared" si="2"/>
        <v>1</v>
      </c>
      <c r="AI52" s="40">
        <f t="shared" si="2"/>
        <v>0</v>
      </c>
      <c r="AJ52" s="25" t="s">
        <v>154</v>
      </c>
      <c r="AK52" s="43" t="s">
        <v>78</v>
      </c>
      <c r="AL52" s="43" t="s">
        <v>78</v>
      </c>
      <c r="AM52" s="41" t="s">
        <v>102</v>
      </c>
      <c r="AN52" s="41" t="s">
        <v>103</v>
      </c>
      <c r="AO52" s="24" t="s">
        <v>44</v>
      </c>
      <c r="AP52" s="24" t="s">
        <v>45</v>
      </c>
      <c r="AQ52" s="72"/>
    </row>
    <row r="53" spans="1:43" s="42" customFormat="1" ht="53.25" hidden="1" customHeight="1">
      <c r="A53" s="38" t="s">
        <v>37</v>
      </c>
      <c r="B53" s="39" t="s">
        <v>38</v>
      </c>
      <c r="C53" s="39">
        <v>526</v>
      </c>
      <c r="D53" s="22" t="s">
        <v>152</v>
      </c>
      <c r="E53" s="22" t="s">
        <v>155</v>
      </c>
      <c r="F53" s="23">
        <v>44621</v>
      </c>
      <c r="G53" s="23">
        <v>44923</v>
      </c>
      <c r="H53" s="173"/>
      <c r="I53" s="60">
        <v>0.04</v>
      </c>
      <c r="J53" s="37"/>
      <c r="K53" s="37"/>
      <c r="L53" s="37"/>
      <c r="M53" s="37"/>
      <c r="N53" s="37"/>
      <c r="O53" s="37"/>
      <c r="P53" s="37"/>
      <c r="Q53" s="37"/>
      <c r="R53" s="37"/>
      <c r="S53" s="37"/>
      <c r="T53" s="37">
        <v>0.5</v>
      </c>
      <c r="U53" s="37"/>
      <c r="V53" s="37"/>
      <c r="W53" s="37"/>
      <c r="X53" s="37"/>
      <c r="Y53" s="37"/>
      <c r="Z53" s="37"/>
      <c r="AA53" s="37"/>
      <c r="AB53" s="37"/>
      <c r="AC53" s="37"/>
      <c r="AD53" s="37"/>
      <c r="AE53" s="37"/>
      <c r="AF53" s="37">
        <v>0.5</v>
      </c>
      <c r="AG53" s="37"/>
      <c r="AH53" s="37">
        <f t="shared" si="2"/>
        <v>1</v>
      </c>
      <c r="AI53" s="40">
        <f t="shared" si="2"/>
        <v>0</v>
      </c>
      <c r="AJ53" s="25" t="s">
        <v>156</v>
      </c>
      <c r="AK53" s="43" t="s">
        <v>78</v>
      </c>
      <c r="AL53" s="43" t="s">
        <v>78</v>
      </c>
      <c r="AM53" s="41" t="s">
        <v>102</v>
      </c>
      <c r="AN53" s="41" t="s">
        <v>103</v>
      </c>
      <c r="AO53" s="24" t="s">
        <v>44</v>
      </c>
      <c r="AP53" s="24" t="s">
        <v>45</v>
      </c>
      <c r="AQ53" s="72"/>
    </row>
    <row r="54" spans="1:43" s="42" customFormat="1" ht="54.75" hidden="1" customHeight="1">
      <c r="A54" s="38" t="s">
        <v>37</v>
      </c>
      <c r="B54" s="39" t="s">
        <v>38</v>
      </c>
      <c r="C54" s="39">
        <v>527</v>
      </c>
      <c r="D54" s="22" t="s">
        <v>157</v>
      </c>
      <c r="E54" s="22" t="s">
        <v>158</v>
      </c>
      <c r="F54" s="23">
        <v>44593</v>
      </c>
      <c r="G54" s="23">
        <v>44712</v>
      </c>
      <c r="H54" s="173">
        <f>SUM(I54:I68)</f>
        <v>0.999</v>
      </c>
      <c r="I54" s="37">
        <v>6.6600000000000006E-2</v>
      </c>
      <c r="J54" s="37"/>
      <c r="K54" s="37"/>
      <c r="L54" s="37">
        <v>0.25</v>
      </c>
      <c r="M54" s="37"/>
      <c r="N54" s="37">
        <v>0.25</v>
      </c>
      <c r="O54" s="37"/>
      <c r="P54" s="37">
        <v>0.25</v>
      </c>
      <c r="Q54" s="37"/>
      <c r="R54" s="37">
        <v>0.25</v>
      </c>
      <c r="S54" s="37"/>
      <c r="T54" s="37"/>
      <c r="U54" s="37"/>
      <c r="V54" s="37"/>
      <c r="W54" s="37"/>
      <c r="X54" s="37"/>
      <c r="Y54" s="37"/>
      <c r="Z54" s="37"/>
      <c r="AA54" s="37"/>
      <c r="AB54" s="37"/>
      <c r="AC54" s="37"/>
      <c r="AD54" s="37"/>
      <c r="AE54" s="37"/>
      <c r="AF54" s="37"/>
      <c r="AG54" s="37"/>
      <c r="AH54" s="37">
        <f t="shared" si="2"/>
        <v>1</v>
      </c>
      <c r="AI54" s="40">
        <v>0</v>
      </c>
      <c r="AJ54" s="22" t="s">
        <v>159</v>
      </c>
      <c r="AK54" s="43" t="s">
        <v>78</v>
      </c>
      <c r="AL54" s="43" t="s">
        <v>78</v>
      </c>
      <c r="AM54" s="41" t="s">
        <v>55</v>
      </c>
      <c r="AN54" s="41" t="s">
        <v>160</v>
      </c>
      <c r="AO54" s="24" t="s">
        <v>44</v>
      </c>
      <c r="AP54" s="24" t="s">
        <v>45</v>
      </c>
      <c r="AQ54" s="72"/>
    </row>
    <row r="55" spans="1:43" s="42" customFormat="1" ht="54.75" hidden="1" customHeight="1">
      <c r="A55" s="38" t="s">
        <v>37</v>
      </c>
      <c r="B55" s="39" t="s">
        <v>38</v>
      </c>
      <c r="C55" s="39">
        <v>527</v>
      </c>
      <c r="D55" s="22" t="s">
        <v>157</v>
      </c>
      <c r="E55" s="22" t="s">
        <v>161</v>
      </c>
      <c r="F55" s="23">
        <v>44562</v>
      </c>
      <c r="G55" s="23">
        <v>44895</v>
      </c>
      <c r="H55" s="173"/>
      <c r="I55" s="37">
        <v>6.6600000000000006E-2</v>
      </c>
      <c r="J55" s="37">
        <v>0.09</v>
      </c>
      <c r="K55" s="37"/>
      <c r="L55" s="37">
        <v>0.09</v>
      </c>
      <c r="M55" s="37"/>
      <c r="N55" s="37">
        <v>0.09</v>
      </c>
      <c r="O55" s="37"/>
      <c r="P55" s="37">
        <v>0.09</v>
      </c>
      <c r="Q55" s="37"/>
      <c r="R55" s="37">
        <v>0.09</v>
      </c>
      <c r="S55" s="37"/>
      <c r="T55" s="37">
        <v>0.09</v>
      </c>
      <c r="U55" s="37"/>
      <c r="V55" s="37">
        <v>0.09</v>
      </c>
      <c r="W55" s="37"/>
      <c r="X55" s="37">
        <v>0.09</v>
      </c>
      <c r="Y55" s="37"/>
      <c r="Z55" s="37">
        <v>0.09</v>
      </c>
      <c r="AA55" s="37"/>
      <c r="AB55" s="37">
        <v>0.09</v>
      </c>
      <c r="AC55" s="37"/>
      <c r="AD55" s="37">
        <v>0.1</v>
      </c>
      <c r="AE55" s="37"/>
      <c r="AF55" s="37"/>
      <c r="AG55" s="37"/>
      <c r="AH55" s="37">
        <f t="shared" si="2"/>
        <v>0.99999999999999978</v>
      </c>
      <c r="AI55" s="40">
        <v>0</v>
      </c>
      <c r="AJ55" s="22" t="s">
        <v>162</v>
      </c>
      <c r="AK55" s="43" t="s">
        <v>78</v>
      </c>
      <c r="AL55" s="43" t="s">
        <v>78</v>
      </c>
      <c r="AM55" s="41" t="s">
        <v>55</v>
      </c>
      <c r="AN55" s="41" t="s">
        <v>160</v>
      </c>
      <c r="AO55" s="24" t="s">
        <v>44</v>
      </c>
      <c r="AP55" s="24" t="s">
        <v>45</v>
      </c>
      <c r="AQ55" s="72"/>
    </row>
    <row r="56" spans="1:43" s="42" customFormat="1" ht="72" hidden="1" customHeight="1">
      <c r="A56" s="38" t="s">
        <v>37</v>
      </c>
      <c r="B56" s="39" t="s">
        <v>38</v>
      </c>
      <c r="C56" s="39">
        <v>527</v>
      </c>
      <c r="D56" s="22" t="s">
        <v>157</v>
      </c>
      <c r="E56" s="22" t="s">
        <v>163</v>
      </c>
      <c r="F56" s="23">
        <v>44593</v>
      </c>
      <c r="G56" s="23">
        <v>44895</v>
      </c>
      <c r="H56" s="173"/>
      <c r="I56" s="37">
        <v>6.6600000000000006E-2</v>
      </c>
      <c r="J56" s="37"/>
      <c r="K56" s="37"/>
      <c r="L56" s="37">
        <v>0.1</v>
      </c>
      <c r="M56" s="37"/>
      <c r="N56" s="37">
        <v>0.1</v>
      </c>
      <c r="O56" s="37"/>
      <c r="P56" s="37">
        <v>0.1</v>
      </c>
      <c r="Q56" s="37"/>
      <c r="R56" s="37">
        <v>0.1</v>
      </c>
      <c r="S56" s="37"/>
      <c r="T56" s="37">
        <v>0.1</v>
      </c>
      <c r="U56" s="37"/>
      <c r="V56" s="37">
        <v>0.1</v>
      </c>
      <c r="W56" s="37"/>
      <c r="X56" s="37">
        <v>0.1</v>
      </c>
      <c r="Y56" s="37"/>
      <c r="Z56" s="37">
        <v>0.1</v>
      </c>
      <c r="AA56" s="37"/>
      <c r="AB56" s="37">
        <v>0.1</v>
      </c>
      <c r="AC56" s="37"/>
      <c r="AD56" s="37">
        <v>0.1</v>
      </c>
      <c r="AE56" s="37"/>
      <c r="AF56" s="37"/>
      <c r="AG56" s="37"/>
      <c r="AH56" s="37">
        <f t="shared" si="2"/>
        <v>0.99999999999999989</v>
      </c>
      <c r="AI56" s="40">
        <v>0</v>
      </c>
      <c r="AJ56" s="22" t="s">
        <v>164</v>
      </c>
      <c r="AK56" s="43" t="s">
        <v>78</v>
      </c>
      <c r="AL56" s="43" t="s">
        <v>78</v>
      </c>
      <c r="AM56" s="41" t="s">
        <v>55</v>
      </c>
      <c r="AN56" s="41" t="s">
        <v>160</v>
      </c>
      <c r="AO56" s="24" t="s">
        <v>44</v>
      </c>
      <c r="AP56" s="24" t="s">
        <v>45</v>
      </c>
      <c r="AQ56" s="72"/>
    </row>
    <row r="57" spans="1:43" s="42" customFormat="1" ht="54.75" hidden="1" customHeight="1">
      <c r="A57" s="38" t="s">
        <v>37</v>
      </c>
      <c r="B57" s="39" t="s">
        <v>38</v>
      </c>
      <c r="C57" s="39">
        <v>527</v>
      </c>
      <c r="D57" s="22" t="s">
        <v>157</v>
      </c>
      <c r="E57" s="22" t="s">
        <v>165</v>
      </c>
      <c r="F57" s="23">
        <v>44743</v>
      </c>
      <c r="G57" s="23">
        <v>44804</v>
      </c>
      <c r="H57" s="173"/>
      <c r="I57" s="37">
        <v>6.6600000000000006E-2</v>
      </c>
      <c r="J57" s="37"/>
      <c r="K57" s="37"/>
      <c r="L57" s="37"/>
      <c r="M57" s="37"/>
      <c r="N57" s="37"/>
      <c r="O57" s="37"/>
      <c r="P57" s="37"/>
      <c r="Q57" s="37"/>
      <c r="R57" s="37"/>
      <c r="S57" s="37"/>
      <c r="T57" s="37"/>
      <c r="U57" s="37"/>
      <c r="V57" s="37">
        <v>0.5</v>
      </c>
      <c r="W57" s="37"/>
      <c r="X57" s="37">
        <v>0.5</v>
      </c>
      <c r="Y57" s="37"/>
      <c r="Z57" s="37"/>
      <c r="AA57" s="37"/>
      <c r="AB57" s="37"/>
      <c r="AC57" s="37"/>
      <c r="AD57" s="37"/>
      <c r="AE57" s="37"/>
      <c r="AF57" s="37"/>
      <c r="AG57" s="37"/>
      <c r="AH57" s="37">
        <f t="shared" si="2"/>
        <v>1</v>
      </c>
      <c r="AI57" s="40">
        <v>0</v>
      </c>
      <c r="AJ57" s="22" t="s">
        <v>166</v>
      </c>
      <c r="AK57" s="43" t="s">
        <v>78</v>
      </c>
      <c r="AL57" s="43" t="s">
        <v>78</v>
      </c>
      <c r="AM57" s="41" t="s">
        <v>55</v>
      </c>
      <c r="AN57" s="41" t="s">
        <v>160</v>
      </c>
      <c r="AO57" s="24" t="s">
        <v>44</v>
      </c>
      <c r="AP57" s="24" t="s">
        <v>45</v>
      </c>
      <c r="AQ57" s="72"/>
    </row>
    <row r="58" spans="1:43" s="42" customFormat="1" ht="54.75" hidden="1" customHeight="1">
      <c r="A58" s="38" t="s">
        <v>37</v>
      </c>
      <c r="B58" s="39" t="s">
        <v>38</v>
      </c>
      <c r="C58" s="39">
        <v>527</v>
      </c>
      <c r="D58" s="22" t="s">
        <v>157</v>
      </c>
      <c r="E58" s="22" t="s">
        <v>167</v>
      </c>
      <c r="F58" s="23">
        <v>44652</v>
      </c>
      <c r="G58" s="23">
        <v>44864</v>
      </c>
      <c r="H58" s="173"/>
      <c r="I58" s="37">
        <v>6.6600000000000006E-2</v>
      </c>
      <c r="J58" s="37"/>
      <c r="K58" s="37"/>
      <c r="L58" s="37"/>
      <c r="M58" s="37"/>
      <c r="N58" s="37"/>
      <c r="O58" s="37"/>
      <c r="P58" s="37">
        <v>0.15</v>
      </c>
      <c r="Q58" s="37"/>
      <c r="R58" s="37">
        <v>0.15</v>
      </c>
      <c r="S58" s="37"/>
      <c r="T58" s="37">
        <v>0.15</v>
      </c>
      <c r="U58" s="37"/>
      <c r="V58" s="37">
        <v>0.15</v>
      </c>
      <c r="W58" s="37"/>
      <c r="X58" s="37">
        <v>0.15</v>
      </c>
      <c r="Y58" s="37"/>
      <c r="Z58" s="37">
        <v>0.15</v>
      </c>
      <c r="AA58" s="37"/>
      <c r="AB58" s="37">
        <v>0.1</v>
      </c>
      <c r="AC58" s="37"/>
      <c r="AD58" s="37"/>
      <c r="AE58" s="37"/>
      <c r="AF58" s="37"/>
      <c r="AG58" s="37"/>
      <c r="AH58" s="37">
        <f t="shared" si="2"/>
        <v>1</v>
      </c>
      <c r="AI58" s="40">
        <v>0</v>
      </c>
      <c r="AJ58" s="22" t="s">
        <v>168</v>
      </c>
      <c r="AK58" s="43" t="s">
        <v>78</v>
      </c>
      <c r="AL58" s="43" t="s">
        <v>78</v>
      </c>
      <c r="AM58" s="41" t="s">
        <v>55</v>
      </c>
      <c r="AN58" s="41" t="s">
        <v>160</v>
      </c>
      <c r="AO58" s="24" t="s">
        <v>44</v>
      </c>
      <c r="AP58" s="24" t="s">
        <v>45</v>
      </c>
      <c r="AQ58" s="72"/>
    </row>
    <row r="59" spans="1:43" s="42" customFormat="1" ht="54.75" hidden="1" customHeight="1">
      <c r="A59" s="38" t="s">
        <v>37</v>
      </c>
      <c r="B59" s="39" t="s">
        <v>38</v>
      </c>
      <c r="C59" s="39">
        <v>527</v>
      </c>
      <c r="D59" s="22" t="s">
        <v>157</v>
      </c>
      <c r="E59" s="22" t="s">
        <v>169</v>
      </c>
      <c r="F59" s="23">
        <v>44621</v>
      </c>
      <c r="G59" s="23">
        <v>44712</v>
      </c>
      <c r="H59" s="173"/>
      <c r="I59" s="37">
        <v>6.6600000000000006E-2</v>
      </c>
      <c r="J59" s="37"/>
      <c r="K59" s="37"/>
      <c r="L59" s="37"/>
      <c r="M59" s="37"/>
      <c r="N59" s="37">
        <v>0.3</v>
      </c>
      <c r="O59" s="37"/>
      <c r="P59" s="37">
        <v>0.3</v>
      </c>
      <c r="Q59" s="37"/>
      <c r="R59" s="37">
        <v>0.4</v>
      </c>
      <c r="S59" s="37"/>
      <c r="T59" s="37"/>
      <c r="U59" s="37"/>
      <c r="V59" s="37"/>
      <c r="W59" s="37"/>
      <c r="X59" s="37"/>
      <c r="Y59" s="37"/>
      <c r="Z59" s="37"/>
      <c r="AA59" s="37"/>
      <c r="AB59" s="37"/>
      <c r="AC59" s="37"/>
      <c r="AD59" s="37"/>
      <c r="AE59" s="37"/>
      <c r="AF59" s="37"/>
      <c r="AG59" s="37"/>
      <c r="AH59" s="37">
        <f t="shared" si="2"/>
        <v>1</v>
      </c>
      <c r="AI59" s="40">
        <v>0</v>
      </c>
      <c r="AJ59" s="22" t="s">
        <v>170</v>
      </c>
      <c r="AK59" s="43" t="s">
        <v>78</v>
      </c>
      <c r="AL59" s="43" t="s">
        <v>78</v>
      </c>
      <c r="AM59" s="41" t="s">
        <v>55</v>
      </c>
      <c r="AN59" s="41" t="s">
        <v>160</v>
      </c>
      <c r="AO59" s="24" t="s">
        <v>44</v>
      </c>
      <c r="AP59" s="24" t="s">
        <v>45</v>
      </c>
      <c r="AQ59" s="72"/>
    </row>
    <row r="60" spans="1:43" s="42" customFormat="1" ht="54.75" hidden="1" customHeight="1">
      <c r="A60" s="38" t="s">
        <v>37</v>
      </c>
      <c r="B60" s="39" t="s">
        <v>38</v>
      </c>
      <c r="C60" s="39">
        <v>527</v>
      </c>
      <c r="D60" s="22" t="s">
        <v>157</v>
      </c>
      <c r="E60" s="22" t="s">
        <v>171</v>
      </c>
      <c r="F60" s="23">
        <v>44621</v>
      </c>
      <c r="G60" s="23">
        <v>44712</v>
      </c>
      <c r="H60" s="173"/>
      <c r="I60" s="37">
        <v>6.6600000000000006E-2</v>
      </c>
      <c r="J60" s="37"/>
      <c r="K60" s="37"/>
      <c r="L60" s="37"/>
      <c r="M60" s="37"/>
      <c r="N60" s="37">
        <v>0.3</v>
      </c>
      <c r="O60" s="37"/>
      <c r="P60" s="37">
        <v>0.3</v>
      </c>
      <c r="Q60" s="37"/>
      <c r="R60" s="37">
        <v>0.4</v>
      </c>
      <c r="S60" s="37"/>
      <c r="T60" s="37"/>
      <c r="U60" s="37"/>
      <c r="V60" s="37"/>
      <c r="W60" s="37"/>
      <c r="X60" s="37"/>
      <c r="Y60" s="37"/>
      <c r="Z60" s="37"/>
      <c r="AA60" s="37"/>
      <c r="AB60" s="37"/>
      <c r="AC60" s="37"/>
      <c r="AD60" s="37"/>
      <c r="AE60" s="37"/>
      <c r="AF60" s="37"/>
      <c r="AG60" s="37"/>
      <c r="AH60" s="37">
        <f t="shared" si="2"/>
        <v>1</v>
      </c>
      <c r="AI60" s="40">
        <v>0</v>
      </c>
      <c r="AJ60" s="22" t="s">
        <v>172</v>
      </c>
      <c r="AK60" s="43" t="s">
        <v>78</v>
      </c>
      <c r="AL60" s="43" t="s">
        <v>78</v>
      </c>
      <c r="AM60" s="41" t="s">
        <v>55</v>
      </c>
      <c r="AN60" s="41" t="s">
        <v>160</v>
      </c>
      <c r="AO60" s="24" t="s">
        <v>44</v>
      </c>
      <c r="AP60" s="24" t="s">
        <v>45</v>
      </c>
      <c r="AQ60" s="72"/>
    </row>
    <row r="61" spans="1:43" s="42" customFormat="1" ht="54.75" hidden="1" customHeight="1">
      <c r="A61" s="38" t="s">
        <v>37</v>
      </c>
      <c r="B61" s="39" t="s">
        <v>38</v>
      </c>
      <c r="C61" s="39">
        <v>527</v>
      </c>
      <c r="D61" s="22" t="s">
        <v>157</v>
      </c>
      <c r="E61" s="22" t="s">
        <v>173</v>
      </c>
      <c r="F61" s="23">
        <v>44713</v>
      </c>
      <c r="G61" s="23">
        <v>44804</v>
      </c>
      <c r="H61" s="173"/>
      <c r="I61" s="37">
        <v>6.6600000000000006E-2</v>
      </c>
      <c r="J61" s="37"/>
      <c r="K61" s="37"/>
      <c r="L61" s="37"/>
      <c r="M61" s="37"/>
      <c r="N61" s="37"/>
      <c r="O61" s="37"/>
      <c r="P61" s="37"/>
      <c r="Q61" s="37"/>
      <c r="R61" s="37"/>
      <c r="S61" s="37"/>
      <c r="T61" s="37">
        <v>0.3</v>
      </c>
      <c r="U61" s="37"/>
      <c r="V61" s="37">
        <v>0.3</v>
      </c>
      <c r="W61" s="37"/>
      <c r="X61" s="37">
        <v>0.4</v>
      </c>
      <c r="Y61" s="37"/>
      <c r="Z61" s="37"/>
      <c r="AA61" s="37"/>
      <c r="AB61" s="37"/>
      <c r="AC61" s="37"/>
      <c r="AD61" s="37"/>
      <c r="AE61" s="37"/>
      <c r="AF61" s="37"/>
      <c r="AG61" s="37"/>
      <c r="AH61" s="37">
        <f t="shared" si="2"/>
        <v>1</v>
      </c>
      <c r="AI61" s="40">
        <v>0</v>
      </c>
      <c r="AJ61" s="22" t="s">
        <v>174</v>
      </c>
      <c r="AK61" s="43" t="s">
        <v>78</v>
      </c>
      <c r="AL61" s="43" t="s">
        <v>78</v>
      </c>
      <c r="AM61" s="41" t="s">
        <v>55</v>
      </c>
      <c r="AN61" s="41" t="s">
        <v>160</v>
      </c>
      <c r="AO61" s="24" t="s">
        <v>44</v>
      </c>
      <c r="AP61" s="24" t="s">
        <v>45</v>
      </c>
      <c r="AQ61" s="72"/>
    </row>
    <row r="62" spans="1:43" s="42" customFormat="1" ht="54.75" hidden="1" customHeight="1">
      <c r="A62" s="38" t="s">
        <v>37</v>
      </c>
      <c r="B62" s="39" t="s">
        <v>38</v>
      </c>
      <c r="C62" s="39">
        <v>527</v>
      </c>
      <c r="D62" s="22" t="s">
        <v>157</v>
      </c>
      <c r="E62" s="22" t="s">
        <v>175</v>
      </c>
      <c r="F62" s="23">
        <v>44593</v>
      </c>
      <c r="G62" s="23">
        <v>44773</v>
      </c>
      <c r="H62" s="173"/>
      <c r="I62" s="37">
        <v>6.6600000000000006E-2</v>
      </c>
      <c r="J62" s="37"/>
      <c r="K62" s="37"/>
      <c r="L62" s="37">
        <v>0.05</v>
      </c>
      <c r="M62" s="37"/>
      <c r="N62" s="37">
        <v>0.15</v>
      </c>
      <c r="O62" s="37"/>
      <c r="P62" s="37">
        <v>0.2</v>
      </c>
      <c r="Q62" s="37"/>
      <c r="R62" s="37">
        <v>0.2</v>
      </c>
      <c r="S62" s="37"/>
      <c r="T62" s="37">
        <v>0.2</v>
      </c>
      <c r="U62" s="37"/>
      <c r="V62" s="37">
        <v>0.2</v>
      </c>
      <c r="W62" s="37"/>
      <c r="X62" s="37"/>
      <c r="Y62" s="37"/>
      <c r="Z62" s="37"/>
      <c r="AA62" s="37"/>
      <c r="AB62" s="37"/>
      <c r="AC62" s="37"/>
      <c r="AD62" s="37"/>
      <c r="AE62" s="37"/>
      <c r="AF62" s="37"/>
      <c r="AG62" s="37"/>
      <c r="AH62" s="37">
        <f t="shared" si="2"/>
        <v>1</v>
      </c>
      <c r="AI62" s="40">
        <v>0</v>
      </c>
      <c r="AJ62" s="22" t="s">
        <v>176</v>
      </c>
      <c r="AK62" s="43" t="s">
        <v>78</v>
      </c>
      <c r="AL62" s="43" t="s">
        <v>78</v>
      </c>
      <c r="AM62" s="41" t="s">
        <v>55</v>
      </c>
      <c r="AN62" s="41" t="s">
        <v>160</v>
      </c>
      <c r="AO62" s="24" t="s">
        <v>44</v>
      </c>
      <c r="AP62" s="24" t="s">
        <v>45</v>
      </c>
      <c r="AQ62" s="72"/>
    </row>
    <row r="63" spans="1:43" s="42" customFormat="1" ht="54.75" hidden="1" customHeight="1">
      <c r="A63" s="38" t="s">
        <v>37</v>
      </c>
      <c r="B63" s="39" t="s">
        <v>38</v>
      </c>
      <c r="C63" s="39">
        <v>527</v>
      </c>
      <c r="D63" s="22" t="s">
        <v>157</v>
      </c>
      <c r="E63" s="22" t="s">
        <v>177</v>
      </c>
      <c r="F63" s="23">
        <v>44593</v>
      </c>
      <c r="G63" s="23">
        <v>44773</v>
      </c>
      <c r="H63" s="173"/>
      <c r="I63" s="37">
        <v>6.6600000000000006E-2</v>
      </c>
      <c r="J63" s="37"/>
      <c r="K63" s="37"/>
      <c r="L63" s="37">
        <v>0.05</v>
      </c>
      <c r="M63" s="37"/>
      <c r="N63" s="37">
        <v>0.15</v>
      </c>
      <c r="O63" s="37"/>
      <c r="P63" s="37">
        <v>0.2</v>
      </c>
      <c r="Q63" s="37"/>
      <c r="R63" s="37">
        <v>0.2</v>
      </c>
      <c r="S63" s="37"/>
      <c r="T63" s="37">
        <v>0.2</v>
      </c>
      <c r="U63" s="37"/>
      <c r="V63" s="37">
        <v>0.2</v>
      </c>
      <c r="W63" s="37"/>
      <c r="X63" s="37"/>
      <c r="Y63" s="37"/>
      <c r="Z63" s="37"/>
      <c r="AA63" s="37"/>
      <c r="AB63" s="37"/>
      <c r="AC63" s="37"/>
      <c r="AD63" s="37"/>
      <c r="AE63" s="37"/>
      <c r="AF63" s="37"/>
      <c r="AG63" s="37"/>
      <c r="AH63" s="37">
        <f t="shared" si="2"/>
        <v>1</v>
      </c>
      <c r="AI63" s="40">
        <v>0</v>
      </c>
      <c r="AJ63" s="22" t="s">
        <v>176</v>
      </c>
      <c r="AK63" s="43" t="s">
        <v>78</v>
      </c>
      <c r="AL63" s="43" t="s">
        <v>78</v>
      </c>
      <c r="AM63" s="41" t="s">
        <v>55</v>
      </c>
      <c r="AN63" s="41" t="s">
        <v>160</v>
      </c>
      <c r="AO63" s="24" t="s">
        <v>44</v>
      </c>
      <c r="AP63" s="24" t="s">
        <v>45</v>
      </c>
      <c r="AQ63" s="72"/>
    </row>
    <row r="64" spans="1:43" s="42" customFormat="1" ht="54.75" hidden="1" customHeight="1">
      <c r="A64" s="38" t="s">
        <v>37</v>
      </c>
      <c r="B64" s="39" t="s">
        <v>38</v>
      </c>
      <c r="C64" s="39">
        <v>527</v>
      </c>
      <c r="D64" s="22" t="s">
        <v>157</v>
      </c>
      <c r="E64" s="22" t="s">
        <v>178</v>
      </c>
      <c r="F64" s="23">
        <v>44593</v>
      </c>
      <c r="G64" s="23">
        <v>44773</v>
      </c>
      <c r="H64" s="173"/>
      <c r="I64" s="37">
        <v>6.6600000000000006E-2</v>
      </c>
      <c r="J64" s="37"/>
      <c r="K64" s="37"/>
      <c r="L64" s="37">
        <v>0.05</v>
      </c>
      <c r="M64" s="37"/>
      <c r="N64" s="37">
        <v>0.15</v>
      </c>
      <c r="O64" s="37"/>
      <c r="P64" s="37">
        <v>0.2</v>
      </c>
      <c r="Q64" s="37"/>
      <c r="R64" s="37">
        <v>0.2</v>
      </c>
      <c r="S64" s="37"/>
      <c r="T64" s="37">
        <v>0.2</v>
      </c>
      <c r="U64" s="37"/>
      <c r="V64" s="37">
        <v>0.2</v>
      </c>
      <c r="W64" s="37"/>
      <c r="X64" s="37"/>
      <c r="Y64" s="37"/>
      <c r="Z64" s="37"/>
      <c r="AA64" s="37"/>
      <c r="AB64" s="37"/>
      <c r="AC64" s="37"/>
      <c r="AD64" s="37"/>
      <c r="AE64" s="37"/>
      <c r="AF64" s="37"/>
      <c r="AG64" s="37"/>
      <c r="AH64" s="37">
        <f t="shared" si="2"/>
        <v>1</v>
      </c>
      <c r="AI64" s="40">
        <v>0</v>
      </c>
      <c r="AJ64" s="22" t="s">
        <v>176</v>
      </c>
      <c r="AK64" s="43" t="s">
        <v>78</v>
      </c>
      <c r="AL64" s="43" t="s">
        <v>78</v>
      </c>
      <c r="AM64" s="41" t="s">
        <v>55</v>
      </c>
      <c r="AN64" s="41" t="s">
        <v>160</v>
      </c>
      <c r="AO64" s="24" t="s">
        <v>44</v>
      </c>
      <c r="AP64" s="24" t="s">
        <v>45</v>
      </c>
      <c r="AQ64" s="72"/>
    </row>
    <row r="65" spans="1:43" s="42" customFormat="1" ht="54.75" hidden="1" customHeight="1">
      <c r="A65" s="38" t="s">
        <v>37</v>
      </c>
      <c r="B65" s="39" t="s">
        <v>38</v>
      </c>
      <c r="C65" s="39">
        <v>527</v>
      </c>
      <c r="D65" s="22" t="s">
        <v>157</v>
      </c>
      <c r="E65" s="22" t="s">
        <v>179</v>
      </c>
      <c r="F65" s="23">
        <v>44593</v>
      </c>
      <c r="G65" s="23">
        <v>44773</v>
      </c>
      <c r="H65" s="173"/>
      <c r="I65" s="37">
        <v>6.6600000000000006E-2</v>
      </c>
      <c r="J65" s="37"/>
      <c r="K65" s="37"/>
      <c r="L65" s="37">
        <v>0.05</v>
      </c>
      <c r="M65" s="37"/>
      <c r="N65" s="37">
        <v>0.15</v>
      </c>
      <c r="O65" s="37"/>
      <c r="P65" s="37">
        <v>0.2</v>
      </c>
      <c r="Q65" s="37"/>
      <c r="R65" s="37">
        <v>0.2</v>
      </c>
      <c r="S65" s="37"/>
      <c r="T65" s="37">
        <v>0.2</v>
      </c>
      <c r="U65" s="37"/>
      <c r="V65" s="37">
        <v>0.2</v>
      </c>
      <c r="W65" s="37"/>
      <c r="X65" s="37"/>
      <c r="Y65" s="37"/>
      <c r="Z65" s="37"/>
      <c r="AA65" s="37"/>
      <c r="AB65" s="37"/>
      <c r="AC65" s="37"/>
      <c r="AD65" s="37"/>
      <c r="AE65" s="37"/>
      <c r="AF65" s="37"/>
      <c r="AG65" s="37"/>
      <c r="AH65" s="37">
        <f t="shared" si="2"/>
        <v>1</v>
      </c>
      <c r="AI65" s="40">
        <v>0</v>
      </c>
      <c r="AJ65" s="22" t="s">
        <v>176</v>
      </c>
      <c r="AK65" s="43" t="s">
        <v>78</v>
      </c>
      <c r="AL65" s="43" t="s">
        <v>78</v>
      </c>
      <c r="AM65" s="41" t="s">
        <v>55</v>
      </c>
      <c r="AN65" s="41" t="s">
        <v>160</v>
      </c>
      <c r="AO65" s="24" t="s">
        <v>44</v>
      </c>
      <c r="AP65" s="24" t="s">
        <v>45</v>
      </c>
      <c r="AQ65" s="72"/>
    </row>
    <row r="66" spans="1:43" s="42" customFormat="1" ht="54.75" hidden="1" customHeight="1">
      <c r="A66" s="38" t="s">
        <v>37</v>
      </c>
      <c r="B66" s="39" t="s">
        <v>38</v>
      </c>
      <c r="C66" s="39">
        <v>527</v>
      </c>
      <c r="D66" s="22" t="s">
        <v>157</v>
      </c>
      <c r="E66" s="22" t="s">
        <v>180</v>
      </c>
      <c r="F66" s="23">
        <v>44593</v>
      </c>
      <c r="G66" s="23">
        <v>44773</v>
      </c>
      <c r="H66" s="173"/>
      <c r="I66" s="37">
        <v>6.6600000000000006E-2</v>
      </c>
      <c r="J66" s="37"/>
      <c r="K66" s="37"/>
      <c r="L66" s="37">
        <v>0.05</v>
      </c>
      <c r="M66" s="37"/>
      <c r="N66" s="37">
        <v>0.15</v>
      </c>
      <c r="O66" s="37"/>
      <c r="P66" s="37">
        <v>0.2</v>
      </c>
      <c r="Q66" s="37"/>
      <c r="R66" s="37">
        <v>0.2</v>
      </c>
      <c r="S66" s="37"/>
      <c r="T66" s="37">
        <v>0.2</v>
      </c>
      <c r="U66" s="37"/>
      <c r="V66" s="37">
        <v>0.2</v>
      </c>
      <c r="W66" s="37"/>
      <c r="X66" s="37"/>
      <c r="Y66" s="37"/>
      <c r="Z66" s="37"/>
      <c r="AA66" s="37"/>
      <c r="AB66" s="37"/>
      <c r="AC66" s="37"/>
      <c r="AD66" s="37"/>
      <c r="AE66" s="37"/>
      <c r="AF66" s="37"/>
      <c r="AG66" s="37"/>
      <c r="AH66" s="37">
        <f t="shared" si="2"/>
        <v>1</v>
      </c>
      <c r="AI66" s="40">
        <v>0</v>
      </c>
      <c r="AJ66" s="22" t="s">
        <v>176</v>
      </c>
      <c r="AK66" s="43" t="s">
        <v>78</v>
      </c>
      <c r="AL66" s="43" t="s">
        <v>78</v>
      </c>
      <c r="AM66" s="41" t="s">
        <v>55</v>
      </c>
      <c r="AN66" s="41" t="s">
        <v>160</v>
      </c>
      <c r="AO66" s="24" t="s">
        <v>44</v>
      </c>
      <c r="AP66" s="24" t="s">
        <v>45</v>
      </c>
      <c r="AQ66" s="72"/>
    </row>
    <row r="67" spans="1:43" s="42" customFormat="1" ht="54.75" hidden="1" customHeight="1">
      <c r="A67" s="38" t="s">
        <v>37</v>
      </c>
      <c r="B67" s="39" t="s">
        <v>38</v>
      </c>
      <c r="C67" s="39">
        <v>527</v>
      </c>
      <c r="D67" s="22" t="s">
        <v>157</v>
      </c>
      <c r="E67" s="22" t="s">
        <v>181</v>
      </c>
      <c r="F67" s="23">
        <v>44713</v>
      </c>
      <c r="G67" s="23">
        <v>44834</v>
      </c>
      <c r="H67" s="173"/>
      <c r="I67" s="37">
        <v>6.6600000000000006E-2</v>
      </c>
      <c r="J67" s="37"/>
      <c r="K67" s="37"/>
      <c r="L67" s="37"/>
      <c r="M67" s="37"/>
      <c r="N67" s="37"/>
      <c r="O67" s="37"/>
      <c r="P67" s="37"/>
      <c r="Q67" s="37"/>
      <c r="R67" s="37"/>
      <c r="S67" s="37"/>
      <c r="T67" s="37">
        <v>0.1</v>
      </c>
      <c r="U67" s="37"/>
      <c r="V67" s="37">
        <v>0.25</v>
      </c>
      <c r="W67" s="37"/>
      <c r="X67" s="37">
        <v>0.25</v>
      </c>
      <c r="Y67" s="37"/>
      <c r="Z67" s="37">
        <v>0.4</v>
      </c>
      <c r="AA67" s="37"/>
      <c r="AB67" s="37"/>
      <c r="AC67" s="37"/>
      <c r="AD67" s="37"/>
      <c r="AE67" s="37"/>
      <c r="AF67" s="37"/>
      <c r="AG67" s="37"/>
      <c r="AH67" s="37">
        <f t="shared" si="2"/>
        <v>1</v>
      </c>
      <c r="AI67" s="40">
        <v>0</v>
      </c>
      <c r="AJ67" s="22" t="s">
        <v>182</v>
      </c>
      <c r="AK67" s="43" t="s">
        <v>78</v>
      </c>
      <c r="AL67" s="43" t="s">
        <v>78</v>
      </c>
      <c r="AM67" s="41" t="s">
        <v>55</v>
      </c>
      <c r="AN67" s="41" t="s">
        <v>160</v>
      </c>
      <c r="AO67" s="24" t="s">
        <v>44</v>
      </c>
      <c r="AP67" s="24" t="s">
        <v>45</v>
      </c>
      <c r="AQ67" s="72"/>
    </row>
    <row r="68" spans="1:43" s="42" customFormat="1" ht="54.75" hidden="1" customHeight="1">
      <c r="A68" s="38" t="s">
        <v>37</v>
      </c>
      <c r="B68" s="39" t="s">
        <v>38</v>
      </c>
      <c r="C68" s="39">
        <v>527</v>
      </c>
      <c r="D68" s="22" t="s">
        <v>157</v>
      </c>
      <c r="E68" s="22" t="s">
        <v>183</v>
      </c>
      <c r="F68" s="23">
        <v>44713</v>
      </c>
      <c r="G68" s="23">
        <v>44834</v>
      </c>
      <c r="H68" s="173"/>
      <c r="I68" s="37">
        <v>6.6600000000000006E-2</v>
      </c>
      <c r="J68" s="37"/>
      <c r="K68" s="37"/>
      <c r="L68" s="37"/>
      <c r="M68" s="37"/>
      <c r="N68" s="37"/>
      <c r="O68" s="37"/>
      <c r="P68" s="37"/>
      <c r="Q68" s="37"/>
      <c r="R68" s="37"/>
      <c r="S68" s="37"/>
      <c r="T68" s="37">
        <v>0.1</v>
      </c>
      <c r="U68" s="37"/>
      <c r="V68" s="37">
        <v>0.25</v>
      </c>
      <c r="W68" s="37"/>
      <c r="X68" s="37">
        <v>0.25</v>
      </c>
      <c r="Y68" s="37"/>
      <c r="Z68" s="37">
        <v>0.4</v>
      </c>
      <c r="AA68" s="37"/>
      <c r="AB68" s="37"/>
      <c r="AC68" s="37"/>
      <c r="AD68" s="37"/>
      <c r="AE68" s="37"/>
      <c r="AF68" s="37"/>
      <c r="AG68" s="37"/>
      <c r="AH68" s="37">
        <f t="shared" si="2"/>
        <v>1</v>
      </c>
      <c r="AI68" s="40">
        <v>0</v>
      </c>
      <c r="AJ68" s="22" t="s">
        <v>182</v>
      </c>
      <c r="AK68" s="43" t="s">
        <v>78</v>
      </c>
      <c r="AL68" s="43" t="s">
        <v>78</v>
      </c>
      <c r="AM68" s="41" t="s">
        <v>55</v>
      </c>
      <c r="AN68" s="41" t="s">
        <v>160</v>
      </c>
      <c r="AO68" s="24" t="s">
        <v>44</v>
      </c>
      <c r="AP68" s="24" t="s">
        <v>45</v>
      </c>
      <c r="AQ68" s="72"/>
    </row>
    <row r="69" spans="1:43" s="42" customFormat="1" ht="42.75" hidden="1" customHeight="1">
      <c r="A69" s="38" t="s">
        <v>37</v>
      </c>
      <c r="B69" s="39" t="s">
        <v>38</v>
      </c>
      <c r="C69" s="39">
        <v>527</v>
      </c>
      <c r="D69" s="22" t="s">
        <v>184</v>
      </c>
      <c r="E69" s="22" t="s">
        <v>185</v>
      </c>
      <c r="F69" s="23">
        <v>44593</v>
      </c>
      <c r="G69" s="23">
        <v>44680</v>
      </c>
      <c r="H69" s="173">
        <f>+I69+I70+I71+I72+I73</f>
        <v>1</v>
      </c>
      <c r="I69" s="60">
        <v>0.2</v>
      </c>
      <c r="J69" s="37"/>
      <c r="K69" s="37"/>
      <c r="L69" s="37">
        <v>0.15</v>
      </c>
      <c r="M69" s="37"/>
      <c r="N69" s="37">
        <v>0.35</v>
      </c>
      <c r="O69" s="37"/>
      <c r="P69" s="37">
        <v>0.5</v>
      </c>
      <c r="Q69" s="37"/>
      <c r="R69" s="37"/>
      <c r="S69" s="37"/>
      <c r="T69" s="37"/>
      <c r="U69" s="37"/>
      <c r="V69" s="37"/>
      <c r="W69" s="37"/>
      <c r="X69" s="37"/>
      <c r="Y69" s="37"/>
      <c r="Z69" s="37"/>
      <c r="AA69" s="37"/>
      <c r="AB69" s="37"/>
      <c r="AC69" s="37"/>
      <c r="AD69" s="37"/>
      <c r="AE69" s="37"/>
      <c r="AF69" s="37"/>
      <c r="AG69" s="37"/>
      <c r="AH69" s="37">
        <f t="shared" si="2"/>
        <v>1</v>
      </c>
      <c r="AI69" s="40">
        <v>0</v>
      </c>
      <c r="AJ69" s="26" t="s">
        <v>186</v>
      </c>
      <c r="AK69" s="43" t="s">
        <v>78</v>
      </c>
      <c r="AL69" s="43" t="s">
        <v>78</v>
      </c>
      <c r="AM69" s="41" t="s">
        <v>42</v>
      </c>
      <c r="AN69" s="41" t="s">
        <v>160</v>
      </c>
      <c r="AO69" s="24" t="s">
        <v>187</v>
      </c>
      <c r="AP69" s="24" t="s">
        <v>45</v>
      </c>
      <c r="AQ69" s="72"/>
    </row>
    <row r="70" spans="1:43" s="42" customFormat="1" ht="57" hidden="1">
      <c r="A70" s="38" t="s">
        <v>37</v>
      </c>
      <c r="B70" s="39" t="s">
        <v>38</v>
      </c>
      <c r="C70" s="39">
        <v>527</v>
      </c>
      <c r="D70" s="22" t="s">
        <v>184</v>
      </c>
      <c r="E70" s="22" t="s">
        <v>188</v>
      </c>
      <c r="F70" s="23">
        <v>44564</v>
      </c>
      <c r="G70" s="23">
        <v>44925</v>
      </c>
      <c r="H70" s="173"/>
      <c r="I70" s="60">
        <v>0.2</v>
      </c>
      <c r="J70" s="37">
        <v>0.4</v>
      </c>
      <c r="K70" s="37"/>
      <c r="L70" s="37"/>
      <c r="M70" s="37"/>
      <c r="N70" s="37"/>
      <c r="O70" s="37"/>
      <c r="P70" s="37">
        <v>0.2</v>
      </c>
      <c r="Q70" s="37"/>
      <c r="R70" s="37"/>
      <c r="S70" s="37"/>
      <c r="T70" s="37"/>
      <c r="U70" s="37"/>
      <c r="V70" s="37"/>
      <c r="W70" s="37"/>
      <c r="X70" s="37">
        <v>0.2</v>
      </c>
      <c r="Y70" s="37"/>
      <c r="Z70" s="37"/>
      <c r="AA70" s="37"/>
      <c r="AB70" s="37"/>
      <c r="AC70" s="37"/>
      <c r="AD70" s="37"/>
      <c r="AE70" s="37"/>
      <c r="AF70" s="37">
        <v>0.2</v>
      </c>
      <c r="AG70" s="37"/>
      <c r="AH70" s="37">
        <f t="shared" si="2"/>
        <v>1</v>
      </c>
      <c r="AI70" s="40">
        <v>0</v>
      </c>
      <c r="AJ70" s="26" t="s">
        <v>189</v>
      </c>
      <c r="AK70" s="43" t="s">
        <v>78</v>
      </c>
      <c r="AL70" s="43" t="s">
        <v>78</v>
      </c>
      <c r="AM70" s="41" t="s">
        <v>42</v>
      </c>
      <c r="AN70" s="41" t="s">
        <v>160</v>
      </c>
      <c r="AO70" s="24" t="s">
        <v>187</v>
      </c>
      <c r="AP70" s="24" t="s">
        <v>45</v>
      </c>
      <c r="AQ70" s="72"/>
    </row>
    <row r="71" spans="1:43" s="42" customFormat="1" ht="57" hidden="1">
      <c r="A71" s="38" t="s">
        <v>37</v>
      </c>
      <c r="B71" s="39" t="s">
        <v>38</v>
      </c>
      <c r="C71" s="39">
        <v>527</v>
      </c>
      <c r="D71" s="22" t="s">
        <v>184</v>
      </c>
      <c r="E71" s="22" t="s">
        <v>190</v>
      </c>
      <c r="F71" s="23">
        <v>44711</v>
      </c>
      <c r="G71" s="23">
        <v>44864</v>
      </c>
      <c r="H71" s="173"/>
      <c r="I71" s="60">
        <v>0.2</v>
      </c>
      <c r="J71" s="37"/>
      <c r="K71" s="37"/>
      <c r="L71" s="37"/>
      <c r="M71" s="37"/>
      <c r="N71" s="37"/>
      <c r="O71" s="37"/>
      <c r="P71" s="37"/>
      <c r="Q71" s="37"/>
      <c r="R71" s="37">
        <v>0.15</v>
      </c>
      <c r="S71" s="37"/>
      <c r="T71" s="37">
        <v>0.15</v>
      </c>
      <c r="U71" s="37"/>
      <c r="V71" s="37">
        <v>0.15</v>
      </c>
      <c r="W71" s="37"/>
      <c r="X71" s="37">
        <v>0.15</v>
      </c>
      <c r="Y71" s="37"/>
      <c r="Z71" s="37">
        <v>0.15</v>
      </c>
      <c r="AA71" s="37"/>
      <c r="AB71" s="37">
        <v>0.25</v>
      </c>
      <c r="AC71" s="37"/>
      <c r="AD71" s="37"/>
      <c r="AE71" s="37"/>
      <c r="AF71" s="37"/>
      <c r="AG71" s="37"/>
      <c r="AH71" s="37">
        <f t="shared" si="2"/>
        <v>1</v>
      </c>
      <c r="AI71" s="40">
        <v>0</v>
      </c>
      <c r="AJ71" s="26" t="s">
        <v>191</v>
      </c>
      <c r="AK71" s="43" t="s">
        <v>78</v>
      </c>
      <c r="AL71" s="43" t="s">
        <v>78</v>
      </c>
      <c r="AM71" s="41" t="s">
        <v>42</v>
      </c>
      <c r="AN71" s="41" t="s">
        <v>160</v>
      </c>
      <c r="AO71" s="24" t="s">
        <v>187</v>
      </c>
      <c r="AP71" s="24" t="s">
        <v>45</v>
      </c>
      <c r="AQ71" s="72"/>
    </row>
    <row r="72" spans="1:43" s="42" customFormat="1" ht="57" hidden="1">
      <c r="A72" s="38" t="s">
        <v>37</v>
      </c>
      <c r="B72" s="39" t="s">
        <v>38</v>
      </c>
      <c r="C72" s="39">
        <v>527</v>
      </c>
      <c r="D72" s="22" t="s">
        <v>184</v>
      </c>
      <c r="E72" s="22" t="s">
        <v>192</v>
      </c>
      <c r="F72" s="23">
        <v>44743</v>
      </c>
      <c r="G72" s="23">
        <v>44772</v>
      </c>
      <c r="H72" s="173"/>
      <c r="I72" s="60">
        <v>0.2</v>
      </c>
      <c r="J72" s="37"/>
      <c r="K72" s="37"/>
      <c r="L72" s="37"/>
      <c r="M72" s="37"/>
      <c r="N72" s="37"/>
      <c r="O72" s="37"/>
      <c r="P72" s="37"/>
      <c r="Q72" s="37"/>
      <c r="R72" s="37"/>
      <c r="S72" s="37"/>
      <c r="T72" s="37"/>
      <c r="U72" s="37"/>
      <c r="V72" s="37">
        <v>1</v>
      </c>
      <c r="W72" s="37"/>
      <c r="X72" s="37"/>
      <c r="Y72" s="37"/>
      <c r="Z72" s="37"/>
      <c r="AA72" s="37"/>
      <c r="AB72" s="37"/>
      <c r="AC72" s="37"/>
      <c r="AD72" s="37"/>
      <c r="AE72" s="37"/>
      <c r="AF72" s="37"/>
      <c r="AG72" s="37"/>
      <c r="AH72" s="37">
        <f t="shared" si="2"/>
        <v>1</v>
      </c>
      <c r="AI72" s="40">
        <v>0</v>
      </c>
      <c r="AJ72" s="37" t="s">
        <v>193</v>
      </c>
      <c r="AK72" s="43" t="s">
        <v>78</v>
      </c>
      <c r="AL72" s="43" t="s">
        <v>78</v>
      </c>
      <c r="AM72" s="41" t="s">
        <v>42</v>
      </c>
      <c r="AN72" s="41" t="s">
        <v>160</v>
      </c>
      <c r="AO72" s="24" t="s">
        <v>187</v>
      </c>
      <c r="AP72" s="24" t="s">
        <v>45</v>
      </c>
      <c r="AQ72" s="72"/>
    </row>
    <row r="73" spans="1:43" s="42" customFormat="1" ht="95.25" hidden="1" customHeight="1">
      <c r="A73" s="38" t="s">
        <v>37</v>
      </c>
      <c r="B73" s="39" t="s">
        <v>38</v>
      </c>
      <c r="C73" s="39">
        <v>527</v>
      </c>
      <c r="D73" s="22" t="s">
        <v>184</v>
      </c>
      <c r="E73" s="22" t="s">
        <v>194</v>
      </c>
      <c r="F73" s="23">
        <v>44683</v>
      </c>
      <c r="G73" s="23">
        <v>44834</v>
      </c>
      <c r="H73" s="173"/>
      <c r="I73" s="60">
        <v>0.2</v>
      </c>
      <c r="J73" s="37"/>
      <c r="K73" s="37"/>
      <c r="L73" s="37"/>
      <c r="M73" s="37"/>
      <c r="N73" s="37"/>
      <c r="O73" s="37"/>
      <c r="P73" s="37"/>
      <c r="Q73" s="37"/>
      <c r="R73" s="37">
        <v>0.2</v>
      </c>
      <c r="S73" s="37"/>
      <c r="T73" s="37">
        <v>0.2</v>
      </c>
      <c r="U73" s="37"/>
      <c r="V73" s="37">
        <v>0.2</v>
      </c>
      <c r="W73" s="37"/>
      <c r="X73" s="37">
        <v>0.2</v>
      </c>
      <c r="Y73" s="37"/>
      <c r="Z73" s="37">
        <v>0.2</v>
      </c>
      <c r="AA73" s="37"/>
      <c r="AB73" s="37"/>
      <c r="AC73" s="37"/>
      <c r="AD73" s="37"/>
      <c r="AE73" s="37"/>
      <c r="AF73" s="37"/>
      <c r="AG73" s="37"/>
      <c r="AH73" s="37">
        <f t="shared" si="2"/>
        <v>1</v>
      </c>
      <c r="AI73" s="40">
        <v>0</v>
      </c>
      <c r="AJ73" s="26" t="s">
        <v>195</v>
      </c>
      <c r="AK73" s="43" t="s">
        <v>78</v>
      </c>
      <c r="AL73" s="43" t="s">
        <v>78</v>
      </c>
      <c r="AM73" s="41" t="s">
        <v>42</v>
      </c>
      <c r="AN73" s="41" t="s">
        <v>160</v>
      </c>
      <c r="AO73" s="24" t="s">
        <v>187</v>
      </c>
      <c r="AP73" s="24" t="s">
        <v>45</v>
      </c>
      <c r="AQ73" s="72"/>
    </row>
    <row r="74" spans="1:43" s="42" customFormat="1" ht="60.75" hidden="1" customHeight="1">
      <c r="A74" s="38" t="s">
        <v>37</v>
      </c>
      <c r="B74" s="39" t="s">
        <v>38</v>
      </c>
      <c r="C74" s="39">
        <v>527</v>
      </c>
      <c r="D74" s="22" t="s">
        <v>196</v>
      </c>
      <c r="E74" s="22" t="s">
        <v>197</v>
      </c>
      <c r="F74" s="23">
        <v>44621</v>
      </c>
      <c r="G74" s="23">
        <v>44651</v>
      </c>
      <c r="H74" s="173">
        <v>1</v>
      </c>
      <c r="I74" s="60">
        <v>0.3</v>
      </c>
      <c r="J74" s="37"/>
      <c r="K74" s="37"/>
      <c r="L74" s="37"/>
      <c r="M74" s="37"/>
      <c r="N74" s="37">
        <v>1</v>
      </c>
      <c r="O74" s="37"/>
      <c r="P74" s="37"/>
      <c r="Q74" s="37"/>
      <c r="R74" s="37"/>
      <c r="S74" s="37"/>
      <c r="T74" s="37"/>
      <c r="U74" s="37"/>
      <c r="V74" s="37"/>
      <c r="W74" s="37"/>
      <c r="X74" s="37"/>
      <c r="Y74" s="37"/>
      <c r="Z74" s="37"/>
      <c r="AA74" s="37"/>
      <c r="AB74" s="37"/>
      <c r="AC74" s="37"/>
      <c r="AD74" s="37"/>
      <c r="AE74" s="37"/>
      <c r="AF74" s="37"/>
      <c r="AG74" s="37"/>
      <c r="AH74" s="37">
        <f t="shared" si="2"/>
        <v>1</v>
      </c>
      <c r="AI74" s="40">
        <f t="shared" si="2"/>
        <v>0</v>
      </c>
      <c r="AJ74" s="26" t="s">
        <v>198</v>
      </c>
      <c r="AK74" s="43" t="s">
        <v>78</v>
      </c>
      <c r="AL74" s="43" t="s">
        <v>78</v>
      </c>
      <c r="AM74" s="41" t="s">
        <v>42</v>
      </c>
      <c r="AN74" s="41" t="s">
        <v>160</v>
      </c>
      <c r="AO74" s="24" t="s">
        <v>187</v>
      </c>
      <c r="AP74" s="24" t="s">
        <v>45</v>
      </c>
      <c r="AQ74" s="72"/>
    </row>
    <row r="75" spans="1:43" s="42" customFormat="1" ht="60.75" hidden="1" customHeight="1">
      <c r="A75" s="38" t="s">
        <v>37</v>
      </c>
      <c r="B75" s="39" t="s">
        <v>38</v>
      </c>
      <c r="C75" s="39">
        <v>527</v>
      </c>
      <c r="D75" s="22" t="s">
        <v>196</v>
      </c>
      <c r="E75" s="22" t="s">
        <v>199</v>
      </c>
      <c r="F75" s="23">
        <v>44652</v>
      </c>
      <c r="G75" s="23">
        <v>44925</v>
      </c>
      <c r="H75" s="173"/>
      <c r="I75" s="60">
        <v>0.5</v>
      </c>
      <c r="J75" s="37"/>
      <c r="K75" s="37"/>
      <c r="L75" s="37"/>
      <c r="M75" s="37"/>
      <c r="N75" s="37"/>
      <c r="O75" s="37"/>
      <c r="P75" s="37">
        <v>0.1</v>
      </c>
      <c r="Q75" s="37"/>
      <c r="R75" s="37">
        <v>0.1</v>
      </c>
      <c r="S75" s="37"/>
      <c r="T75" s="37">
        <v>0.1</v>
      </c>
      <c r="U75" s="37"/>
      <c r="V75" s="37">
        <v>0.1</v>
      </c>
      <c r="W75" s="37"/>
      <c r="X75" s="37">
        <v>0.1</v>
      </c>
      <c r="Y75" s="37"/>
      <c r="Z75" s="37">
        <v>0.15</v>
      </c>
      <c r="AA75" s="37"/>
      <c r="AB75" s="37">
        <v>0.1</v>
      </c>
      <c r="AC75" s="37"/>
      <c r="AD75" s="37">
        <v>0.1</v>
      </c>
      <c r="AE75" s="37"/>
      <c r="AF75" s="37">
        <v>0.15</v>
      </c>
      <c r="AG75" s="37"/>
      <c r="AH75" s="37">
        <f t="shared" si="2"/>
        <v>1</v>
      </c>
      <c r="AI75" s="40">
        <f t="shared" si="2"/>
        <v>0</v>
      </c>
      <c r="AJ75" s="26" t="s">
        <v>200</v>
      </c>
      <c r="AK75" s="43" t="s">
        <v>78</v>
      </c>
      <c r="AL75" s="43" t="s">
        <v>78</v>
      </c>
      <c r="AM75" s="41" t="s">
        <v>42</v>
      </c>
      <c r="AN75" s="41" t="s">
        <v>160</v>
      </c>
      <c r="AO75" s="24" t="s">
        <v>187</v>
      </c>
      <c r="AP75" s="24" t="s">
        <v>45</v>
      </c>
      <c r="AQ75" s="72"/>
    </row>
    <row r="76" spans="1:43" s="42" customFormat="1" ht="71.25" hidden="1">
      <c r="A76" s="38" t="s">
        <v>37</v>
      </c>
      <c r="B76" s="39" t="s">
        <v>38</v>
      </c>
      <c r="C76" s="39">
        <v>527</v>
      </c>
      <c r="D76" s="22" t="s">
        <v>196</v>
      </c>
      <c r="E76" s="22" t="s">
        <v>201</v>
      </c>
      <c r="F76" s="23">
        <v>44805</v>
      </c>
      <c r="G76" s="23">
        <v>44925</v>
      </c>
      <c r="H76" s="173"/>
      <c r="I76" s="37">
        <v>0.2</v>
      </c>
      <c r="J76" s="37"/>
      <c r="K76" s="37"/>
      <c r="L76" s="37"/>
      <c r="M76" s="37"/>
      <c r="N76" s="37"/>
      <c r="O76" s="37"/>
      <c r="P76" s="37"/>
      <c r="Q76" s="37"/>
      <c r="R76" s="37"/>
      <c r="S76" s="37"/>
      <c r="T76" s="37"/>
      <c r="U76" s="37"/>
      <c r="V76" s="37"/>
      <c r="W76" s="37"/>
      <c r="X76" s="37"/>
      <c r="Y76" s="37"/>
      <c r="Z76" s="37">
        <v>0.5</v>
      </c>
      <c r="AA76" s="37"/>
      <c r="AB76" s="37"/>
      <c r="AC76" s="37"/>
      <c r="AD76" s="37"/>
      <c r="AE76" s="37"/>
      <c r="AF76" s="37">
        <v>0.5</v>
      </c>
      <c r="AG76" s="37"/>
      <c r="AH76" s="37">
        <f t="shared" si="2"/>
        <v>1</v>
      </c>
      <c r="AI76" s="40">
        <f t="shared" si="2"/>
        <v>0</v>
      </c>
      <c r="AJ76" s="26" t="s">
        <v>202</v>
      </c>
      <c r="AK76" s="43" t="s">
        <v>78</v>
      </c>
      <c r="AL76" s="43" t="s">
        <v>78</v>
      </c>
      <c r="AM76" s="41" t="s">
        <v>42</v>
      </c>
      <c r="AN76" s="41" t="s">
        <v>160</v>
      </c>
      <c r="AO76" s="24" t="s">
        <v>187</v>
      </c>
      <c r="AP76" s="24" t="s">
        <v>45</v>
      </c>
      <c r="AQ76" s="72"/>
    </row>
    <row r="77" spans="1:43" s="42" customFormat="1" ht="42.75" hidden="1">
      <c r="A77" s="38" t="s">
        <v>37</v>
      </c>
      <c r="B77" s="39" t="s">
        <v>38</v>
      </c>
      <c r="C77" s="39">
        <v>528</v>
      </c>
      <c r="D77" s="22" t="s">
        <v>203</v>
      </c>
      <c r="E77" s="22" t="s">
        <v>204</v>
      </c>
      <c r="F77" s="23">
        <v>44564</v>
      </c>
      <c r="G77" s="23">
        <v>44925</v>
      </c>
      <c r="H77" s="173">
        <f>+I77+I78+I79+I80+I81+I82</f>
        <v>1</v>
      </c>
      <c r="I77" s="37">
        <v>0.2</v>
      </c>
      <c r="J77" s="37">
        <v>0.05</v>
      </c>
      <c r="K77" s="37"/>
      <c r="L77" s="37">
        <v>0.08</v>
      </c>
      <c r="M77" s="37"/>
      <c r="N77" s="37">
        <v>0.08</v>
      </c>
      <c r="O77" s="37"/>
      <c r="P77" s="37">
        <v>0.1</v>
      </c>
      <c r="Q77" s="37"/>
      <c r="R77" s="37">
        <v>0.1</v>
      </c>
      <c r="S77" s="37"/>
      <c r="T77" s="37">
        <v>0.09</v>
      </c>
      <c r="U77" s="37"/>
      <c r="V77" s="37">
        <v>0.09</v>
      </c>
      <c r="W77" s="37"/>
      <c r="X77" s="37">
        <v>0.09</v>
      </c>
      <c r="Y77" s="37"/>
      <c r="Z77" s="37">
        <v>0.08</v>
      </c>
      <c r="AA77" s="37"/>
      <c r="AB77" s="37">
        <v>0.08</v>
      </c>
      <c r="AC77" s="37"/>
      <c r="AD77" s="37">
        <v>0.08</v>
      </c>
      <c r="AE77" s="37"/>
      <c r="AF77" s="37">
        <v>0.08</v>
      </c>
      <c r="AG77" s="37"/>
      <c r="AH77" s="37">
        <f>+J77+L77+N77+P77+R77+T77+V77+X77+Z77+AB77+AD77+AF77</f>
        <v>0.99999999999999978</v>
      </c>
      <c r="AI77" s="40">
        <f>+K77+M77+O77+Q77+S77+U77+W77+Y77+AA77+AC77+AE77+AG77</f>
        <v>0</v>
      </c>
      <c r="AJ77" s="22" t="s">
        <v>205</v>
      </c>
      <c r="AK77" s="43" t="s">
        <v>78</v>
      </c>
      <c r="AL77" s="43" t="s">
        <v>78</v>
      </c>
      <c r="AM77" s="41" t="s">
        <v>206</v>
      </c>
      <c r="AN77" s="24" t="s">
        <v>207</v>
      </c>
      <c r="AO77" s="24" t="s">
        <v>208</v>
      </c>
      <c r="AP77" s="24" t="s">
        <v>209</v>
      </c>
      <c r="AQ77" s="72"/>
    </row>
    <row r="78" spans="1:43" s="42" customFormat="1" ht="57" hidden="1">
      <c r="A78" s="38" t="s">
        <v>37</v>
      </c>
      <c r="B78" s="39" t="s">
        <v>38</v>
      </c>
      <c r="C78" s="39">
        <v>528</v>
      </c>
      <c r="D78" s="22" t="s">
        <v>203</v>
      </c>
      <c r="E78" s="22" t="s">
        <v>210</v>
      </c>
      <c r="F78" s="23">
        <v>44564</v>
      </c>
      <c r="G78" s="23">
        <v>44925</v>
      </c>
      <c r="H78" s="173"/>
      <c r="I78" s="37">
        <v>0.2</v>
      </c>
      <c r="J78" s="37">
        <v>0.08</v>
      </c>
      <c r="K78" s="37"/>
      <c r="L78" s="37">
        <v>0.08</v>
      </c>
      <c r="M78" s="37"/>
      <c r="N78" s="37">
        <v>0.09</v>
      </c>
      <c r="O78" s="37"/>
      <c r="P78" s="37">
        <v>0.09</v>
      </c>
      <c r="Q78" s="37"/>
      <c r="R78" s="37">
        <v>0.08</v>
      </c>
      <c r="S78" s="37"/>
      <c r="T78" s="37">
        <v>0.08</v>
      </c>
      <c r="U78" s="37"/>
      <c r="V78" s="37">
        <v>0.08</v>
      </c>
      <c r="W78" s="37"/>
      <c r="X78" s="37">
        <v>0.08</v>
      </c>
      <c r="Y78" s="37"/>
      <c r="Z78" s="37">
        <v>0.09</v>
      </c>
      <c r="AA78" s="37"/>
      <c r="AB78" s="37">
        <v>0.09</v>
      </c>
      <c r="AC78" s="37"/>
      <c r="AD78" s="37">
        <v>0.08</v>
      </c>
      <c r="AE78" s="37"/>
      <c r="AF78" s="37">
        <v>0.08</v>
      </c>
      <c r="AG78" s="37"/>
      <c r="AH78" s="37">
        <f>+J78+L78+N78+P78+R78+T78+V78+X78+Z78+AB78+AD78+AF78</f>
        <v>0.99999999999999978</v>
      </c>
      <c r="AI78" s="40">
        <f t="shared" ref="AH78:AI85" si="3">+K78+M78+O78+Q78+S78+U78+W78+Y78+AA78+AC78+AE78+AG78</f>
        <v>0</v>
      </c>
      <c r="AJ78" s="22" t="s">
        <v>211</v>
      </c>
      <c r="AK78" s="43" t="s">
        <v>78</v>
      </c>
      <c r="AL78" s="43" t="s">
        <v>78</v>
      </c>
      <c r="AM78" s="41" t="s">
        <v>206</v>
      </c>
      <c r="AN78" s="24" t="s">
        <v>207</v>
      </c>
      <c r="AO78" s="24" t="s">
        <v>208</v>
      </c>
      <c r="AP78" s="24" t="s">
        <v>209</v>
      </c>
      <c r="AQ78" s="72"/>
    </row>
    <row r="79" spans="1:43" s="42" customFormat="1" ht="42.75" hidden="1">
      <c r="A79" s="38" t="s">
        <v>37</v>
      </c>
      <c r="B79" s="39" t="s">
        <v>38</v>
      </c>
      <c r="C79" s="39">
        <v>528</v>
      </c>
      <c r="D79" s="22" t="s">
        <v>203</v>
      </c>
      <c r="E79" s="22" t="s">
        <v>212</v>
      </c>
      <c r="F79" s="23">
        <v>44564</v>
      </c>
      <c r="G79" s="23">
        <v>44925</v>
      </c>
      <c r="H79" s="173"/>
      <c r="I79" s="37">
        <v>0.2</v>
      </c>
      <c r="J79" s="37">
        <v>0.08</v>
      </c>
      <c r="K79" s="37"/>
      <c r="L79" s="37">
        <v>0.08</v>
      </c>
      <c r="M79" s="37"/>
      <c r="N79" s="37">
        <v>0.09</v>
      </c>
      <c r="O79" s="37"/>
      <c r="P79" s="37">
        <v>0.09</v>
      </c>
      <c r="Q79" s="37"/>
      <c r="R79" s="37">
        <v>0.08</v>
      </c>
      <c r="S79" s="37"/>
      <c r="T79" s="37">
        <v>0.08</v>
      </c>
      <c r="U79" s="37"/>
      <c r="V79" s="37">
        <v>0.08</v>
      </c>
      <c r="W79" s="37"/>
      <c r="X79" s="37">
        <v>0.08</v>
      </c>
      <c r="Y79" s="37"/>
      <c r="Z79" s="37">
        <v>0.09</v>
      </c>
      <c r="AA79" s="37"/>
      <c r="AB79" s="37">
        <v>0.09</v>
      </c>
      <c r="AC79" s="37"/>
      <c r="AD79" s="37">
        <v>0.08</v>
      </c>
      <c r="AE79" s="37"/>
      <c r="AF79" s="37">
        <v>0.08</v>
      </c>
      <c r="AG79" s="37"/>
      <c r="AH79" s="37">
        <f>+J79+L79+N79+P79+R79+T79+V79+X79+Z79+AB79+AD79+AF79</f>
        <v>0.99999999999999978</v>
      </c>
      <c r="AI79" s="40">
        <f t="shared" si="3"/>
        <v>0</v>
      </c>
      <c r="AJ79" s="22" t="s">
        <v>213</v>
      </c>
      <c r="AK79" s="43" t="s">
        <v>78</v>
      </c>
      <c r="AL79" s="43" t="s">
        <v>78</v>
      </c>
      <c r="AM79" s="41" t="s">
        <v>206</v>
      </c>
      <c r="AN79" s="24" t="s">
        <v>207</v>
      </c>
      <c r="AO79" s="24" t="s">
        <v>208</v>
      </c>
      <c r="AP79" s="24" t="s">
        <v>209</v>
      </c>
      <c r="AQ79" s="72"/>
    </row>
    <row r="80" spans="1:43" s="42" customFormat="1" ht="99.75" hidden="1">
      <c r="A80" s="38" t="s">
        <v>37</v>
      </c>
      <c r="B80" s="39" t="s">
        <v>38</v>
      </c>
      <c r="C80" s="39">
        <v>528</v>
      </c>
      <c r="D80" s="22" t="s">
        <v>203</v>
      </c>
      <c r="E80" s="22" t="s">
        <v>214</v>
      </c>
      <c r="F80" s="23">
        <v>44564</v>
      </c>
      <c r="G80" s="23">
        <v>44925</v>
      </c>
      <c r="H80" s="173"/>
      <c r="I80" s="37">
        <v>0.2</v>
      </c>
      <c r="J80" s="37">
        <v>0.08</v>
      </c>
      <c r="K80" s="37"/>
      <c r="L80" s="37">
        <v>0.08</v>
      </c>
      <c r="M80" s="37"/>
      <c r="N80" s="37">
        <v>0.09</v>
      </c>
      <c r="O80" s="37"/>
      <c r="P80" s="37">
        <v>0.09</v>
      </c>
      <c r="Q80" s="37"/>
      <c r="R80" s="37">
        <v>0.08</v>
      </c>
      <c r="S80" s="37"/>
      <c r="T80" s="37">
        <v>0.08</v>
      </c>
      <c r="U80" s="37"/>
      <c r="V80" s="37">
        <v>0.08</v>
      </c>
      <c r="W80" s="37"/>
      <c r="X80" s="37">
        <v>0.08</v>
      </c>
      <c r="Y80" s="37"/>
      <c r="Z80" s="37">
        <v>0.09</v>
      </c>
      <c r="AA80" s="37"/>
      <c r="AB80" s="37">
        <v>0.09</v>
      </c>
      <c r="AC80" s="37"/>
      <c r="AD80" s="37">
        <v>0.08</v>
      </c>
      <c r="AE80" s="37"/>
      <c r="AF80" s="37">
        <v>0.08</v>
      </c>
      <c r="AG80" s="37"/>
      <c r="AH80" s="37">
        <f>+J80+L80+N80+P80+R80+T80+V80+X80+Z80+AB80+AD80+AF80</f>
        <v>0.99999999999999978</v>
      </c>
      <c r="AI80" s="40">
        <f t="shared" si="3"/>
        <v>0</v>
      </c>
      <c r="AJ80" s="22" t="s">
        <v>215</v>
      </c>
      <c r="AK80" s="43" t="s">
        <v>78</v>
      </c>
      <c r="AL80" s="43" t="s">
        <v>78</v>
      </c>
      <c r="AM80" s="41" t="s">
        <v>206</v>
      </c>
      <c r="AN80" s="24" t="s">
        <v>207</v>
      </c>
      <c r="AO80" s="24" t="s">
        <v>208</v>
      </c>
      <c r="AP80" s="24" t="s">
        <v>209</v>
      </c>
      <c r="AQ80" s="72"/>
    </row>
    <row r="81" spans="1:43" s="42" customFormat="1" ht="71.25" hidden="1">
      <c r="A81" s="38" t="s">
        <v>37</v>
      </c>
      <c r="B81" s="39" t="s">
        <v>38</v>
      </c>
      <c r="C81" s="39">
        <v>528</v>
      </c>
      <c r="D81" s="22" t="s">
        <v>203</v>
      </c>
      <c r="E81" s="22" t="s">
        <v>216</v>
      </c>
      <c r="F81" s="23">
        <v>44593</v>
      </c>
      <c r="G81" s="23">
        <v>44926</v>
      </c>
      <c r="H81" s="173"/>
      <c r="I81" s="37">
        <v>0.1</v>
      </c>
      <c r="J81" s="37"/>
      <c r="K81" s="37"/>
      <c r="L81" s="37">
        <v>0.09</v>
      </c>
      <c r="M81" s="37"/>
      <c r="N81" s="37">
        <v>0.09</v>
      </c>
      <c r="O81" s="37"/>
      <c r="P81" s="37">
        <v>0.09</v>
      </c>
      <c r="Q81" s="37"/>
      <c r="R81" s="37">
        <v>0.09</v>
      </c>
      <c r="S81" s="37"/>
      <c r="T81" s="37">
        <v>0.09</v>
      </c>
      <c r="U81" s="37"/>
      <c r="V81" s="37">
        <v>0.09</v>
      </c>
      <c r="W81" s="37"/>
      <c r="X81" s="37">
        <v>0.09</v>
      </c>
      <c r="Y81" s="37"/>
      <c r="Z81" s="37">
        <v>0.09</v>
      </c>
      <c r="AA81" s="37"/>
      <c r="AB81" s="37">
        <v>0.09</v>
      </c>
      <c r="AC81" s="37"/>
      <c r="AD81" s="37">
        <v>0.09</v>
      </c>
      <c r="AE81" s="37"/>
      <c r="AF81" s="37">
        <v>0.1</v>
      </c>
      <c r="AG81" s="37"/>
      <c r="AH81" s="37">
        <f>+J81+L81+N81+P81+R81+T81+V81+X81+Z81+AB81+AD81+AF81</f>
        <v>0.99999999999999978</v>
      </c>
      <c r="AI81" s="40">
        <f t="shared" si="3"/>
        <v>0</v>
      </c>
      <c r="AJ81" s="22" t="s">
        <v>217</v>
      </c>
      <c r="AK81" s="43" t="s">
        <v>78</v>
      </c>
      <c r="AL81" s="43" t="s">
        <v>78</v>
      </c>
      <c r="AM81" s="41" t="s">
        <v>206</v>
      </c>
      <c r="AN81" s="24" t="s">
        <v>207</v>
      </c>
      <c r="AO81" s="24" t="s">
        <v>208</v>
      </c>
      <c r="AP81" s="24" t="s">
        <v>209</v>
      </c>
      <c r="AQ81" s="72"/>
    </row>
    <row r="82" spans="1:43" s="42" customFormat="1" ht="42.75" hidden="1">
      <c r="A82" s="38" t="s">
        <v>37</v>
      </c>
      <c r="B82" s="39" t="s">
        <v>38</v>
      </c>
      <c r="C82" s="39">
        <v>528</v>
      </c>
      <c r="D82" s="22" t="s">
        <v>203</v>
      </c>
      <c r="E82" s="22" t="s">
        <v>218</v>
      </c>
      <c r="F82" s="23">
        <v>44621</v>
      </c>
      <c r="G82" s="23">
        <v>44864</v>
      </c>
      <c r="H82" s="173"/>
      <c r="I82" s="37">
        <v>0.1</v>
      </c>
      <c r="J82" s="37"/>
      <c r="K82" s="37"/>
      <c r="L82" s="37"/>
      <c r="M82" s="37"/>
      <c r="N82" s="37">
        <v>0.5</v>
      </c>
      <c r="O82" s="37"/>
      <c r="P82" s="37"/>
      <c r="Q82" s="37"/>
      <c r="R82" s="37"/>
      <c r="S82" s="37"/>
      <c r="T82" s="37"/>
      <c r="U82" s="37"/>
      <c r="V82" s="37"/>
      <c r="W82" s="37"/>
      <c r="X82" s="37"/>
      <c r="Y82" s="37"/>
      <c r="Z82" s="37">
        <v>0.5</v>
      </c>
      <c r="AA82" s="37"/>
      <c r="AB82" s="37"/>
      <c r="AC82" s="37"/>
      <c r="AD82" s="37"/>
      <c r="AE82" s="37"/>
      <c r="AF82" s="37"/>
      <c r="AG82" s="37"/>
      <c r="AH82" s="37">
        <f>+J82+L82+N82+P82+R82+T82+V82+X82+Z82+AB82+AD82+AF82</f>
        <v>1</v>
      </c>
      <c r="AI82" s="40">
        <f t="shared" si="3"/>
        <v>0</v>
      </c>
      <c r="AJ82" s="22" t="s">
        <v>219</v>
      </c>
      <c r="AK82" s="43" t="s">
        <v>78</v>
      </c>
      <c r="AL82" s="43" t="s">
        <v>78</v>
      </c>
      <c r="AM82" s="41" t="s">
        <v>206</v>
      </c>
      <c r="AN82" s="24" t="s">
        <v>207</v>
      </c>
      <c r="AO82" s="24" t="s">
        <v>208</v>
      </c>
      <c r="AP82" s="24" t="s">
        <v>209</v>
      </c>
      <c r="AQ82" s="72"/>
    </row>
    <row r="83" spans="1:43" s="42" customFormat="1" ht="42.75" hidden="1">
      <c r="A83" s="38" t="s">
        <v>37</v>
      </c>
      <c r="B83" s="39" t="s">
        <v>38</v>
      </c>
      <c r="C83" s="39">
        <v>528</v>
      </c>
      <c r="D83" s="22" t="s">
        <v>220</v>
      </c>
      <c r="E83" s="22" t="s">
        <v>221</v>
      </c>
      <c r="F83" s="23">
        <v>44564</v>
      </c>
      <c r="G83" s="23">
        <v>44592</v>
      </c>
      <c r="H83" s="173">
        <f>+I83+I84+I85</f>
        <v>1</v>
      </c>
      <c r="I83" s="37">
        <v>0.05</v>
      </c>
      <c r="J83" s="37">
        <v>1</v>
      </c>
      <c r="K83" s="37"/>
      <c r="L83" s="37"/>
      <c r="M83" s="37"/>
      <c r="N83" s="37"/>
      <c r="O83" s="37"/>
      <c r="P83" s="37"/>
      <c r="Q83" s="37"/>
      <c r="R83" s="37"/>
      <c r="S83" s="37"/>
      <c r="T83" s="37"/>
      <c r="U83" s="37"/>
      <c r="V83" s="37"/>
      <c r="W83" s="37"/>
      <c r="X83" s="37"/>
      <c r="Y83" s="37"/>
      <c r="Z83" s="37"/>
      <c r="AA83" s="37"/>
      <c r="AB83" s="37"/>
      <c r="AC83" s="37"/>
      <c r="AD83" s="37"/>
      <c r="AE83" s="37"/>
      <c r="AF83" s="37"/>
      <c r="AG83" s="37"/>
      <c r="AH83" s="37">
        <f t="shared" si="3"/>
        <v>1</v>
      </c>
      <c r="AI83" s="40">
        <f t="shared" si="3"/>
        <v>0</v>
      </c>
      <c r="AJ83" s="22" t="s">
        <v>222</v>
      </c>
      <c r="AK83" s="41" t="s">
        <v>78</v>
      </c>
      <c r="AL83" s="43" t="s">
        <v>78</v>
      </c>
      <c r="AM83" s="41" t="s">
        <v>223</v>
      </c>
      <c r="AN83" s="41" t="s">
        <v>882</v>
      </c>
      <c r="AO83" s="41" t="s">
        <v>224</v>
      </c>
      <c r="AP83" s="24" t="s">
        <v>226</v>
      </c>
      <c r="AQ83" s="72"/>
    </row>
    <row r="84" spans="1:43" s="42" customFormat="1" ht="42.75" hidden="1">
      <c r="A84" s="38" t="s">
        <v>37</v>
      </c>
      <c r="B84" s="39" t="s">
        <v>38</v>
      </c>
      <c r="C84" s="39">
        <v>528</v>
      </c>
      <c r="D84" s="22" t="s">
        <v>220</v>
      </c>
      <c r="E84" s="22" t="s">
        <v>227</v>
      </c>
      <c r="F84" s="23">
        <v>44564</v>
      </c>
      <c r="G84" s="23">
        <v>44925</v>
      </c>
      <c r="H84" s="173"/>
      <c r="I84" s="37">
        <v>0.9</v>
      </c>
      <c r="J84" s="37">
        <v>0.1</v>
      </c>
      <c r="K84" s="37"/>
      <c r="L84" s="37">
        <v>0.12</v>
      </c>
      <c r="M84" s="37"/>
      <c r="N84" s="37">
        <v>0.06</v>
      </c>
      <c r="O84" s="37"/>
      <c r="P84" s="37">
        <v>0.05</v>
      </c>
      <c r="Q84" s="37"/>
      <c r="R84" s="37">
        <v>0.05</v>
      </c>
      <c r="S84" s="37"/>
      <c r="T84" s="37">
        <v>0.04</v>
      </c>
      <c r="U84" s="37"/>
      <c r="V84" s="37">
        <v>0.1</v>
      </c>
      <c r="W84" s="37"/>
      <c r="X84" s="37">
        <v>0.05</v>
      </c>
      <c r="Y84" s="37"/>
      <c r="Z84" s="37">
        <v>0.08</v>
      </c>
      <c r="AA84" s="37"/>
      <c r="AB84" s="37">
        <v>0.06</v>
      </c>
      <c r="AC84" s="37"/>
      <c r="AD84" s="37">
        <v>7.0000000000000007E-2</v>
      </c>
      <c r="AE84" s="37"/>
      <c r="AF84" s="37">
        <v>0.22</v>
      </c>
      <c r="AG84" s="37"/>
      <c r="AH84" s="37">
        <f t="shared" si="3"/>
        <v>1</v>
      </c>
      <c r="AI84" s="40">
        <f t="shared" si="3"/>
        <v>0</v>
      </c>
      <c r="AJ84" s="22" t="s">
        <v>228</v>
      </c>
      <c r="AK84" s="41" t="s">
        <v>78</v>
      </c>
      <c r="AL84" s="43" t="s">
        <v>78</v>
      </c>
      <c r="AM84" s="41" t="s">
        <v>223</v>
      </c>
      <c r="AN84" s="41" t="s">
        <v>882</v>
      </c>
      <c r="AO84" s="41" t="s">
        <v>224</v>
      </c>
      <c r="AP84" s="24" t="s">
        <v>226</v>
      </c>
      <c r="AQ84" s="72"/>
    </row>
    <row r="85" spans="1:43" s="42" customFormat="1" ht="71.25" hidden="1">
      <c r="A85" s="38" t="s">
        <v>37</v>
      </c>
      <c r="B85" s="39" t="s">
        <v>38</v>
      </c>
      <c r="C85" s="39">
        <v>528</v>
      </c>
      <c r="D85" s="22" t="s">
        <v>220</v>
      </c>
      <c r="E85" s="22" t="s">
        <v>229</v>
      </c>
      <c r="F85" s="23">
        <v>44564</v>
      </c>
      <c r="G85" s="23">
        <v>44925</v>
      </c>
      <c r="H85" s="173"/>
      <c r="I85" s="37">
        <v>0.05</v>
      </c>
      <c r="J85" s="37"/>
      <c r="K85" s="37"/>
      <c r="L85" s="37"/>
      <c r="M85" s="37"/>
      <c r="N85" s="72"/>
      <c r="O85" s="37"/>
      <c r="P85" s="37">
        <v>0.33329999999999999</v>
      </c>
      <c r="Q85" s="37"/>
      <c r="R85" s="37"/>
      <c r="S85" s="37"/>
      <c r="T85" s="37"/>
      <c r="U85" s="37"/>
      <c r="V85" s="37">
        <v>0.33329999999999999</v>
      </c>
      <c r="W85" s="37"/>
      <c r="X85" s="37"/>
      <c r="Y85" s="37"/>
      <c r="Z85" s="37"/>
      <c r="AA85" s="37"/>
      <c r="AB85" s="37">
        <v>0.33329999999999999</v>
      </c>
      <c r="AC85" s="37"/>
      <c r="AD85" s="37"/>
      <c r="AE85" s="37"/>
      <c r="AF85" s="37"/>
      <c r="AG85" s="37"/>
      <c r="AH85" s="37">
        <f t="shared" si="3"/>
        <v>0.99990000000000001</v>
      </c>
      <c r="AI85" s="40">
        <f t="shared" si="3"/>
        <v>0</v>
      </c>
      <c r="AJ85" s="22" t="s">
        <v>230</v>
      </c>
      <c r="AK85" s="41" t="s">
        <v>78</v>
      </c>
      <c r="AL85" s="43" t="s">
        <v>78</v>
      </c>
      <c r="AM85" s="41" t="s">
        <v>223</v>
      </c>
      <c r="AN85" s="41" t="s">
        <v>882</v>
      </c>
      <c r="AO85" s="41" t="s">
        <v>224</v>
      </c>
      <c r="AP85" s="24" t="s">
        <v>226</v>
      </c>
      <c r="AQ85" s="72"/>
    </row>
    <row r="86" spans="1:43" s="42" customFormat="1" ht="63.75" hidden="1" customHeight="1">
      <c r="A86" s="38" t="s">
        <v>37</v>
      </c>
      <c r="B86" s="39" t="s">
        <v>38</v>
      </c>
      <c r="C86" s="39">
        <v>528</v>
      </c>
      <c r="D86" s="22" t="s">
        <v>231</v>
      </c>
      <c r="E86" s="22" t="s">
        <v>232</v>
      </c>
      <c r="F86" s="23">
        <v>44593</v>
      </c>
      <c r="G86" s="23">
        <v>44620</v>
      </c>
      <c r="H86" s="173">
        <f>+I86+I87+I88+I89</f>
        <v>1</v>
      </c>
      <c r="I86" s="37">
        <v>0.2</v>
      </c>
      <c r="J86" s="37"/>
      <c r="K86" s="37"/>
      <c r="L86" s="37">
        <v>1</v>
      </c>
      <c r="M86" s="37"/>
      <c r="N86" s="37"/>
      <c r="O86" s="37"/>
      <c r="P86" s="37"/>
      <c r="Q86" s="37"/>
      <c r="R86" s="37"/>
      <c r="S86" s="37"/>
      <c r="T86" s="37"/>
      <c r="U86" s="37"/>
      <c r="V86" s="37"/>
      <c r="W86" s="37"/>
      <c r="X86" s="37"/>
      <c r="Y86" s="37"/>
      <c r="Z86" s="37"/>
      <c r="AA86" s="37"/>
      <c r="AB86" s="37"/>
      <c r="AC86" s="37"/>
      <c r="AD86" s="37"/>
      <c r="AE86" s="37"/>
      <c r="AF86" s="37"/>
      <c r="AG86" s="37"/>
      <c r="AH86" s="37">
        <f>+J86+L86+N86+P86+R86+T86+V86+X86+Z86+AB86+AD86+AF86</f>
        <v>1</v>
      </c>
      <c r="AI86" s="40">
        <f>+K86+M86+O86+Q86+S86+U86+W86+Y86+AA86+AC86+AE86+AG86</f>
        <v>0</v>
      </c>
      <c r="AJ86" s="22" t="s">
        <v>233</v>
      </c>
      <c r="AK86" s="201">
        <v>1</v>
      </c>
      <c r="AL86" s="196">
        <v>1444923661</v>
      </c>
      <c r="AM86" s="41" t="s">
        <v>234</v>
      </c>
      <c r="AN86" s="41" t="s">
        <v>235</v>
      </c>
      <c r="AO86" s="24" t="s">
        <v>236</v>
      </c>
      <c r="AP86" s="24" t="s">
        <v>225</v>
      </c>
      <c r="AQ86" s="72"/>
    </row>
    <row r="87" spans="1:43" s="42" customFormat="1" ht="61.5" hidden="1" customHeight="1">
      <c r="A87" s="38" t="s">
        <v>37</v>
      </c>
      <c r="B87" s="39" t="s">
        <v>38</v>
      </c>
      <c r="C87" s="39">
        <v>528</v>
      </c>
      <c r="D87" s="22" t="s">
        <v>231</v>
      </c>
      <c r="E87" s="22" t="s">
        <v>237</v>
      </c>
      <c r="F87" s="23">
        <v>44593</v>
      </c>
      <c r="G87" s="23">
        <v>44620</v>
      </c>
      <c r="H87" s="173"/>
      <c r="I87" s="37">
        <v>0.2</v>
      </c>
      <c r="J87" s="37"/>
      <c r="K87" s="37"/>
      <c r="L87" s="37">
        <v>1</v>
      </c>
      <c r="M87" s="37"/>
      <c r="N87" s="37"/>
      <c r="O87" s="37"/>
      <c r="P87" s="37"/>
      <c r="Q87" s="37"/>
      <c r="R87" s="37"/>
      <c r="S87" s="37"/>
      <c r="T87" s="37"/>
      <c r="U87" s="37"/>
      <c r="V87" s="37"/>
      <c r="W87" s="37"/>
      <c r="X87" s="37"/>
      <c r="Y87" s="37"/>
      <c r="Z87" s="37"/>
      <c r="AA87" s="37"/>
      <c r="AB87" s="37"/>
      <c r="AC87" s="37"/>
      <c r="AD87" s="37"/>
      <c r="AE87" s="37"/>
      <c r="AF87" s="37"/>
      <c r="AG87" s="37"/>
      <c r="AH87" s="37">
        <f t="shared" ref="AH87:AI110" si="4">+J87+L87+N87+P87+R87+T87+V87+X87+Z87+AB87+AD87+AF87</f>
        <v>1</v>
      </c>
      <c r="AI87" s="40">
        <f t="shared" si="4"/>
        <v>0</v>
      </c>
      <c r="AJ87" s="22" t="s">
        <v>238</v>
      </c>
      <c r="AK87" s="201"/>
      <c r="AL87" s="197"/>
      <c r="AM87" s="41" t="s">
        <v>234</v>
      </c>
      <c r="AN87" s="41" t="s">
        <v>235</v>
      </c>
      <c r="AO87" s="24" t="s">
        <v>236</v>
      </c>
      <c r="AP87" s="24" t="s">
        <v>225</v>
      </c>
      <c r="AQ87" s="72"/>
    </row>
    <row r="88" spans="1:43" s="42" customFormat="1" ht="49.5" hidden="1" customHeight="1">
      <c r="A88" s="38" t="s">
        <v>37</v>
      </c>
      <c r="B88" s="39" t="s">
        <v>38</v>
      </c>
      <c r="C88" s="39">
        <v>528</v>
      </c>
      <c r="D88" s="22" t="s">
        <v>231</v>
      </c>
      <c r="E88" s="22" t="s">
        <v>239</v>
      </c>
      <c r="F88" s="23">
        <v>44621</v>
      </c>
      <c r="G88" s="23">
        <v>44925</v>
      </c>
      <c r="H88" s="173"/>
      <c r="I88" s="37">
        <v>0.5</v>
      </c>
      <c r="J88" s="37"/>
      <c r="K88" s="37"/>
      <c r="L88" s="65"/>
      <c r="M88" s="37"/>
      <c r="N88" s="65">
        <v>0.1</v>
      </c>
      <c r="O88" s="37"/>
      <c r="P88" s="65">
        <v>0.1</v>
      </c>
      <c r="Q88" s="37"/>
      <c r="R88" s="65">
        <v>0.1</v>
      </c>
      <c r="S88" s="37"/>
      <c r="T88" s="65">
        <v>0.1</v>
      </c>
      <c r="U88" s="37"/>
      <c r="V88" s="65">
        <v>0.1</v>
      </c>
      <c r="W88" s="37"/>
      <c r="X88" s="65">
        <v>0.1</v>
      </c>
      <c r="Y88" s="37"/>
      <c r="Z88" s="65">
        <v>0.1</v>
      </c>
      <c r="AA88" s="37"/>
      <c r="AB88" s="65">
        <v>0.1</v>
      </c>
      <c r="AC88" s="37"/>
      <c r="AD88" s="65">
        <v>0.1</v>
      </c>
      <c r="AE88" s="37"/>
      <c r="AF88" s="65">
        <v>0.1</v>
      </c>
      <c r="AG88" s="37"/>
      <c r="AH88" s="37">
        <f t="shared" si="4"/>
        <v>0.99999999999999989</v>
      </c>
      <c r="AI88" s="40">
        <f t="shared" si="4"/>
        <v>0</v>
      </c>
      <c r="AJ88" s="22" t="s">
        <v>240</v>
      </c>
      <c r="AK88" s="201"/>
      <c r="AL88" s="197"/>
      <c r="AM88" s="41" t="s">
        <v>234</v>
      </c>
      <c r="AN88" s="41" t="s">
        <v>235</v>
      </c>
      <c r="AO88" s="24" t="s">
        <v>236</v>
      </c>
      <c r="AP88" s="24" t="s">
        <v>225</v>
      </c>
      <c r="AQ88" s="72"/>
    </row>
    <row r="89" spans="1:43" s="42" customFormat="1" ht="56.25" hidden="1" customHeight="1">
      <c r="A89" s="38" t="s">
        <v>37</v>
      </c>
      <c r="B89" s="39" t="s">
        <v>38</v>
      </c>
      <c r="C89" s="39">
        <v>528</v>
      </c>
      <c r="D89" s="22" t="s">
        <v>231</v>
      </c>
      <c r="E89" s="22" t="s">
        <v>241</v>
      </c>
      <c r="F89" s="23">
        <v>44621</v>
      </c>
      <c r="G89" s="23">
        <v>44925</v>
      </c>
      <c r="H89" s="173"/>
      <c r="I89" s="37">
        <v>0.1</v>
      </c>
      <c r="J89" s="37"/>
      <c r="K89" s="37"/>
      <c r="L89" s="37"/>
      <c r="M89" s="37"/>
      <c r="N89" s="37">
        <v>0.25</v>
      </c>
      <c r="O89" s="37"/>
      <c r="P89" s="37"/>
      <c r="Q89" s="37"/>
      <c r="R89" s="37"/>
      <c r="S89" s="37"/>
      <c r="T89" s="37">
        <v>0.25</v>
      </c>
      <c r="U89" s="37"/>
      <c r="V89" s="37"/>
      <c r="W89" s="37"/>
      <c r="X89" s="37"/>
      <c r="Y89" s="37"/>
      <c r="Z89" s="37">
        <v>0.25</v>
      </c>
      <c r="AA89" s="37"/>
      <c r="AB89" s="37"/>
      <c r="AC89" s="37"/>
      <c r="AD89" s="37"/>
      <c r="AE89" s="37"/>
      <c r="AF89" s="37">
        <v>0.25</v>
      </c>
      <c r="AG89" s="37"/>
      <c r="AH89" s="37">
        <f t="shared" si="4"/>
        <v>1</v>
      </c>
      <c r="AI89" s="40">
        <f t="shared" si="4"/>
        <v>0</v>
      </c>
      <c r="AJ89" s="22" t="s">
        <v>242</v>
      </c>
      <c r="AK89" s="201"/>
      <c r="AL89" s="198"/>
      <c r="AM89" s="41" t="s">
        <v>234</v>
      </c>
      <c r="AN89" s="41" t="s">
        <v>235</v>
      </c>
      <c r="AO89" s="24" t="s">
        <v>236</v>
      </c>
      <c r="AP89" s="24" t="s">
        <v>225</v>
      </c>
      <c r="AQ89" s="72"/>
    </row>
    <row r="90" spans="1:43" s="42" customFormat="1" ht="56.25" hidden="1" customHeight="1">
      <c r="A90" s="38" t="s">
        <v>37</v>
      </c>
      <c r="B90" s="39" t="s">
        <v>38</v>
      </c>
      <c r="C90" s="39">
        <v>527</v>
      </c>
      <c r="D90" s="22" t="s">
        <v>243</v>
      </c>
      <c r="E90" s="22" t="s">
        <v>244</v>
      </c>
      <c r="F90" s="23">
        <v>44562</v>
      </c>
      <c r="G90" s="23">
        <v>44926</v>
      </c>
      <c r="H90" s="173">
        <f>+I90+I91+I92+I93+I94+I95+I96+I97</f>
        <v>0.99999999999999989</v>
      </c>
      <c r="I90" s="37">
        <v>0.1</v>
      </c>
      <c r="J90" s="37"/>
      <c r="K90" s="37"/>
      <c r="L90" s="37"/>
      <c r="M90" s="37"/>
      <c r="N90" s="37">
        <v>0.25</v>
      </c>
      <c r="O90" s="37"/>
      <c r="P90" s="37"/>
      <c r="Q90" s="37"/>
      <c r="R90" s="37"/>
      <c r="S90" s="37"/>
      <c r="T90" s="37">
        <v>0.25</v>
      </c>
      <c r="U90" s="37"/>
      <c r="V90" s="37"/>
      <c r="W90" s="37"/>
      <c r="X90" s="37"/>
      <c r="Y90" s="37"/>
      <c r="Z90" s="37">
        <v>0.25</v>
      </c>
      <c r="AA90" s="37"/>
      <c r="AB90" s="37"/>
      <c r="AC90" s="37"/>
      <c r="AD90" s="37"/>
      <c r="AE90" s="37"/>
      <c r="AF90" s="37">
        <v>0.25</v>
      </c>
      <c r="AG90" s="37"/>
      <c r="AH90" s="37">
        <f t="shared" si="4"/>
        <v>1</v>
      </c>
      <c r="AI90" s="40">
        <f t="shared" si="4"/>
        <v>0</v>
      </c>
      <c r="AJ90" s="22" t="s">
        <v>245</v>
      </c>
      <c r="AK90" s="41" t="s">
        <v>78</v>
      </c>
      <c r="AL90" s="43" t="s">
        <v>78</v>
      </c>
      <c r="AM90" s="41" t="s">
        <v>234</v>
      </c>
      <c r="AN90" s="41" t="s">
        <v>246</v>
      </c>
      <c r="AO90" s="24" t="s">
        <v>236</v>
      </c>
      <c r="AP90" s="24" t="s">
        <v>225</v>
      </c>
      <c r="AQ90" s="72"/>
    </row>
    <row r="91" spans="1:43" s="42" customFormat="1" ht="56.25" hidden="1" customHeight="1">
      <c r="A91" s="38" t="s">
        <v>37</v>
      </c>
      <c r="B91" s="39" t="s">
        <v>38</v>
      </c>
      <c r="C91" s="39">
        <v>527</v>
      </c>
      <c r="D91" s="22" t="s">
        <v>243</v>
      </c>
      <c r="E91" s="22" t="s">
        <v>247</v>
      </c>
      <c r="F91" s="23">
        <v>44774</v>
      </c>
      <c r="G91" s="23">
        <v>44895</v>
      </c>
      <c r="H91" s="173"/>
      <c r="I91" s="37">
        <v>0.1</v>
      </c>
      <c r="J91" s="37"/>
      <c r="K91" s="37"/>
      <c r="L91" s="37"/>
      <c r="M91" s="37"/>
      <c r="N91" s="37"/>
      <c r="O91" s="37"/>
      <c r="P91" s="37"/>
      <c r="Q91" s="37"/>
      <c r="R91" s="37"/>
      <c r="S91" s="37"/>
      <c r="T91" s="37"/>
      <c r="U91" s="37"/>
      <c r="V91" s="37"/>
      <c r="W91" s="37"/>
      <c r="X91" s="37">
        <v>0.1</v>
      </c>
      <c r="Y91" s="37"/>
      <c r="Z91" s="37">
        <v>0.1</v>
      </c>
      <c r="AA91" s="37"/>
      <c r="AB91" s="37">
        <v>0.7</v>
      </c>
      <c r="AC91" s="37"/>
      <c r="AD91" s="37">
        <v>0.1</v>
      </c>
      <c r="AE91" s="37"/>
      <c r="AF91" s="37"/>
      <c r="AG91" s="37"/>
      <c r="AH91" s="37">
        <f t="shared" si="4"/>
        <v>0.99999999999999989</v>
      </c>
      <c r="AI91" s="40">
        <f t="shared" si="4"/>
        <v>0</v>
      </c>
      <c r="AJ91" s="22" t="s">
        <v>248</v>
      </c>
      <c r="AK91" s="41" t="s">
        <v>78</v>
      </c>
      <c r="AL91" s="43" t="s">
        <v>78</v>
      </c>
      <c r="AM91" s="41" t="s">
        <v>234</v>
      </c>
      <c r="AN91" s="41" t="s">
        <v>249</v>
      </c>
      <c r="AO91" s="24" t="s">
        <v>236</v>
      </c>
      <c r="AP91" s="24" t="s">
        <v>225</v>
      </c>
      <c r="AQ91" s="72"/>
    </row>
    <row r="92" spans="1:43" s="42" customFormat="1" ht="56.25" hidden="1" customHeight="1">
      <c r="A92" s="38" t="s">
        <v>37</v>
      </c>
      <c r="B92" s="39" t="s">
        <v>38</v>
      </c>
      <c r="C92" s="39">
        <v>527</v>
      </c>
      <c r="D92" s="22" t="s">
        <v>243</v>
      </c>
      <c r="E92" s="44" t="s">
        <v>250</v>
      </c>
      <c r="F92" s="23">
        <v>44562</v>
      </c>
      <c r="G92" s="23">
        <v>44926</v>
      </c>
      <c r="H92" s="173"/>
      <c r="I92" s="37">
        <v>0.1</v>
      </c>
      <c r="J92" s="37">
        <v>0.2</v>
      </c>
      <c r="K92" s="37"/>
      <c r="L92" s="37"/>
      <c r="M92" s="37"/>
      <c r="N92" s="37"/>
      <c r="O92" s="37"/>
      <c r="P92" s="37">
        <v>0.2</v>
      </c>
      <c r="Q92" s="37"/>
      <c r="R92" s="37"/>
      <c r="S92" s="37"/>
      <c r="T92" s="37"/>
      <c r="U92" s="37"/>
      <c r="V92" s="37">
        <v>0.2</v>
      </c>
      <c r="W92" s="37"/>
      <c r="X92" s="37"/>
      <c r="Y92" s="37"/>
      <c r="Z92" s="37"/>
      <c r="AA92" s="37"/>
      <c r="AB92" s="37">
        <v>0.2</v>
      </c>
      <c r="AC92" s="37"/>
      <c r="AD92" s="37"/>
      <c r="AE92" s="37"/>
      <c r="AF92" s="37">
        <v>0.2</v>
      </c>
      <c r="AG92" s="37"/>
      <c r="AH92" s="37">
        <f t="shared" si="4"/>
        <v>1</v>
      </c>
      <c r="AI92" s="40">
        <f t="shared" si="4"/>
        <v>0</v>
      </c>
      <c r="AJ92" s="22" t="s">
        <v>251</v>
      </c>
      <c r="AK92" s="41" t="s">
        <v>78</v>
      </c>
      <c r="AL92" s="43" t="s">
        <v>78</v>
      </c>
      <c r="AM92" s="41" t="s">
        <v>234</v>
      </c>
      <c r="AN92" s="24" t="s">
        <v>236</v>
      </c>
      <c r="AO92" s="24" t="s">
        <v>236</v>
      </c>
      <c r="AP92" s="24" t="s">
        <v>225</v>
      </c>
      <c r="AQ92" s="72"/>
    </row>
    <row r="93" spans="1:43" s="42" customFormat="1" ht="72.75" hidden="1" customHeight="1">
      <c r="A93" s="38" t="s">
        <v>37</v>
      </c>
      <c r="B93" s="39" t="s">
        <v>38</v>
      </c>
      <c r="C93" s="39">
        <v>527</v>
      </c>
      <c r="D93" s="22" t="s">
        <v>243</v>
      </c>
      <c r="E93" s="22" t="s">
        <v>252</v>
      </c>
      <c r="F93" s="23">
        <v>44562</v>
      </c>
      <c r="G93" s="23">
        <v>44926</v>
      </c>
      <c r="H93" s="173"/>
      <c r="I93" s="37">
        <v>0.2</v>
      </c>
      <c r="J93" s="37">
        <v>0.1</v>
      </c>
      <c r="K93" s="37"/>
      <c r="L93" s="37">
        <v>0.08</v>
      </c>
      <c r="M93" s="37"/>
      <c r="N93" s="37">
        <v>0.08</v>
      </c>
      <c r="O93" s="37"/>
      <c r="P93" s="37">
        <v>0.08</v>
      </c>
      <c r="Q93" s="37"/>
      <c r="R93" s="37">
        <v>0.08</v>
      </c>
      <c r="S93" s="37"/>
      <c r="T93" s="37">
        <v>0.08</v>
      </c>
      <c r="U93" s="37"/>
      <c r="V93" s="37">
        <v>0.08</v>
      </c>
      <c r="W93" s="37"/>
      <c r="X93" s="37">
        <v>0.08</v>
      </c>
      <c r="Y93" s="37"/>
      <c r="Z93" s="37">
        <v>0.08</v>
      </c>
      <c r="AA93" s="37"/>
      <c r="AB93" s="37">
        <v>0.08</v>
      </c>
      <c r="AC93" s="37"/>
      <c r="AD93" s="37">
        <v>0.08</v>
      </c>
      <c r="AE93" s="37"/>
      <c r="AF93" s="37">
        <v>0.1</v>
      </c>
      <c r="AG93" s="37"/>
      <c r="AH93" s="37">
        <f t="shared" si="4"/>
        <v>0.99999999999999978</v>
      </c>
      <c r="AI93" s="40">
        <f t="shared" si="4"/>
        <v>0</v>
      </c>
      <c r="AJ93" s="22" t="s">
        <v>253</v>
      </c>
      <c r="AK93" s="41" t="s">
        <v>78</v>
      </c>
      <c r="AL93" s="43" t="s">
        <v>78</v>
      </c>
      <c r="AM93" s="41" t="s">
        <v>234</v>
      </c>
      <c r="AN93" s="41" t="s">
        <v>254</v>
      </c>
      <c r="AO93" s="24" t="s">
        <v>236</v>
      </c>
      <c r="AP93" s="24" t="s">
        <v>225</v>
      </c>
      <c r="AQ93" s="72"/>
    </row>
    <row r="94" spans="1:43" s="42" customFormat="1" ht="56.25" hidden="1" customHeight="1">
      <c r="A94" s="38" t="s">
        <v>37</v>
      </c>
      <c r="B94" s="39" t="s">
        <v>38</v>
      </c>
      <c r="C94" s="39">
        <v>527</v>
      </c>
      <c r="D94" s="22" t="s">
        <v>243</v>
      </c>
      <c r="E94" s="22" t="s">
        <v>255</v>
      </c>
      <c r="F94" s="23">
        <v>44562</v>
      </c>
      <c r="G94" s="23">
        <v>44926</v>
      </c>
      <c r="H94" s="173"/>
      <c r="I94" s="37">
        <v>0.2</v>
      </c>
      <c r="J94" s="37">
        <v>0.1</v>
      </c>
      <c r="K94" s="37"/>
      <c r="L94" s="37">
        <v>0.08</v>
      </c>
      <c r="M94" s="37"/>
      <c r="N94" s="37">
        <v>0.08</v>
      </c>
      <c r="O94" s="37"/>
      <c r="P94" s="37">
        <v>0.08</v>
      </c>
      <c r="Q94" s="37"/>
      <c r="R94" s="37">
        <v>0.08</v>
      </c>
      <c r="S94" s="37"/>
      <c r="T94" s="37">
        <v>0.08</v>
      </c>
      <c r="U94" s="37"/>
      <c r="V94" s="37">
        <v>0.08</v>
      </c>
      <c r="W94" s="37"/>
      <c r="X94" s="37">
        <v>0.08</v>
      </c>
      <c r="Y94" s="37"/>
      <c r="Z94" s="37">
        <v>0.08</v>
      </c>
      <c r="AA94" s="37"/>
      <c r="AB94" s="37">
        <v>0.08</v>
      </c>
      <c r="AC94" s="37"/>
      <c r="AD94" s="37">
        <v>0.08</v>
      </c>
      <c r="AE94" s="37"/>
      <c r="AF94" s="37">
        <v>0.1</v>
      </c>
      <c r="AG94" s="37"/>
      <c r="AH94" s="37">
        <f t="shared" si="4"/>
        <v>0.99999999999999978</v>
      </c>
      <c r="AI94" s="40">
        <f t="shared" si="4"/>
        <v>0</v>
      </c>
      <c r="AJ94" s="22" t="s">
        <v>256</v>
      </c>
      <c r="AK94" s="41" t="s">
        <v>78</v>
      </c>
      <c r="AL94" s="43" t="s">
        <v>78</v>
      </c>
      <c r="AM94" s="41" t="s">
        <v>234</v>
      </c>
      <c r="AN94" s="41" t="s">
        <v>257</v>
      </c>
      <c r="AO94" s="24" t="s">
        <v>236</v>
      </c>
      <c r="AP94" s="24" t="s">
        <v>225</v>
      </c>
      <c r="AQ94" s="72"/>
    </row>
    <row r="95" spans="1:43" s="42" customFormat="1" ht="56.25" hidden="1" customHeight="1">
      <c r="A95" s="38" t="s">
        <v>37</v>
      </c>
      <c r="B95" s="39" t="s">
        <v>38</v>
      </c>
      <c r="C95" s="39">
        <v>527</v>
      </c>
      <c r="D95" s="22" t="s">
        <v>243</v>
      </c>
      <c r="E95" s="22" t="s">
        <v>258</v>
      </c>
      <c r="F95" s="23">
        <v>44593</v>
      </c>
      <c r="G95" s="23" t="s">
        <v>259</v>
      </c>
      <c r="H95" s="173"/>
      <c r="I95" s="37">
        <v>0.1</v>
      </c>
      <c r="J95" s="37"/>
      <c r="K95" s="37"/>
      <c r="L95" s="37">
        <v>0.1</v>
      </c>
      <c r="M95" s="37"/>
      <c r="N95" s="37">
        <v>0.1</v>
      </c>
      <c r="O95" s="37"/>
      <c r="P95" s="37">
        <v>0.1</v>
      </c>
      <c r="Q95" s="37"/>
      <c r="R95" s="37">
        <v>0.1</v>
      </c>
      <c r="S95" s="37"/>
      <c r="T95" s="37">
        <v>0.1</v>
      </c>
      <c r="U95" s="37"/>
      <c r="V95" s="37">
        <v>0.1</v>
      </c>
      <c r="W95" s="37"/>
      <c r="X95" s="37">
        <v>0.1</v>
      </c>
      <c r="Y95" s="37"/>
      <c r="Z95" s="37">
        <v>0.1</v>
      </c>
      <c r="AA95" s="37"/>
      <c r="AB95" s="37">
        <v>0.1</v>
      </c>
      <c r="AC95" s="37"/>
      <c r="AD95" s="37">
        <v>0.1</v>
      </c>
      <c r="AE95" s="37"/>
      <c r="AF95" s="37"/>
      <c r="AG95" s="37"/>
      <c r="AH95" s="37">
        <f t="shared" si="4"/>
        <v>0.99999999999999989</v>
      </c>
      <c r="AI95" s="40">
        <f t="shared" si="4"/>
        <v>0</v>
      </c>
      <c r="AJ95" s="22" t="s">
        <v>260</v>
      </c>
      <c r="AK95" s="41" t="s">
        <v>78</v>
      </c>
      <c r="AL95" s="43" t="s">
        <v>78</v>
      </c>
      <c r="AM95" s="41" t="s">
        <v>234</v>
      </c>
      <c r="AN95" s="41" t="s">
        <v>261</v>
      </c>
      <c r="AO95" s="24" t="s">
        <v>236</v>
      </c>
      <c r="AP95" s="24" t="s">
        <v>225</v>
      </c>
      <c r="AQ95" s="72"/>
    </row>
    <row r="96" spans="1:43" s="42" customFormat="1" ht="56.25" hidden="1" customHeight="1">
      <c r="A96" s="38" t="s">
        <v>37</v>
      </c>
      <c r="B96" s="39" t="s">
        <v>38</v>
      </c>
      <c r="C96" s="39">
        <v>527</v>
      </c>
      <c r="D96" s="22" t="s">
        <v>243</v>
      </c>
      <c r="E96" s="22" t="s">
        <v>262</v>
      </c>
      <c r="F96" s="23">
        <v>44593</v>
      </c>
      <c r="G96" s="23" t="s">
        <v>259</v>
      </c>
      <c r="H96" s="173"/>
      <c r="I96" s="37">
        <v>0.1</v>
      </c>
      <c r="J96" s="37"/>
      <c r="K96" s="37"/>
      <c r="L96" s="37">
        <v>0.1</v>
      </c>
      <c r="M96" s="37"/>
      <c r="N96" s="37">
        <v>0.1</v>
      </c>
      <c r="O96" s="37"/>
      <c r="P96" s="37">
        <v>0.1</v>
      </c>
      <c r="Q96" s="37"/>
      <c r="R96" s="37">
        <v>0.1</v>
      </c>
      <c r="S96" s="37"/>
      <c r="T96" s="37">
        <v>0.1</v>
      </c>
      <c r="U96" s="37"/>
      <c r="V96" s="37">
        <v>0.1</v>
      </c>
      <c r="W96" s="37"/>
      <c r="X96" s="37">
        <v>0.1</v>
      </c>
      <c r="Y96" s="37"/>
      <c r="Z96" s="37">
        <v>0.1</v>
      </c>
      <c r="AA96" s="37"/>
      <c r="AB96" s="37">
        <v>0.1</v>
      </c>
      <c r="AC96" s="37"/>
      <c r="AD96" s="37">
        <v>0.1</v>
      </c>
      <c r="AE96" s="37"/>
      <c r="AF96" s="37"/>
      <c r="AG96" s="37"/>
      <c r="AH96" s="37">
        <f t="shared" si="4"/>
        <v>0.99999999999999989</v>
      </c>
      <c r="AI96" s="40">
        <f t="shared" si="4"/>
        <v>0</v>
      </c>
      <c r="AJ96" s="22" t="s">
        <v>263</v>
      </c>
      <c r="AK96" s="41" t="s">
        <v>78</v>
      </c>
      <c r="AL96" s="43" t="s">
        <v>78</v>
      </c>
      <c r="AM96" s="41" t="s">
        <v>234</v>
      </c>
      <c r="AN96" s="41" t="s">
        <v>261</v>
      </c>
      <c r="AO96" s="24" t="s">
        <v>236</v>
      </c>
      <c r="AP96" s="24" t="s">
        <v>225</v>
      </c>
      <c r="AQ96" s="72"/>
    </row>
    <row r="97" spans="1:43" s="42" customFormat="1" ht="56.25" hidden="1" customHeight="1">
      <c r="A97" s="38" t="s">
        <v>37</v>
      </c>
      <c r="B97" s="39" t="s">
        <v>38</v>
      </c>
      <c r="C97" s="39">
        <v>527</v>
      </c>
      <c r="D97" s="22" t="s">
        <v>243</v>
      </c>
      <c r="E97" s="22" t="s">
        <v>264</v>
      </c>
      <c r="F97" s="23">
        <v>44621</v>
      </c>
      <c r="G97" s="23">
        <v>44803</v>
      </c>
      <c r="H97" s="173"/>
      <c r="I97" s="37">
        <v>0.1</v>
      </c>
      <c r="J97" s="37"/>
      <c r="K97" s="37"/>
      <c r="L97" s="37"/>
      <c r="M97" s="37"/>
      <c r="N97" s="37">
        <v>0.1</v>
      </c>
      <c r="O97" s="37"/>
      <c r="P97" s="37">
        <v>0.2</v>
      </c>
      <c r="Q97" s="37"/>
      <c r="R97" s="37">
        <v>0.2</v>
      </c>
      <c r="S97" s="37"/>
      <c r="T97" s="37">
        <v>0.2</v>
      </c>
      <c r="U97" s="37"/>
      <c r="V97" s="37">
        <v>0.2</v>
      </c>
      <c r="W97" s="37"/>
      <c r="X97" s="37">
        <v>0.1</v>
      </c>
      <c r="Y97" s="37"/>
      <c r="Z97" s="37"/>
      <c r="AA97" s="37"/>
      <c r="AB97" s="37"/>
      <c r="AC97" s="37"/>
      <c r="AD97" s="37"/>
      <c r="AE97" s="37"/>
      <c r="AF97" s="37"/>
      <c r="AG97" s="37"/>
      <c r="AH97" s="37">
        <f t="shared" si="4"/>
        <v>0.99999999999999989</v>
      </c>
      <c r="AI97" s="40">
        <f t="shared" si="4"/>
        <v>0</v>
      </c>
      <c r="AJ97" s="22" t="s">
        <v>265</v>
      </c>
      <c r="AK97" s="41" t="s">
        <v>78</v>
      </c>
      <c r="AL97" s="43" t="s">
        <v>78</v>
      </c>
      <c r="AM97" s="41" t="s">
        <v>234</v>
      </c>
      <c r="AN97" s="41" t="s">
        <v>261</v>
      </c>
      <c r="AO97" s="24" t="s">
        <v>236</v>
      </c>
      <c r="AP97" s="24" t="s">
        <v>225</v>
      </c>
      <c r="AQ97" s="72"/>
    </row>
    <row r="98" spans="1:43" s="42" customFormat="1" ht="58.5" hidden="1">
      <c r="A98" s="38" t="s">
        <v>37</v>
      </c>
      <c r="B98" s="39" t="s">
        <v>38</v>
      </c>
      <c r="C98" s="39">
        <v>528</v>
      </c>
      <c r="D98" s="22" t="s">
        <v>266</v>
      </c>
      <c r="E98" s="45" t="s">
        <v>267</v>
      </c>
      <c r="F98" s="23">
        <v>44564</v>
      </c>
      <c r="G98" s="23">
        <v>44926</v>
      </c>
      <c r="H98" s="173">
        <f>+I98+I99+I100+I101+I102+I103+I104+I105+I106+I107</f>
        <v>1</v>
      </c>
      <c r="I98" s="37">
        <v>0.2</v>
      </c>
      <c r="J98" s="37"/>
      <c r="K98" s="37"/>
      <c r="L98" s="37">
        <v>0.25</v>
      </c>
      <c r="M98" s="37"/>
      <c r="N98" s="37"/>
      <c r="O98" s="37"/>
      <c r="P98" s="37">
        <v>0.25</v>
      </c>
      <c r="Q98" s="37"/>
      <c r="R98" s="37"/>
      <c r="S98" s="37"/>
      <c r="T98" s="37"/>
      <c r="U98" s="37"/>
      <c r="V98" s="37">
        <v>0.25</v>
      </c>
      <c r="W98" s="37"/>
      <c r="X98" s="37"/>
      <c r="Y98" s="37"/>
      <c r="Z98" s="37"/>
      <c r="AA98" s="37"/>
      <c r="AB98" s="37"/>
      <c r="AC98" s="37"/>
      <c r="AD98" s="37"/>
      <c r="AE98" s="37"/>
      <c r="AF98" s="37">
        <v>0.25</v>
      </c>
      <c r="AG98" s="37"/>
      <c r="AH98" s="37">
        <f t="shared" si="4"/>
        <v>1</v>
      </c>
      <c r="AI98" s="40">
        <f t="shared" si="4"/>
        <v>0</v>
      </c>
      <c r="AJ98" s="22" t="s">
        <v>268</v>
      </c>
      <c r="AK98" s="43" t="s">
        <v>78</v>
      </c>
      <c r="AL98" s="43" t="s">
        <v>78</v>
      </c>
      <c r="AM98" s="41" t="s">
        <v>234</v>
      </c>
      <c r="AN98" s="41" t="s">
        <v>261</v>
      </c>
      <c r="AO98" s="24" t="s">
        <v>236</v>
      </c>
      <c r="AP98" s="24" t="s">
        <v>225</v>
      </c>
      <c r="AQ98" s="72"/>
    </row>
    <row r="99" spans="1:43" s="42" customFormat="1" ht="72.75" hidden="1">
      <c r="A99" s="38" t="s">
        <v>37</v>
      </c>
      <c r="B99" s="39" t="s">
        <v>38</v>
      </c>
      <c r="C99" s="39">
        <v>528</v>
      </c>
      <c r="D99" s="22" t="s">
        <v>269</v>
      </c>
      <c r="E99" s="45" t="s">
        <v>270</v>
      </c>
      <c r="F99" s="46">
        <v>44866</v>
      </c>
      <c r="G99" s="23">
        <v>44925</v>
      </c>
      <c r="H99" s="173"/>
      <c r="I99" s="37">
        <v>0.08</v>
      </c>
      <c r="J99" s="37"/>
      <c r="K99" s="37"/>
      <c r="L99" s="37"/>
      <c r="M99" s="37"/>
      <c r="N99" s="37"/>
      <c r="O99" s="37"/>
      <c r="P99" s="37"/>
      <c r="Q99" s="37"/>
      <c r="R99" s="37"/>
      <c r="S99" s="37"/>
      <c r="T99" s="37"/>
      <c r="U99" s="37"/>
      <c r="V99" s="37"/>
      <c r="W99" s="37"/>
      <c r="X99" s="37"/>
      <c r="Y99" s="37"/>
      <c r="Z99" s="37"/>
      <c r="AA99" s="37"/>
      <c r="AB99" s="37"/>
      <c r="AC99" s="37"/>
      <c r="AD99" s="37">
        <v>0.5</v>
      </c>
      <c r="AE99" s="37"/>
      <c r="AF99" s="37">
        <v>0.5</v>
      </c>
      <c r="AG99" s="37"/>
      <c r="AH99" s="37">
        <f t="shared" si="4"/>
        <v>1</v>
      </c>
      <c r="AI99" s="40">
        <f t="shared" si="4"/>
        <v>0</v>
      </c>
      <c r="AJ99" s="22" t="s">
        <v>271</v>
      </c>
      <c r="AK99" s="43" t="s">
        <v>78</v>
      </c>
      <c r="AL99" s="43" t="s">
        <v>78</v>
      </c>
      <c r="AM99" s="41" t="s">
        <v>234</v>
      </c>
      <c r="AN99" s="41" t="s">
        <v>261</v>
      </c>
      <c r="AO99" s="24" t="s">
        <v>236</v>
      </c>
      <c r="AP99" s="24" t="s">
        <v>225</v>
      </c>
      <c r="AQ99" s="72"/>
    </row>
    <row r="100" spans="1:43" s="42" customFormat="1" ht="72.75" hidden="1">
      <c r="A100" s="38" t="s">
        <v>37</v>
      </c>
      <c r="B100" s="39" t="s">
        <v>38</v>
      </c>
      <c r="C100" s="39">
        <v>528</v>
      </c>
      <c r="D100" s="22" t="s">
        <v>272</v>
      </c>
      <c r="E100" s="45" t="s">
        <v>273</v>
      </c>
      <c r="F100" s="46">
        <v>44866</v>
      </c>
      <c r="G100" s="23">
        <v>44925</v>
      </c>
      <c r="H100" s="173"/>
      <c r="I100" s="37">
        <v>0.08</v>
      </c>
      <c r="J100" s="37"/>
      <c r="K100" s="37"/>
      <c r="L100" s="37"/>
      <c r="M100" s="37"/>
      <c r="N100" s="37"/>
      <c r="O100" s="37"/>
      <c r="P100" s="37"/>
      <c r="Q100" s="37"/>
      <c r="R100" s="37"/>
      <c r="S100" s="37"/>
      <c r="T100" s="37"/>
      <c r="U100" s="37"/>
      <c r="V100" s="37"/>
      <c r="W100" s="37"/>
      <c r="X100" s="37"/>
      <c r="Y100" s="37"/>
      <c r="Z100" s="37"/>
      <c r="AA100" s="37"/>
      <c r="AB100" s="37"/>
      <c r="AC100" s="37"/>
      <c r="AD100" s="37">
        <v>0.5</v>
      </c>
      <c r="AE100" s="37"/>
      <c r="AF100" s="37">
        <v>0.5</v>
      </c>
      <c r="AG100" s="37"/>
      <c r="AH100" s="37">
        <f t="shared" si="4"/>
        <v>1</v>
      </c>
      <c r="AI100" s="40">
        <f t="shared" si="4"/>
        <v>0</v>
      </c>
      <c r="AJ100" s="22" t="s">
        <v>274</v>
      </c>
      <c r="AK100" s="43" t="s">
        <v>78</v>
      </c>
      <c r="AL100" s="43" t="s">
        <v>78</v>
      </c>
      <c r="AM100" s="41" t="s">
        <v>234</v>
      </c>
      <c r="AN100" s="41" t="s">
        <v>261</v>
      </c>
      <c r="AO100" s="24" t="s">
        <v>236</v>
      </c>
      <c r="AP100" s="24" t="s">
        <v>225</v>
      </c>
      <c r="AQ100" s="72"/>
    </row>
    <row r="101" spans="1:43" s="42" customFormat="1" ht="72.75" hidden="1">
      <c r="A101" s="38" t="s">
        <v>37</v>
      </c>
      <c r="B101" s="39" t="s">
        <v>38</v>
      </c>
      <c r="C101" s="39">
        <v>528</v>
      </c>
      <c r="D101" s="22" t="s">
        <v>269</v>
      </c>
      <c r="E101" s="45" t="s">
        <v>275</v>
      </c>
      <c r="F101" s="46">
        <v>44896</v>
      </c>
      <c r="G101" s="23">
        <v>44925</v>
      </c>
      <c r="H101" s="173"/>
      <c r="I101" s="37">
        <v>0.04</v>
      </c>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v>1</v>
      </c>
      <c r="AG101" s="37"/>
      <c r="AH101" s="37">
        <f t="shared" si="4"/>
        <v>1</v>
      </c>
      <c r="AI101" s="40">
        <f t="shared" si="4"/>
        <v>0</v>
      </c>
      <c r="AJ101" s="22" t="s">
        <v>276</v>
      </c>
      <c r="AK101" s="43" t="s">
        <v>78</v>
      </c>
      <c r="AL101" s="43" t="s">
        <v>78</v>
      </c>
      <c r="AM101" s="41" t="s">
        <v>234</v>
      </c>
      <c r="AN101" s="41" t="s">
        <v>261</v>
      </c>
      <c r="AO101" s="24" t="s">
        <v>236</v>
      </c>
      <c r="AP101" s="24" t="s">
        <v>225</v>
      </c>
      <c r="AQ101" s="72"/>
    </row>
    <row r="102" spans="1:43" s="42" customFormat="1" ht="58.5" hidden="1">
      <c r="A102" s="38" t="s">
        <v>37</v>
      </c>
      <c r="B102" s="39" t="s">
        <v>38</v>
      </c>
      <c r="C102" s="39">
        <v>528</v>
      </c>
      <c r="D102" s="22" t="s">
        <v>277</v>
      </c>
      <c r="E102" s="45" t="s">
        <v>278</v>
      </c>
      <c r="F102" s="46">
        <v>44562</v>
      </c>
      <c r="G102" s="23">
        <v>44592</v>
      </c>
      <c r="H102" s="173"/>
      <c r="I102" s="37">
        <v>0.1</v>
      </c>
      <c r="J102" s="37">
        <v>1</v>
      </c>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f t="shared" si="4"/>
        <v>1</v>
      </c>
      <c r="AI102" s="40">
        <f t="shared" si="4"/>
        <v>0</v>
      </c>
      <c r="AJ102" s="22" t="s">
        <v>279</v>
      </c>
      <c r="AK102" s="43" t="s">
        <v>78</v>
      </c>
      <c r="AL102" s="43" t="s">
        <v>78</v>
      </c>
      <c r="AM102" s="41" t="s">
        <v>234</v>
      </c>
      <c r="AN102" s="41" t="s">
        <v>261</v>
      </c>
      <c r="AO102" s="24" t="s">
        <v>236</v>
      </c>
      <c r="AP102" s="24" t="s">
        <v>225</v>
      </c>
      <c r="AQ102" s="72"/>
    </row>
    <row r="103" spans="1:43" s="42" customFormat="1" ht="58.5" hidden="1">
      <c r="A103" s="38" t="s">
        <v>37</v>
      </c>
      <c r="B103" s="39" t="s">
        <v>38</v>
      </c>
      <c r="C103" s="39">
        <v>528</v>
      </c>
      <c r="D103" s="22" t="s">
        <v>280</v>
      </c>
      <c r="E103" s="45" t="s">
        <v>281</v>
      </c>
      <c r="F103" s="46">
        <v>44562</v>
      </c>
      <c r="G103" s="23">
        <v>44592</v>
      </c>
      <c r="H103" s="173"/>
      <c r="I103" s="37">
        <v>0.05</v>
      </c>
      <c r="J103" s="37">
        <v>1</v>
      </c>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f>+J103+L103+N103+P103+R103+T103+V103+X103+Z103+AB103+AD103+AF103</f>
        <v>1</v>
      </c>
      <c r="AI103" s="40">
        <f>+K103+M103+O103+Q103+S103+U103+W103+Y103+AA103+AC103+AE103+AG103</f>
        <v>0</v>
      </c>
      <c r="AJ103" s="22" t="s">
        <v>282</v>
      </c>
      <c r="AK103" s="43" t="s">
        <v>78</v>
      </c>
      <c r="AL103" s="43" t="s">
        <v>78</v>
      </c>
      <c r="AM103" s="41" t="s">
        <v>234</v>
      </c>
      <c r="AN103" s="41" t="s">
        <v>261</v>
      </c>
      <c r="AO103" s="24" t="s">
        <v>236</v>
      </c>
      <c r="AP103" s="24" t="s">
        <v>225</v>
      </c>
      <c r="AQ103" s="72"/>
    </row>
    <row r="104" spans="1:43" s="42" customFormat="1" ht="99.75" hidden="1">
      <c r="A104" s="38" t="s">
        <v>37</v>
      </c>
      <c r="B104" s="39" t="s">
        <v>38</v>
      </c>
      <c r="C104" s="39">
        <v>528</v>
      </c>
      <c r="D104" s="22" t="s">
        <v>283</v>
      </c>
      <c r="E104" s="45" t="s">
        <v>284</v>
      </c>
      <c r="F104" s="46">
        <v>44593</v>
      </c>
      <c r="G104" s="23">
        <v>44620</v>
      </c>
      <c r="H104" s="173"/>
      <c r="I104" s="37">
        <v>0.05</v>
      </c>
      <c r="J104" s="37"/>
      <c r="K104" s="37"/>
      <c r="L104" s="37">
        <v>1</v>
      </c>
      <c r="M104" s="37"/>
      <c r="N104" s="37"/>
      <c r="O104" s="37"/>
      <c r="P104" s="37"/>
      <c r="Q104" s="37"/>
      <c r="R104" s="37"/>
      <c r="S104" s="37"/>
      <c r="T104" s="37"/>
      <c r="U104" s="37"/>
      <c r="V104" s="37"/>
      <c r="W104" s="37"/>
      <c r="X104" s="37"/>
      <c r="Y104" s="37"/>
      <c r="Z104" s="37"/>
      <c r="AA104" s="37"/>
      <c r="AB104" s="37"/>
      <c r="AC104" s="37"/>
      <c r="AD104" s="37"/>
      <c r="AE104" s="37"/>
      <c r="AF104" s="37"/>
      <c r="AG104" s="37"/>
      <c r="AH104" s="37">
        <f t="shared" si="4"/>
        <v>1</v>
      </c>
      <c r="AI104" s="40">
        <f t="shared" si="4"/>
        <v>0</v>
      </c>
      <c r="AJ104" s="22" t="s">
        <v>285</v>
      </c>
      <c r="AK104" s="43" t="s">
        <v>78</v>
      </c>
      <c r="AL104" s="43" t="s">
        <v>78</v>
      </c>
      <c r="AM104" s="41" t="s">
        <v>234</v>
      </c>
      <c r="AN104" s="41" t="s">
        <v>261</v>
      </c>
      <c r="AO104" s="24" t="s">
        <v>236</v>
      </c>
      <c r="AP104" s="24" t="s">
        <v>225</v>
      </c>
      <c r="AQ104" s="72"/>
    </row>
    <row r="105" spans="1:43" s="42" customFormat="1" ht="58.5" hidden="1">
      <c r="A105" s="38" t="s">
        <v>37</v>
      </c>
      <c r="B105" s="39" t="s">
        <v>38</v>
      </c>
      <c r="C105" s="39">
        <v>528</v>
      </c>
      <c r="D105" s="22" t="s">
        <v>286</v>
      </c>
      <c r="E105" s="45" t="s">
        <v>287</v>
      </c>
      <c r="F105" s="46">
        <v>44593</v>
      </c>
      <c r="G105" s="23">
        <v>44925</v>
      </c>
      <c r="H105" s="173"/>
      <c r="I105" s="37">
        <v>0.1</v>
      </c>
      <c r="J105" s="37"/>
      <c r="K105" s="37"/>
      <c r="L105" s="37"/>
      <c r="M105" s="37"/>
      <c r="N105" s="37">
        <v>0.25</v>
      </c>
      <c r="O105" s="37"/>
      <c r="P105" s="37"/>
      <c r="Q105" s="37"/>
      <c r="R105" s="37"/>
      <c r="S105" s="37"/>
      <c r="T105" s="37">
        <v>0.25</v>
      </c>
      <c r="U105" s="37"/>
      <c r="V105" s="37"/>
      <c r="W105" s="37"/>
      <c r="X105" s="37"/>
      <c r="Y105" s="37"/>
      <c r="Z105" s="37">
        <v>0.25</v>
      </c>
      <c r="AA105" s="37"/>
      <c r="AB105" s="37"/>
      <c r="AC105" s="37"/>
      <c r="AD105" s="37"/>
      <c r="AE105" s="37"/>
      <c r="AF105" s="37">
        <v>0.25</v>
      </c>
      <c r="AG105" s="37"/>
      <c r="AH105" s="37">
        <f t="shared" si="4"/>
        <v>1</v>
      </c>
      <c r="AI105" s="40">
        <f t="shared" si="4"/>
        <v>0</v>
      </c>
      <c r="AJ105" s="22" t="s">
        <v>288</v>
      </c>
      <c r="AK105" s="43" t="s">
        <v>78</v>
      </c>
      <c r="AL105" s="43" t="s">
        <v>78</v>
      </c>
      <c r="AM105" s="41" t="s">
        <v>289</v>
      </c>
      <c r="AN105" s="41" t="s">
        <v>290</v>
      </c>
      <c r="AO105" s="24" t="s">
        <v>291</v>
      </c>
      <c r="AP105" s="24" t="s">
        <v>225</v>
      </c>
      <c r="AQ105" s="72"/>
    </row>
    <row r="106" spans="1:43" s="42" customFormat="1" ht="71.25" hidden="1">
      <c r="A106" s="38" t="s">
        <v>37</v>
      </c>
      <c r="B106" s="39" t="s">
        <v>38</v>
      </c>
      <c r="C106" s="39">
        <v>528</v>
      </c>
      <c r="D106" s="22" t="s">
        <v>292</v>
      </c>
      <c r="E106" s="45" t="s">
        <v>293</v>
      </c>
      <c r="F106" s="46">
        <v>44652</v>
      </c>
      <c r="G106" s="23">
        <v>44925</v>
      </c>
      <c r="H106" s="173"/>
      <c r="I106" s="37">
        <v>0.1</v>
      </c>
      <c r="J106" s="37"/>
      <c r="K106" s="37"/>
      <c r="L106" s="37"/>
      <c r="M106" s="37"/>
      <c r="N106" s="37"/>
      <c r="O106" s="37"/>
      <c r="P106" s="37">
        <v>0.33329999999999999</v>
      </c>
      <c r="Q106" s="37"/>
      <c r="R106" s="37"/>
      <c r="S106" s="37"/>
      <c r="T106" s="37"/>
      <c r="U106" s="37"/>
      <c r="V106" s="37"/>
      <c r="W106" s="37"/>
      <c r="X106" s="37">
        <v>0.33329999999999999</v>
      </c>
      <c r="Y106" s="37"/>
      <c r="Z106" s="37"/>
      <c r="AA106" s="37"/>
      <c r="AB106" s="37"/>
      <c r="AC106" s="37"/>
      <c r="AD106" s="37"/>
      <c r="AE106" s="37"/>
      <c r="AF106" s="37">
        <v>0.33329999999999999</v>
      </c>
      <c r="AG106" s="37"/>
      <c r="AH106" s="37">
        <f t="shared" si="4"/>
        <v>0.99990000000000001</v>
      </c>
      <c r="AI106" s="40">
        <f t="shared" si="4"/>
        <v>0</v>
      </c>
      <c r="AJ106" s="22" t="s">
        <v>294</v>
      </c>
      <c r="AK106" s="43" t="s">
        <v>78</v>
      </c>
      <c r="AL106" s="43" t="s">
        <v>78</v>
      </c>
      <c r="AM106" s="41" t="s">
        <v>234</v>
      </c>
      <c r="AN106" s="41" t="s">
        <v>261</v>
      </c>
      <c r="AO106" s="24" t="s">
        <v>236</v>
      </c>
      <c r="AP106" s="24" t="s">
        <v>225</v>
      </c>
      <c r="AQ106" s="72"/>
    </row>
    <row r="107" spans="1:43" s="42" customFormat="1" ht="87.75" hidden="1" customHeight="1">
      <c r="A107" s="38" t="s">
        <v>37</v>
      </c>
      <c r="B107" s="39" t="s">
        <v>38</v>
      </c>
      <c r="C107" s="39">
        <v>528</v>
      </c>
      <c r="D107" s="22" t="s">
        <v>295</v>
      </c>
      <c r="E107" s="45" t="s">
        <v>296</v>
      </c>
      <c r="F107" s="46">
        <v>44652</v>
      </c>
      <c r="G107" s="23">
        <v>44925</v>
      </c>
      <c r="H107" s="173"/>
      <c r="I107" s="37">
        <v>0.2</v>
      </c>
      <c r="J107" s="37"/>
      <c r="K107" s="37"/>
      <c r="L107" s="37"/>
      <c r="M107" s="37"/>
      <c r="N107" s="37"/>
      <c r="O107" s="37"/>
      <c r="P107" s="37">
        <v>0.33329999999999999</v>
      </c>
      <c r="Q107" s="37"/>
      <c r="R107" s="37"/>
      <c r="S107" s="37"/>
      <c r="T107" s="37"/>
      <c r="U107" s="37"/>
      <c r="V107" s="37"/>
      <c r="W107" s="37"/>
      <c r="X107" s="37">
        <v>0.33329999999999999</v>
      </c>
      <c r="Y107" s="37"/>
      <c r="Z107" s="37"/>
      <c r="AA107" s="37"/>
      <c r="AB107" s="37"/>
      <c r="AC107" s="37"/>
      <c r="AD107" s="37"/>
      <c r="AE107" s="37"/>
      <c r="AF107" s="37">
        <v>0.33329999999999999</v>
      </c>
      <c r="AG107" s="37"/>
      <c r="AH107" s="37">
        <f t="shared" si="4"/>
        <v>0.99990000000000001</v>
      </c>
      <c r="AI107" s="40">
        <f t="shared" si="4"/>
        <v>0</v>
      </c>
      <c r="AJ107" s="22" t="s">
        <v>297</v>
      </c>
      <c r="AK107" s="43" t="s">
        <v>78</v>
      </c>
      <c r="AL107" s="43" t="s">
        <v>78</v>
      </c>
      <c r="AM107" s="41" t="s">
        <v>234</v>
      </c>
      <c r="AN107" s="41" t="s">
        <v>261</v>
      </c>
      <c r="AO107" s="24" t="s">
        <v>236</v>
      </c>
      <c r="AP107" s="24" t="s">
        <v>225</v>
      </c>
      <c r="AQ107" s="72"/>
    </row>
    <row r="108" spans="1:43" s="42" customFormat="1" ht="42.75" hidden="1" customHeight="1">
      <c r="A108" s="38" t="s">
        <v>37</v>
      </c>
      <c r="B108" s="39" t="s">
        <v>38</v>
      </c>
      <c r="C108" s="39">
        <v>528</v>
      </c>
      <c r="D108" s="22" t="s">
        <v>298</v>
      </c>
      <c r="E108" s="45" t="s">
        <v>299</v>
      </c>
      <c r="F108" s="46">
        <v>44652</v>
      </c>
      <c r="G108" s="23">
        <v>44712</v>
      </c>
      <c r="H108" s="173">
        <f>+I108+I109</f>
        <v>1</v>
      </c>
      <c r="I108" s="37">
        <v>0.3</v>
      </c>
      <c r="J108" s="37"/>
      <c r="K108" s="37"/>
      <c r="L108" s="37"/>
      <c r="M108" s="37"/>
      <c r="N108" s="37"/>
      <c r="O108" s="37"/>
      <c r="P108" s="37">
        <v>0.3</v>
      </c>
      <c r="Q108" s="37"/>
      <c r="R108" s="37">
        <v>0.7</v>
      </c>
      <c r="S108" s="37"/>
      <c r="T108" s="37"/>
      <c r="U108" s="37"/>
      <c r="V108" s="37"/>
      <c r="W108" s="37"/>
      <c r="X108" s="37"/>
      <c r="Y108" s="37"/>
      <c r="Z108" s="37"/>
      <c r="AA108" s="37"/>
      <c r="AB108" s="37"/>
      <c r="AC108" s="37"/>
      <c r="AD108" s="37"/>
      <c r="AE108" s="37"/>
      <c r="AF108" s="37"/>
      <c r="AG108" s="37"/>
      <c r="AH108" s="37">
        <f t="shared" si="4"/>
        <v>1</v>
      </c>
      <c r="AI108" s="40">
        <f t="shared" si="4"/>
        <v>0</v>
      </c>
      <c r="AJ108" s="22" t="s">
        <v>300</v>
      </c>
      <c r="AK108" s="43" t="s">
        <v>78</v>
      </c>
      <c r="AL108" s="43" t="s">
        <v>78</v>
      </c>
      <c r="AM108" s="41" t="s">
        <v>301</v>
      </c>
      <c r="AN108" s="41" t="s">
        <v>302</v>
      </c>
      <c r="AO108" s="24" t="s">
        <v>303</v>
      </c>
      <c r="AP108" s="24" t="s">
        <v>225</v>
      </c>
      <c r="AQ108" s="72"/>
    </row>
    <row r="109" spans="1:43" s="42" customFormat="1" ht="42.75" hidden="1">
      <c r="A109" s="38" t="s">
        <v>37</v>
      </c>
      <c r="B109" s="39" t="s">
        <v>38</v>
      </c>
      <c r="C109" s="39">
        <v>528</v>
      </c>
      <c r="D109" s="22" t="s">
        <v>298</v>
      </c>
      <c r="E109" s="45" t="s">
        <v>304</v>
      </c>
      <c r="F109" s="46">
        <v>44713</v>
      </c>
      <c r="G109" s="23">
        <v>44742</v>
      </c>
      <c r="H109" s="173"/>
      <c r="I109" s="37">
        <v>0.7</v>
      </c>
      <c r="J109" s="37"/>
      <c r="K109" s="37"/>
      <c r="L109" s="37"/>
      <c r="M109" s="37"/>
      <c r="N109" s="37"/>
      <c r="O109" s="37"/>
      <c r="P109" s="37"/>
      <c r="Q109" s="37"/>
      <c r="R109" s="37"/>
      <c r="S109" s="37"/>
      <c r="T109" s="37">
        <v>1</v>
      </c>
      <c r="U109" s="37"/>
      <c r="V109" s="37"/>
      <c r="W109" s="37"/>
      <c r="X109" s="37"/>
      <c r="Y109" s="37"/>
      <c r="Z109" s="37"/>
      <c r="AA109" s="37"/>
      <c r="AB109" s="37"/>
      <c r="AC109" s="37"/>
      <c r="AD109" s="37"/>
      <c r="AE109" s="37"/>
      <c r="AF109" s="37"/>
      <c r="AG109" s="37"/>
      <c r="AH109" s="37">
        <f t="shared" si="4"/>
        <v>1</v>
      </c>
      <c r="AI109" s="40">
        <f t="shared" si="4"/>
        <v>0</v>
      </c>
      <c r="AJ109" s="22" t="s">
        <v>305</v>
      </c>
      <c r="AK109" s="43" t="s">
        <v>78</v>
      </c>
      <c r="AL109" s="43" t="s">
        <v>78</v>
      </c>
      <c r="AM109" s="41" t="s">
        <v>301</v>
      </c>
      <c r="AN109" s="41" t="s">
        <v>302</v>
      </c>
      <c r="AO109" s="24" t="s">
        <v>303</v>
      </c>
      <c r="AP109" s="24" t="s">
        <v>225</v>
      </c>
      <c r="AQ109" s="72"/>
    </row>
    <row r="110" spans="1:43" s="42" customFormat="1" ht="58.5" hidden="1">
      <c r="A110" s="38" t="s">
        <v>37</v>
      </c>
      <c r="B110" s="39" t="s">
        <v>38</v>
      </c>
      <c r="C110" s="39">
        <v>528</v>
      </c>
      <c r="D110" s="22" t="s">
        <v>306</v>
      </c>
      <c r="E110" s="45" t="s">
        <v>307</v>
      </c>
      <c r="F110" s="46">
        <v>44564</v>
      </c>
      <c r="G110" s="23">
        <v>44592</v>
      </c>
      <c r="H110" s="173">
        <f>+I110+I111+I112+I113+I114+I115+I116+I117+I118+I119</f>
        <v>1.1000000000000001</v>
      </c>
      <c r="I110" s="37">
        <v>0.1</v>
      </c>
      <c r="J110" s="37">
        <v>1</v>
      </c>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f t="shared" si="4"/>
        <v>1</v>
      </c>
      <c r="AI110" s="40">
        <f t="shared" si="4"/>
        <v>0</v>
      </c>
      <c r="AJ110" s="45" t="s">
        <v>308</v>
      </c>
      <c r="AK110" s="43" t="s">
        <v>78</v>
      </c>
      <c r="AL110" s="43" t="s">
        <v>78</v>
      </c>
      <c r="AM110" s="41" t="s">
        <v>234</v>
      </c>
      <c r="AN110" s="41" t="s">
        <v>261</v>
      </c>
      <c r="AO110" s="24" t="s">
        <v>236</v>
      </c>
      <c r="AP110" s="24" t="s">
        <v>225</v>
      </c>
      <c r="AQ110" s="72"/>
    </row>
    <row r="111" spans="1:43" s="42" customFormat="1" ht="58.5" hidden="1">
      <c r="A111" s="38" t="s">
        <v>37</v>
      </c>
      <c r="B111" s="39" t="s">
        <v>38</v>
      </c>
      <c r="C111" s="39">
        <v>528</v>
      </c>
      <c r="D111" s="22" t="s">
        <v>309</v>
      </c>
      <c r="E111" s="45" t="s">
        <v>310</v>
      </c>
      <c r="F111" s="46">
        <v>44652</v>
      </c>
      <c r="G111" s="23">
        <v>44681</v>
      </c>
      <c r="H111" s="173"/>
      <c r="I111" s="37">
        <v>0.1</v>
      </c>
      <c r="J111" s="37"/>
      <c r="K111" s="37"/>
      <c r="L111" s="37"/>
      <c r="M111" s="37"/>
      <c r="N111" s="37"/>
      <c r="O111" s="37"/>
      <c r="P111" s="37">
        <v>1</v>
      </c>
      <c r="Q111" s="37"/>
      <c r="R111" s="37"/>
      <c r="S111" s="37"/>
      <c r="T111" s="37"/>
      <c r="U111" s="37"/>
      <c r="V111" s="37"/>
      <c r="W111" s="37"/>
      <c r="X111" s="37"/>
      <c r="Y111" s="37"/>
      <c r="Z111" s="37"/>
      <c r="AA111" s="37"/>
      <c r="AB111" s="37"/>
      <c r="AC111" s="37"/>
      <c r="AD111" s="37"/>
      <c r="AE111" s="37"/>
      <c r="AF111" s="37"/>
      <c r="AG111" s="37"/>
      <c r="AH111" s="37">
        <f t="shared" ref="AH111:AI127" si="5">+J111+L111+N111+P111+R111+T111+V111+X111+Z111+AB111+AD111+AF111</f>
        <v>1</v>
      </c>
      <c r="AI111" s="40">
        <f t="shared" si="5"/>
        <v>0</v>
      </c>
      <c r="AJ111" s="45" t="s">
        <v>311</v>
      </c>
      <c r="AK111" s="43" t="s">
        <v>78</v>
      </c>
      <c r="AL111" s="43" t="s">
        <v>78</v>
      </c>
      <c r="AM111" s="41" t="s">
        <v>312</v>
      </c>
      <c r="AN111" s="24" t="s">
        <v>400</v>
      </c>
      <c r="AO111" s="24" t="s">
        <v>313</v>
      </c>
      <c r="AP111" s="24" t="s">
        <v>225</v>
      </c>
      <c r="AQ111" s="72"/>
    </row>
    <row r="112" spans="1:43" s="42" customFormat="1" ht="58.5" hidden="1">
      <c r="A112" s="38" t="s">
        <v>37</v>
      </c>
      <c r="B112" s="39" t="s">
        <v>38</v>
      </c>
      <c r="C112" s="39">
        <v>528</v>
      </c>
      <c r="D112" s="22" t="s">
        <v>314</v>
      </c>
      <c r="E112" s="45" t="s">
        <v>315</v>
      </c>
      <c r="F112" s="46">
        <v>44564</v>
      </c>
      <c r="G112" s="23">
        <v>44925</v>
      </c>
      <c r="H112" s="173"/>
      <c r="I112" s="37">
        <v>0.05</v>
      </c>
      <c r="J112" s="37">
        <v>0.08</v>
      </c>
      <c r="K112" s="37"/>
      <c r="L112" s="37">
        <v>0.08</v>
      </c>
      <c r="M112" s="37"/>
      <c r="N112" s="37">
        <v>0.08</v>
      </c>
      <c r="O112" s="37"/>
      <c r="P112" s="37">
        <v>0.1</v>
      </c>
      <c r="Q112" s="37"/>
      <c r="R112" s="37">
        <v>0.08</v>
      </c>
      <c r="S112" s="37"/>
      <c r="T112" s="37">
        <v>0.08</v>
      </c>
      <c r="U112" s="37"/>
      <c r="V112" s="37">
        <v>0.08</v>
      </c>
      <c r="W112" s="37"/>
      <c r="X112" s="37">
        <v>0.1</v>
      </c>
      <c r="Y112" s="37"/>
      <c r="Z112" s="37">
        <v>0.08</v>
      </c>
      <c r="AA112" s="37"/>
      <c r="AB112" s="37">
        <v>0.08</v>
      </c>
      <c r="AC112" s="37"/>
      <c r="AD112" s="37">
        <v>0.08</v>
      </c>
      <c r="AE112" s="37"/>
      <c r="AF112" s="37">
        <v>0.08</v>
      </c>
      <c r="AG112" s="37"/>
      <c r="AH112" s="37">
        <f t="shared" si="5"/>
        <v>0.99999999999999978</v>
      </c>
      <c r="AI112" s="40">
        <f t="shared" si="5"/>
        <v>0</v>
      </c>
      <c r="AJ112" s="45" t="s">
        <v>316</v>
      </c>
      <c r="AK112" s="43" t="s">
        <v>78</v>
      </c>
      <c r="AL112" s="43" t="s">
        <v>78</v>
      </c>
      <c r="AM112" s="41" t="s">
        <v>317</v>
      </c>
      <c r="AN112" s="24" t="s">
        <v>290</v>
      </c>
      <c r="AO112" s="24" t="s">
        <v>318</v>
      </c>
      <c r="AP112" s="24" t="s">
        <v>225</v>
      </c>
      <c r="AQ112" s="72"/>
    </row>
    <row r="113" spans="1:43" s="42" customFormat="1" ht="58.5" hidden="1">
      <c r="A113" s="38" t="s">
        <v>37</v>
      </c>
      <c r="B113" s="39" t="s">
        <v>38</v>
      </c>
      <c r="C113" s="39">
        <v>528</v>
      </c>
      <c r="D113" s="22" t="s">
        <v>319</v>
      </c>
      <c r="E113" s="45" t="s">
        <v>320</v>
      </c>
      <c r="F113" s="46">
        <v>44682</v>
      </c>
      <c r="G113" s="23">
        <v>44803</v>
      </c>
      <c r="H113" s="173"/>
      <c r="I113" s="37">
        <v>0.2</v>
      </c>
      <c r="J113" s="37"/>
      <c r="K113" s="37"/>
      <c r="L113" s="37"/>
      <c r="M113" s="37"/>
      <c r="N113" s="37"/>
      <c r="O113" s="37"/>
      <c r="P113" s="37"/>
      <c r="Q113" s="37"/>
      <c r="R113" s="37">
        <v>0.2</v>
      </c>
      <c r="S113" s="37"/>
      <c r="T113" s="37">
        <v>0.3</v>
      </c>
      <c r="U113" s="37"/>
      <c r="V113" s="37">
        <v>0.3</v>
      </c>
      <c r="W113" s="37"/>
      <c r="X113" s="37">
        <v>0.2</v>
      </c>
      <c r="Y113" s="37"/>
      <c r="Z113" s="37"/>
      <c r="AA113" s="37"/>
      <c r="AB113" s="37"/>
      <c r="AC113" s="37"/>
      <c r="AD113" s="37"/>
      <c r="AE113" s="37"/>
      <c r="AF113" s="37"/>
      <c r="AG113" s="37"/>
      <c r="AH113" s="37">
        <f t="shared" si="5"/>
        <v>1</v>
      </c>
      <c r="AI113" s="40">
        <f t="shared" si="5"/>
        <v>0</v>
      </c>
      <c r="AJ113" s="22" t="s">
        <v>321</v>
      </c>
      <c r="AK113" s="43" t="s">
        <v>78</v>
      </c>
      <c r="AL113" s="43" t="s">
        <v>78</v>
      </c>
      <c r="AM113" s="41" t="s">
        <v>42</v>
      </c>
      <c r="AN113" s="24" t="s">
        <v>322</v>
      </c>
      <c r="AO113" s="24" t="s">
        <v>323</v>
      </c>
      <c r="AP113" s="24" t="s">
        <v>225</v>
      </c>
      <c r="AQ113" s="72"/>
    </row>
    <row r="114" spans="1:43" s="42" customFormat="1" ht="69.75" hidden="1" customHeight="1">
      <c r="A114" s="38" t="s">
        <v>37</v>
      </c>
      <c r="B114" s="39" t="s">
        <v>38</v>
      </c>
      <c r="C114" s="39">
        <v>528</v>
      </c>
      <c r="D114" s="22" t="s">
        <v>324</v>
      </c>
      <c r="E114" s="45" t="s">
        <v>325</v>
      </c>
      <c r="F114" s="46">
        <v>44652</v>
      </c>
      <c r="G114" s="23">
        <v>44925</v>
      </c>
      <c r="H114" s="173"/>
      <c r="I114" s="37">
        <v>0.05</v>
      </c>
      <c r="J114" s="37"/>
      <c r="K114" s="37"/>
      <c r="L114" s="37"/>
      <c r="M114" s="37"/>
      <c r="N114" s="37"/>
      <c r="O114" s="37"/>
      <c r="P114" s="37">
        <v>0.33329999999999999</v>
      </c>
      <c r="Q114" s="37"/>
      <c r="R114" s="37"/>
      <c r="S114" s="37"/>
      <c r="T114" s="37"/>
      <c r="U114" s="37"/>
      <c r="V114" s="37"/>
      <c r="W114" s="37"/>
      <c r="X114" s="37"/>
      <c r="Y114" s="37"/>
      <c r="Z114" s="37">
        <v>0.33329999999999999</v>
      </c>
      <c r="AA114" s="37"/>
      <c r="AB114" s="37"/>
      <c r="AC114" s="37"/>
      <c r="AD114" s="37"/>
      <c r="AE114" s="37"/>
      <c r="AF114" s="37">
        <v>0.33329999999999999</v>
      </c>
      <c r="AG114" s="37"/>
      <c r="AH114" s="37">
        <f t="shared" si="5"/>
        <v>0.99990000000000001</v>
      </c>
      <c r="AI114" s="40">
        <f t="shared" si="5"/>
        <v>0</v>
      </c>
      <c r="AJ114" s="22" t="s">
        <v>326</v>
      </c>
      <c r="AK114" s="43" t="s">
        <v>78</v>
      </c>
      <c r="AL114" s="43" t="s">
        <v>78</v>
      </c>
      <c r="AM114" s="41" t="s">
        <v>234</v>
      </c>
      <c r="AN114" s="41" t="s">
        <v>261</v>
      </c>
      <c r="AO114" s="24" t="s">
        <v>236</v>
      </c>
      <c r="AP114" s="24" t="s">
        <v>225</v>
      </c>
      <c r="AQ114" s="72"/>
    </row>
    <row r="115" spans="1:43" s="42" customFormat="1" ht="58.5" hidden="1">
      <c r="A115" s="38" t="s">
        <v>37</v>
      </c>
      <c r="B115" s="39" t="s">
        <v>38</v>
      </c>
      <c r="C115" s="39">
        <v>528</v>
      </c>
      <c r="D115" s="22" t="s">
        <v>327</v>
      </c>
      <c r="E115" s="45" t="s">
        <v>328</v>
      </c>
      <c r="F115" s="46">
        <v>44593</v>
      </c>
      <c r="G115" s="23">
        <v>44681</v>
      </c>
      <c r="H115" s="173"/>
      <c r="I115" s="37">
        <v>0.15</v>
      </c>
      <c r="J115" s="37"/>
      <c r="K115" s="37"/>
      <c r="L115" s="37">
        <v>0.2</v>
      </c>
      <c r="M115" s="37"/>
      <c r="N115" s="37">
        <v>0.7</v>
      </c>
      <c r="O115" s="37"/>
      <c r="P115" s="37">
        <v>0.1</v>
      </c>
      <c r="Q115" s="37"/>
      <c r="R115" s="37"/>
      <c r="S115" s="37"/>
      <c r="T115" s="37"/>
      <c r="U115" s="37"/>
      <c r="V115" s="37"/>
      <c r="W115" s="37"/>
      <c r="X115" s="37"/>
      <c r="Y115" s="37"/>
      <c r="Z115" s="37"/>
      <c r="AA115" s="37"/>
      <c r="AB115" s="37"/>
      <c r="AC115" s="37"/>
      <c r="AD115" s="37"/>
      <c r="AE115" s="37"/>
      <c r="AF115" s="37"/>
      <c r="AG115" s="37"/>
      <c r="AH115" s="37">
        <f t="shared" si="5"/>
        <v>0.99999999999999989</v>
      </c>
      <c r="AI115" s="40">
        <f t="shared" si="5"/>
        <v>0</v>
      </c>
      <c r="AJ115" s="22" t="s">
        <v>329</v>
      </c>
      <c r="AK115" s="43" t="s">
        <v>78</v>
      </c>
      <c r="AL115" s="43" t="s">
        <v>78</v>
      </c>
      <c r="AM115" s="41" t="s">
        <v>312</v>
      </c>
      <c r="AN115" s="41" t="s">
        <v>400</v>
      </c>
      <c r="AO115" s="24" t="s">
        <v>313</v>
      </c>
      <c r="AP115" s="24" t="s">
        <v>225</v>
      </c>
      <c r="AQ115" s="72"/>
    </row>
    <row r="116" spans="1:43" s="42" customFormat="1" ht="92.25" hidden="1" customHeight="1">
      <c r="A116" s="38" t="s">
        <v>37</v>
      </c>
      <c r="B116" s="39" t="s">
        <v>38</v>
      </c>
      <c r="C116" s="39">
        <v>528</v>
      </c>
      <c r="D116" s="22" t="s">
        <v>330</v>
      </c>
      <c r="E116" s="45" t="s">
        <v>331</v>
      </c>
      <c r="F116" s="46">
        <v>44564</v>
      </c>
      <c r="G116" s="23">
        <v>44925</v>
      </c>
      <c r="H116" s="173"/>
      <c r="I116" s="37">
        <v>0.15</v>
      </c>
      <c r="J116" s="37">
        <v>0.08</v>
      </c>
      <c r="K116" s="37"/>
      <c r="L116" s="37">
        <v>0.08</v>
      </c>
      <c r="M116" s="37"/>
      <c r="N116" s="37">
        <v>0.08</v>
      </c>
      <c r="O116" s="37"/>
      <c r="P116" s="37">
        <v>0.1</v>
      </c>
      <c r="Q116" s="37"/>
      <c r="R116" s="37">
        <v>0.08</v>
      </c>
      <c r="S116" s="37"/>
      <c r="T116" s="37">
        <v>0.08</v>
      </c>
      <c r="U116" s="37"/>
      <c r="V116" s="37">
        <v>0.08</v>
      </c>
      <c r="W116" s="37"/>
      <c r="X116" s="37">
        <v>0.1</v>
      </c>
      <c r="Y116" s="37"/>
      <c r="Z116" s="37">
        <v>0.08</v>
      </c>
      <c r="AA116" s="37"/>
      <c r="AB116" s="37">
        <v>0.08</v>
      </c>
      <c r="AC116" s="37"/>
      <c r="AD116" s="37">
        <v>0.08</v>
      </c>
      <c r="AE116" s="37"/>
      <c r="AF116" s="37">
        <v>0.08</v>
      </c>
      <c r="AG116" s="37"/>
      <c r="AH116" s="37">
        <f t="shared" si="5"/>
        <v>0.99999999999999978</v>
      </c>
      <c r="AI116" s="40">
        <f t="shared" si="5"/>
        <v>0</v>
      </c>
      <c r="AJ116" s="22" t="s">
        <v>329</v>
      </c>
      <c r="AK116" s="43" t="s">
        <v>78</v>
      </c>
      <c r="AL116" s="43" t="s">
        <v>78</v>
      </c>
      <c r="AM116" s="41" t="s">
        <v>312</v>
      </c>
      <c r="AN116" s="41" t="s">
        <v>400</v>
      </c>
      <c r="AO116" s="24" t="s">
        <v>313</v>
      </c>
      <c r="AP116" s="24" t="s">
        <v>225</v>
      </c>
      <c r="AQ116" s="72"/>
    </row>
    <row r="117" spans="1:43" s="42" customFormat="1" ht="73.5" hidden="1" customHeight="1">
      <c r="A117" s="38" t="s">
        <v>37</v>
      </c>
      <c r="B117" s="39" t="s">
        <v>38</v>
      </c>
      <c r="C117" s="39">
        <v>528</v>
      </c>
      <c r="D117" s="22" t="s">
        <v>332</v>
      </c>
      <c r="E117" s="45" t="s">
        <v>333</v>
      </c>
      <c r="F117" s="46">
        <v>44652</v>
      </c>
      <c r="G117" s="23">
        <v>44925</v>
      </c>
      <c r="H117" s="173"/>
      <c r="I117" s="37">
        <v>0.1</v>
      </c>
      <c r="J117" s="37"/>
      <c r="K117" s="37"/>
      <c r="L117" s="37"/>
      <c r="M117" s="37"/>
      <c r="N117" s="37"/>
      <c r="O117" s="37"/>
      <c r="P117" s="37">
        <v>0.5</v>
      </c>
      <c r="Q117" s="37"/>
      <c r="R117" s="37"/>
      <c r="S117" s="37"/>
      <c r="T117" s="37"/>
      <c r="U117" s="37"/>
      <c r="V117" s="37"/>
      <c r="W117" s="37"/>
      <c r="X117" s="37">
        <v>0.5</v>
      </c>
      <c r="Y117" s="37"/>
      <c r="Z117" s="37"/>
      <c r="AA117" s="37"/>
      <c r="AB117" s="37"/>
      <c r="AC117" s="37"/>
      <c r="AD117" s="37"/>
      <c r="AE117" s="37"/>
      <c r="AF117" s="37"/>
      <c r="AG117" s="37"/>
      <c r="AH117" s="37">
        <f t="shared" si="5"/>
        <v>1</v>
      </c>
      <c r="AI117" s="40">
        <f t="shared" si="5"/>
        <v>0</v>
      </c>
      <c r="AJ117" s="22" t="s">
        <v>334</v>
      </c>
      <c r="AK117" s="43" t="s">
        <v>78</v>
      </c>
      <c r="AL117" s="43" t="s">
        <v>78</v>
      </c>
      <c r="AM117" s="41" t="s">
        <v>234</v>
      </c>
      <c r="AN117" s="41" t="s">
        <v>261</v>
      </c>
      <c r="AO117" s="24" t="s">
        <v>236</v>
      </c>
      <c r="AP117" s="24" t="s">
        <v>225</v>
      </c>
      <c r="AQ117" s="72"/>
    </row>
    <row r="118" spans="1:43" s="42" customFormat="1" ht="81" hidden="1" customHeight="1">
      <c r="A118" s="38" t="s">
        <v>37</v>
      </c>
      <c r="B118" s="39" t="s">
        <v>38</v>
      </c>
      <c r="C118" s="39">
        <v>528</v>
      </c>
      <c r="D118" s="22" t="s">
        <v>335</v>
      </c>
      <c r="E118" s="45" t="s">
        <v>336</v>
      </c>
      <c r="F118" s="46">
        <v>44564</v>
      </c>
      <c r="G118" s="23">
        <v>44925</v>
      </c>
      <c r="H118" s="173"/>
      <c r="I118" s="37">
        <v>0.05</v>
      </c>
      <c r="J118" s="37">
        <v>0.08</v>
      </c>
      <c r="K118" s="37"/>
      <c r="L118" s="37">
        <v>0.08</v>
      </c>
      <c r="M118" s="37"/>
      <c r="N118" s="37">
        <v>0.08</v>
      </c>
      <c r="O118" s="37"/>
      <c r="P118" s="37">
        <v>0.1</v>
      </c>
      <c r="Q118" s="37"/>
      <c r="R118" s="37">
        <v>0.08</v>
      </c>
      <c r="S118" s="37"/>
      <c r="T118" s="37">
        <v>0.08</v>
      </c>
      <c r="U118" s="37"/>
      <c r="V118" s="37">
        <v>0.08</v>
      </c>
      <c r="W118" s="37"/>
      <c r="X118" s="37">
        <v>0.1</v>
      </c>
      <c r="Y118" s="37"/>
      <c r="Z118" s="37">
        <v>0.08</v>
      </c>
      <c r="AA118" s="37"/>
      <c r="AB118" s="37">
        <v>0.08</v>
      </c>
      <c r="AC118" s="37"/>
      <c r="AD118" s="37">
        <v>0.08</v>
      </c>
      <c r="AE118" s="37"/>
      <c r="AF118" s="37">
        <v>0.08</v>
      </c>
      <c r="AG118" s="37"/>
      <c r="AH118" s="37">
        <f t="shared" si="5"/>
        <v>0.99999999999999978</v>
      </c>
      <c r="AI118" s="40">
        <f t="shared" si="5"/>
        <v>0</v>
      </c>
      <c r="AJ118" s="22" t="s">
        <v>337</v>
      </c>
      <c r="AK118" s="43" t="s">
        <v>78</v>
      </c>
      <c r="AL118" s="43" t="s">
        <v>78</v>
      </c>
      <c r="AM118" s="41" t="s">
        <v>289</v>
      </c>
      <c r="AN118" s="41" t="s">
        <v>290</v>
      </c>
      <c r="AO118" s="24" t="s">
        <v>291</v>
      </c>
      <c r="AP118" s="24" t="s">
        <v>225</v>
      </c>
      <c r="AQ118" s="72"/>
    </row>
    <row r="119" spans="1:43" s="42" customFormat="1" ht="84.75" hidden="1" customHeight="1">
      <c r="A119" s="38" t="s">
        <v>37</v>
      </c>
      <c r="B119" s="39" t="s">
        <v>38</v>
      </c>
      <c r="C119" s="39">
        <v>528</v>
      </c>
      <c r="D119" s="22" t="s">
        <v>335</v>
      </c>
      <c r="E119" s="45" t="s">
        <v>338</v>
      </c>
      <c r="F119" s="46">
        <v>44652</v>
      </c>
      <c r="G119" s="23">
        <v>44711</v>
      </c>
      <c r="H119" s="173"/>
      <c r="I119" s="37">
        <v>0.15</v>
      </c>
      <c r="J119" s="37"/>
      <c r="K119" s="37"/>
      <c r="L119" s="37"/>
      <c r="M119" s="37"/>
      <c r="N119" s="37"/>
      <c r="O119" s="37"/>
      <c r="P119" s="37">
        <v>0.3</v>
      </c>
      <c r="Q119" s="37"/>
      <c r="R119" s="37">
        <v>0.7</v>
      </c>
      <c r="S119" s="37"/>
      <c r="T119" s="37"/>
      <c r="U119" s="37"/>
      <c r="V119" s="37"/>
      <c r="W119" s="37"/>
      <c r="X119" s="37"/>
      <c r="Y119" s="37"/>
      <c r="Z119" s="37"/>
      <c r="AA119" s="37"/>
      <c r="AB119" s="37"/>
      <c r="AC119" s="37"/>
      <c r="AD119" s="37"/>
      <c r="AE119" s="37"/>
      <c r="AF119" s="37"/>
      <c r="AG119" s="37"/>
      <c r="AH119" s="37">
        <f t="shared" si="5"/>
        <v>1</v>
      </c>
      <c r="AI119" s="40">
        <f t="shared" si="5"/>
        <v>0</v>
      </c>
      <c r="AJ119" s="22" t="s">
        <v>339</v>
      </c>
      <c r="AK119" s="43" t="s">
        <v>78</v>
      </c>
      <c r="AL119" s="43" t="s">
        <v>78</v>
      </c>
      <c r="AM119" s="41" t="s">
        <v>234</v>
      </c>
      <c r="AN119" s="41" t="s">
        <v>261</v>
      </c>
      <c r="AO119" s="24" t="s">
        <v>236</v>
      </c>
      <c r="AP119" s="24" t="s">
        <v>225</v>
      </c>
      <c r="AQ119" s="72"/>
    </row>
    <row r="120" spans="1:43" s="42" customFormat="1" ht="79.5" hidden="1" customHeight="1">
      <c r="A120" s="38" t="s">
        <v>37</v>
      </c>
      <c r="B120" s="39" t="s">
        <v>38</v>
      </c>
      <c r="C120" s="39">
        <v>528</v>
      </c>
      <c r="D120" s="22" t="s">
        <v>340</v>
      </c>
      <c r="E120" s="45" t="s">
        <v>341</v>
      </c>
      <c r="F120" s="46">
        <v>44652</v>
      </c>
      <c r="G120" s="23">
        <v>44895</v>
      </c>
      <c r="H120" s="173">
        <f>+I120+I121+I122+I123+I125+I126+I127</f>
        <v>1</v>
      </c>
      <c r="I120" s="37">
        <v>0.1</v>
      </c>
      <c r="J120" s="37"/>
      <c r="K120" s="37"/>
      <c r="L120" s="37"/>
      <c r="M120" s="37"/>
      <c r="N120" s="37"/>
      <c r="O120" s="37"/>
      <c r="P120" s="37">
        <v>0.33329999999999999</v>
      </c>
      <c r="Q120" s="37"/>
      <c r="R120" s="37"/>
      <c r="S120" s="37"/>
      <c r="T120" s="37"/>
      <c r="U120" s="37"/>
      <c r="V120" s="37">
        <v>0.33329999999999999</v>
      </c>
      <c r="W120" s="37"/>
      <c r="X120" s="37"/>
      <c r="Y120" s="37"/>
      <c r="Z120" s="37"/>
      <c r="AA120" s="37"/>
      <c r="AB120" s="37"/>
      <c r="AC120" s="37"/>
      <c r="AD120" s="37">
        <v>0.33329999999999999</v>
      </c>
      <c r="AE120" s="37"/>
      <c r="AF120" s="37"/>
      <c r="AG120" s="37"/>
      <c r="AH120" s="37">
        <f t="shared" si="5"/>
        <v>0.99990000000000001</v>
      </c>
      <c r="AI120" s="40">
        <f t="shared" si="5"/>
        <v>0</v>
      </c>
      <c r="AJ120" s="22" t="s">
        <v>342</v>
      </c>
      <c r="AK120" s="43" t="s">
        <v>78</v>
      </c>
      <c r="AL120" s="43" t="s">
        <v>78</v>
      </c>
      <c r="AM120" s="41" t="s">
        <v>42</v>
      </c>
      <c r="AN120" s="41" t="s">
        <v>322</v>
      </c>
      <c r="AO120" s="24" t="s">
        <v>323</v>
      </c>
      <c r="AP120" s="24" t="s">
        <v>225</v>
      </c>
      <c r="AQ120" s="72"/>
    </row>
    <row r="121" spans="1:43" s="42" customFormat="1" ht="75" hidden="1" customHeight="1">
      <c r="A121" s="38" t="s">
        <v>37</v>
      </c>
      <c r="B121" s="39" t="s">
        <v>38</v>
      </c>
      <c r="C121" s="39">
        <v>528</v>
      </c>
      <c r="D121" s="22" t="s">
        <v>343</v>
      </c>
      <c r="E121" s="45" t="s">
        <v>344</v>
      </c>
      <c r="F121" s="46">
        <v>44652</v>
      </c>
      <c r="G121" s="23">
        <v>44925</v>
      </c>
      <c r="H121" s="173"/>
      <c r="I121" s="37">
        <v>0.1</v>
      </c>
      <c r="J121" s="37"/>
      <c r="K121" s="37"/>
      <c r="L121" s="37"/>
      <c r="M121" s="37"/>
      <c r="N121" s="37"/>
      <c r="O121" s="37"/>
      <c r="P121" s="37">
        <v>0.33329999999999999</v>
      </c>
      <c r="Q121" s="37"/>
      <c r="R121" s="37"/>
      <c r="S121" s="37"/>
      <c r="T121" s="37"/>
      <c r="U121" s="37"/>
      <c r="V121" s="37"/>
      <c r="W121" s="37"/>
      <c r="X121" s="37">
        <v>0.33329999999999999</v>
      </c>
      <c r="Y121" s="37"/>
      <c r="Z121" s="37"/>
      <c r="AA121" s="37"/>
      <c r="AB121" s="37"/>
      <c r="AC121" s="37"/>
      <c r="AD121" s="37"/>
      <c r="AE121" s="37"/>
      <c r="AF121" s="37">
        <v>0.33329999999999999</v>
      </c>
      <c r="AG121" s="37"/>
      <c r="AH121" s="37">
        <f t="shared" si="5"/>
        <v>0.99990000000000001</v>
      </c>
      <c r="AI121" s="40">
        <f t="shared" si="5"/>
        <v>0</v>
      </c>
      <c r="AJ121" s="22" t="s">
        <v>345</v>
      </c>
      <c r="AK121" s="43" t="s">
        <v>78</v>
      </c>
      <c r="AL121" s="43" t="s">
        <v>78</v>
      </c>
      <c r="AM121" s="41" t="s">
        <v>42</v>
      </c>
      <c r="AN121" s="41" t="s">
        <v>322</v>
      </c>
      <c r="AO121" s="24" t="s">
        <v>323</v>
      </c>
      <c r="AP121" s="24" t="s">
        <v>225</v>
      </c>
      <c r="AQ121" s="72"/>
    </row>
    <row r="122" spans="1:43" s="42" customFormat="1" ht="88.5" hidden="1" customHeight="1">
      <c r="A122" s="38" t="s">
        <v>37</v>
      </c>
      <c r="B122" s="39" t="s">
        <v>38</v>
      </c>
      <c r="C122" s="39">
        <v>528</v>
      </c>
      <c r="D122" s="22" t="s">
        <v>343</v>
      </c>
      <c r="E122" s="45" t="s">
        <v>868</v>
      </c>
      <c r="F122" s="46">
        <v>44652</v>
      </c>
      <c r="G122" s="23">
        <v>44681</v>
      </c>
      <c r="H122" s="173"/>
      <c r="I122" s="37">
        <v>0.2</v>
      </c>
      <c r="J122" s="37"/>
      <c r="K122" s="37"/>
      <c r="L122" s="37"/>
      <c r="M122" s="37"/>
      <c r="N122" s="37"/>
      <c r="O122" s="37"/>
      <c r="P122" s="37">
        <v>1</v>
      </c>
      <c r="Q122" s="37"/>
      <c r="R122" s="37"/>
      <c r="S122" s="37"/>
      <c r="T122" s="37"/>
      <c r="U122" s="37"/>
      <c r="V122" s="37"/>
      <c r="W122" s="37"/>
      <c r="X122" s="37"/>
      <c r="Y122" s="37"/>
      <c r="Z122" s="37"/>
      <c r="AA122" s="37"/>
      <c r="AB122" s="37"/>
      <c r="AC122" s="37"/>
      <c r="AD122" s="37"/>
      <c r="AE122" s="37"/>
      <c r="AF122" s="37"/>
      <c r="AG122" s="37"/>
      <c r="AH122" s="37">
        <f t="shared" si="5"/>
        <v>1</v>
      </c>
      <c r="AI122" s="40">
        <f t="shared" si="5"/>
        <v>0</v>
      </c>
      <c r="AJ122" s="22" t="s">
        <v>869</v>
      </c>
      <c r="AK122" s="43" t="s">
        <v>78</v>
      </c>
      <c r="AL122" s="43" t="s">
        <v>78</v>
      </c>
      <c r="AM122" s="41" t="s">
        <v>42</v>
      </c>
      <c r="AN122" s="41" t="s">
        <v>322</v>
      </c>
      <c r="AO122" s="24" t="s">
        <v>323</v>
      </c>
      <c r="AP122" s="24" t="s">
        <v>225</v>
      </c>
      <c r="AQ122" s="72"/>
    </row>
    <row r="123" spans="1:43" s="42" customFormat="1" ht="86.25" customHeight="1">
      <c r="A123" s="69" t="s">
        <v>37</v>
      </c>
      <c r="B123" s="70" t="s">
        <v>38</v>
      </c>
      <c r="C123" s="70">
        <v>528</v>
      </c>
      <c r="D123" s="71" t="s">
        <v>346</v>
      </c>
      <c r="E123" s="74" t="s">
        <v>347</v>
      </c>
      <c r="F123" s="94">
        <v>44564</v>
      </c>
      <c r="G123" s="81">
        <v>44925</v>
      </c>
      <c r="H123" s="173"/>
      <c r="I123" s="68">
        <v>0.1</v>
      </c>
      <c r="J123" s="68"/>
      <c r="K123" s="68"/>
      <c r="L123" s="68">
        <v>0.25</v>
      </c>
      <c r="M123" s="68"/>
      <c r="N123" s="68"/>
      <c r="O123" s="68"/>
      <c r="P123" s="68"/>
      <c r="Q123" s="68"/>
      <c r="R123" s="68">
        <v>0.25</v>
      </c>
      <c r="S123" s="68"/>
      <c r="T123" s="68"/>
      <c r="U123" s="68"/>
      <c r="V123" s="68"/>
      <c r="W123" s="68"/>
      <c r="X123" s="68">
        <v>0.25</v>
      </c>
      <c r="Y123" s="68"/>
      <c r="Z123" s="68"/>
      <c r="AA123" s="68"/>
      <c r="AB123" s="68"/>
      <c r="AC123" s="68"/>
      <c r="AD123" s="68">
        <v>0.25</v>
      </c>
      <c r="AE123" s="68"/>
      <c r="AF123" s="68"/>
      <c r="AG123" s="68"/>
      <c r="AH123" s="68">
        <f t="shared" si="5"/>
        <v>1</v>
      </c>
      <c r="AI123" s="77">
        <f t="shared" si="5"/>
        <v>0</v>
      </c>
      <c r="AJ123" s="71" t="s">
        <v>334</v>
      </c>
      <c r="AK123" s="80" t="s">
        <v>78</v>
      </c>
      <c r="AL123" s="80" t="s">
        <v>78</v>
      </c>
      <c r="AM123" s="78" t="s">
        <v>42</v>
      </c>
      <c r="AN123" s="78" t="s">
        <v>322</v>
      </c>
      <c r="AO123" s="79" t="s">
        <v>323</v>
      </c>
      <c r="AP123" s="79" t="s">
        <v>225</v>
      </c>
      <c r="AQ123" s="82"/>
    </row>
    <row r="124" spans="1:43" s="42" customFormat="1" ht="263.25" customHeight="1">
      <c r="A124" s="69" t="s">
        <v>37</v>
      </c>
      <c r="B124" s="70" t="s">
        <v>38</v>
      </c>
      <c r="C124" s="70">
        <v>528</v>
      </c>
      <c r="D124" s="71" t="s">
        <v>346</v>
      </c>
      <c r="E124" s="91" t="s">
        <v>907</v>
      </c>
      <c r="F124" s="94">
        <v>44564</v>
      </c>
      <c r="G124" s="81">
        <v>44925</v>
      </c>
      <c r="H124" s="173"/>
      <c r="I124" s="68">
        <v>0.1</v>
      </c>
      <c r="J124" s="68"/>
      <c r="K124" s="68"/>
      <c r="L124" s="68">
        <v>0.25</v>
      </c>
      <c r="M124" s="68"/>
      <c r="N124" s="68"/>
      <c r="O124" s="68"/>
      <c r="P124" s="68"/>
      <c r="Q124" s="68"/>
      <c r="R124" s="68">
        <v>0.25</v>
      </c>
      <c r="S124" s="68"/>
      <c r="T124" s="68"/>
      <c r="U124" s="68"/>
      <c r="V124" s="68"/>
      <c r="W124" s="68"/>
      <c r="X124" s="68">
        <v>0.25</v>
      </c>
      <c r="Y124" s="68"/>
      <c r="Z124" s="68"/>
      <c r="AA124" s="68"/>
      <c r="AB124" s="68"/>
      <c r="AC124" s="68"/>
      <c r="AD124" s="68">
        <v>0.25</v>
      </c>
      <c r="AE124" s="68"/>
      <c r="AF124" s="68"/>
      <c r="AG124" s="68"/>
      <c r="AH124" s="68">
        <f>+J124+L124+N124+P124+R124+T124+V124+X124+Z124+AB124+AD124+AF124</f>
        <v>1</v>
      </c>
      <c r="AI124" s="77">
        <f>+K124+M124+O124+Q124+S124+U124+W124+Y124+AA124+AC124+AE124+AG124</f>
        <v>0</v>
      </c>
      <c r="AJ124" s="71" t="s">
        <v>334</v>
      </c>
      <c r="AK124" s="80" t="s">
        <v>78</v>
      </c>
      <c r="AL124" s="80" t="s">
        <v>78</v>
      </c>
      <c r="AM124" s="78" t="s">
        <v>42</v>
      </c>
      <c r="AN124" s="78" t="s">
        <v>322</v>
      </c>
      <c r="AO124" s="79" t="s">
        <v>323</v>
      </c>
      <c r="AP124" s="79" t="s">
        <v>225</v>
      </c>
      <c r="AQ124" s="69" t="s">
        <v>908</v>
      </c>
    </row>
    <row r="125" spans="1:43" s="42" customFormat="1" ht="79.5" hidden="1" customHeight="1">
      <c r="A125" s="38" t="s">
        <v>37</v>
      </c>
      <c r="B125" s="39" t="s">
        <v>38</v>
      </c>
      <c r="C125" s="39">
        <v>528</v>
      </c>
      <c r="D125" s="22" t="s">
        <v>348</v>
      </c>
      <c r="E125" s="45" t="s">
        <v>349</v>
      </c>
      <c r="F125" s="46">
        <v>44621</v>
      </c>
      <c r="G125" s="23">
        <v>44925</v>
      </c>
      <c r="H125" s="173"/>
      <c r="I125" s="37">
        <v>0.2</v>
      </c>
      <c r="J125" s="37"/>
      <c r="K125" s="37"/>
      <c r="L125" s="37"/>
      <c r="M125" s="37"/>
      <c r="N125" s="37">
        <v>0.25</v>
      </c>
      <c r="O125" s="37"/>
      <c r="P125" s="37"/>
      <c r="Q125" s="37"/>
      <c r="R125" s="37"/>
      <c r="S125" s="37"/>
      <c r="T125" s="37">
        <v>0.25</v>
      </c>
      <c r="U125" s="37"/>
      <c r="V125" s="37"/>
      <c r="W125" s="37"/>
      <c r="X125" s="37"/>
      <c r="Y125" s="37"/>
      <c r="Z125" s="37">
        <v>0.25</v>
      </c>
      <c r="AA125" s="37"/>
      <c r="AB125" s="37"/>
      <c r="AC125" s="37"/>
      <c r="AD125" s="37"/>
      <c r="AE125" s="37"/>
      <c r="AF125" s="37">
        <v>0.25</v>
      </c>
      <c r="AG125" s="37"/>
      <c r="AH125" s="37">
        <f t="shared" si="5"/>
        <v>1</v>
      </c>
      <c r="AI125" s="40">
        <f t="shared" si="5"/>
        <v>0</v>
      </c>
      <c r="AJ125" s="22" t="s">
        <v>350</v>
      </c>
      <c r="AK125" s="43" t="s">
        <v>78</v>
      </c>
      <c r="AL125" s="43" t="s">
        <v>78</v>
      </c>
      <c r="AM125" s="41" t="s">
        <v>42</v>
      </c>
      <c r="AN125" s="41" t="s">
        <v>322</v>
      </c>
      <c r="AO125" s="24" t="s">
        <v>323</v>
      </c>
      <c r="AP125" s="24" t="s">
        <v>225</v>
      </c>
      <c r="AQ125" s="72"/>
    </row>
    <row r="126" spans="1:43" s="42" customFormat="1" ht="85.5" hidden="1">
      <c r="A126" s="38" t="s">
        <v>37</v>
      </c>
      <c r="B126" s="39" t="s">
        <v>38</v>
      </c>
      <c r="C126" s="39">
        <v>528</v>
      </c>
      <c r="D126" s="22" t="s">
        <v>348</v>
      </c>
      <c r="E126" s="45" t="s">
        <v>351</v>
      </c>
      <c r="F126" s="46">
        <v>44564</v>
      </c>
      <c r="G126" s="23">
        <v>44925</v>
      </c>
      <c r="H126" s="173"/>
      <c r="I126" s="37">
        <v>0.1</v>
      </c>
      <c r="J126" s="37"/>
      <c r="K126" s="37"/>
      <c r="L126" s="37"/>
      <c r="M126" s="37"/>
      <c r="N126" s="37"/>
      <c r="O126" s="37"/>
      <c r="P126" s="37">
        <v>0.33329999999999999</v>
      </c>
      <c r="Q126" s="37"/>
      <c r="R126" s="37"/>
      <c r="S126" s="37"/>
      <c r="T126" s="37"/>
      <c r="U126" s="37"/>
      <c r="V126" s="37">
        <v>0.33329999999999999</v>
      </c>
      <c r="W126" s="37"/>
      <c r="X126" s="37"/>
      <c r="Y126" s="37"/>
      <c r="Z126" s="37"/>
      <c r="AA126" s="37"/>
      <c r="AB126" s="37">
        <v>0.33329999999999999</v>
      </c>
      <c r="AC126" s="37"/>
      <c r="AD126" s="37"/>
      <c r="AE126" s="37"/>
      <c r="AF126" s="37"/>
      <c r="AG126" s="37"/>
      <c r="AH126" s="37">
        <f t="shared" si="5"/>
        <v>0.99990000000000001</v>
      </c>
      <c r="AI126" s="40">
        <f t="shared" si="5"/>
        <v>0</v>
      </c>
      <c r="AJ126" s="22" t="s">
        <v>334</v>
      </c>
      <c r="AK126" s="43" t="s">
        <v>78</v>
      </c>
      <c r="AL126" s="43" t="s">
        <v>78</v>
      </c>
      <c r="AM126" s="41" t="s">
        <v>42</v>
      </c>
      <c r="AN126" s="41" t="s">
        <v>322</v>
      </c>
      <c r="AO126" s="24" t="s">
        <v>323</v>
      </c>
      <c r="AP126" s="24" t="s">
        <v>225</v>
      </c>
      <c r="AQ126" s="72"/>
    </row>
    <row r="127" spans="1:43" s="42" customFormat="1" ht="57" hidden="1">
      <c r="A127" s="38" t="s">
        <v>37</v>
      </c>
      <c r="B127" s="39" t="s">
        <v>38</v>
      </c>
      <c r="C127" s="39">
        <v>528</v>
      </c>
      <c r="D127" s="22" t="s">
        <v>352</v>
      </c>
      <c r="E127" s="45" t="s">
        <v>353</v>
      </c>
      <c r="F127" s="46">
        <v>44621</v>
      </c>
      <c r="G127" s="23">
        <v>44925</v>
      </c>
      <c r="H127" s="173"/>
      <c r="I127" s="37">
        <v>0.2</v>
      </c>
      <c r="J127" s="37"/>
      <c r="K127" s="37"/>
      <c r="L127" s="37"/>
      <c r="M127" s="37"/>
      <c r="N127" s="37">
        <v>0.25</v>
      </c>
      <c r="O127" s="37"/>
      <c r="P127" s="37"/>
      <c r="Q127" s="37"/>
      <c r="R127" s="37"/>
      <c r="S127" s="37"/>
      <c r="T127" s="37">
        <v>0.25</v>
      </c>
      <c r="U127" s="37"/>
      <c r="V127" s="37"/>
      <c r="W127" s="37"/>
      <c r="X127" s="37"/>
      <c r="Y127" s="37"/>
      <c r="Z127" s="37">
        <v>0.25</v>
      </c>
      <c r="AA127" s="37"/>
      <c r="AB127" s="37"/>
      <c r="AC127" s="37"/>
      <c r="AD127" s="37"/>
      <c r="AE127" s="37"/>
      <c r="AF127" s="37">
        <v>0.25</v>
      </c>
      <c r="AG127" s="37"/>
      <c r="AH127" s="37">
        <f t="shared" si="5"/>
        <v>1</v>
      </c>
      <c r="AI127" s="40">
        <f t="shared" si="5"/>
        <v>0</v>
      </c>
      <c r="AJ127" s="22" t="s">
        <v>354</v>
      </c>
      <c r="AK127" s="43" t="s">
        <v>78</v>
      </c>
      <c r="AL127" s="43" t="s">
        <v>78</v>
      </c>
      <c r="AM127" s="41" t="s">
        <v>42</v>
      </c>
      <c r="AN127" s="41" t="s">
        <v>322</v>
      </c>
      <c r="AO127" s="24" t="s">
        <v>323</v>
      </c>
      <c r="AP127" s="24" t="s">
        <v>225</v>
      </c>
      <c r="AQ127" s="72"/>
    </row>
    <row r="128" spans="1:43" s="42" customFormat="1" ht="58.5" hidden="1">
      <c r="A128" s="38" t="s">
        <v>37</v>
      </c>
      <c r="B128" s="39" t="s">
        <v>38</v>
      </c>
      <c r="C128" s="39">
        <v>528</v>
      </c>
      <c r="D128" s="22" t="s">
        <v>355</v>
      </c>
      <c r="E128" s="45" t="s">
        <v>356</v>
      </c>
      <c r="F128" s="46">
        <v>44652</v>
      </c>
      <c r="G128" s="23">
        <v>44681</v>
      </c>
      <c r="H128" s="173">
        <f>+I128+I129+I130+I131+I132+I133+I134+I135+I136+I137+I138</f>
        <v>1.0000000000000002</v>
      </c>
      <c r="I128" s="37">
        <v>0.1</v>
      </c>
      <c r="J128" s="37"/>
      <c r="K128" s="37"/>
      <c r="L128" s="37"/>
      <c r="M128" s="37"/>
      <c r="N128" s="37"/>
      <c r="O128" s="37"/>
      <c r="P128" s="37">
        <v>1</v>
      </c>
      <c r="Q128" s="37"/>
      <c r="R128" s="37"/>
      <c r="S128" s="37"/>
      <c r="T128" s="37"/>
      <c r="U128" s="37"/>
      <c r="V128" s="37"/>
      <c r="W128" s="37"/>
      <c r="X128" s="37"/>
      <c r="Y128" s="37"/>
      <c r="Z128" s="37"/>
      <c r="AA128" s="37"/>
      <c r="AB128" s="37"/>
      <c r="AC128" s="37"/>
      <c r="AD128" s="37"/>
      <c r="AE128" s="37"/>
      <c r="AF128" s="37"/>
      <c r="AG128" s="37"/>
      <c r="AH128" s="37">
        <f t="shared" ref="AH128:AI143" si="6">+J128+L128+N128+P128+R128+T128+V128+X128+Z128+AB128+AD128+AF128</f>
        <v>1</v>
      </c>
      <c r="AI128" s="40">
        <f t="shared" si="6"/>
        <v>0</v>
      </c>
      <c r="AJ128" s="22" t="s">
        <v>357</v>
      </c>
      <c r="AK128" s="43" t="s">
        <v>78</v>
      </c>
      <c r="AL128" s="43" t="s">
        <v>78</v>
      </c>
      <c r="AM128" s="41" t="s">
        <v>42</v>
      </c>
      <c r="AN128" s="41" t="s">
        <v>56</v>
      </c>
      <c r="AO128" s="24" t="s">
        <v>323</v>
      </c>
      <c r="AP128" s="24" t="s">
        <v>225</v>
      </c>
      <c r="AQ128" s="72"/>
    </row>
    <row r="129" spans="1:43" s="42" customFormat="1" ht="58.5" hidden="1">
      <c r="A129" s="38" t="s">
        <v>37</v>
      </c>
      <c r="B129" s="39" t="s">
        <v>38</v>
      </c>
      <c r="C129" s="39">
        <v>528</v>
      </c>
      <c r="D129" s="22" t="s">
        <v>355</v>
      </c>
      <c r="E129" s="45" t="s">
        <v>358</v>
      </c>
      <c r="F129" s="46">
        <v>44564</v>
      </c>
      <c r="G129" s="23">
        <v>44925</v>
      </c>
      <c r="H129" s="173"/>
      <c r="I129" s="37">
        <v>0.1</v>
      </c>
      <c r="J129" s="37"/>
      <c r="K129" s="37"/>
      <c r="L129" s="37">
        <v>0.25</v>
      </c>
      <c r="M129" s="37"/>
      <c r="N129" s="37"/>
      <c r="O129" s="37"/>
      <c r="P129" s="37"/>
      <c r="Q129" s="37"/>
      <c r="R129" s="37">
        <v>0.25</v>
      </c>
      <c r="S129" s="37"/>
      <c r="T129" s="37"/>
      <c r="U129" s="37"/>
      <c r="V129" s="37"/>
      <c r="W129" s="37"/>
      <c r="X129" s="37">
        <v>0.25</v>
      </c>
      <c r="Y129" s="37"/>
      <c r="Z129" s="37"/>
      <c r="AA129" s="37"/>
      <c r="AB129" s="37"/>
      <c r="AC129" s="37"/>
      <c r="AD129" s="37"/>
      <c r="AE129" s="37"/>
      <c r="AF129" s="37">
        <v>0.25</v>
      </c>
      <c r="AG129" s="37"/>
      <c r="AH129" s="37">
        <f t="shared" si="6"/>
        <v>1</v>
      </c>
      <c r="AI129" s="40">
        <f t="shared" si="6"/>
        <v>0</v>
      </c>
      <c r="AJ129" s="22" t="s">
        <v>334</v>
      </c>
      <c r="AK129" s="43" t="s">
        <v>78</v>
      </c>
      <c r="AL129" s="43" t="s">
        <v>78</v>
      </c>
      <c r="AM129" s="41" t="s">
        <v>234</v>
      </c>
      <c r="AN129" s="41" t="s">
        <v>261</v>
      </c>
      <c r="AO129" s="24" t="s">
        <v>236</v>
      </c>
      <c r="AP129" s="24" t="s">
        <v>225</v>
      </c>
      <c r="AQ129" s="72"/>
    </row>
    <row r="130" spans="1:43" s="42" customFormat="1" ht="191.25" hidden="1" customHeight="1">
      <c r="A130" s="38" t="s">
        <v>37</v>
      </c>
      <c r="B130" s="39" t="s">
        <v>38</v>
      </c>
      <c r="C130" s="39">
        <v>528</v>
      </c>
      <c r="D130" s="22" t="s">
        <v>355</v>
      </c>
      <c r="E130" s="45" t="s">
        <v>359</v>
      </c>
      <c r="F130" s="46">
        <v>44652</v>
      </c>
      <c r="G130" s="23">
        <v>44925</v>
      </c>
      <c r="H130" s="173"/>
      <c r="I130" s="37">
        <v>0.3</v>
      </c>
      <c r="J130" s="37"/>
      <c r="K130" s="37"/>
      <c r="L130" s="37"/>
      <c r="M130" s="37"/>
      <c r="N130" s="37"/>
      <c r="O130" s="37"/>
      <c r="P130" s="37">
        <v>0.33329999999999999</v>
      </c>
      <c r="Q130" s="37"/>
      <c r="R130" s="37"/>
      <c r="S130" s="37"/>
      <c r="T130" s="37"/>
      <c r="U130" s="37"/>
      <c r="V130" s="37"/>
      <c r="W130" s="37"/>
      <c r="X130" s="37">
        <v>0.33329999999999999</v>
      </c>
      <c r="Y130" s="37"/>
      <c r="Z130" s="37"/>
      <c r="AA130" s="37"/>
      <c r="AB130" s="37"/>
      <c r="AC130" s="37"/>
      <c r="AD130" s="37"/>
      <c r="AE130" s="37"/>
      <c r="AF130" s="37">
        <v>0.33329999999999999</v>
      </c>
      <c r="AG130" s="37"/>
      <c r="AH130" s="37">
        <f t="shared" si="6"/>
        <v>0.99990000000000001</v>
      </c>
      <c r="AI130" s="40">
        <f t="shared" si="6"/>
        <v>0</v>
      </c>
      <c r="AJ130" s="22" t="s">
        <v>360</v>
      </c>
      <c r="AK130" s="43" t="s">
        <v>78</v>
      </c>
      <c r="AL130" s="43" t="s">
        <v>78</v>
      </c>
      <c r="AM130" s="41" t="s">
        <v>234</v>
      </c>
      <c r="AN130" s="41" t="s">
        <v>361</v>
      </c>
      <c r="AO130" s="24" t="s">
        <v>236</v>
      </c>
      <c r="AP130" s="24" t="s">
        <v>225</v>
      </c>
      <c r="AQ130" s="72"/>
    </row>
    <row r="131" spans="1:43" s="42" customFormat="1" ht="98.25" hidden="1" customHeight="1">
      <c r="A131" s="38" t="s">
        <v>37</v>
      </c>
      <c r="B131" s="39" t="s">
        <v>38</v>
      </c>
      <c r="C131" s="39">
        <v>528</v>
      </c>
      <c r="D131" s="22" t="s">
        <v>362</v>
      </c>
      <c r="E131" s="45" t="s">
        <v>363</v>
      </c>
      <c r="F131" s="46">
        <v>44682</v>
      </c>
      <c r="G131" s="23">
        <v>44834</v>
      </c>
      <c r="H131" s="173"/>
      <c r="I131" s="37">
        <v>0.05</v>
      </c>
      <c r="J131" s="37"/>
      <c r="K131" s="37"/>
      <c r="L131" s="37"/>
      <c r="M131" s="37"/>
      <c r="N131" s="37"/>
      <c r="O131" s="37"/>
      <c r="P131" s="37"/>
      <c r="Q131" s="37"/>
      <c r="R131" s="37">
        <v>0.5</v>
      </c>
      <c r="S131" s="37"/>
      <c r="T131" s="37"/>
      <c r="U131" s="37"/>
      <c r="V131" s="37"/>
      <c r="W131" s="37"/>
      <c r="X131" s="37"/>
      <c r="Y131" s="37"/>
      <c r="Z131" s="37">
        <v>0.5</v>
      </c>
      <c r="AA131" s="37"/>
      <c r="AB131" s="37"/>
      <c r="AC131" s="37"/>
      <c r="AD131" s="37"/>
      <c r="AE131" s="37"/>
      <c r="AF131" s="37"/>
      <c r="AG131" s="37"/>
      <c r="AH131" s="37">
        <f t="shared" si="6"/>
        <v>1</v>
      </c>
      <c r="AI131" s="40">
        <f t="shared" si="6"/>
        <v>0</v>
      </c>
      <c r="AJ131" s="22" t="s">
        <v>364</v>
      </c>
      <c r="AK131" s="43" t="s">
        <v>78</v>
      </c>
      <c r="AL131" s="43" t="s">
        <v>78</v>
      </c>
      <c r="AM131" s="41" t="s">
        <v>289</v>
      </c>
      <c r="AN131" s="41" t="s">
        <v>290</v>
      </c>
      <c r="AO131" s="24" t="s">
        <v>291</v>
      </c>
      <c r="AP131" s="24" t="s">
        <v>225</v>
      </c>
      <c r="AQ131" s="72"/>
    </row>
    <row r="132" spans="1:43" s="42" customFormat="1" ht="72.75" hidden="1">
      <c r="A132" s="38" t="s">
        <v>37</v>
      </c>
      <c r="B132" s="39" t="s">
        <v>38</v>
      </c>
      <c r="C132" s="39">
        <v>528</v>
      </c>
      <c r="D132" s="22" t="s">
        <v>365</v>
      </c>
      <c r="E132" s="45" t="s">
        <v>366</v>
      </c>
      <c r="F132" s="47">
        <v>44835</v>
      </c>
      <c r="G132" s="47">
        <v>44895</v>
      </c>
      <c r="H132" s="173"/>
      <c r="I132" s="37">
        <v>0.05</v>
      </c>
      <c r="J132" s="37"/>
      <c r="K132" s="37"/>
      <c r="L132" s="37"/>
      <c r="M132" s="37"/>
      <c r="N132" s="37"/>
      <c r="O132" s="37"/>
      <c r="P132" s="37"/>
      <c r="Q132" s="37"/>
      <c r="R132" s="37"/>
      <c r="S132" s="37"/>
      <c r="T132" s="37"/>
      <c r="U132" s="37"/>
      <c r="V132" s="37"/>
      <c r="W132" s="37"/>
      <c r="X132" s="37"/>
      <c r="Y132" s="37"/>
      <c r="Z132" s="37"/>
      <c r="AA132" s="37"/>
      <c r="AB132" s="37">
        <v>0.3</v>
      </c>
      <c r="AC132" s="37"/>
      <c r="AD132" s="37">
        <v>0.7</v>
      </c>
      <c r="AE132" s="37"/>
      <c r="AF132" s="37"/>
      <c r="AG132" s="37"/>
      <c r="AH132" s="37">
        <f t="shared" si="6"/>
        <v>1</v>
      </c>
      <c r="AI132" s="40">
        <f t="shared" si="6"/>
        <v>0</v>
      </c>
      <c r="AJ132" s="22" t="s">
        <v>367</v>
      </c>
      <c r="AK132" s="43" t="s">
        <v>78</v>
      </c>
      <c r="AL132" s="43" t="s">
        <v>78</v>
      </c>
      <c r="AM132" s="41" t="s">
        <v>42</v>
      </c>
      <c r="AN132" s="41" t="s">
        <v>56</v>
      </c>
      <c r="AO132" s="24" t="s">
        <v>323</v>
      </c>
      <c r="AP132" s="24" t="s">
        <v>225</v>
      </c>
      <c r="AQ132" s="72"/>
    </row>
    <row r="133" spans="1:43" s="42" customFormat="1" ht="72.75" hidden="1">
      <c r="A133" s="38" t="s">
        <v>37</v>
      </c>
      <c r="B133" s="39" t="s">
        <v>38</v>
      </c>
      <c r="C133" s="39">
        <v>528</v>
      </c>
      <c r="D133" s="22" t="s">
        <v>365</v>
      </c>
      <c r="E133" s="45" t="s">
        <v>368</v>
      </c>
      <c r="F133" s="47">
        <v>44835</v>
      </c>
      <c r="G133" s="47">
        <v>44895</v>
      </c>
      <c r="H133" s="173"/>
      <c r="I133" s="37">
        <v>0.05</v>
      </c>
      <c r="J133" s="37"/>
      <c r="K133" s="37"/>
      <c r="L133" s="37"/>
      <c r="M133" s="37"/>
      <c r="N133" s="37"/>
      <c r="O133" s="37"/>
      <c r="P133" s="37"/>
      <c r="Q133" s="37"/>
      <c r="R133" s="37"/>
      <c r="S133" s="37"/>
      <c r="T133" s="37"/>
      <c r="U133" s="37"/>
      <c r="V133" s="37"/>
      <c r="W133" s="37"/>
      <c r="X133" s="37"/>
      <c r="Y133" s="37"/>
      <c r="Z133" s="37"/>
      <c r="AA133" s="37"/>
      <c r="AB133" s="37">
        <v>0.3</v>
      </c>
      <c r="AC133" s="37"/>
      <c r="AD133" s="37">
        <v>0.7</v>
      </c>
      <c r="AE133" s="37"/>
      <c r="AF133" s="37"/>
      <c r="AG133" s="37"/>
      <c r="AH133" s="37">
        <f t="shared" si="6"/>
        <v>1</v>
      </c>
      <c r="AI133" s="40">
        <f t="shared" si="6"/>
        <v>0</v>
      </c>
      <c r="AJ133" s="22" t="s">
        <v>369</v>
      </c>
      <c r="AK133" s="43" t="s">
        <v>78</v>
      </c>
      <c r="AL133" s="43" t="s">
        <v>78</v>
      </c>
      <c r="AM133" s="41" t="s">
        <v>42</v>
      </c>
      <c r="AN133" s="41" t="s">
        <v>56</v>
      </c>
      <c r="AO133" s="24" t="s">
        <v>323</v>
      </c>
      <c r="AP133" s="24" t="s">
        <v>225</v>
      </c>
      <c r="AQ133" s="72"/>
    </row>
    <row r="134" spans="1:43" s="42" customFormat="1" ht="58.5" hidden="1">
      <c r="A134" s="38" t="s">
        <v>37</v>
      </c>
      <c r="B134" s="39" t="s">
        <v>38</v>
      </c>
      <c r="C134" s="39">
        <v>528</v>
      </c>
      <c r="D134" s="22" t="s">
        <v>370</v>
      </c>
      <c r="E134" s="45" t="s">
        <v>371</v>
      </c>
      <c r="F134" s="46">
        <v>44652</v>
      </c>
      <c r="G134" s="23">
        <v>44925</v>
      </c>
      <c r="H134" s="173"/>
      <c r="I134" s="37">
        <v>0.05</v>
      </c>
      <c r="J134" s="37"/>
      <c r="K134" s="37"/>
      <c r="L134" s="37"/>
      <c r="M134" s="37"/>
      <c r="N134" s="37"/>
      <c r="O134" s="37"/>
      <c r="P134" s="37">
        <v>0.33329999999999999</v>
      </c>
      <c r="Q134" s="37"/>
      <c r="R134" s="37"/>
      <c r="S134" s="37"/>
      <c r="T134" s="37"/>
      <c r="U134" s="37"/>
      <c r="V134" s="37"/>
      <c r="W134" s="37"/>
      <c r="X134" s="37">
        <v>0.33329999999999999</v>
      </c>
      <c r="Y134" s="37"/>
      <c r="Z134" s="37"/>
      <c r="AA134" s="37"/>
      <c r="AB134" s="37"/>
      <c r="AC134" s="37"/>
      <c r="AD134" s="37"/>
      <c r="AE134" s="37"/>
      <c r="AF134" s="37">
        <v>0.33329999999999999</v>
      </c>
      <c r="AG134" s="37"/>
      <c r="AH134" s="37">
        <f t="shared" si="6"/>
        <v>0.99990000000000001</v>
      </c>
      <c r="AI134" s="40">
        <f t="shared" si="6"/>
        <v>0</v>
      </c>
      <c r="AJ134" s="22" t="s">
        <v>372</v>
      </c>
      <c r="AK134" s="43" t="s">
        <v>78</v>
      </c>
      <c r="AL134" s="43" t="s">
        <v>78</v>
      </c>
      <c r="AM134" s="41" t="s">
        <v>234</v>
      </c>
      <c r="AN134" s="41" t="s">
        <v>261</v>
      </c>
      <c r="AO134" s="24" t="s">
        <v>236</v>
      </c>
      <c r="AP134" s="24" t="s">
        <v>225</v>
      </c>
      <c r="AQ134" s="72"/>
    </row>
    <row r="135" spans="1:43" s="42" customFormat="1" ht="71.25" hidden="1">
      <c r="A135" s="38" t="s">
        <v>37</v>
      </c>
      <c r="B135" s="39" t="s">
        <v>38</v>
      </c>
      <c r="C135" s="39">
        <v>528</v>
      </c>
      <c r="D135" s="22" t="s">
        <v>373</v>
      </c>
      <c r="E135" s="45" t="s">
        <v>374</v>
      </c>
      <c r="F135" s="46">
        <v>44593</v>
      </c>
      <c r="G135" s="23">
        <v>44742</v>
      </c>
      <c r="H135" s="173"/>
      <c r="I135" s="37">
        <v>0.1</v>
      </c>
      <c r="J135" s="37"/>
      <c r="K135" s="37"/>
      <c r="L135" s="37">
        <v>0.2</v>
      </c>
      <c r="M135" s="37"/>
      <c r="N135" s="37">
        <v>0.2</v>
      </c>
      <c r="O135" s="37"/>
      <c r="P135" s="37">
        <v>0.2</v>
      </c>
      <c r="Q135" s="37"/>
      <c r="R135" s="37">
        <v>0.2</v>
      </c>
      <c r="S135" s="37"/>
      <c r="T135" s="37">
        <v>0.2</v>
      </c>
      <c r="U135" s="37"/>
      <c r="V135" s="37"/>
      <c r="W135" s="37"/>
      <c r="X135" s="37"/>
      <c r="Y135" s="37"/>
      <c r="Z135" s="37"/>
      <c r="AA135" s="37"/>
      <c r="AB135" s="37"/>
      <c r="AC135" s="37"/>
      <c r="AD135" s="37"/>
      <c r="AE135" s="37"/>
      <c r="AF135" s="37"/>
      <c r="AG135" s="37"/>
      <c r="AH135" s="37">
        <f t="shared" si="6"/>
        <v>1</v>
      </c>
      <c r="AI135" s="40">
        <f t="shared" si="6"/>
        <v>0</v>
      </c>
      <c r="AJ135" s="22" t="s">
        <v>375</v>
      </c>
      <c r="AK135" s="43" t="s">
        <v>78</v>
      </c>
      <c r="AL135" s="43" t="s">
        <v>78</v>
      </c>
      <c r="AM135" s="41" t="s">
        <v>42</v>
      </c>
      <c r="AN135" s="41" t="s">
        <v>322</v>
      </c>
      <c r="AO135" s="24" t="s">
        <v>323</v>
      </c>
      <c r="AP135" s="24" t="s">
        <v>225</v>
      </c>
      <c r="AQ135" s="72"/>
    </row>
    <row r="136" spans="1:43" s="42" customFormat="1" ht="72.75" hidden="1">
      <c r="A136" s="38" t="s">
        <v>37</v>
      </c>
      <c r="B136" s="39" t="s">
        <v>38</v>
      </c>
      <c r="C136" s="39">
        <v>528</v>
      </c>
      <c r="D136" s="22" t="s">
        <v>376</v>
      </c>
      <c r="E136" s="45" t="s">
        <v>377</v>
      </c>
      <c r="F136" s="46">
        <v>44564</v>
      </c>
      <c r="G136" s="23">
        <v>44925</v>
      </c>
      <c r="H136" s="173"/>
      <c r="I136" s="37">
        <v>0.05</v>
      </c>
      <c r="J136" s="37">
        <v>0.08</v>
      </c>
      <c r="K136" s="37"/>
      <c r="L136" s="37">
        <v>0.08</v>
      </c>
      <c r="M136" s="37"/>
      <c r="N136" s="37">
        <v>0.08</v>
      </c>
      <c r="O136" s="37"/>
      <c r="P136" s="37">
        <v>0.1</v>
      </c>
      <c r="Q136" s="37"/>
      <c r="R136" s="37">
        <v>0.08</v>
      </c>
      <c r="S136" s="37"/>
      <c r="T136" s="37">
        <v>0.08</v>
      </c>
      <c r="U136" s="37"/>
      <c r="V136" s="37">
        <v>0.08</v>
      </c>
      <c r="W136" s="37"/>
      <c r="X136" s="37">
        <v>0.1</v>
      </c>
      <c r="Y136" s="37"/>
      <c r="Z136" s="37">
        <v>0.08</v>
      </c>
      <c r="AA136" s="37"/>
      <c r="AB136" s="37">
        <v>0.08</v>
      </c>
      <c r="AC136" s="37"/>
      <c r="AD136" s="37">
        <v>0.08</v>
      </c>
      <c r="AE136" s="37"/>
      <c r="AF136" s="37">
        <v>0.08</v>
      </c>
      <c r="AG136" s="37"/>
      <c r="AH136" s="37">
        <f t="shared" si="6"/>
        <v>0.99999999999999978</v>
      </c>
      <c r="AI136" s="40">
        <f t="shared" si="6"/>
        <v>0</v>
      </c>
      <c r="AJ136" s="22" t="s">
        <v>378</v>
      </c>
      <c r="AK136" s="43" t="s">
        <v>78</v>
      </c>
      <c r="AL136" s="43" t="s">
        <v>78</v>
      </c>
      <c r="AM136" s="41" t="s">
        <v>312</v>
      </c>
      <c r="AN136" s="41" t="s">
        <v>400</v>
      </c>
      <c r="AO136" s="24" t="s">
        <v>313</v>
      </c>
      <c r="AP136" s="24" t="s">
        <v>225</v>
      </c>
      <c r="AQ136" s="72"/>
    </row>
    <row r="137" spans="1:43" s="42" customFormat="1" ht="128.25" hidden="1">
      <c r="A137" s="38" t="s">
        <v>37</v>
      </c>
      <c r="B137" s="39" t="s">
        <v>38</v>
      </c>
      <c r="C137" s="39">
        <v>528</v>
      </c>
      <c r="D137" s="22" t="s">
        <v>379</v>
      </c>
      <c r="E137" s="45" t="s">
        <v>380</v>
      </c>
      <c r="F137" s="46">
        <v>44564</v>
      </c>
      <c r="G137" s="23">
        <v>44925</v>
      </c>
      <c r="H137" s="173"/>
      <c r="I137" s="37">
        <v>0.1</v>
      </c>
      <c r="J137" s="37">
        <v>0.08</v>
      </c>
      <c r="K137" s="37"/>
      <c r="L137" s="37">
        <v>0.08</v>
      </c>
      <c r="M137" s="37"/>
      <c r="N137" s="37">
        <v>0.08</v>
      </c>
      <c r="O137" s="37"/>
      <c r="P137" s="37">
        <v>0.1</v>
      </c>
      <c r="Q137" s="37"/>
      <c r="R137" s="37">
        <v>0.08</v>
      </c>
      <c r="S137" s="37"/>
      <c r="T137" s="37">
        <v>0.08</v>
      </c>
      <c r="U137" s="37"/>
      <c r="V137" s="37">
        <v>0.08</v>
      </c>
      <c r="W137" s="37"/>
      <c r="X137" s="37">
        <v>0.1</v>
      </c>
      <c r="Y137" s="37"/>
      <c r="Z137" s="37">
        <v>0.08</v>
      </c>
      <c r="AA137" s="37"/>
      <c r="AB137" s="37">
        <v>0.08</v>
      </c>
      <c r="AC137" s="37"/>
      <c r="AD137" s="37">
        <v>0.08</v>
      </c>
      <c r="AE137" s="37"/>
      <c r="AF137" s="37">
        <v>0.08</v>
      </c>
      <c r="AG137" s="37"/>
      <c r="AH137" s="37">
        <f t="shared" si="6"/>
        <v>0.99999999999999978</v>
      </c>
      <c r="AI137" s="40">
        <f t="shared" si="6"/>
        <v>0</v>
      </c>
      <c r="AJ137" s="22" t="s">
        <v>381</v>
      </c>
      <c r="AK137" s="43" t="s">
        <v>78</v>
      </c>
      <c r="AL137" s="43" t="s">
        <v>78</v>
      </c>
      <c r="AM137" s="41" t="s">
        <v>289</v>
      </c>
      <c r="AN137" s="41" t="s">
        <v>290</v>
      </c>
      <c r="AO137" s="24" t="s">
        <v>291</v>
      </c>
      <c r="AP137" s="24" t="s">
        <v>225</v>
      </c>
      <c r="AQ137" s="72"/>
    </row>
    <row r="138" spans="1:43" s="42" customFormat="1" ht="72.75" hidden="1">
      <c r="A138" s="38" t="s">
        <v>37</v>
      </c>
      <c r="B138" s="39" t="s">
        <v>38</v>
      </c>
      <c r="C138" s="39">
        <v>528</v>
      </c>
      <c r="D138" s="22" t="s">
        <v>382</v>
      </c>
      <c r="E138" s="45" t="s">
        <v>383</v>
      </c>
      <c r="F138" s="46">
        <v>44621</v>
      </c>
      <c r="G138" s="23">
        <v>44925</v>
      </c>
      <c r="H138" s="173"/>
      <c r="I138" s="37">
        <v>0.05</v>
      </c>
      <c r="J138" s="37"/>
      <c r="K138" s="37"/>
      <c r="L138" s="37"/>
      <c r="M138" s="37"/>
      <c r="N138" s="37">
        <v>0.33329999999999999</v>
      </c>
      <c r="O138" s="37"/>
      <c r="P138" s="37"/>
      <c r="Q138" s="37"/>
      <c r="R138" s="37"/>
      <c r="S138" s="37"/>
      <c r="T138" s="37">
        <v>0.33329999999999999</v>
      </c>
      <c r="U138" s="37"/>
      <c r="V138" s="37"/>
      <c r="W138" s="37"/>
      <c r="X138" s="37"/>
      <c r="Y138" s="37"/>
      <c r="Z138" s="37">
        <v>0.33329999999999999</v>
      </c>
      <c r="AA138" s="37"/>
      <c r="AB138" s="37"/>
      <c r="AC138" s="37"/>
      <c r="AD138" s="37"/>
      <c r="AE138" s="37"/>
      <c r="AF138" s="37"/>
      <c r="AG138" s="37"/>
      <c r="AH138" s="37">
        <f t="shared" si="6"/>
        <v>0.99990000000000001</v>
      </c>
      <c r="AI138" s="40">
        <f t="shared" si="6"/>
        <v>0</v>
      </c>
      <c r="AJ138" s="45" t="s">
        <v>384</v>
      </c>
      <c r="AK138" s="43" t="s">
        <v>78</v>
      </c>
      <c r="AL138" s="43" t="s">
        <v>78</v>
      </c>
      <c r="AM138" s="41" t="s">
        <v>234</v>
      </c>
      <c r="AN138" s="41" t="s">
        <v>361</v>
      </c>
      <c r="AO138" s="24" t="s">
        <v>236</v>
      </c>
      <c r="AP138" s="24" t="s">
        <v>225</v>
      </c>
      <c r="AQ138" s="72"/>
    </row>
    <row r="139" spans="1:43" s="42" customFormat="1" ht="102" hidden="1" customHeight="1">
      <c r="A139" s="38" t="s">
        <v>37</v>
      </c>
      <c r="B139" s="39" t="s">
        <v>38</v>
      </c>
      <c r="C139" s="39">
        <v>528</v>
      </c>
      <c r="D139" s="22" t="s">
        <v>385</v>
      </c>
      <c r="E139" s="45" t="s">
        <v>386</v>
      </c>
      <c r="F139" s="46">
        <v>44593</v>
      </c>
      <c r="G139" s="23">
        <v>44620</v>
      </c>
      <c r="H139" s="173">
        <f>+I139+I140+I141+I142+I143+I144</f>
        <v>1</v>
      </c>
      <c r="I139" s="37">
        <v>0.2</v>
      </c>
      <c r="J139" s="37"/>
      <c r="K139" s="37"/>
      <c r="L139" s="37">
        <v>1</v>
      </c>
      <c r="M139" s="37"/>
      <c r="N139" s="37"/>
      <c r="O139" s="37"/>
      <c r="P139" s="37"/>
      <c r="Q139" s="37"/>
      <c r="R139" s="37"/>
      <c r="S139" s="37"/>
      <c r="T139" s="37"/>
      <c r="U139" s="37"/>
      <c r="V139" s="37"/>
      <c r="W139" s="37"/>
      <c r="X139" s="37"/>
      <c r="Y139" s="37"/>
      <c r="Z139" s="37"/>
      <c r="AA139" s="37"/>
      <c r="AB139" s="37"/>
      <c r="AC139" s="37"/>
      <c r="AD139" s="37"/>
      <c r="AE139" s="37"/>
      <c r="AF139" s="37"/>
      <c r="AG139" s="37"/>
      <c r="AH139" s="37">
        <f t="shared" si="6"/>
        <v>1</v>
      </c>
      <c r="AI139" s="40">
        <f t="shared" si="6"/>
        <v>0</v>
      </c>
      <c r="AJ139" s="45" t="s">
        <v>387</v>
      </c>
      <c r="AK139" s="43" t="s">
        <v>78</v>
      </c>
      <c r="AL139" s="43" t="s">
        <v>78</v>
      </c>
      <c r="AM139" s="41" t="s">
        <v>42</v>
      </c>
      <c r="AN139" s="41" t="s">
        <v>103</v>
      </c>
      <c r="AO139" s="24" t="s">
        <v>323</v>
      </c>
      <c r="AP139" s="24" t="s">
        <v>225</v>
      </c>
      <c r="AQ139" s="72"/>
    </row>
    <row r="140" spans="1:43" s="42" customFormat="1" ht="98.25" hidden="1" customHeight="1">
      <c r="A140" s="38" t="s">
        <v>37</v>
      </c>
      <c r="B140" s="39" t="s">
        <v>38</v>
      </c>
      <c r="C140" s="39">
        <v>528</v>
      </c>
      <c r="D140" s="22" t="s">
        <v>385</v>
      </c>
      <c r="E140" s="45" t="s">
        <v>388</v>
      </c>
      <c r="F140" s="46">
        <v>44652</v>
      </c>
      <c r="G140" s="23">
        <v>44925</v>
      </c>
      <c r="H140" s="173"/>
      <c r="I140" s="37">
        <v>0.1</v>
      </c>
      <c r="J140" s="37"/>
      <c r="K140" s="37"/>
      <c r="L140" s="37"/>
      <c r="M140" s="37"/>
      <c r="N140" s="37"/>
      <c r="O140" s="37"/>
      <c r="P140" s="37">
        <v>0.33329999999999999</v>
      </c>
      <c r="Q140" s="37"/>
      <c r="R140" s="37"/>
      <c r="S140" s="37"/>
      <c r="T140" s="37"/>
      <c r="U140" s="37"/>
      <c r="V140" s="37"/>
      <c r="W140" s="37"/>
      <c r="X140" s="37">
        <v>0.33329999999999999</v>
      </c>
      <c r="Y140" s="37"/>
      <c r="Z140" s="37"/>
      <c r="AA140" s="37"/>
      <c r="AB140" s="37"/>
      <c r="AC140" s="37"/>
      <c r="AD140" s="37"/>
      <c r="AE140" s="37"/>
      <c r="AF140" s="37">
        <v>0.33329999999999999</v>
      </c>
      <c r="AG140" s="37"/>
      <c r="AH140" s="37">
        <f t="shared" si="6"/>
        <v>0.99990000000000001</v>
      </c>
      <c r="AI140" s="40">
        <f t="shared" si="6"/>
        <v>0</v>
      </c>
      <c r="AJ140" s="45" t="s">
        <v>329</v>
      </c>
      <c r="AK140" s="43" t="s">
        <v>78</v>
      </c>
      <c r="AL140" s="43" t="s">
        <v>78</v>
      </c>
      <c r="AM140" s="41" t="s">
        <v>42</v>
      </c>
      <c r="AN140" s="41" t="s">
        <v>103</v>
      </c>
      <c r="AO140" s="24" t="s">
        <v>323</v>
      </c>
      <c r="AP140" s="24" t="s">
        <v>225</v>
      </c>
      <c r="AQ140" s="72"/>
    </row>
    <row r="141" spans="1:43" s="42" customFormat="1" ht="88.5" hidden="1" customHeight="1">
      <c r="A141" s="38" t="s">
        <v>37</v>
      </c>
      <c r="B141" s="39" t="s">
        <v>38</v>
      </c>
      <c r="C141" s="39">
        <v>528</v>
      </c>
      <c r="D141" s="22" t="s">
        <v>385</v>
      </c>
      <c r="E141" s="45" t="s">
        <v>389</v>
      </c>
      <c r="F141" s="46">
        <v>44621</v>
      </c>
      <c r="G141" s="23">
        <v>44711</v>
      </c>
      <c r="H141" s="173"/>
      <c r="I141" s="37">
        <v>0.3</v>
      </c>
      <c r="J141" s="37"/>
      <c r="K141" s="37"/>
      <c r="L141" s="37"/>
      <c r="M141" s="37"/>
      <c r="N141" s="37">
        <v>0.2</v>
      </c>
      <c r="O141" s="37"/>
      <c r="P141" s="37">
        <v>0.4</v>
      </c>
      <c r="Q141" s="37"/>
      <c r="R141" s="37">
        <v>0.4</v>
      </c>
      <c r="S141" s="37"/>
      <c r="T141" s="37"/>
      <c r="U141" s="37"/>
      <c r="V141" s="37"/>
      <c r="W141" s="37"/>
      <c r="X141" s="37"/>
      <c r="Y141" s="37"/>
      <c r="Z141" s="37"/>
      <c r="AA141" s="37"/>
      <c r="AB141" s="37"/>
      <c r="AC141" s="37"/>
      <c r="AD141" s="37"/>
      <c r="AE141" s="37"/>
      <c r="AF141" s="37"/>
      <c r="AG141" s="37"/>
      <c r="AH141" s="37">
        <f t="shared" si="6"/>
        <v>1</v>
      </c>
      <c r="AI141" s="40">
        <f t="shared" si="6"/>
        <v>0</v>
      </c>
      <c r="AJ141" s="45" t="s">
        <v>390</v>
      </c>
      <c r="AK141" s="43" t="s">
        <v>78</v>
      </c>
      <c r="AL141" s="43" t="s">
        <v>78</v>
      </c>
      <c r="AM141" s="41" t="s">
        <v>42</v>
      </c>
      <c r="AN141" s="41" t="s">
        <v>103</v>
      </c>
      <c r="AO141" s="24" t="s">
        <v>323</v>
      </c>
      <c r="AP141" s="24" t="s">
        <v>225</v>
      </c>
      <c r="AQ141" s="72"/>
    </row>
    <row r="142" spans="1:43" s="42" customFormat="1" ht="88.5" hidden="1" customHeight="1">
      <c r="A142" s="38" t="s">
        <v>37</v>
      </c>
      <c r="B142" s="39" t="s">
        <v>38</v>
      </c>
      <c r="C142" s="39">
        <v>528</v>
      </c>
      <c r="D142" s="22" t="s">
        <v>385</v>
      </c>
      <c r="E142" s="45" t="s">
        <v>863</v>
      </c>
      <c r="F142" s="46">
        <v>44593</v>
      </c>
      <c r="G142" s="23">
        <v>44620</v>
      </c>
      <c r="H142" s="173"/>
      <c r="I142" s="37">
        <v>0.2</v>
      </c>
      <c r="J142" s="37"/>
      <c r="K142" s="37"/>
      <c r="L142" s="37">
        <v>1</v>
      </c>
      <c r="M142" s="37"/>
      <c r="N142" s="37"/>
      <c r="O142" s="37"/>
      <c r="P142" s="37"/>
      <c r="Q142" s="37"/>
      <c r="R142" s="37"/>
      <c r="S142" s="37"/>
      <c r="T142" s="37"/>
      <c r="U142" s="37"/>
      <c r="V142" s="37"/>
      <c r="W142" s="37"/>
      <c r="X142" s="37"/>
      <c r="Y142" s="37"/>
      <c r="Z142" s="37"/>
      <c r="AA142" s="37"/>
      <c r="AB142" s="37"/>
      <c r="AC142" s="37"/>
      <c r="AD142" s="37"/>
      <c r="AE142" s="37"/>
      <c r="AF142" s="37"/>
      <c r="AG142" s="37"/>
      <c r="AH142" s="37">
        <f t="shared" si="6"/>
        <v>1</v>
      </c>
      <c r="AI142" s="40">
        <f t="shared" si="6"/>
        <v>0</v>
      </c>
      <c r="AJ142" s="45" t="s">
        <v>864</v>
      </c>
      <c r="AK142" s="43" t="s">
        <v>78</v>
      </c>
      <c r="AL142" s="43" t="s">
        <v>78</v>
      </c>
      <c r="AM142" s="41" t="s">
        <v>42</v>
      </c>
      <c r="AN142" s="41" t="s">
        <v>103</v>
      </c>
      <c r="AO142" s="24" t="s">
        <v>323</v>
      </c>
      <c r="AP142" s="24" t="s">
        <v>225</v>
      </c>
      <c r="AQ142" s="72"/>
    </row>
    <row r="143" spans="1:43" s="42" customFormat="1" ht="89.25" hidden="1" customHeight="1">
      <c r="A143" s="38" t="s">
        <v>37</v>
      </c>
      <c r="B143" s="39" t="s">
        <v>38</v>
      </c>
      <c r="C143" s="39">
        <v>528</v>
      </c>
      <c r="D143" s="22" t="s">
        <v>385</v>
      </c>
      <c r="E143" s="45" t="s">
        <v>865</v>
      </c>
      <c r="F143" s="46">
        <v>44562</v>
      </c>
      <c r="G143" s="23">
        <v>44925</v>
      </c>
      <c r="H143" s="173"/>
      <c r="I143" s="37">
        <v>0.1</v>
      </c>
      <c r="J143" s="37"/>
      <c r="K143" s="37"/>
      <c r="L143" s="37">
        <v>0.15</v>
      </c>
      <c r="M143" s="37"/>
      <c r="N143" s="37"/>
      <c r="O143" s="37"/>
      <c r="P143" s="37">
        <v>0.15</v>
      </c>
      <c r="Q143" s="37"/>
      <c r="R143" s="37"/>
      <c r="S143" s="37"/>
      <c r="T143" s="37">
        <v>0.15</v>
      </c>
      <c r="U143" s="37"/>
      <c r="V143" s="37"/>
      <c r="W143" s="37"/>
      <c r="X143" s="37">
        <v>0.15</v>
      </c>
      <c r="Y143" s="37"/>
      <c r="Z143" s="37"/>
      <c r="AA143" s="37"/>
      <c r="AB143" s="37">
        <v>0.15</v>
      </c>
      <c r="AC143" s="37"/>
      <c r="AD143" s="37"/>
      <c r="AE143" s="37"/>
      <c r="AF143" s="37">
        <v>0.25</v>
      </c>
      <c r="AG143" s="37"/>
      <c r="AH143" s="37">
        <f t="shared" si="6"/>
        <v>1</v>
      </c>
      <c r="AI143" s="40">
        <f t="shared" si="6"/>
        <v>0</v>
      </c>
      <c r="AJ143" s="45" t="s">
        <v>391</v>
      </c>
      <c r="AK143" s="43" t="s">
        <v>78</v>
      </c>
      <c r="AL143" s="43" t="s">
        <v>78</v>
      </c>
      <c r="AM143" s="41" t="s">
        <v>42</v>
      </c>
      <c r="AN143" s="41" t="s">
        <v>103</v>
      </c>
      <c r="AO143" s="24" t="s">
        <v>323</v>
      </c>
      <c r="AP143" s="24" t="s">
        <v>225</v>
      </c>
      <c r="AQ143" s="72"/>
    </row>
    <row r="144" spans="1:43" s="42" customFormat="1" ht="85.5" hidden="1">
      <c r="A144" s="38" t="s">
        <v>37</v>
      </c>
      <c r="B144" s="39" t="s">
        <v>38</v>
      </c>
      <c r="C144" s="39">
        <v>528</v>
      </c>
      <c r="D144" s="22" t="s">
        <v>385</v>
      </c>
      <c r="E144" s="45" t="s">
        <v>894</v>
      </c>
      <c r="F144" s="46">
        <v>44896</v>
      </c>
      <c r="G144" s="23">
        <v>44925</v>
      </c>
      <c r="H144" s="173"/>
      <c r="I144" s="37">
        <v>0.1</v>
      </c>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v>1</v>
      </c>
      <c r="AG144" s="37"/>
      <c r="AH144" s="37">
        <f>+J144+L144+N144+P144+R144+T144+V144+X144+Z144+AB144+AD144+AF144</f>
        <v>1</v>
      </c>
      <c r="AI144" s="40">
        <f>+K144+M144+O144+Q144+S144+U144+W144+Y144+AA144+AC144+AE144+AG144</f>
        <v>0</v>
      </c>
      <c r="AJ144" s="45" t="s">
        <v>867</v>
      </c>
      <c r="AK144" s="43" t="s">
        <v>78</v>
      </c>
      <c r="AL144" s="43" t="s">
        <v>78</v>
      </c>
      <c r="AM144" s="41" t="s">
        <v>42</v>
      </c>
      <c r="AN144" s="41" t="s">
        <v>103</v>
      </c>
      <c r="AO144" s="24" t="s">
        <v>323</v>
      </c>
      <c r="AP144" s="24" t="s">
        <v>225</v>
      </c>
      <c r="AQ144" s="72"/>
    </row>
    <row r="145" spans="1:43" s="42" customFormat="1" ht="46.5" hidden="1" customHeight="1">
      <c r="A145" s="38" t="s">
        <v>37</v>
      </c>
      <c r="B145" s="39" t="s">
        <v>38</v>
      </c>
      <c r="C145" s="39">
        <v>528</v>
      </c>
      <c r="D145" s="48" t="s">
        <v>392</v>
      </c>
      <c r="E145" s="45" t="s">
        <v>393</v>
      </c>
      <c r="F145" s="46">
        <v>44564</v>
      </c>
      <c r="G145" s="46">
        <v>44925</v>
      </c>
      <c r="H145" s="65">
        <v>1</v>
      </c>
      <c r="I145" s="65">
        <v>1</v>
      </c>
      <c r="J145" s="65">
        <v>0.08</v>
      </c>
      <c r="K145" s="43"/>
      <c r="L145" s="65">
        <v>0.08</v>
      </c>
      <c r="M145" s="43"/>
      <c r="N145" s="65">
        <v>0.08</v>
      </c>
      <c r="O145" s="43"/>
      <c r="P145" s="65">
        <v>0.08</v>
      </c>
      <c r="Q145" s="43"/>
      <c r="R145" s="65">
        <v>0.08</v>
      </c>
      <c r="S145" s="43"/>
      <c r="T145" s="65">
        <v>0.08</v>
      </c>
      <c r="U145" s="43"/>
      <c r="V145" s="65">
        <v>0.08</v>
      </c>
      <c r="W145" s="43"/>
      <c r="X145" s="65">
        <v>0.1</v>
      </c>
      <c r="Y145" s="43"/>
      <c r="Z145" s="65">
        <v>0.08</v>
      </c>
      <c r="AA145" s="43"/>
      <c r="AB145" s="65">
        <v>0.08</v>
      </c>
      <c r="AC145" s="43"/>
      <c r="AD145" s="65">
        <v>0.08</v>
      </c>
      <c r="AE145" s="43"/>
      <c r="AF145" s="65">
        <v>0.1</v>
      </c>
      <c r="AG145" s="43"/>
      <c r="AH145" s="37">
        <v>1</v>
      </c>
      <c r="AI145" s="40">
        <f>+K145+M145+O145+Q145+S145+U145+W145+Y145+AA145+AC145+AE145+AG145</f>
        <v>0</v>
      </c>
      <c r="AJ145" s="45" t="s">
        <v>394</v>
      </c>
      <c r="AK145" s="43" t="s">
        <v>78</v>
      </c>
      <c r="AL145" s="43" t="s">
        <v>78</v>
      </c>
      <c r="AM145" s="43" t="s">
        <v>234</v>
      </c>
      <c r="AN145" s="43" t="s">
        <v>249</v>
      </c>
      <c r="AO145" s="43" t="s">
        <v>254</v>
      </c>
      <c r="AP145" s="24" t="s">
        <v>225</v>
      </c>
      <c r="AQ145" s="72"/>
    </row>
    <row r="146" spans="1:43" s="42" customFormat="1" ht="71.25" hidden="1">
      <c r="A146" s="38" t="s">
        <v>395</v>
      </c>
      <c r="B146" s="39" t="s">
        <v>396</v>
      </c>
      <c r="C146" s="39">
        <v>329</v>
      </c>
      <c r="D146" s="22" t="s">
        <v>397</v>
      </c>
      <c r="E146" s="22" t="s">
        <v>398</v>
      </c>
      <c r="F146" s="23">
        <v>44564</v>
      </c>
      <c r="G146" s="23">
        <v>44925</v>
      </c>
      <c r="H146" s="173">
        <f>SUM(I146:I156)</f>
        <v>1</v>
      </c>
      <c r="I146" s="37">
        <v>0.35</v>
      </c>
      <c r="J146" s="37">
        <v>0.05</v>
      </c>
      <c r="K146" s="37"/>
      <c r="L146" s="37">
        <v>0.05</v>
      </c>
      <c r="M146" s="37"/>
      <c r="N146" s="37">
        <v>0.09</v>
      </c>
      <c r="O146" s="37"/>
      <c r="P146" s="37">
        <v>0.09</v>
      </c>
      <c r="Q146" s="37"/>
      <c r="R146" s="37">
        <v>0.09</v>
      </c>
      <c r="S146" s="37"/>
      <c r="T146" s="37">
        <v>0.09</v>
      </c>
      <c r="U146" s="37"/>
      <c r="V146" s="37">
        <v>0.09</v>
      </c>
      <c r="W146" s="37"/>
      <c r="X146" s="37">
        <v>0.09</v>
      </c>
      <c r="Y146" s="37"/>
      <c r="Z146" s="37">
        <v>0.09</v>
      </c>
      <c r="AA146" s="37"/>
      <c r="AB146" s="37">
        <v>0.09</v>
      </c>
      <c r="AC146" s="37"/>
      <c r="AD146" s="37">
        <v>0.09</v>
      </c>
      <c r="AE146" s="37"/>
      <c r="AF146" s="37">
        <v>0.09</v>
      </c>
      <c r="AG146" s="37"/>
      <c r="AH146" s="37">
        <f>+J146+L146+N146+P146+R146+T146+V146+X146+Z146+AB146+AD146+AF146</f>
        <v>0.99999999999999978</v>
      </c>
      <c r="AI146" s="40">
        <f>+K146+M146+O146+Q146+S146+U146+W146+Y146+AA146+AC146+AE146+AG146</f>
        <v>0</v>
      </c>
      <c r="AJ146" s="22" t="s">
        <v>399</v>
      </c>
      <c r="AK146" s="207">
        <v>0.3</v>
      </c>
      <c r="AL146" s="196">
        <v>1383689290</v>
      </c>
      <c r="AM146" s="41" t="s">
        <v>312</v>
      </c>
      <c r="AN146" s="41" t="s">
        <v>400</v>
      </c>
      <c r="AO146" s="24" t="s">
        <v>313</v>
      </c>
      <c r="AP146" s="24" t="s">
        <v>401</v>
      </c>
      <c r="AQ146" s="72"/>
    </row>
    <row r="147" spans="1:43" s="42" customFormat="1" ht="57" hidden="1">
      <c r="A147" s="38" t="s">
        <v>395</v>
      </c>
      <c r="B147" s="39" t="s">
        <v>396</v>
      </c>
      <c r="C147" s="39">
        <v>329</v>
      </c>
      <c r="D147" s="22" t="s">
        <v>397</v>
      </c>
      <c r="E147" s="22" t="s">
        <v>402</v>
      </c>
      <c r="F147" s="23">
        <v>44623</v>
      </c>
      <c r="G147" s="23">
        <v>44925</v>
      </c>
      <c r="H147" s="173"/>
      <c r="I147" s="37">
        <v>0.05</v>
      </c>
      <c r="J147" s="37"/>
      <c r="K147" s="37"/>
      <c r="L147" s="37"/>
      <c r="M147" s="37"/>
      <c r="N147" s="37">
        <v>0.25</v>
      </c>
      <c r="O147" s="37"/>
      <c r="P147" s="37"/>
      <c r="Q147" s="37"/>
      <c r="R147" s="37"/>
      <c r="S147" s="37"/>
      <c r="T147" s="37">
        <v>0.25</v>
      </c>
      <c r="U147" s="37"/>
      <c r="V147" s="37"/>
      <c r="W147" s="37"/>
      <c r="X147" s="37"/>
      <c r="Y147" s="37"/>
      <c r="Z147" s="37">
        <v>0.25</v>
      </c>
      <c r="AA147" s="37"/>
      <c r="AB147" s="37"/>
      <c r="AC147" s="37"/>
      <c r="AD147" s="37"/>
      <c r="AE147" s="37"/>
      <c r="AF147" s="37">
        <v>0.25</v>
      </c>
      <c r="AG147" s="37"/>
      <c r="AH147" s="37">
        <f t="shared" ref="AH147:AI156" si="7">+J147+L147+N147+P147+R147+T147+V147+X147+Z147+AB147+AD147+AF147</f>
        <v>1</v>
      </c>
      <c r="AI147" s="40">
        <f t="shared" si="7"/>
        <v>0</v>
      </c>
      <c r="AJ147" s="22" t="s">
        <v>403</v>
      </c>
      <c r="AK147" s="207"/>
      <c r="AL147" s="197"/>
      <c r="AM147" s="41" t="s">
        <v>312</v>
      </c>
      <c r="AN147" s="41" t="s">
        <v>400</v>
      </c>
      <c r="AO147" s="24" t="s">
        <v>313</v>
      </c>
      <c r="AP147" s="24" t="s">
        <v>401</v>
      </c>
      <c r="AQ147" s="72"/>
    </row>
    <row r="148" spans="1:43" s="42" customFormat="1" ht="57" hidden="1">
      <c r="A148" s="38" t="s">
        <v>395</v>
      </c>
      <c r="B148" s="39" t="s">
        <v>396</v>
      </c>
      <c r="C148" s="39">
        <v>329</v>
      </c>
      <c r="D148" s="22" t="s">
        <v>397</v>
      </c>
      <c r="E148" s="22" t="s">
        <v>404</v>
      </c>
      <c r="F148" s="23">
        <v>44623</v>
      </c>
      <c r="G148" s="23">
        <v>44925</v>
      </c>
      <c r="H148" s="173"/>
      <c r="I148" s="37">
        <v>0.05</v>
      </c>
      <c r="J148" s="37"/>
      <c r="K148" s="37"/>
      <c r="L148" s="37"/>
      <c r="M148" s="37"/>
      <c r="N148" s="37">
        <v>0.25</v>
      </c>
      <c r="O148" s="37"/>
      <c r="P148" s="37"/>
      <c r="Q148" s="37"/>
      <c r="R148" s="37"/>
      <c r="S148" s="37"/>
      <c r="T148" s="37">
        <v>0.25</v>
      </c>
      <c r="U148" s="37"/>
      <c r="V148" s="37"/>
      <c r="W148" s="37"/>
      <c r="X148" s="37"/>
      <c r="Y148" s="37"/>
      <c r="Z148" s="37">
        <v>0.25</v>
      </c>
      <c r="AA148" s="37"/>
      <c r="AB148" s="37"/>
      <c r="AC148" s="37"/>
      <c r="AD148" s="37"/>
      <c r="AE148" s="37"/>
      <c r="AF148" s="37">
        <v>0.25</v>
      </c>
      <c r="AG148" s="37"/>
      <c r="AH148" s="37">
        <f t="shared" si="7"/>
        <v>1</v>
      </c>
      <c r="AI148" s="40">
        <f t="shared" si="7"/>
        <v>0</v>
      </c>
      <c r="AJ148" s="22" t="s">
        <v>405</v>
      </c>
      <c r="AK148" s="207"/>
      <c r="AL148" s="197"/>
      <c r="AM148" s="41" t="s">
        <v>312</v>
      </c>
      <c r="AN148" s="41" t="s">
        <v>400</v>
      </c>
      <c r="AO148" s="24" t="s">
        <v>313</v>
      </c>
      <c r="AP148" s="24" t="s">
        <v>401</v>
      </c>
      <c r="AQ148" s="72"/>
    </row>
    <row r="149" spans="1:43" s="42" customFormat="1" ht="69" hidden="1" customHeight="1">
      <c r="A149" s="38" t="s">
        <v>395</v>
      </c>
      <c r="B149" s="39" t="s">
        <v>396</v>
      </c>
      <c r="C149" s="39">
        <v>329</v>
      </c>
      <c r="D149" s="22" t="s">
        <v>397</v>
      </c>
      <c r="E149" s="22" t="s">
        <v>406</v>
      </c>
      <c r="F149" s="23">
        <v>44564</v>
      </c>
      <c r="G149" s="23">
        <v>44925</v>
      </c>
      <c r="H149" s="173"/>
      <c r="I149" s="37">
        <v>0.05</v>
      </c>
      <c r="J149" s="37">
        <v>0.05</v>
      </c>
      <c r="K149" s="37"/>
      <c r="L149" s="37">
        <v>0.05</v>
      </c>
      <c r="M149" s="37"/>
      <c r="N149" s="37">
        <v>0.09</v>
      </c>
      <c r="O149" s="37"/>
      <c r="P149" s="37">
        <v>0.09</v>
      </c>
      <c r="Q149" s="37"/>
      <c r="R149" s="37">
        <v>0.09</v>
      </c>
      <c r="S149" s="37"/>
      <c r="T149" s="37">
        <v>0.09</v>
      </c>
      <c r="U149" s="37"/>
      <c r="V149" s="37">
        <v>0.09</v>
      </c>
      <c r="W149" s="37"/>
      <c r="X149" s="37">
        <v>0.09</v>
      </c>
      <c r="Y149" s="37"/>
      <c r="Z149" s="37">
        <v>0.09</v>
      </c>
      <c r="AA149" s="37"/>
      <c r="AB149" s="37">
        <v>0.09</v>
      </c>
      <c r="AC149" s="37"/>
      <c r="AD149" s="37">
        <v>0.09</v>
      </c>
      <c r="AE149" s="37"/>
      <c r="AF149" s="37">
        <v>0.09</v>
      </c>
      <c r="AG149" s="37"/>
      <c r="AH149" s="37">
        <f t="shared" si="7"/>
        <v>0.99999999999999978</v>
      </c>
      <c r="AI149" s="40">
        <f t="shared" si="7"/>
        <v>0</v>
      </c>
      <c r="AJ149" s="22" t="s">
        <v>407</v>
      </c>
      <c r="AK149" s="207"/>
      <c r="AL149" s="197"/>
      <c r="AM149" s="41" t="s">
        <v>312</v>
      </c>
      <c r="AN149" s="41" t="s">
        <v>400</v>
      </c>
      <c r="AO149" s="24" t="s">
        <v>313</v>
      </c>
      <c r="AP149" s="24" t="s">
        <v>401</v>
      </c>
      <c r="AQ149" s="72"/>
    </row>
    <row r="150" spans="1:43" s="42" customFormat="1" ht="57.75" hidden="1" customHeight="1">
      <c r="A150" s="38" t="s">
        <v>395</v>
      </c>
      <c r="B150" s="39" t="s">
        <v>396</v>
      </c>
      <c r="C150" s="39">
        <v>329</v>
      </c>
      <c r="D150" s="22" t="s">
        <v>397</v>
      </c>
      <c r="E150" s="22" t="s">
        <v>408</v>
      </c>
      <c r="F150" s="23">
        <v>44564</v>
      </c>
      <c r="G150" s="23">
        <v>44925</v>
      </c>
      <c r="H150" s="173"/>
      <c r="I150" s="37">
        <v>0.05</v>
      </c>
      <c r="J150" s="37">
        <v>0.05</v>
      </c>
      <c r="K150" s="37"/>
      <c r="L150" s="37">
        <v>0.05</v>
      </c>
      <c r="M150" s="37"/>
      <c r="N150" s="37">
        <v>0.09</v>
      </c>
      <c r="O150" s="37"/>
      <c r="P150" s="37">
        <v>0.09</v>
      </c>
      <c r="Q150" s="37"/>
      <c r="R150" s="37">
        <v>0.09</v>
      </c>
      <c r="S150" s="37"/>
      <c r="T150" s="37">
        <v>0.09</v>
      </c>
      <c r="U150" s="37"/>
      <c r="V150" s="37">
        <v>0.09</v>
      </c>
      <c r="W150" s="37"/>
      <c r="X150" s="37">
        <v>0.09</v>
      </c>
      <c r="Y150" s="37"/>
      <c r="Z150" s="37">
        <v>0.09</v>
      </c>
      <c r="AA150" s="37"/>
      <c r="AB150" s="37">
        <v>0.09</v>
      </c>
      <c r="AC150" s="37"/>
      <c r="AD150" s="37">
        <v>0.09</v>
      </c>
      <c r="AE150" s="37"/>
      <c r="AF150" s="37">
        <v>0.09</v>
      </c>
      <c r="AG150" s="37"/>
      <c r="AH150" s="37">
        <f t="shared" si="7"/>
        <v>0.99999999999999978</v>
      </c>
      <c r="AI150" s="40">
        <f t="shared" si="7"/>
        <v>0</v>
      </c>
      <c r="AJ150" s="22" t="s">
        <v>409</v>
      </c>
      <c r="AK150" s="207"/>
      <c r="AL150" s="197"/>
      <c r="AM150" s="41" t="s">
        <v>312</v>
      </c>
      <c r="AN150" s="41" t="s">
        <v>400</v>
      </c>
      <c r="AO150" s="24" t="s">
        <v>313</v>
      </c>
      <c r="AP150" s="24" t="s">
        <v>401</v>
      </c>
      <c r="AQ150" s="72"/>
    </row>
    <row r="151" spans="1:43" s="42" customFormat="1" ht="57" hidden="1">
      <c r="A151" s="38" t="s">
        <v>395</v>
      </c>
      <c r="B151" s="39" t="s">
        <v>396</v>
      </c>
      <c r="C151" s="39">
        <v>329</v>
      </c>
      <c r="D151" s="22" t="s">
        <v>397</v>
      </c>
      <c r="E151" s="22" t="s">
        <v>410</v>
      </c>
      <c r="F151" s="23">
        <v>44564</v>
      </c>
      <c r="G151" s="23">
        <v>44925</v>
      </c>
      <c r="H151" s="173"/>
      <c r="I151" s="37">
        <v>0.15</v>
      </c>
      <c r="J151" s="37">
        <v>0.05</v>
      </c>
      <c r="K151" s="37"/>
      <c r="L151" s="37">
        <v>0.05</v>
      </c>
      <c r="M151" s="37"/>
      <c r="N151" s="37">
        <v>0.09</v>
      </c>
      <c r="O151" s="37"/>
      <c r="P151" s="37">
        <v>0.09</v>
      </c>
      <c r="Q151" s="37"/>
      <c r="R151" s="37">
        <v>0.09</v>
      </c>
      <c r="S151" s="37"/>
      <c r="T151" s="37">
        <v>0.09</v>
      </c>
      <c r="U151" s="37"/>
      <c r="V151" s="37">
        <v>0.09</v>
      </c>
      <c r="W151" s="37"/>
      <c r="X151" s="37">
        <v>0.09</v>
      </c>
      <c r="Y151" s="37"/>
      <c r="Z151" s="37">
        <v>0.09</v>
      </c>
      <c r="AA151" s="37"/>
      <c r="AB151" s="37">
        <v>0.09</v>
      </c>
      <c r="AC151" s="37"/>
      <c r="AD151" s="37">
        <v>0.09</v>
      </c>
      <c r="AE151" s="37"/>
      <c r="AF151" s="37">
        <v>0.09</v>
      </c>
      <c r="AG151" s="37"/>
      <c r="AH151" s="37">
        <f t="shared" si="7"/>
        <v>0.99999999999999978</v>
      </c>
      <c r="AI151" s="40">
        <f t="shared" si="7"/>
        <v>0</v>
      </c>
      <c r="AJ151" s="22" t="s">
        <v>411</v>
      </c>
      <c r="AK151" s="207"/>
      <c r="AL151" s="197"/>
      <c r="AM151" s="41" t="s">
        <v>312</v>
      </c>
      <c r="AN151" s="41" t="s">
        <v>400</v>
      </c>
      <c r="AO151" s="24" t="s">
        <v>313</v>
      </c>
      <c r="AP151" s="24" t="s">
        <v>401</v>
      </c>
      <c r="AQ151" s="72"/>
    </row>
    <row r="152" spans="1:43" s="42" customFormat="1" ht="57" hidden="1">
      <c r="A152" s="38" t="s">
        <v>395</v>
      </c>
      <c r="B152" s="39" t="s">
        <v>396</v>
      </c>
      <c r="C152" s="39">
        <v>329</v>
      </c>
      <c r="D152" s="22" t="s">
        <v>397</v>
      </c>
      <c r="E152" s="22" t="s">
        <v>412</v>
      </c>
      <c r="F152" s="23">
        <v>44835</v>
      </c>
      <c r="G152" s="23">
        <v>44925</v>
      </c>
      <c r="H152" s="173"/>
      <c r="I152" s="37">
        <v>0.05</v>
      </c>
      <c r="J152" s="37"/>
      <c r="K152" s="37"/>
      <c r="L152" s="37"/>
      <c r="M152" s="37"/>
      <c r="N152" s="37"/>
      <c r="O152" s="37"/>
      <c r="P152" s="37"/>
      <c r="Q152" s="37"/>
      <c r="R152" s="37"/>
      <c r="S152" s="37"/>
      <c r="T152" s="37">
        <v>0.4</v>
      </c>
      <c r="U152" s="37"/>
      <c r="V152" s="37"/>
      <c r="W152" s="37"/>
      <c r="X152" s="37"/>
      <c r="Y152" s="37"/>
      <c r="Z152" s="37"/>
      <c r="AA152" s="37"/>
      <c r="AB152" s="37"/>
      <c r="AC152" s="37"/>
      <c r="AD152" s="37"/>
      <c r="AE152" s="37"/>
      <c r="AF152" s="37">
        <v>0.6</v>
      </c>
      <c r="AG152" s="37"/>
      <c r="AH152" s="37">
        <f t="shared" si="7"/>
        <v>1</v>
      </c>
      <c r="AI152" s="40">
        <f t="shared" si="7"/>
        <v>0</v>
      </c>
      <c r="AJ152" s="22" t="s">
        <v>413</v>
      </c>
      <c r="AK152" s="207"/>
      <c r="AL152" s="197"/>
      <c r="AM152" s="41" t="s">
        <v>312</v>
      </c>
      <c r="AN152" s="41" t="s">
        <v>400</v>
      </c>
      <c r="AO152" s="24" t="s">
        <v>313</v>
      </c>
      <c r="AP152" s="24" t="s">
        <v>401</v>
      </c>
      <c r="AQ152" s="72"/>
    </row>
    <row r="153" spans="1:43" s="42" customFormat="1" ht="57" hidden="1">
      <c r="A153" s="38" t="s">
        <v>395</v>
      </c>
      <c r="B153" s="39" t="s">
        <v>396</v>
      </c>
      <c r="C153" s="39">
        <v>329</v>
      </c>
      <c r="D153" s="22" t="s">
        <v>397</v>
      </c>
      <c r="E153" s="45" t="s">
        <v>414</v>
      </c>
      <c r="F153" s="46">
        <v>44621</v>
      </c>
      <c r="G153" s="46">
        <v>44925</v>
      </c>
      <c r="H153" s="173"/>
      <c r="I153" s="37">
        <v>0.1</v>
      </c>
      <c r="J153" s="37"/>
      <c r="K153" s="37"/>
      <c r="L153" s="37"/>
      <c r="M153" s="37"/>
      <c r="N153" s="37"/>
      <c r="O153" s="37"/>
      <c r="P153" s="37">
        <v>0.33300000000000002</v>
      </c>
      <c r="Q153" s="37"/>
      <c r="R153" s="37"/>
      <c r="S153" s="37"/>
      <c r="T153" s="37"/>
      <c r="U153" s="37"/>
      <c r="V153" s="37"/>
      <c r="W153" s="37"/>
      <c r="X153" s="37">
        <v>0.33300000000000002</v>
      </c>
      <c r="Y153" s="37"/>
      <c r="Z153" s="37"/>
      <c r="AA153" s="37"/>
      <c r="AB153" s="37"/>
      <c r="AC153" s="37"/>
      <c r="AD153" s="37"/>
      <c r="AE153" s="37"/>
      <c r="AF153" s="37">
        <v>0.33300000000000002</v>
      </c>
      <c r="AG153" s="37"/>
      <c r="AH153" s="37">
        <f t="shared" si="7"/>
        <v>0.99900000000000011</v>
      </c>
      <c r="AI153" s="40">
        <f t="shared" si="7"/>
        <v>0</v>
      </c>
      <c r="AJ153" s="45" t="s">
        <v>415</v>
      </c>
      <c r="AK153" s="207"/>
      <c r="AL153" s="197"/>
      <c r="AM153" s="41" t="s">
        <v>312</v>
      </c>
      <c r="AN153" s="41" t="s">
        <v>400</v>
      </c>
      <c r="AO153" s="24" t="s">
        <v>313</v>
      </c>
      <c r="AP153" s="24" t="s">
        <v>401</v>
      </c>
      <c r="AQ153" s="72"/>
    </row>
    <row r="154" spans="1:43" s="42" customFormat="1" ht="67.5" hidden="1" customHeight="1">
      <c r="A154" s="38" t="s">
        <v>395</v>
      </c>
      <c r="B154" s="39" t="s">
        <v>396</v>
      </c>
      <c r="C154" s="39">
        <v>329</v>
      </c>
      <c r="D154" s="22" t="s">
        <v>397</v>
      </c>
      <c r="E154" s="45" t="s">
        <v>416</v>
      </c>
      <c r="F154" s="46">
        <v>37288</v>
      </c>
      <c r="G154" s="46">
        <v>44650</v>
      </c>
      <c r="H154" s="173"/>
      <c r="I154" s="37">
        <v>0.05</v>
      </c>
      <c r="J154" s="37"/>
      <c r="K154" s="37"/>
      <c r="L154" s="37">
        <v>0.5</v>
      </c>
      <c r="M154" s="37"/>
      <c r="N154" s="37">
        <v>0.5</v>
      </c>
      <c r="O154" s="37"/>
      <c r="P154" s="37"/>
      <c r="Q154" s="37"/>
      <c r="R154" s="37"/>
      <c r="S154" s="37"/>
      <c r="T154" s="37"/>
      <c r="U154" s="37"/>
      <c r="V154" s="37"/>
      <c r="W154" s="37"/>
      <c r="X154" s="37"/>
      <c r="Y154" s="37"/>
      <c r="Z154" s="37"/>
      <c r="AA154" s="37"/>
      <c r="AB154" s="37"/>
      <c r="AC154" s="37"/>
      <c r="AD154" s="37"/>
      <c r="AE154" s="37"/>
      <c r="AF154" s="37"/>
      <c r="AG154" s="37"/>
      <c r="AH154" s="37">
        <f t="shared" si="7"/>
        <v>1</v>
      </c>
      <c r="AI154" s="40">
        <f t="shared" si="7"/>
        <v>0</v>
      </c>
      <c r="AJ154" s="45" t="s">
        <v>417</v>
      </c>
      <c r="AK154" s="207"/>
      <c r="AL154" s="197"/>
      <c r="AM154" s="41" t="s">
        <v>312</v>
      </c>
      <c r="AN154" s="41" t="s">
        <v>400</v>
      </c>
      <c r="AO154" s="24" t="s">
        <v>313</v>
      </c>
      <c r="AP154" s="24" t="s">
        <v>401</v>
      </c>
      <c r="AQ154" s="72"/>
    </row>
    <row r="155" spans="1:43" s="42" customFormat="1" ht="60" hidden="1" customHeight="1">
      <c r="A155" s="38" t="s">
        <v>395</v>
      </c>
      <c r="B155" s="39" t="s">
        <v>396</v>
      </c>
      <c r="C155" s="39">
        <v>329</v>
      </c>
      <c r="D155" s="22" t="s">
        <v>397</v>
      </c>
      <c r="E155" s="45" t="s">
        <v>418</v>
      </c>
      <c r="F155" s="46">
        <v>44621</v>
      </c>
      <c r="G155" s="46">
        <v>44681</v>
      </c>
      <c r="H155" s="173"/>
      <c r="I155" s="37">
        <v>0.05</v>
      </c>
      <c r="J155" s="37"/>
      <c r="K155" s="37"/>
      <c r="L155" s="37"/>
      <c r="M155" s="37"/>
      <c r="N155" s="37">
        <v>0.5</v>
      </c>
      <c r="O155" s="37"/>
      <c r="P155" s="37">
        <v>0.5</v>
      </c>
      <c r="Q155" s="37"/>
      <c r="R155" s="37"/>
      <c r="S155" s="37"/>
      <c r="T155" s="37"/>
      <c r="U155" s="37"/>
      <c r="V155" s="37"/>
      <c r="W155" s="37"/>
      <c r="X155" s="37"/>
      <c r="Y155" s="37"/>
      <c r="Z155" s="37"/>
      <c r="AA155" s="37"/>
      <c r="AB155" s="37"/>
      <c r="AC155" s="37"/>
      <c r="AD155" s="37"/>
      <c r="AE155" s="37"/>
      <c r="AF155" s="37"/>
      <c r="AG155" s="37"/>
      <c r="AH155" s="37">
        <f t="shared" si="7"/>
        <v>1</v>
      </c>
      <c r="AI155" s="40">
        <f t="shared" si="7"/>
        <v>0</v>
      </c>
      <c r="AJ155" s="45" t="s">
        <v>419</v>
      </c>
      <c r="AK155" s="207"/>
      <c r="AL155" s="197"/>
      <c r="AM155" s="41" t="s">
        <v>312</v>
      </c>
      <c r="AN155" s="41" t="s">
        <v>400</v>
      </c>
      <c r="AO155" s="24" t="s">
        <v>313</v>
      </c>
      <c r="AP155" s="24" t="s">
        <v>401</v>
      </c>
      <c r="AQ155" s="72"/>
    </row>
    <row r="156" spans="1:43" s="42" customFormat="1" ht="48" hidden="1" customHeight="1">
      <c r="A156" s="38" t="s">
        <v>395</v>
      </c>
      <c r="B156" s="39" t="s">
        <v>396</v>
      </c>
      <c r="C156" s="39">
        <v>329</v>
      </c>
      <c r="D156" s="22" t="s">
        <v>397</v>
      </c>
      <c r="E156" s="45" t="s">
        <v>420</v>
      </c>
      <c r="F156" s="46">
        <v>44593</v>
      </c>
      <c r="G156" s="46">
        <v>44650</v>
      </c>
      <c r="H156" s="173"/>
      <c r="I156" s="37">
        <v>0.05</v>
      </c>
      <c r="J156" s="37"/>
      <c r="K156" s="37"/>
      <c r="L156" s="37">
        <v>0.5</v>
      </c>
      <c r="M156" s="37"/>
      <c r="N156" s="37">
        <v>0.5</v>
      </c>
      <c r="O156" s="37"/>
      <c r="P156" s="37"/>
      <c r="Q156" s="37"/>
      <c r="R156" s="37"/>
      <c r="S156" s="37"/>
      <c r="T156" s="37"/>
      <c r="U156" s="37"/>
      <c r="V156" s="37"/>
      <c r="W156" s="37"/>
      <c r="X156" s="37"/>
      <c r="Y156" s="37"/>
      <c r="Z156" s="37"/>
      <c r="AA156" s="37"/>
      <c r="AB156" s="37"/>
      <c r="AC156" s="37"/>
      <c r="AD156" s="37"/>
      <c r="AE156" s="37"/>
      <c r="AF156" s="37"/>
      <c r="AG156" s="37"/>
      <c r="AH156" s="37">
        <f t="shared" si="7"/>
        <v>1</v>
      </c>
      <c r="AI156" s="40">
        <f t="shared" si="7"/>
        <v>0</v>
      </c>
      <c r="AJ156" s="45" t="s">
        <v>421</v>
      </c>
      <c r="AK156" s="207"/>
      <c r="AL156" s="198"/>
      <c r="AM156" s="41" t="s">
        <v>312</v>
      </c>
      <c r="AN156" s="41" t="s">
        <v>400</v>
      </c>
      <c r="AO156" s="24" t="s">
        <v>313</v>
      </c>
      <c r="AP156" s="24" t="s">
        <v>401</v>
      </c>
      <c r="AQ156" s="72"/>
    </row>
    <row r="157" spans="1:43" s="42" customFormat="1" ht="57" hidden="1">
      <c r="A157" s="38" t="s">
        <v>37</v>
      </c>
      <c r="B157" s="39" t="s">
        <v>422</v>
      </c>
      <c r="C157" s="39">
        <v>424</v>
      </c>
      <c r="D157" s="22" t="s">
        <v>423</v>
      </c>
      <c r="E157" s="22" t="s">
        <v>424</v>
      </c>
      <c r="F157" s="23">
        <v>44593</v>
      </c>
      <c r="G157" s="23">
        <v>44772</v>
      </c>
      <c r="H157" s="173">
        <f>+I157+I158+I159+I160+I161+I162</f>
        <v>1</v>
      </c>
      <c r="I157" s="37">
        <v>0.2</v>
      </c>
      <c r="J157" s="37"/>
      <c r="K157" s="37"/>
      <c r="L157" s="37">
        <v>0.2</v>
      </c>
      <c r="M157" s="37"/>
      <c r="N157" s="37">
        <v>0.2</v>
      </c>
      <c r="O157" s="37"/>
      <c r="P157" s="37">
        <v>0.2</v>
      </c>
      <c r="Q157" s="37"/>
      <c r="R157" s="37">
        <v>0.2</v>
      </c>
      <c r="S157" s="37"/>
      <c r="T157" s="37">
        <v>0.1</v>
      </c>
      <c r="U157" s="37"/>
      <c r="V157" s="37">
        <v>0.1</v>
      </c>
      <c r="W157" s="37"/>
      <c r="X157" s="37"/>
      <c r="Y157" s="37"/>
      <c r="Z157" s="37"/>
      <c r="AA157" s="37"/>
      <c r="AB157" s="37"/>
      <c r="AC157" s="37"/>
      <c r="AD157" s="37"/>
      <c r="AE157" s="37"/>
      <c r="AF157" s="37"/>
      <c r="AG157" s="37"/>
      <c r="AH157" s="37">
        <f>+J157+L157+N157+P157+R157+T157+V157+X157+Z157+AB157+AD157+AF157</f>
        <v>1</v>
      </c>
      <c r="AI157" s="40">
        <f>+K157+M157+O157+Q157+S157+U157+W157+Y157+AA157+AC157+AE157+AG157</f>
        <v>0</v>
      </c>
      <c r="AJ157" s="22" t="s">
        <v>425</v>
      </c>
      <c r="AK157" s="201">
        <v>67</v>
      </c>
      <c r="AL157" s="196">
        <v>4012690000</v>
      </c>
      <c r="AM157" s="41" t="s">
        <v>426</v>
      </c>
      <c r="AN157" s="41" t="s">
        <v>873</v>
      </c>
      <c r="AO157" s="24" t="s">
        <v>427</v>
      </c>
      <c r="AP157" s="24" t="s">
        <v>428</v>
      </c>
      <c r="AQ157" s="72"/>
    </row>
    <row r="158" spans="1:43" s="42" customFormat="1" ht="57" hidden="1">
      <c r="A158" s="38" t="s">
        <v>37</v>
      </c>
      <c r="B158" s="39" t="s">
        <v>422</v>
      </c>
      <c r="C158" s="39">
        <v>424</v>
      </c>
      <c r="D158" s="22" t="s">
        <v>423</v>
      </c>
      <c r="E158" s="22" t="s">
        <v>429</v>
      </c>
      <c r="F158" s="23">
        <v>44593</v>
      </c>
      <c r="G158" s="23">
        <v>44803</v>
      </c>
      <c r="H158" s="173"/>
      <c r="I158" s="37">
        <v>0.05</v>
      </c>
      <c r="J158" s="37"/>
      <c r="K158" s="37"/>
      <c r="L158" s="37">
        <v>0.1</v>
      </c>
      <c r="M158" s="37"/>
      <c r="N158" s="37">
        <v>0.2</v>
      </c>
      <c r="O158" s="37"/>
      <c r="P158" s="37">
        <v>0.2</v>
      </c>
      <c r="Q158" s="37"/>
      <c r="R158" s="37">
        <v>0.2</v>
      </c>
      <c r="S158" s="37"/>
      <c r="T158" s="37">
        <v>0.1</v>
      </c>
      <c r="U158" s="37"/>
      <c r="V158" s="37">
        <v>0.1</v>
      </c>
      <c r="W158" s="37"/>
      <c r="X158" s="37">
        <v>0.1</v>
      </c>
      <c r="Y158" s="37"/>
      <c r="Z158" s="37"/>
      <c r="AA158" s="37"/>
      <c r="AB158" s="37"/>
      <c r="AC158" s="37"/>
      <c r="AD158" s="37"/>
      <c r="AE158" s="37"/>
      <c r="AF158" s="37"/>
      <c r="AG158" s="37"/>
      <c r="AH158" s="37">
        <f>+J158+L158+N158+P158+R158+T158+V158+X158+Z158+AB158+AD158+AF158</f>
        <v>0.99999999999999989</v>
      </c>
      <c r="AI158" s="40">
        <f t="shared" ref="AH158:AI173" si="8">+K158+M158+O158+Q158+S158+U158+W158+Y158+AA158+AC158+AE158+AG158</f>
        <v>0</v>
      </c>
      <c r="AJ158" s="22" t="s">
        <v>430</v>
      </c>
      <c r="AK158" s="201"/>
      <c r="AL158" s="197"/>
      <c r="AM158" s="41" t="s">
        <v>426</v>
      </c>
      <c r="AN158" s="41" t="s">
        <v>873</v>
      </c>
      <c r="AO158" s="24" t="s">
        <v>427</v>
      </c>
      <c r="AP158" s="24" t="s">
        <v>428</v>
      </c>
      <c r="AQ158" s="72"/>
    </row>
    <row r="159" spans="1:43" s="42" customFormat="1" ht="85.5" hidden="1">
      <c r="A159" s="38" t="s">
        <v>37</v>
      </c>
      <c r="B159" s="39" t="s">
        <v>422</v>
      </c>
      <c r="C159" s="39">
        <v>424</v>
      </c>
      <c r="D159" s="22" t="s">
        <v>423</v>
      </c>
      <c r="E159" s="22" t="s">
        <v>431</v>
      </c>
      <c r="F159" s="23">
        <v>44682</v>
      </c>
      <c r="G159" s="23">
        <v>44925</v>
      </c>
      <c r="H159" s="173"/>
      <c r="I159" s="37">
        <v>0.25</v>
      </c>
      <c r="J159" s="37"/>
      <c r="K159" s="37"/>
      <c r="L159" s="37"/>
      <c r="M159" s="37"/>
      <c r="N159" s="37"/>
      <c r="O159" s="37"/>
      <c r="P159" s="37"/>
      <c r="Q159" s="37"/>
      <c r="R159" s="37">
        <v>0.2</v>
      </c>
      <c r="S159" s="37"/>
      <c r="T159" s="37"/>
      <c r="U159" s="37"/>
      <c r="V159" s="37">
        <v>0.2</v>
      </c>
      <c r="W159" s="37"/>
      <c r="X159" s="37">
        <v>0.2</v>
      </c>
      <c r="Y159" s="37"/>
      <c r="Z159" s="37"/>
      <c r="AA159" s="37"/>
      <c r="AB159" s="37">
        <v>0.2</v>
      </c>
      <c r="AC159" s="37"/>
      <c r="AD159" s="37">
        <v>0.1</v>
      </c>
      <c r="AE159" s="37"/>
      <c r="AF159" s="37">
        <v>0.1</v>
      </c>
      <c r="AG159" s="37"/>
      <c r="AH159" s="37">
        <f>+J159+L159+N159+P159+R159+T159+V159+X159+Z159+AB159+AD159+AF159</f>
        <v>1</v>
      </c>
      <c r="AI159" s="40">
        <f t="shared" si="8"/>
        <v>0</v>
      </c>
      <c r="AJ159" s="22" t="s">
        <v>432</v>
      </c>
      <c r="AK159" s="201"/>
      <c r="AL159" s="197"/>
      <c r="AM159" s="41" t="s">
        <v>426</v>
      </c>
      <c r="AN159" s="41" t="s">
        <v>873</v>
      </c>
      <c r="AO159" s="24" t="s">
        <v>427</v>
      </c>
      <c r="AP159" s="24" t="s">
        <v>428</v>
      </c>
      <c r="AQ159" s="72"/>
    </row>
    <row r="160" spans="1:43" s="42" customFormat="1" ht="85.5" hidden="1">
      <c r="A160" s="38" t="s">
        <v>37</v>
      </c>
      <c r="B160" s="39" t="s">
        <v>422</v>
      </c>
      <c r="C160" s="39">
        <v>424</v>
      </c>
      <c r="D160" s="22" t="s">
        <v>423</v>
      </c>
      <c r="E160" s="22" t="s">
        <v>433</v>
      </c>
      <c r="F160" s="23">
        <v>44564</v>
      </c>
      <c r="G160" s="23">
        <v>44925</v>
      </c>
      <c r="H160" s="173"/>
      <c r="I160" s="37">
        <v>0.25</v>
      </c>
      <c r="J160" s="37"/>
      <c r="K160" s="37"/>
      <c r="L160" s="37"/>
      <c r="M160" s="37"/>
      <c r="N160" s="37">
        <v>0.2</v>
      </c>
      <c r="O160" s="37"/>
      <c r="P160" s="37"/>
      <c r="Q160" s="37"/>
      <c r="R160" s="37">
        <v>0.2</v>
      </c>
      <c r="S160" s="37"/>
      <c r="T160" s="37"/>
      <c r="U160" s="37"/>
      <c r="V160" s="37">
        <v>0.2</v>
      </c>
      <c r="W160" s="37"/>
      <c r="X160" s="37"/>
      <c r="Y160" s="37"/>
      <c r="Z160" s="37">
        <v>0.1</v>
      </c>
      <c r="AA160" s="37"/>
      <c r="AB160" s="37">
        <v>0.1</v>
      </c>
      <c r="AC160" s="37"/>
      <c r="AD160" s="37">
        <v>0.1</v>
      </c>
      <c r="AE160" s="37"/>
      <c r="AF160" s="37">
        <v>0.1</v>
      </c>
      <c r="AG160" s="37"/>
      <c r="AH160" s="37">
        <f>+J160+L160+N160+P160+R160+T160+V160+X160+Z160+AB160+AD160+AF160</f>
        <v>1</v>
      </c>
      <c r="AI160" s="40">
        <f t="shared" si="8"/>
        <v>0</v>
      </c>
      <c r="AJ160" s="22" t="s">
        <v>434</v>
      </c>
      <c r="AK160" s="201"/>
      <c r="AL160" s="197"/>
      <c r="AM160" s="41" t="s">
        <v>426</v>
      </c>
      <c r="AN160" s="41" t="s">
        <v>873</v>
      </c>
      <c r="AO160" s="24" t="s">
        <v>427</v>
      </c>
      <c r="AP160" s="24" t="s">
        <v>428</v>
      </c>
      <c r="AQ160" s="72"/>
    </row>
    <row r="161" spans="1:43" s="42" customFormat="1" ht="42.75" hidden="1">
      <c r="A161" s="38" t="s">
        <v>37</v>
      </c>
      <c r="B161" s="39" t="s">
        <v>422</v>
      </c>
      <c r="C161" s="39">
        <v>424</v>
      </c>
      <c r="D161" s="22" t="s">
        <v>423</v>
      </c>
      <c r="E161" s="22" t="s">
        <v>435</v>
      </c>
      <c r="F161" s="23">
        <v>44776</v>
      </c>
      <c r="G161" s="23">
        <v>44925</v>
      </c>
      <c r="H161" s="173"/>
      <c r="I161" s="37">
        <v>0.2</v>
      </c>
      <c r="J161" s="37"/>
      <c r="K161" s="37"/>
      <c r="L161" s="37"/>
      <c r="M161" s="37"/>
      <c r="N161" s="37"/>
      <c r="O161" s="37"/>
      <c r="P161" s="37"/>
      <c r="Q161" s="37"/>
      <c r="R161" s="37"/>
      <c r="S161" s="37"/>
      <c r="T161" s="37"/>
      <c r="U161" s="37"/>
      <c r="V161" s="37"/>
      <c r="W161" s="37"/>
      <c r="X161" s="37">
        <v>0.3</v>
      </c>
      <c r="Y161" s="37"/>
      <c r="Z161" s="37">
        <v>0.3</v>
      </c>
      <c r="AA161" s="37"/>
      <c r="AB161" s="37">
        <v>0.2</v>
      </c>
      <c r="AC161" s="37"/>
      <c r="AD161" s="37">
        <v>0.1</v>
      </c>
      <c r="AE161" s="37"/>
      <c r="AF161" s="37">
        <v>0.1</v>
      </c>
      <c r="AG161" s="37"/>
      <c r="AH161" s="37">
        <f>+J161+L161+N161+P161+R161+T161+V161+X161+Z161+AB161+AD161+AF161</f>
        <v>1</v>
      </c>
      <c r="AI161" s="40">
        <f t="shared" si="8"/>
        <v>0</v>
      </c>
      <c r="AJ161" s="22" t="s">
        <v>436</v>
      </c>
      <c r="AK161" s="201"/>
      <c r="AL161" s="197"/>
      <c r="AM161" s="41" t="s">
        <v>426</v>
      </c>
      <c r="AN161" s="41" t="s">
        <v>873</v>
      </c>
      <c r="AO161" s="24" t="s">
        <v>427</v>
      </c>
      <c r="AP161" s="24" t="s">
        <v>428</v>
      </c>
      <c r="AQ161" s="72"/>
    </row>
    <row r="162" spans="1:43" s="42" customFormat="1" ht="128.25" hidden="1" customHeight="1">
      <c r="A162" s="38" t="s">
        <v>37</v>
      </c>
      <c r="B162" s="39" t="s">
        <v>422</v>
      </c>
      <c r="C162" s="39">
        <v>424</v>
      </c>
      <c r="D162" s="22" t="s">
        <v>423</v>
      </c>
      <c r="E162" s="22" t="s">
        <v>437</v>
      </c>
      <c r="F162" s="23">
        <v>44866</v>
      </c>
      <c r="G162" s="23">
        <v>44925</v>
      </c>
      <c r="H162" s="173"/>
      <c r="I162" s="37">
        <v>0.05</v>
      </c>
      <c r="J162" s="37"/>
      <c r="K162" s="37"/>
      <c r="L162" s="37"/>
      <c r="M162" s="37"/>
      <c r="N162" s="37"/>
      <c r="O162" s="37"/>
      <c r="P162" s="37"/>
      <c r="Q162" s="37"/>
      <c r="R162" s="37"/>
      <c r="S162" s="37"/>
      <c r="T162" s="37"/>
      <c r="U162" s="37"/>
      <c r="V162" s="37"/>
      <c r="W162" s="37"/>
      <c r="X162" s="37"/>
      <c r="Y162" s="37"/>
      <c r="Z162" s="37"/>
      <c r="AA162" s="37"/>
      <c r="AB162" s="37"/>
      <c r="AC162" s="37"/>
      <c r="AD162" s="37">
        <v>0.5</v>
      </c>
      <c r="AE162" s="37"/>
      <c r="AF162" s="37">
        <v>0.5</v>
      </c>
      <c r="AG162" s="37"/>
      <c r="AH162" s="37">
        <f>+J162+L162+N162+P162+R162+T162+V162+X162+Z162+AB162+AD162+AF162</f>
        <v>1</v>
      </c>
      <c r="AI162" s="40">
        <f t="shared" si="8"/>
        <v>0</v>
      </c>
      <c r="AJ162" s="22" t="s">
        <v>438</v>
      </c>
      <c r="AK162" s="201"/>
      <c r="AL162" s="197"/>
      <c r="AM162" s="41" t="s">
        <v>426</v>
      </c>
      <c r="AN162" s="41" t="s">
        <v>873</v>
      </c>
      <c r="AO162" s="24" t="s">
        <v>427</v>
      </c>
      <c r="AP162" s="24" t="s">
        <v>428</v>
      </c>
      <c r="AQ162" s="72"/>
    </row>
    <row r="163" spans="1:43" s="42" customFormat="1" ht="57" hidden="1">
      <c r="A163" s="38" t="s">
        <v>37</v>
      </c>
      <c r="B163" s="39" t="s">
        <v>422</v>
      </c>
      <c r="C163" s="39">
        <v>424</v>
      </c>
      <c r="D163" s="22" t="s">
        <v>439</v>
      </c>
      <c r="E163" s="22" t="s">
        <v>440</v>
      </c>
      <c r="F163" s="23">
        <v>44593</v>
      </c>
      <c r="G163" s="23">
        <v>44834</v>
      </c>
      <c r="H163" s="173">
        <f>+I163+I164+I165+I166+I167+I168</f>
        <v>1</v>
      </c>
      <c r="I163" s="37">
        <v>0.2</v>
      </c>
      <c r="J163" s="37"/>
      <c r="K163" s="37"/>
      <c r="L163" s="37">
        <v>0.1</v>
      </c>
      <c r="M163" s="37"/>
      <c r="N163" s="37">
        <v>0.2</v>
      </c>
      <c r="O163" s="37"/>
      <c r="P163" s="37">
        <v>0.2</v>
      </c>
      <c r="Q163" s="37"/>
      <c r="R163" s="37">
        <v>0.2</v>
      </c>
      <c r="S163" s="37"/>
      <c r="T163" s="37">
        <v>0.1</v>
      </c>
      <c r="U163" s="37"/>
      <c r="V163" s="37">
        <v>0.1</v>
      </c>
      <c r="W163" s="37"/>
      <c r="X163" s="37">
        <v>0.1</v>
      </c>
      <c r="Y163" s="37"/>
      <c r="Z163" s="37"/>
      <c r="AA163" s="37"/>
      <c r="AB163" s="37"/>
      <c r="AC163" s="37"/>
      <c r="AD163" s="37"/>
      <c r="AE163" s="37"/>
      <c r="AF163" s="37"/>
      <c r="AG163" s="37"/>
      <c r="AH163" s="37">
        <f t="shared" si="8"/>
        <v>0.99999999999999989</v>
      </c>
      <c r="AI163" s="40">
        <f t="shared" si="8"/>
        <v>0</v>
      </c>
      <c r="AJ163" s="22" t="s">
        <v>425</v>
      </c>
      <c r="AK163" s="201">
        <v>162</v>
      </c>
      <c r="AL163" s="197"/>
      <c r="AM163" s="41" t="s">
        <v>426</v>
      </c>
      <c r="AN163" s="41" t="s">
        <v>873</v>
      </c>
      <c r="AO163" s="24" t="s">
        <v>427</v>
      </c>
      <c r="AP163" s="24" t="s">
        <v>428</v>
      </c>
      <c r="AQ163" s="72"/>
    </row>
    <row r="164" spans="1:43" s="42" customFormat="1" ht="42.75" hidden="1">
      <c r="A164" s="38" t="s">
        <v>37</v>
      </c>
      <c r="B164" s="39" t="s">
        <v>422</v>
      </c>
      <c r="C164" s="39">
        <v>424</v>
      </c>
      <c r="D164" s="22" t="s">
        <v>439</v>
      </c>
      <c r="E164" s="22" t="s">
        <v>441</v>
      </c>
      <c r="F164" s="23">
        <v>44593</v>
      </c>
      <c r="G164" s="23">
        <v>44834</v>
      </c>
      <c r="H164" s="173"/>
      <c r="I164" s="37">
        <v>0.05</v>
      </c>
      <c r="J164" s="37"/>
      <c r="K164" s="37"/>
      <c r="L164" s="37">
        <v>0.1</v>
      </c>
      <c r="M164" s="37"/>
      <c r="N164" s="37">
        <v>0.1</v>
      </c>
      <c r="O164" s="37"/>
      <c r="P164" s="37">
        <v>0.2</v>
      </c>
      <c r="Q164" s="37"/>
      <c r="R164" s="37">
        <v>0.2</v>
      </c>
      <c r="S164" s="37"/>
      <c r="T164" s="37">
        <v>0.2</v>
      </c>
      <c r="U164" s="37"/>
      <c r="V164" s="37">
        <v>0.1</v>
      </c>
      <c r="W164" s="37"/>
      <c r="X164" s="37">
        <v>0.1</v>
      </c>
      <c r="Y164" s="37"/>
      <c r="Z164" s="37"/>
      <c r="AA164" s="37"/>
      <c r="AB164" s="37"/>
      <c r="AC164" s="37"/>
      <c r="AD164" s="37"/>
      <c r="AE164" s="37"/>
      <c r="AF164" s="37"/>
      <c r="AG164" s="37"/>
      <c r="AH164" s="37">
        <f t="shared" si="8"/>
        <v>1</v>
      </c>
      <c r="AI164" s="40">
        <f t="shared" si="8"/>
        <v>0</v>
      </c>
      <c r="AJ164" s="22" t="s">
        <v>442</v>
      </c>
      <c r="AK164" s="201"/>
      <c r="AL164" s="197"/>
      <c r="AM164" s="41" t="s">
        <v>426</v>
      </c>
      <c r="AN164" s="41" t="s">
        <v>873</v>
      </c>
      <c r="AO164" s="24" t="s">
        <v>427</v>
      </c>
      <c r="AP164" s="24" t="s">
        <v>428</v>
      </c>
      <c r="AQ164" s="72"/>
    </row>
    <row r="165" spans="1:43" s="42" customFormat="1" ht="71.25" hidden="1">
      <c r="A165" s="38" t="s">
        <v>37</v>
      </c>
      <c r="B165" s="39" t="s">
        <v>422</v>
      </c>
      <c r="C165" s="39">
        <v>424</v>
      </c>
      <c r="D165" s="22" t="s">
        <v>439</v>
      </c>
      <c r="E165" s="22" t="s">
        <v>443</v>
      </c>
      <c r="F165" s="23">
        <v>44682</v>
      </c>
      <c r="G165" s="23">
        <v>44925</v>
      </c>
      <c r="H165" s="173"/>
      <c r="I165" s="37">
        <v>0.25</v>
      </c>
      <c r="J165" s="37"/>
      <c r="K165" s="37"/>
      <c r="L165" s="37"/>
      <c r="M165" s="37"/>
      <c r="N165" s="37"/>
      <c r="O165" s="37"/>
      <c r="P165" s="37"/>
      <c r="Q165" s="37"/>
      <c r="R165" s="37">
        <v>0.1</v>
      </c>
      <c r="S165" s="37"/>
      <c r="T165" s="37"/>
      <c r="U165" s="37"/>
      <c r="V165" s="37">
        <v>0.2</v>
      </c>
      <c r="W165" s="37"/>
      <c r="X165" s="37">
        <v>0.2</v>
      </c>
      <c r="Y165" s="37"/>
      <c r="Z165" s="37">
        <v>0.2</v>
      </c>
      <c r="AA165" s="37"/>
      <c r="AB165" s="37">
        <v>0.1</v>
      </c>
      <c r="AC165" s="37"/>
      <c r="AD165" s="37">
        <v>0.1</v>
      </c>
      <c r="AE165" s="37"/>
      <c r="AF165" s="37">
        <v>0.1</v>
      </c>
      <c r="AG165" s="37"/>
      <c r="AH165" s="37">
        <f t="shared" si="8"/>
        <v>0.99999999999999989</v>
      </c>
      <c r="AI165" s="40">
        <f t="shared" si="8"/>
        <v>0</v>
      </c>
      <c r="AJ165" s="22" t="s">
        <v>444</v>
      </c>
      <c r="AK165" s="201"/>
      <c r="AL165" s="197"/>
      <c r="AM165" s="41" t="s">
        <v>426</v>
      </c>
      <c r="AN165" s="41" t="s">
        <v>873</v>
      </c>
      <c r="AO165" s="24" t="s">
        <v>427</v>
      </c>
      <c r="AP165" s="24" t="s">
        <v>428</v>
      </c>
      <c r="AQ165" s="72"/>
    </row>
    <row r="166" spans="1:43" s="42" customFormat="1" ht="71.25" hidden="1">
      <c r="A166" s="38" t="s">
        <v>37</v>
      </c>
      <c r="B166" s="39" t="s">
        <v>422</v>
      </c>
      <c r="C166" s="39">
        <v>424</v>
      </c>
      <c r="D166" s="22" t="s">
        <v>439</v>
      </c>
      <c r="E166" s="22" t="s">
        <v>445</v>
      </c>
      <c r="F166" s="23">
        <v>44654</v>
      </c>
      <c r="G166" s="23">
        <v>44925</v>
      </c>
      <c r="H166" s="173"/>
      <c r="I166" s="37">
        <v>0.25</v>
      </c>
      <c r="J166" s="37"/>
      <c r="K166" s="37"/>
      <c r="L166" s="37"/>
      <c r="M166" s="37"/>
      <c r="N166" s="37"/>
      <c r="O166" s="37"/>
      <c r="P166" s="37">
        <v>0.1</v>
      </c>
      <c r="Q166" s="37"/>
      <c r="R166" s="37">
        <v>0.1</v>
      </c>
      <c r="S166" s="37"/>
      <c r="T166" s="37">
        <v>0.1</v>
      </c>
      <c r="U166" s="37"/>
      <c r="V166" s="37">
        <v>0.1</v>
      </c>
      <c r="W166" s="37"/>
      <c r="X166" s="37">
        <v>0.2</v>
      </c>
      <c r="Y166" s="37"/>
      <c r="Z166" s="37">
        <v>0.1</v>
      </c>
      <c r="AA166" s="37"/>
      <c r="AB166" s="37">
        <v>0.1</v>
      </c>
      <c r="AC166" s="37"/>
      <c r="AD166" s="37">
        <v>0.1</v>
      </c>
      <c r="AE166" s="37"/>
      <c r="AF166" s="37">
        <v>0.1</v>
      </c>
      <c r="AG166" s="37"/>
      <c r="AH166" s="37">
        <f t="shared" si="8"/>
        <v>1</v>
      </c>
      <c r="AI166" s="40">
        <f t="shared" si="8"/>
        <v>0</v>
      </c>
      <c r="AJ166" s="22" t="s">
        <v>446</v>
      </c>
      <c r="AK166" s="201"/>
      <c r="AL166" s="197"/>
      <c r="AM166" s="41" t="s">
        <v>426</v>
      </c>
      <c r="AN166" s="41" t="s">
        <v>873</v>
      </c>
      <c r="AO166" s="24" t="s">
        <v>427</v>
      </c>
      <c r="AP166" s="24" t="s">
        <v>428</v>
      </c>
      <c r="AQ166" s="72"/>
    </row>
    <row r="167" spans="1:43" s="42" customFormat="1" ht="42.75" hidden="1">
      <c r="A167" s="38" t="s">
        <v>37</v>
      </c>
      <c r="B167" s="39" t="s">
        <v>422</v>
      </c>
      <c r="C167" s="39">
        <v>424</v>
      </c>
      <c r="D167" s="22" t="s">
        <v>439</v>
      </c>
      <c r="E167" s="22" t="s">
        <v>447</v>
      </c>
      <c r="F167" s="23">
        <v>44564</v>
      </c>
      <c r="G167" s="23">
        <v>44925</v>
      </c>
      <c r="H167" s="173"/>
      <c r="I167" s="37">
        <v>0.2</v>
      </c>
      <c r="J167" s="37"/>
      <c r="K167" s="37"/>
      <c r="L167" s="37">
        <v>0.2</v>
      </c>
      <c r="M167" s="37"/>
      <c r="N167" s="37"/>
      <c r="O167" s="37"/>
      <c r="P167" s="37"/>
      <c r="Q167" s="37"/>
      <c r="R167" s="37"/>
      <c r="S167" s="37"/>
      <c r="T167" s="37"/>
      <c r="U167" s="37"/>
      <c r="V167" s="37"/>
      <c r="W167" s="37"/>
      <c r="X167" s="37">
        <v>0.1</v>
      </c>
      <c r="Y167" s="37"/>
      <c r="Z167" s="37">
        <v>0.3</v>
      </c>
      <c r="AA167" s="37"/>
      <c r="AB167" s="37">
        <v>0.2</v>
      </c>
      <c r="AC167" s="37"/>
      <c r="AD167" s="37">
        <v>0.1</v>
      </c>
      <c r="AE167" s="37"/>
      <c r="AF167" s="37">
        <v>0.1</v>
      </c>
      <c r="AG167" s="37"/>
      <c r="AH167" s="37">
        <f>+J167+L167+N167+P167+R167+T167+V167+X167+Z167+AB167+AD167+AF167</f>
        <v>1</v>
      </c>
      <c r="AI167" s="40">
        <f t="shared" si="8"/>
        <v>0</v>
      </c>
      <c r="AJ167" s="22" t="s">
        <v>448</v>
      </c>
      <c r="AK167" s="201"/>
      <c r="AL167" s="197"/>
      <c r="AM167" s="41" t="s">
        <v>426</v>
      </c>
      <c r="AN167" s="41" t="s">
        <v>873</v>
      </c>
      <c r="AO167" s="24" t="s">
        <v>427</v>
      </c>
      <c r="AP167" s="24" t="s">
        <v>428</v>
      </c>
      <c r="AQ167" s="72"/>
    </row>
    <row r="168" spans="1:43" s="42" customFormat="1" ht="132.75" hidden="1" customHeight="1">
      <c r="A168" s="38" t="s">
        <v>37</v>
      </c>
      <c r="B168" s="39" t="s">
        <v>422</v>
      </c>
      <c r="C168" s="39">
        <v>424</v>
      </c>
      <c r="D168" s="22" t="s">
        <v>439</v>
      </c>
      <c r="E168" s="22" t="s">
        <v>449</v>
      </c>
      <c r="F168" s="23">
        <v>44743</v>
      </c>
      <c r="G168" s="23">
        <v>44925</v>
      </c>
      <c r="H168" s="173"/>
      <c r="I168" s="37">
        <v>0.05</v>
      </c>
      <c r="J168" s="37"/>
      <c r="K168" s="37"/>
      <c r="L168" s="37"/>
      <c r="M168" s="37"/>
      <c r="N168" s="37"/>
      <c r="O168" s="37"/>
      <c r="P168" s="37"/>
      <c r="Q168" s="37"/>
      <c r="R168" s="37"/>
      <c r="S168" s="37"/>
      <c r="T168" s="37"/>
      <c r="U168" s="37"/>
      <c r="V168" s="37">
        <v>0.2</v>
      </c>
      <c r="W168" s="37"/>
      <c r="X168" s="37"/>
      <c r="Y168" s="37"/>
      <c r="Z168" s="37"/>
      <c r="AA168" s="37"/>
      <c r="AB168" s="37"/>
      <c r="AC168" s="37"/>
      <c r="AD168" s="37">
        <v>0.5</v>
      </c>
      <c r="AE168" s="37"/>
      <c r="AF168" s="37">
        <v>0.3</v>
      </c>
      <c r="AG168" s="37"/>
      <c r="AH168" s="37">
        <f t="shared" si="8"/>
        <v>1</v>
      </c>
      <c r="AI168" s="40">
        <f t="shared" si="8"/>
        <v>0</v>
      </c>
      <c r="AJ168" s="22" t="s">
        <v>438</v>
      </c>
      <c r="AK168" s="201"/>
      <c r="AL168" s="198"/>
      <c r="AM168" s="41" t="s">
        <v>426</v>
      </c>
      <c r="AN168" s="41" t="s">
        <v>873</v>
      </c>
      <c r="AO168" s="24" t="s">
        <v>427</v>
      </c>
      <c r="AP168" s="24" t="s">
        <v>428</v>
      </c>
      <c r="AQ168" s="72"/>
    </row>
    <row r="169" spans="1:43" s="42" customFormat="1" ht="128.25" hidden="1">
      <c r="A169" s="38" t="s">
        <v>37</v>
      </c>
      <c r="B169" s="39" t="s">
        <v>422</v>
      </c>
      <c r="C169" s="39">
        <v>415</v>
      </c>
      <c r="D169" s="48" t="s">
        <v>450</v>
      </c>
      <c r="E169" s="22" t="s">
        <v>451</v>
      </c>
      <c r="F169" s="23">
        <v>44593</v>
      </c>
      <c r="G169" s="23">
        <v>44681</v>
      </c>
      <c r="H169" s="173">
        <f>+I169+I170+I171+I172</f>
        <v>1</v>
      </c>
      <c r="I169" s="37">
        <v>0.4</v>
      </c>
      <c r="J169" s="37"/>
      <c r="K169" s="37"/>
      <c r="L169" s="37">
        <v>0.3</v>
      </c>
      <c r="M169" s="37"/>
      <c r="N169" s="37">
        <v>0.3</v>
      </c>
      <c r="O169" s="37"/>
      <c r="P169" s="37">
        <v>0.4</v>
      </c>
      <c r="Q169" s="37"/>
      <c r="R169" s="37"/>
      <c r="S169" s="37"/>
      <c r="T169" s="37"/>
      <c r="U169" s="37"/>
      <c r="V169" s="37"/>
      <c r="W169" s="37"/>
      <c r="X169" s="37"/>
      <c r="Y169" s="37"/>
      <c r="Z169" s="37"/>
      <c r="AA169" s="37"/>
      <c r="AB169" s="37"/>
      <c r="AC169" s="37"/>
      <c r="AD169" s="37"/>
      <c r="AE169" s="37"/>
      <c r="AF169" s="37"/>
      <c r="AG169" s="37"/>
      <c r="AH169" s="37">
        <f t="shared" si="8"/>
        <v>1</v>
      </c>
      <c r="AI169" s="40">
        <f t="shared" si="8"/>
        <v>0</v>
      </c>
      <c r="AJ169" s="22" t="s">
        <v>452</v>
      </c>
      <c r="AK169" s="202">
        <v>0.3</v>
      </c>
      <c r="AL169" s="204">
        <v>194710000</v>
      </c>
      <c r="AM169" s="41" t="s">
        <v>426</v>
      </c>
      <c r="AN169" s="41" t="s">
        <v>873</v>
      </c>
      <c r="AO169" s="24" t="s">
        <v>427</v>
      </c>
      <c r="AP169" s="24" t="s">
        <v>428</v>
      </c>
      <c r="AQ169" s="72"/>
    </row>
    <row r="170" spans="1:43" s="42" customFormat="1" ht="42.75" hidden="1">
      <c r="A170" s="38" t="s">
        <v>37</v>
      </c>
      <c r="B170" s="39" t="s">
        <v>422</v>
      </c>
      <c r="C170" s="39">
        <v>415</v>
      </c>
      <c r="D170" s="22" t="s">
        <v>453</v>
      </c>
      <c r="E170" s="22" t="s">
        <v>454</v>
      </c>
      <c r="F170" s="23">
        <v>44682</v>
      </c>
      <c r="G170" s="23">
        <v>44773</v>
      </c>
      <c r="H170" s="173"/>
      <c r="I170" s="37">
        <v>0.4</v>
      </c>
      <c r="J170" s="37"/>
      <c r="K170" s="37"/>
      <c r="L170" s="37"/>
      <c r="M170" s="37"/>
      <c r="N170" s="37"/>
      <c r="O170" s="37"/>
      <c r="P170" s="37"/>
      <c r="Q170" s="37"/>
      <c r="R170" s="37">
        <v>0.3</v>
      </c>
      <c r="S170" s="37"/>
      <c r="T170" s="37">
        <v>0.35</v>
      </c>
      <c r="U170" s="37"/>
      <c r="V170" s="37">
        <v>0.35</v>
      </c>
      <c r="W170" s="37"/>
      <c r="X170" s="37"/>
      <c r="Y170" s="37"/>
      <c r="Z170" s="37"/>
      <c r="AA170" s="37"/>
      <c r="AB170" s="37"/>
      <c r="AC170" s="37"/>
      <c r="AD170" s="37"/>
      <c r="AE170" s="37"/>
      <c r="AF170" s="37"/>
      <c r="AG170" s="37"/>
      <c r="AH170" s="37">
        <f t="shared" si="8"/>
        <v>0.99999999999999989</v>
      </c>
      <c r="AI170" s="40">
        <f t="shared" si="8"/>
        <v>0</v>
      </c>
      <c r="AJ170" s="22" t="s">
        <v>455</v>
      </c>
      <c r="AK170" s="203"/>
      <c r="AL170" s="205"/>
      <c r="AM170" s="41" t="s">
        <v>426</v>
      </c>
      <c r="AN170" s="41" t="s">
        <v>873</v>
      </c>
      <c r="AO170" s="24" t="s">
        <v>427</v>
      </c>
      <c r="AP170" s="24" t="s">
        <v>428</v>
      </c>
      <c r="AQ170" s="72"/>
    </row>
    <row r="171" spans="1:43" s="42" customFormat="1" ht="42.75" hidden="1">
      <c r="A171" s="38" t="s">
        <v>37</v>
      </c>
      <c r="B171" s="39" t="s">
        <v>422</v>
      </c>
      <c r="C171" s="39">
        <v>415</v>
      </c>
      <c r="D171" s="22" t="s">
        <v>453</v>
      </c>
      <c r="E171" s="22" t="s">
        <v>456</v>
      </c>
      <c r="F171" s="23">
        <v>44835</v>
      </c>
      <c r="G171" s="23">
        <v>44865</v>
      </c>
      <c r="H171" s="173"/>
      <c r="I171" s="37">
        <v>0.05</v>
      </c>
      <c r="J171" s="37"/>
      <c r="K171" s="37"/>
      <c r="L171" s="37"/>
      <c r="M171" s="37"/>
      <c r="N171" s="37"/>
      <c r="O171" s="37"/>
      <c r="P171" s="37"/>
      <c r="Q171" s="37"/>
      <c r="R171" s="37"/>
      <c r="S171" s="37"/>
      <c r="T171" s="37"/>
      <c r="U171" s="37"/>
      <c r="V171" s="37"/>
      <c r="W171" s="37"/>
      <c r="X171" s="37"/>
      <c r="Y171" s="37"/>
      <c r="Z171" s="37"/>
      <c r="AA171" s="37"/>
      <c r="AB171" s="37">
        <v>1</v>
      </c>
      <c r="AC171" s="37"/>
      <c r="AD171" s="37"/>
      <c r="AE171" s="37"/>
      <c r="AF171" s="37"/>
      <c r="AG171" s="37"/>
      <c r="AH171" s="37">
        <f t="shared" si="8"/>
        <v>1</v>
      </c>
      <c r="AI171" s="40">
        <f t="shared" si="8"/>
        <v>0</v>
      </c>
      <c r="AJ171" s="22" t="s">
        <v>457</v>
      </c>
      <c r="AK171" s="203"/>
      <c r="AL171" s="205"/>
      <c r="AM171" s="41" t="s">
        <v>426</v>
      </c>
      <c r="AN171" s="41" t="s">
        <v>873</v>
      </c>
      <c r="AO171" s="24" t="s">
        <v>427</v>
      </c>
      <c r="AP171" s="24" t="s">
        <v>428</v>
      </c>
      <c r="AQ171" s="72"/>
    </row>
    <row r="172" spans="1:43" s="42" customFormat="1" ht="42.75" hidden="1">
      <c r="A172" s="38" t="s">
        <v>37</v>
      </c>
      <c r="B172" s="39" t="s">
        <v>422</v>
      </c>
      <c r="C172" s="39">
        <v>415</v>
      </c>
      <c r="D172" s="22" t="s">
        <v>453</v>
      </c>
      <c r="E172" s="22" t="s">
        <v>458</v>
      </c>
      <c r="F172" s="23">
        <v>44866</v>
      </c>
      <c r="G172" s="23">
        <v>44925</v>
      </c>
      <c r="H172" s="173"/>
      <c r="I172" s="37">
        <v>0.15</v>
      </c>
      <c r="J172" s="37"/>
      <c r="K172" s="37"/>
      <c r="L172" s="37"/>
      <c r="M172" s="37"/>
      <c r="N172" s="37"/>
      <c r="O172" s="37"/>
      <c r="P172" s="37"/>
      <c r="Q172" s="37"/>
      <c r="R172" s="37"/>
      <c r="S172" s="37"/>
      <c r="T172" s="37"/>
      <c r="U172" s="37"/>
      <c r="V172" s="37"/>
      <c r="W172" s="37"/>
      <c r="X172" s="37"/>
      <c r="Y172" s="37"/>
      <c r="Z172" s="37"/>
      <c r="AA172" s="37"/>
      <c r="AB172" s="37"/>
      <c r="AC172" s="37"/>
      <c r="AD172" s="37">
        <v>0.5</v>
      </c>
      <c r="AE172" s="37"/>
      <c r="AF172" s="37">
        <v>0.5</v>
      </c>
      <c r="AG172" s="37"/>
      <c r="AH172" s="37">
        <f t="shared" si="8"/>
        <v>1</v>
      </c>
      <c r="AI172" s="40">
        <f t="shared" si="8"/>
        <v>0</v>
      </c>
      <c r="AJ172" s="22" t="s">
        <v>459</v>
      </c>
      <c r="AK172" s="203"/>
      <c r="AL172" s="206"/>
      <c r="AM172" s="41" t="s">
        <v>426</v>
      </c>
      <c r="AN172" s="41" t="s">
        <v>873</v>
      </c>
      <c r="AO172" s="24" t="s">
        <v>427</v>
      </c>
      <c r="AP172" s="24" t="s">
        <v>428</v>
      </c>
      <c r="AQ172" s="72"/>
    </row>
    <row r="173" spans="1:43" s="42" customFormat="1" ht="85.5" hidden="1">
      <c r="A173" s="38" t="s">
        <v>37</v>
      </c>
      <c r="B173" s="39" t="s">
        <v>422</v>
      </c>
      <c r="C173" s="39">
        <v>420</v>
      </c>
      <c r="D173" s="22" t="s">
        <v>460</v>
      </c>
      <c r="E173" s="22" t="s">
        <v>461</v>
      </c>
      <c r="F173" s="23">
        <v>44562</v>
      </c>
      <c r="G173" s="23">
        <v>44925</v>
      </c>
      <c r="H173" s="173">
        <f>+I173+I174+I175+I176+I177</f>
        <v>1</v>
      </c>
      <c r="I173" s="37">
        <v>0.2</v>
      </c>
      <c r="J173" s="37"/>
      <c r="K173" s="37"/>
      <c r="L173" s="37">
        <v>0.1</v>
      </c>
      <c r="M173" s="37"/>
      <c r="N173" s="37"/>
      <c r="O173" s="37"/>
      <c r="P173" s="37"/>
      <c r="Q173" s="37"/>
      <c r="R173" s="37">
        <v>0.3</v>
      </c>
      <c r="S173" s="37"/>
      <c r="T173" s="37"/>
      <c r="U173" s="37"/>
      <c r="V173" s="37"/>
      <c r="W173" s="37"/>
      <c r="X173" s="37">
        <v>0.4</v>
      </c>
      <c r="Y173" s="37"/>
      <c r="Z173" s="37"/>
      <c r="AA173" s="37"/>
      <c r="AB173" s="37"/>
      <c r="AC173" s="37"/>
      <c r="AD173" s="37">
        <v>0.1</v>
      </c>
      <c r="AE173" s="37"/>
      <c r="AF173" s="37">
        <v>0.1</v>
      </c>
      <c r="AG173" s="37"/>
      <c r="AH173" s="37">
        <f t="shared" si="8"/>
        <v>1</v>
      </c>
      <c r="AI173" s="40">
        <f t="shared" si="8"/>
        <v>0</v>
      </c>
      <c r="AJ173" s="22" t="s">
        <v>462</v>
      </c>
      <c r="AK173" s="202">
        <v>0.3</v>
      </c>
      <c r="AL173" s="204">
        <v>457450000</v>
      </c>
      <c r="AM173" s="41" t="s">
        <v>426</v>
      </c>
      <c r="AN173" s="41" t="s">
        <v>873</v>
      </c>
      <c r="AO173" s="24" t="s">
        <v>427</v>
      </c>
      <c r="AP173" s="24" t="s">
        <v>428</v>
      </c>
      <c r="AQ173" s="72"/>
    </row>
    <row r="174" spans="1:43" s="42" customFormat="1" ht="106.5" hidden="1" customHeight="1">
      <c r="A174" s="38" t="s">
        <v>37</v>
      </c>
      <c r="B174" s="39" t="s">
        <v>422</v>
      </c>
      <c r="C174" s="39">
        <v>420</v>
      </c>
      <c r="D174" s="22" t="s">
        <v>460</v>
      </c>
      <c r="E174" s="22" t="s">
        <v>463</v>
      </c>
      <c r="F174" s="23">
        <v>44562</v>
      </c>
      <c r="G174" s="23">
        <v>44925</v>
      </c>
      <c r="H174" s="173"/>
      <c r="I174" s="37">
        <v>0.2</v>
      </c>
      <c r="J174" s="37"/>
      <c r="K174" s="37"/>
      <c r="L174" s="37">
        <v>0.1</v>
      </c>
      <c r="M174" s="37"/>
      <c r="N174" s="37"/>
      <c r="O174" s="37"/>
      <c r="P174" s="37"/>
      <c r="Q174" s="37"/>
      <c r="R174" s="37">
        <v>0.3</v>
      </c>
      <c r="S174" s="37"/>
      <c r="T174" s="37"/>
      <c r="U174" s="37"/>
      <c r="V174" s="37"/>
      <c r="W174" s="37"/>
      <c r="X174" s="37">
        <v>0.4</v>
      </c>
      <c r="Y174" s="37"/>
      <c r="Z174" s="37"/>
      <c r="AA174" s="37"/>
      <c r="AB174" s="37"/>
      <c r="AC174" s="37"/>
      <c r="AD174" s="37">
        <v>0.1</v>
      </c>
      <c r="AE174" s="37"/>
      <c r="AF174" s="37">
        <v>0.1</v>
      </c>
      <c r="AG174" s="37"/>
      <c r="AH174" s="37">
        <f t="shared" ref="AH174:AI184" si="9">+J174+L174+N174+P174+R174+T174+V174+X174+Z174+AB174+AD174+AF174</f>
        <v>1</v>
      </c>
      <c r="AI174" s="40">
        <f t="shared" si="9"/>
        <v>0</v>
      </c>
      <c r="AJ174" s="22" t="s">
        <v>464</v>
      </c>
      <c r="AK174" s="203"/>
      <c r="AL174" s="205"/>
      <c r="AM174" s="41" t="s">
        <v>426</v>
      </c>
      <c r="AN174" s="41" t="s">
        <v>873</v>
      </c>
      <c r="AO174" s="24" t="s">
        <v>427</v>
      </c>
      <c r="AP174" s="24" t="s">
        <v>428</v>
      </c>
      <c r="AQ174" s="72"/>
    </row>
    <row r="175" spans="1:43" s="42" customFormat="1" ht="71.25" hidden="1">
      <c r="A175" s="38" t="s">
        <v>37</v>
      </c>
      <c r="B175" s="39" t="s">
        <v>422</v>
      </c>
      <c r="C175" s="39">
        <v>420</v>
      </c>
      <c r="D175" s="22" t="s">
        <v>460</v>
      </c>
      <c r="E175" s="22" t="s">
        <v>465</v>
      </c>
      <c r="F175" s="23">
        <v>44562</v>
      </c>
      <c r="G175" s="23">
        <v>44925</v>
      </c>
      <c r="H175" s="173"/>
      <c r="I175" s="37">
        <v>0.2</v>
      </c>
      <c r="J175" s="37"/>
      <c r="K175" s="37"/>
      <c r="L175" s="37">
        <v>0.1</v>
      </c>
      <c r="M175" s="37"/>
      <c r="N175" s="37"/>
      <c r="O175" s="37"/>
      <c r="P175" s="37"/>
      <c r="Q175" s="37"/>
      <c r="R175" s="37">
        <v>0.3</v>
      </c>
      <c r="S175" s="37"/>
      <c r="T175" s="37"/>
      <c r="U175" s="37"/>
      <c r="V175" s="37"/>
      <c r="W175" s="37"/>
      <c r="X175" s="37">
        <v>0.4</v>
      </c>
      <c r="Y175" s="37"/>
      <c r="Z175" s="37"/>
      <c r="AA175" s="37"/>
      <c r="AB175" s="37"/>
      <c r="AC175" s="37"/>
      <c r="AD175" s="37">
        <v>0.1</v>
      </c>
      <c r="AE175" s="37"/>
      <c r="AF175" s="37">
        <v>0.1</v>
      </c>
      <c r="AG175" s="37"/>
      <c r="AH175" s="37">
        <f t="shared" si="9"/>
        <v>1</v>
      </c>
      <c r="AI175" s="40">
        <f t="shared" si="9"/>
        <v>0</v>
      </c>
      <c r="AJ175" s="22" t="s">
        <v>466</v>
      </c>
      <c r="AK175" s="203"/>
      <c r="AL175" s="205"/>
      <c r="AM175" s="41" t="s">
        <v>426</v>
      </c>
      <c r="AN175" s="41" t="s">
        <v>873</v>
      </c>
      <c r="AO175" s="24" t="s">
        <v>427</v>
      </c>
      <c r="AP175" s="24" t="s">
        <v>428</v>
      </c>
      <c r="AQ175" s="72"/>
    </row>
    <row r="176" spans="1:43" s="42" customFormat="1" ht="57" hidden="1">
      <c r="A176" s="38" t="s">
        <v>37</v>
      </c>
      <c r="B176" s="39" t="s">
        <v>422</v>
      </c>
      <c r="C176" s="39">
        <v>420</v>
      </c>
      <c r="D176" s="22" t="s">
        <v>460</v>
      </c>
      <c r="E176" s="22" t="s">
        <v>467</v>
      </c>
      <c r="F176" s="23">
        <v>44562</v>
      </c>
      <c r="G176" s="23">
        <v>44925</v>
      </c>
      <c r="H176" s="173"/>
      <c r="I176" s="37">
        <v>0.2</v>
      </c>
      <c r="J176" s="37"/>
      <c r="K176" s="37"/>
      <c r="L176" s="37">
        <v>0.1</v>
      </c>
      <c r="M176" s="37"/>
      <c r="N176" s="37"/>
      <c r="O176" s="37"/>
      <c r="P176" s="37"/>
      <c r="Q176" s="37"/>
      <c r="R176" s="37">
        <v>0.3</v>
      </c>
      <c r="S176" s="37"/>
      <c r="T176" s="37"/>
      <c r="U176" s="37"/>
      <c r="V176" s="37"/>
      <c r="W176" s="37"/>
      <c r="X176" s="37">
        <v>0.4</v>
      </c>
      <c r="Y176" s="37"/>
      <c r="Z176" s="37"/>
      <c r="AA176" s="37"/>
      <c r="AB176" s="37"/>
      <c r="AC176" s="37"/>
      <c r="AD176" s="37">
        <v>0.1</v>
      </c>
      <c r="AE176" s="37"/>
      <c r="AF176" s="37">
        <v>0.1</v>
      </c>
      <c r="AG176" s="37"/>
      <c r="AH176" s="37">
        <f t="shared" si="9"/>
        <v>1</v>
      </c>
      <c r="AI176" s="40">
        <f t="shared" si="9"/>
        <v>0</v>
      </c>
      <c r="AJ176" s="22" t="s">
        <v>468</v>
      </c>
      <c r="AK176" s="203"/>
      <c r="AL176" s="205"/>
      <c r="AM176" s="41" t="s">
        <v>426</v>
      </c>
      <c r="AN176" s="41" t="s">
        <v>873</v>
      </c>
      <c r="AO176" s="24" t="s">
        <v>427</v>
      </c>
      <c r="AP176" s="24" t="s">
        <v>428</v>
      </c>
      <c r="AQ176" s="72"/>
    </row>
    <row r="177" spans="1:43" s="42" customFormat="1" ht="42.75" hidden="1">
      <c r="A177" s="38" t="s">
        <v>37</v>
      </c>
      <c r="B177" s="39" t="s">
        <v>422</v>
      </c>
      <c r="C177" s="39">
        <v>420</v>
      </c>
      <c r="D177" s="22" t="s">
        <v>460</v>
      </c>
      <c r="E177" s="22" t="s">
        <v>469</v>
      </c>
      <c r="F177" s="23">
        <v>44562</v>
      </c>
      <c r="G177" s="23">
        <v>44925</v>
      </c>
      <c r="H177" s="173"/>
      <c r="I177" s="37">
        <v>0.2</v>
      </c>
      <c r="J177" s="37"/>
      <c r="K177" s="37"/>
      <c r="L177" s="37">
        <v>0.1</v>
      </c>
      <c r="M177" s="37"/>
      <c r="N177" s="37"/>
      <c r="O177" s="37"/>
      <c r="P177" s="37"/>
      <c r="Q177" s="37"/>
      <c r="R177" s="37">
        <v>0.3</v>
      </c>
      <c r="S177" s="37"/>
      <c r="T177" s="37"/>
      <c r="U177" s="37"/>
      <c r="V177" s="37"/>
      <c r="W177" s="37"/>
      <c r="X177" s="37">
        <v>0.4</v>
      </c>
      <c r="Y177" s="37"/>
      <c r="Z177" s="37"/>
      <c r="AA177" s="37"/>
      <c r="AB177" s="37"/>
      <c r="AC177" s="37"/>
      <c r="AD177" s="37">
        <v>0.2</v>
      </c>
      <c r="AE177" s="37"/>
      <c r="AF177" s="37"/>
      <c r="AG177" s="37"/>
      <c r="AH177" s="37">
        <f t="shared" si="9"/>
        <v>1</v>
      </c>
      <c r="AI177" s="40">
        <f t="shared" si="9"/>
        <v>0</v>
      </c>
      <c r="AJ177" s="22" t="s">
        <v>470</v>
      </c>
      <c r="AK177" s="203"/>
      <c r="AL177" s="206"/>
      <c r="AM177" s="41" t="s">
        <v>426</v>
      </c>
      <c r="AN177" s="41" t="s">
        <v>873</v>
      </c>
      <c r="AO177" s="24" t="s">
        <v>427</v>
      </c>
      <c r="AP177" s="24" t="s">
        <v>428</v>
      </c>
      <c r="AQ177" s="72"/>
    </row>
    <row r="178" spans="1:43" s="42" customFormat="1" ht="42.75" hidden="1">
      <c r="A178" s="38" t="s">
        <v>37</v>
      </c>
      <c r="B178" s="39" t="s">
        <v>422</v>
      </c>
      <c r="C178" s="39">
        <v>420</v>
      </c>
      <c r="D178" s="22" t="s">
        <v>471</v>
      </c>
      <c r="E178" s="22" t="s">
        <v>472</v>
      </c>
      <c r="F178" s="23">
        <v>44621</v>
      </c>
      <c r="G178" s="23">
        <v>44895</v>
      </c>
      <c r="H178" s="173">
        <f>+I178+I179+I180+I181+I182+I183+I184</f>
        <v>1</v>
      </c>
      <c r="I178" s="37">
        <v>0.1</v>
      </c>
      <c r="J178" s="37"/>
      <c r="K178" s="37"/>
      <c r="L178" s="37"/>
      <c r="M178" s="37"/>
      <c r="N178" s="37">
        <v>0.1</v>
      </c>
      <c r="O178" s="37"/>
      <c r="P178" s="37"/>
      <c r="Q178" s="37"/>
      <c r="R178" s="37">
        <v>0.2</v>
      </c>
      <c r="S178" s="37"/>
      <c r="T178" s="37"/>
      <c r="U178" s="37"/>
      <c r="V178" s="37">
        <v>0.3</v>
      </c>
      <c r="W178" s="37"/>
      <c r="X178" s="37"/>
      <c r="Y178" s="37"/>
      <c r="Z178" s="37">
        <v>0.2</v>
      </c>
      <c r="AA178" s="37"/>
      <c r="AB178" s="37"/>
      <c r="AC178" s="37"/>
      <c r="AD178" s="37">
        <v>0.2</v>
      </c>
      <c r="AE178" s="37"/>
      <c r="AF178" s="37"/>
      <c r="AG178" s="37"/>
      <c r="AH178" s="37">
        <f t="shared" si="9"/>
        <v>1</v>
      </c>
      <c r="AI178" s="40">
        <f t="shared" si="9"/>
        <v>0</v>
      </c>
      <c r="AJ178" s="22" t="s">
        <v>473</v>
      </c>
      <c r="AK178" s="41" t="s">
        <v>78</v>
      </c>
      <c r="AL178" s="43" t="s">
        <v>78</v>
      </c>
      <c r="AM178" s="41" t="s">
        <v>426</v>
      </c>
      <c r="AN178" s="41" t="s">
        <v>873</v>
      </c>
      <c r="AO178" s="24" t="s">
        <v>427</v>
      </c>
      <c r="AP178" s="24" t="s">
        <v>428</v>
      </c>
      <c r="AQ178" s="72"/>
    </row>
    <row r="179" spans="1:43" s="42" customFormat="1" ht="57" hidden="1">
      <c r="A179" s="38" t="s">
        <v>37</v>
      </c>
      <c r="B179" s="39" t="s">
        <v>422</v>
      </c>
      <c r="C179" s="39">
        <v>420</v>
      </c>
      <c r="D179" s="22" t="s">
        <v>471</v>
      </c>
      <c r="E179" s="22" t="s">
        <v>474</v>
      </c>
      <c r="F179" s="23">
        <v>44774</v>
      </c>
      <c r="G179" s="23">
        <v>44925</v>
      </c>
      <c r="H179" s="173"/>
      <c r="I179" s="37">
        <v>0.1</v>
      </c>
      <c r="J179" s="37"/>
      <c r="K179" s="37"/>
      <c r="L179" s="37"/>
      <c r="M179" s="37"/>
      <c r="N179" s="37"/>
      <c r="O179" s="37"/>
      <c r="P179" s="37"/>
      <c r="Q179" s="37"/>
      <c r="R179" s="37"/>
      <c r="S179" s="37"/>
      <c r="T179" s="37"/>
      <c r="U179" s="37"/>
      <c r="V179" s="37"/>
      <c r="W179" s="37"/>
      <c r="X179" s="37">
        <v>0.2</v>
      </c>
      <c r="Y179" s="37"/>
      <c r="Z179" s="37">
        <v>0.25</v>
      </c>
      <c r="AA179" s="37"/>
      <c r="AB179" s="37">
        <v>0.25</v>
      </c>
      <c r="AC179" s="37"/>
      <c r="AD179" s="37"/>
      <c r="AE179" s="37"/>
      <c r="AF179" s="37">
        <v>0.3</v>
      </c>
      <c r="AG179" s="37"/>
      <c r="AH179" s="37">
        <f t="shared" si="9"/>
        <v>1</v>
      </c>
      <c r="AI179" s="40">
        <f t="shared" si="9"/>
        <v>0</v>
      </c>
      <c r="AJ179" s="22" t="s">
        <v>475</v>
      </c>
      <c r="AK179" s="43" t="s">
        <v>78</v>
      </c>
      <c r="AL179" s="43" t="s">
        <v>78</v>
      </c>
      <c r="AM179" s="41" t="s">
        <v>426</v>
      </c>
      <c r="AN179" s="41" t="s">
        <v>476</v>
      </c>
      <c r="AO179" s="24" t="s">
        <v>427</v>
      </c>
      <c r="AP179" s="24" t="s">
        <v>428</v>
      </c>
      <c r="AQ179" s="72"/>
    </row>
    <row r="180" spans="1:43" s="42" customFormat="1" ht="99.75" hidden="1">
      <c r="A180" s="38" t="s">
        <v>37</v>
      </c>
      <c r="B180" s="39" t="s">
        <v>422</v>
      </c>
      <c r="C180" s="39">
        <v>420</v>
      </c>
      <c r="D180" s="22" t="s">
        <v>471</v>
      </c>
      <c r="E180" s="22" t="s">
        <v>477</v>
      </c>
      <c r="F180" s="23">
        <v>44652</v>
      </c>
      <c r="G180" s="23">
        <v>44926</v>
      </c>
      <c r="H180" s="173"/>
      <c r="I180" s="37">
        <v>0.2</v>
      </c>
      <c r="J180" s="37"/>
      <c r="K180" s="37"/>
      <c r="L180" s="37"/>
      <c r="M180" s="37"/>
      <c r="N180" s="37"/>
      <c r="O180" s="37"/>
      <c r="P180" s="37">
        <v>0.1</v>
      </c>
      <c r="Q180" s="37"/>
      <c r="R180" s="37">
        <v>0.1</v>
      </c>
      <c r="S180" s="37"/>
      <c r="T180" s="37">
        <v>0.1</v>
      </c>
      <c r="U180" s="37"/>
      <c r="V180" s="37">
        <v>0.1</v>
      </c>
      <c r="W180" s="37"/>
      <c r="X180" s="37">
        <v>0.15</v>
      </c>
      <c r="Y180" s="37"/>
      <c r="Z180" s="37">
        <v>0.1</v>
      </c>
      <c r="AA180" s="37"/>
      <c r="AB180" s="37">
        <v>0.1</v>
      </c>
      <c r="AC180" s="37"/>
      <c r="AD180" s="37">
        <v>0.1</v>
      </c>
      <c r="AE180" s="37"/>
      <c r="AF180" s="37">
        <v>0.15</v>
      </c>
      <c r="AG180" s="37"/>
      <c r="AH180" s="37">
        <f t="shared" si="9"/>
        <v>1</v>
      </c>
      <c r="AI180" s="40">
        <f t="shared" si="9"/>
        <v>0</v>
      </c>
      <c r="AJ180" s="22" t="s">
        <v>478</v>
      </c>
      <c r="AK180" s="43" t="s">
        <v>78</v>
      </c>
      <c r="AL180" s="43" t="s">
        <v>78</v>
      </c>
      <c r="AM180" s="41" t="s">
        <v>426</v>
      </c>
      <c r="AN180" s="41" t="s">
        <v>873</v>
      </c>
      <c r="AO180" s="24" t="s">
        <v>427</v>
      </c>
      <c r="AP180" s="24" t="s">
        <v>428</v>
      </c>
      <c r="AQ180" s="72"/>
    </row>
    <row r="181" spans="1:43" s="42" customFormat="1" ht="171" hidden="1" customHeight="1">
      <c r="A181" s="38" t="s">
        <v>37</v>
      </c>
      <c r="B181" s="39" t="s">
        <v>422</v>
      </c>
      <c r="C181" s="39">
        <v>420</v>
      </c>
      <c r="D181" s="22" t="s">
        <v>471</v>
      </c>
      <c r="E181" s="22" t="s">
        <v>479</v>
      </c>
      <c r="F181" s="23">
        <v>44652</v>
      </c>
      <c r="G181" s="23">
        <v>44925</v>
      </c>
      <c r="H181" s="173"/>
      <c r="I181" s="37">
        <v>0.1</v>
      </c>
      <c r="J181" s="37"/>
      <c r="K181" s="37"/>
      <c r="L181" s="37"/>
      <c r="M181" s="37"/>
      <c r="N181" s="37"/>
      <c r="O181" s="37"/>
      <c r="P181" s="37">
        <v>0.2</v>
      </c>
      <c r="Q181" s="37"/>
      <c r="R181" s="37"/>
      <c r="S181" s="37"/>
      <c r="T181" s="37">
        <v>0.2</v>
      </c>
      <c r="U181" s="37"/>
      <c r="V181" s="37"/>
      <c r="W181" s="37"/>
      <c r="X181" s="37">
        <v>0.2</v>
      </c>
      <c r="Y181" s="37"/>
      <c r="Z181" s="37"/>
      <c r="AA181" s="37"/>
      <c r="AB181" s="37">
        <v>0.2</v>
      </c>
      <c r="AC181" s="37"/>
      <c r="AD181" s="37"/>
      <c r="AE181" s="37"/>
      <c r="AF181" s="37">
        <v>0.2</v>
      </c>
      <c r="AG181" s="37"/>
      <c r="AH181" s="37">
        <f t="shared" si="9"/>
        <v>1</v>
      </c>
      <c r="AI181" s="40">
        <f t="shared" si="9"/>
        <v>0</v>
      </c>
      <c r="AJ181" s="22" t="s">
        <v>480</v>
      </c>
      <c r="AK181" s="41" t="s">
        <v>78</v>
      </c>
      <c r="AL181" s="43" t="s">
        <v>78</v>
      </c>
      <c r="AM181" s="41" t="s">
        <v>426</v>
      </c>
      <c r="AN181" s="41" t="s">
        <v>873</v>
      </c>
      <c r="AO181" s="24" t="s">
        <v>427</v>
      </c>
      <c r="AP181" s="24" t="s">
        <v>428</v>
      </c>
      <c r="AQ181" s="72"/>
    </row>
    <row r="182" spans="1:43" s="42" customFormat="1" ht="155.25" hidden="1" customHeight="1">
      <c r="A182" s="38" t="s">
        <v>37</v>
      </c>
      <c r="B182" s="39" t="s">
        <v>422</v>
      </c>
      <c r="C182" s="39">
        <v>420</v>
      </c>
      <c r="D182" s="22" t="s">
        <v>471</v>
      </c>
      <c r="E182" s="22" t="s">
        <v>481</v>
      </c>
      <c r="F182" s="23">
        <v>44622</v>
      </c>
      <c r="G182" s="23">
        <v>44925</v>
      </c>
      <c r="H182" s="173"/>
      <c r="I182" s="37">
        <v>0.3</v>
      </c>
      <c r="J182" s="37"/>
      <c r="K182" s="37"/>
      <c r="L182" s="37"/>
      <c r="M182" s="37"/>
      <c r="N182" s="37">
        <v>0.2</v>
      </c>
      <c r="O182" s="37"/>
      <c r="P182" s="37"/>
      <c r="Q182" s="37"/>
      <c r="R182" s="37"/>
      <c r="S182" s="37"/>
      <c r="T182" s="37">
        <v>0.3</v>
      </c>
      <c r="U182" s="37"/>
      <c r="V182" s="37"/>
      <c r="W182" s="37"/>
      <c r="X182" s="37"/>
      <c r="Y182" s="37"/>
      <c r="Z182" s="37">
        <v>0.3</v>
      </c>
      <c r="AA182" s="37"/>
      <c r="AB182" s="37"/>
      <c r="AC182" s="37"/>
      <c r="AD182" s="37"/>
      <c r="AE182" s="37"/>
      <c r="AF182" s="37">
        <v>0.2</v>
      </c>
      <c r="AG182" s="37"/>
      <c r="AH182" s="37">
        <f t="shared" si="9"/>
        <v>1</v>
      </c>
      <c r="AI182" s="40">
        <f t="shared" si="9"/>
        <v>0</v>
      </c>
      <c r="AJ182" s="22" t="s">
        <v>482</v>
      </c>
      <c r="AK182" s="41" t="s">
        <v>78</v>
      </c>
      <c r="AL182" s="43" t="s">
        <v>78</v>
      </c>
      <c r="AM182" s="41" t="s">
        <v>426</v>
      </c>
      <c r="AN182" s="41" t="s">
        <v>873</v>
      </c>
      <c r="AO182" s="24" t="s">
        <v>427</v>
      </c>
      <c r="AP182" s="24" t="s">
        <v>428</v>
      </c>
      <c r="AQ182" s="72"/>
    </row>
    <row r="183" spans="1:43" s="42" customFormat="1" ht="66.75" hidden="1" customHeight="1">
      <c r="A183" s="38" t="s">
        <v>37</v>
      </c>
      <c r="B183" s="39" t="s">
        <v>422</v>
      </c>
      <c r="C183" s="39">
        <v>420</v>
      </c>
      <c r="D183" s="22" t="s">
        <v>471</v>
      </c>
      <c r="E183" s="22" t="s">
        <v>483</v>
      </c>
      <c r="F183" s="23">
        <v>44621</v>
      </c>
      <c r="G183" s="23">
        <v>44681</v>
      </c>
      <c r="H183" s="173"/>
      <c r="I183" s="37">
        <v>0.1</v>
      </c>
      <c r="J183" s="37"/>
      <c r="K183" s="37"/>
      <c r="L183" s="37"/>
      <c r="M183" s="37"/>
      <c r="N183" s="37">
        <v>0.3</v>
      </c>
      <c r="O183" s="37"/>
      <c r="P183" s="37">
        <v>0.7</v>
      </c>
      <c r="Q183" s="37"/>
      <c r="R183" s="37"/>
      <c r="S183" s="37"/>
      <c r="T183" s="37"/>
      <c r="U183" s="37"/>
      <c r="V183" s="37"/>
      <c r="W183" s="37"/>
      <c r="X183" s="37"/>
      <c r="Y183" s="37"/>
      <c r="Z183" s="37"/>
      <c r="AA183" s="37"/>
      <c r="AB183" s="37"/>
      <c r="AC183" s="37"/>
      <c r="AD183" s="37"/>
      <c r="AE183" s="37"/>
      <c r="AF183" s="37"/>
      <c r="AG183" s="37"/>
      <c r="AH183" s="37">
        <f t="shared" si="9"/>
        <v>1</v>
      </c>
      <c r="AI183" s="40">
        <f t="shared" si="9"/>
        <v>0</v>
      </c>
      <c r="AJ183" s="22" t="s">
        <v>484</v>
      </c>
      <c r="AK183" s="41" t="s">
        <v>78</v>
      </c>
      <c r="AL183" s="43" t="s">
        <v>78</v>
      </c>
      <c r="AM183" s="41" t="s">
        <v>426</v>
      </c>
      <c r="AN183" s="41" t="s">
        <v>873</v>
      </c>
      <c r="AO183" s="24" t="s">
        <v>427</v>
      </c>
      <c r="AP183" s="24" t="s">
        <v>428</v>
      </c>
      <c r="AQ183" s="72"/>
    </row>
    <row r="184" spans="1:43" s="42" customFormat="1" ht="71.25" hidden="1">
      <c r="A184" s="38" t="s">
        <v>37</v>
      </c>
      <c r="B184" s="39" t="s">
        <v>422</v>
      </c>
      <c r="C184" s="39">
        <v>420</v>
      </c>
      <c r="D184" s="22" t="s">
        <v>471</v>
      </c>
      <c r="E184" s="22" t="s">
        <v>485</v>
      </c>
      <c r="F184" s="23">
        <v>44593</v>
      </c>
      <c r="G184" s="23">
        <v>44925</v>
      </c>
      <c r="H184" s="173"/>
      <c r="I184" s="37">
        <v>0.1</v>
      </c>
      <c r="J184" s="37"/>
      <c r="K184" s="37"/>
      <c r="L184" s="37"/>
      <c r="M184" s="37"/>
      <c r="N184" s="37">
        <v>0.25</v>
      </c>
      <c r="O184" s="37"/>
      <c r="P184" s="37"/>
      <c r="Q184" s="37"/>
      <c r="R184" s="37"/>
      <c r="S184" s="37"/>
      <c r="T184" s="37">
        <v>0.25</v>
      </c>
      <c r="U184" s="37"/>
      <c r="V184" s="37"/>
      <c r="W184" s="37"/>
      <c r="X184" s="37"/>
      <c r="Y184" s="37"/>
      <c r="Z184" s="37">
        <v>0.25</v>
      </c>
      <c r="AA184" s="37"/>
      <c r="AB184" s="37"/>
      <c r="AC184" s="37"/>
      <c r="AD184" s="37"/>
      <c r="AE184" s="37"/>
      <c r="AF184" s="37">
        <v>0.25</v>
      </c>
      <c r="AG184" s="37"/>
      <c r="AH184" s="37">
        <f t="shared" si="9"/>
        <v>1</v>
      </c>
      <c r="AI184" s="40">
        <f t="shared" si="9"/>
        <v>0</v>
      </c>
      <c r="AJ184" s="22" t="s">
        <v>486</v>
      </c>
      <c r="AK184" s="41" t="s">
        <v>78</v>
      </c>
      <c r="AL184" s="43" t="s">
        <v>78</v>
      </c>
      <c r="AM184" s="41" t="s">
        <v>426</v>
      </c>
      <c r="AN184" s="41" t="s">
        <v>873</v>
      </c>
      <c r="AO184" s="24" t="s">
        <v>427</v>
      </c>
      <c r="AP184" s="24" t="s">
        <v>428</v>
      </c>
      <c r="AQ184" s="72"/>
    </row>
    <row r="185" spans="1:43" s="42" customFormat="1" ht="71.25" hidden="1">
      <c r="A185" s="38" t="s">
        <v>487</v>
      </c>
      <c r="B185" s="39" t="s">
        <v>488</v>
      </c>
      <c r="C185" s="39">
        <v>27</v>
      </c>
      <c r="D185" s="22" t="s">
        <v>489</v>
      </c>
      <c r="E185" s="22" t="s">
        <v>490</v>
      </c>
      <c r="F185" s="23">
        <v>44593</v>
      </c>
      <c r="G185" s="23">
        <v>44925</v>
      </c>
      <c r="H185" s="173">
        <f>I185+I186+I187+I188+I189</f>
        <v>1</v>
      </c>
      <c r="I185" s="37">
        <v>0.2</v>
      </c>
      <c r="J185" s="37"/>
      <c r="K185" s="37"/>
      <c r="L185" s="37">
        <v>0.1</v>
      </c>
      <c r="M185" s="37"/>
      <c r="N185" s="37">
        <v>0.1</v>
      </c>
      <c r="O185" s="37"/>
      <c r="P185" s="37">
        <v>0.1</v>
      </c>
      <c r="Q185" s="37"/>
      <c r="R185" s="37">
        <v>0.1</v>
      </c>
      <c r="S185" s="37"/>
      <c r="T185" s="37">
        <v>0.1</v>
      </c>
      <c r="U185" s="37"/>
      <c r="V185" s="37">
        <v>0.1</v>
      </c>
      <c r="W185" s="37"/>
      <c r="X185" s="37">
        <v>0.1</v>
      </c>
      <c r="Y185" s="37"/>
      <c r="Z185" s="37">
        <v>0.1</v>
      </c>
      <c r="AA185" s="37"/>
      <c r="AB185" s="37">
        <v>0.1</v>
      </c>
      <c r="AC185" s="37"/>
      <c r="AD185" s="37">
        <v>0.05</v>
      </c>
      <c r="AE185" s="37"/>
      <c r="AF185" s="37">
        <v>0.05</v>
      </c>
      <c r="AG185" s="37"/>
      <c r="AH185" s="37">
        <f>+J185+L185+N185+P185+R185+T185+V185+X185+Z185+AB185+AD185+AF185</f>
        <v>1</v>
      </c>
      <c r="AI185" s="40">
        <f>+K185+M185+O185+Q185+S185+U185+W185+Y185+AA185+AC185+AE185+AG185</f>
        <v>0</v>
      </c>
      <c r="AJ185" s="22" t="s">
        <v>491</v>
      </c>
      <c r="AK185" s="207">
        <v>0.25</v>
      </c>
      <c r="AL185" s="196">
        <v>206000000</v>
      </c>
      <c r="AM185" s="41" t="s">
        <v>492</v>
      </c>
      <c r="AN185" s="41" t="s">
        <v>493</v>
      </c>
      <c r="AO185" s="24" t="s">
        <v>494</v>
      </c>
      <c r="AP185" s="24" t="s">
        <v>495</v>
      </c>
      <c r="AQ185" s="72"/>
    </row>
    <row r="186" spans="1:43" s="42" customFormat="1" ht="72.75" hidden="1" customHeight="1">
      <c r="A186" s="38" t="s">
        <v>487</v>
      </c>
      <c r="B186" s="39" t="s">
        <v>488</v>
      </c>
      <c r="C186" s="39">
        <v>27</v>
      </c>
      <c r="D186" s="22" t="s">
        <v>489</v>
      </c>
      <c r="E186" s="22" t="s">
        <v>496</v>
      </c>
      <c r="F186" s="23">
        <v>44593</v>
      </c>
      <c r="G186" s="23">
        <v>44925</v>
      </c>
      <c r="H186" s="173"/>
      <c r="I186" s="37">
        <v>0.05</v>
      </c>
      <c r="J186" s="37"/>
      <c r="K186" s="37"/>
      <c r="L186" s="37">
        <v>0.1</v>
      </c>
      <c r="M186" s="37"/>
      <c r="N186" s="37">
        <v>0.1</v>
      </c>
      <c r="O186" s="37"/>
      <c r="P186" s="37">
        <v>0.1</v>
      </c>
      <c r="Q186" s="37"/>
      <c r="R186" s="37">
        <v>0.1</v>
      </c>
      <c r="S186" s="37"/>
      <c r="T186" s="37">
        <v>0.1</v>
      </c>
      <c r="U186" s="37"/>
      <c r="V186" s="37">
        <v>0.1</v>
      </c>
      <c r="W186" s="37"/>
      <c r="X186" s="37">
        <v>0.1</v>
      </c>
      <c r="Y186" s="37"/>
      <c r="Z186" s="37">
        <v>0.1</v>
      </c>
      <c r="AA186" s="37"/>
      <c r="AB186" s="37">
        <v>0.1</v>
      </c>
      <c r="AC186" s="37"/>
      <c r="AD186" s="37">
        <v>0.05</v>
      </c>
      <c r="AE186" s="37"/>
      <c r="AF186" s="37">
        <v>0.05</v>
      </c>
      <c r="AG186" s="37"/>
      <c r="AH186" s="37">
        <f t="shared" ref="AH186:AI190" si="10">+J186+L186+N186+P186+R186+T186+V186+X186+Z186+AB186+AD186+AF186</f>
        <v>1</v>
      </c>
      <c r="AI186" s="40">
        <f t="shared" si="10"/>
        <v>0</v>
      </c>
      <c r="AJ186" s="22" t="s">
        <v>497</v>
      </c>
      <c r="AK186" s="201"/>
      <c r="AL186" s="197"/>
      <c r="AM186" s="41" t="s">
        <v>492</v>
      </c>
      <c r="AN186" s="41" t="s">
        <v>493</v>
      </c>
      <c r="AO186" s="24" t="s">
        <v>494</v>
      </c>
      <c r="AP186" s="24" t="s">
        <v>495</v>
      </c>
      <c r="AQ186" s="72"/>
    </row>
    <row r="187" spans="1:43" s="42" customFormat="1" ht="186" hidden="1" customHeight="1">
      <c r="A187" s="38" t="s">
        <v>487</v>
      </c>
      <c r="B187" s="39" t="s">
        <v>488</v>
      </c>
      <c r="C187" s="39">
        <v>27</v>
      </c>
      <c r="D187" s="22" t="s">
        <v>489</v>
      </c>
      <c r="E187" s="22" t="s">
        <v>498</v>
      </c>
      <c r="F187" s="23">
        <v>44621</v>
      </c>
      <c r="G187" s="23">
        <v>44926</v>
      </c>
      <c r="H187" s="173"/>
      <c r="I187" s="37">
        <v>0.3</v>
      </c>
      <c r="J187" s="37"/>
      <c r="K187" s="37"/>
      <c r="L187" s="37"/>
      <c r="M187" s="37"/>
      <c r="N187" s="37">
        <v>0.1</v>
      </c>
      <c r="O187" s="37"/>
      <c r="P187" s="37">
        <v>0.1</v>
      </c>
      <c r="Q187" s="37"/>
      <c r="R187" s="37">
        <v>0.1</v>
      </c>
      <c r="S187" s="37"/>
      <c r="T187" s="37">
        <v>0.1</v>
      </c>
      <c r="U187" s="37"/>
      <c r="V187" s="37">
        <v>0.1</v>
      </c>
      <c r="W187" s="37"/>
      <c r="X187" s="37">
        <v>0.1</v>
      </c>
      <c r="Y187" s="37"/>
      <c r="Z187" s="37">
        <v>0.1</v>
      </c>
      <c r="AA187" s="37"/>
      <c r="AB187" s="37">
        <v>0.1</v>
      </c>
      <c r="AC187" s="37"/>
      <c r="AD187" s="37">
        <v>0.1</v>
      </c>
      <c r="AE187" s="37"/>
      <c r="AF187" s="37">
        <v>0.1</v>
      </c>
      <c r="AG187" s="37"/>
      <c r="AH187" s="37">
        <f t="shared" si="10"/>
        <v>0.99999999999999989</v>
      </c>
      <c r="AI187" s="40">
        <f t="shared" si="10"/>
        <v>0</v>
      </c>
      <c r="AJ187" s="22" t="s">
        <v>499</v>
      </c>
      <c r="AK187" s="201"/>
      <c r="AL187" s="197"/>
      <c r="AM187" s="41" t="s">
        <v>492</v>
      </c>
      <c r="AN187" s="41" t="s">
        <v>493</v>
      </c>
      <c r="AO187" s="24" t="s">
        <v>494</v>
      </c>
      <c r="AP187" s="24" t="s">
        <v>495</v>
      </c>
      <c r="AQ187" s="72"/>
    </row>
    <row r="188" spans="1:43" s="42" customFormat="1" ht="71.25" hidden="1">
      <c r="A188" s="38" t="s">
        <v>487</v>
      </c>
      <c r="B188" s="39" t="s">
        <v>488</v>
      </c>
      <c r="C188" s="39">
        <v>27</v>
      </c>
      <c r="D188" s="22" t="s">
        <v>489</v>
      </c>
      <c r="E188" s="22" t="s">
        <v>500</v>
      </c>
      <c r="F188" s="23">
        <v>44621</v>
      </c>
      <c r="G188" s="23">
        <v>44926</v>
      </c>
      <c r="H188" s="173"/>
      <c r="I188" s="37">
        <v>0.4</v>
      </c>
      <c r="J188" s="37"/>
      <c r="K188" s="37"/>
      <c r="L188" s="37"/>
      <c r="M188" s="37"/>
      <c r="N188" s="37">
        <v>0.1</v>
      </c>
      <c r="O188" s="37"/>
      <c r="P188" s="37">
        <v>0.1</v>
      </c>
      <c r="Q188" s="37"/>
      <c r="R188" s="37">
        <v>0.1</v>
      </c>
      <c r="S188" s="37"/>
      <c r="T188" s="37">
        <v>0.1</v>
      </c>
      <c r="U188" s="37"/>
      <c r="V188" s="37">
        <v>0.1</v>
      </c>
      <c r="W188" s="37"/>
      <c r="X188" s="37">
        <v>0.1</v>
      </c>
      <c r="Y188" s="37"/>
      <c r="Z188" s="37">
        <v>0.1</v>
      </c>
      <c r="AA188" s="37"/>
      <c r="AB188" s="37">
        <v>0.1</v>
      </c>
      <c r="AC188" s="37"/>
      <c r="AD188" s="37">
        <v>0.1</v>
      </c>
      <c r="AE188" s="37"/>
      <c r="AF188" s="37">
        <v>0.1</v>
      </c>
      <c r="AG188" s="37"/>
      <c r="AH188" s="37">
        <f t="shared" si="10"/>
        <v>0.99999999999999989</v>
      </c>
      <c r="AI188" s="40">
        <f t="shared" si="10"/>
        <v>0</v>
      </c>
      <c r="AJ188" s="22" t="s">
        <v>501</v>
      </c>
      <c r="AK188" s="201"/>
      <c r="AL188" s="197"/>
      <c r="AM188" s="41" t="s">
        <v>492</v>
      </c>
      <c r="AN188" s="41" t="s">
        <v>493</v>
      </c>
      <c r="AO188" s="24" t="s">
        <v>494</v>
      </c>
      <c r="AP188" s="24" t="s">
        <v>495</v>
      </c>
      <c r="AQ188" s="72"/>
    </row>
    <row r="189" spans="1:43" s="42" customFormat="1" ht="69" hidden="1" customHeight="1">
      <c r="A189" s="38" t="s">
        <v>487</v>
      </c>
      <c r="B189" s="39" t="s">
        <v>488</v>
      </c>
      <c r="C189" s="39">
        <v>27</v>
      </c>
      <c r="D189" s="22" t="s">
        <v>489</v>
      </c>
      <c r="E189" s="22" t="s">
        <v>502</v>
      </c>
      <c r="F189" s="23">
        <v>44621</v>
      </c>
      <c r="G189" s="23">
        <v>44926</v>
      </c>
      <c r="H189" s="173"/>
      <c r="I189" s="37">
        <v>0.05</v>
      </c>
      <c r="J189" s="37"/>
      <c r="K189" s="37"/>
      <c r="L189" s="37"/>
      <c r="M189" s="37"/>
      <c r="N189" s="37">
        <v>0.1</v>
      </c>
      <c r="O189" s="37"/>
      <c r="P189" s="37">
        <v>0.1</v>
      </c>
      <c r="Q189" s="37"/>
      <c r="R189" s="37">
        <v>0.1</v>
      </c>
      <c r="S189" s="37"/>
      <c r="T189" s="37">
        <v>0.1</v>
      </c>
      <c r="U189" s="37"/>
      <c r="V189" s="37">
        <v>0.1</v>
      </c>
      <c r="W189" s="37"/>
      <c r="X189" s="37">
        <v>0.1</v>
      </c>
      <c r="Y189" s="37"/>
      <c r="Z189" s="37">
        <v>0.1</v>
      </c>
      <c r="AA189" s="37"/>
      <c r="AB189" s="37">
        <v>0.1</v>
      </c>
      <c r="AC189" s="37"/>
      <c r="AD189" s="37">
        <v>0.1</v>
      </c>
      <c r="AE189" s="37"/>
      <c r="AF189" s="37">
        <v>0.1</v>
      </c>
      <c r="AG189" s="37"/>
      <c r="AH189" s="37">
        <f t="shared" si="10"/>
        <v>0.99999999999999989</v>
      </c>
      <c r="AI189" s="40">
        <f t="shared" si="10"/>
        <v>0</v>
      </c>
      <c r="AJ189" s="22" t="s">
        <v>503</v>
      </c>
      <c r="AK189" s="201"/>
      <c r="AL189" s="198"/>
      <c r="AM189" s="41" t="s">
        <v>492</v>
      </c>
      <c r="AN189" s="41" t="s">
        <v>493</v>
      </c>
      <c r="AO189" s="24" t="s">
        <v>494</v>
      </c>
      <c r="AP189" s="24" t="s">
        <v>495</v>
      </c>
      <c r="AQ189" s="72"/>
    </row>
    <row r="190" spans="1:43" s="42" customFormat="1" ht="69" hidden="1" customHeight="1">
      <c r="A190" s="38" t="s">
        <v>487</v>
      </c>
      <c r="B190" s="39" t="s">
        <v>488</v>
      </c>
      <c r="C190" s="39">
        <v>27</v>
      </c>
      <c r="D190" s="22" t="s">
        <v>504</v>
      </c>
      <c r="E190" s="22" t="s">
        <v>505</v>
      </c>
      <c r="F190" s="23">
        <v>44713</v>
      </c>
      <c r="G190" s="23">
        <v>44742</v>
      </c>
      <c r="H190" s="60">
        <v>1</v>
      </c>
      <c r="I190" s="37">
        <v>1</v>
      </c>
      <c r="J190" s="37"/>
      <c r="K190" s="37"/>
      <c r="L190" s="37"/>
      <c r="M190" s="37"/>
      <c r="N190" s="37"/>
      <c r="O190" s="37"/>
      <c r="P190" s="37"/>
      <c r="Q190" s="37"/>
      <c r="R190" s="37"/>
      <c r="S190" s="37"/>
      <c r="T190" s="37">
        <v>1</v>
      </c>
      <c r="U190" s="37"/>
      <c r="V190" s="37"/>
      <c r="W190" s="37"/>
      <c r="X190" s="37"/>
      <c r="Y190" s="37"/>
      <c r="Z190" s="37"/>
      <c r="AA190" s="37"/>
      <c r="AB190" s="37"/>
      <c r="AC190" s="37"/>
      <c r="AD190" s="37"/>
      <c r="AE190" s="37"/>
      <c r="AF190" s="37"/>
      <c r="AG190" s="37"/>
      <c r="AH190" s="37">
        <f t="shared" si="10"/>
        <v>1</v>
      </c>
      <c r="AI190" s="40">
        <f t="shared" si="10"/>
        <v>0</v>
      </c>
      <c r="AJ190" s="22" t="s">
        <v>506</v>
      </c>
      <c r="AK190" s="41" t="s">
        <v>78</v>
      </c>
      <c r="AL190" s="43" t="s">
        <v>78</v>
      </c>
      <c r="AM190" s="41" t="s">
        <v>492</v>
      </c>
      <c r="AN190" s="41" t="s">
        <v>493</v>
      </c>
      <c r="AO190" s="24" t="s">
        <v>494</v>
      </c>
      <c r="AP190" s="24" t="s">
        <v>495</v>
      </c>
      <c r="AQ190" s="72"/>
    </row>
    <row r="191" spans="1:43" s="42" customFormat="1" ht="101.25" hidden="1" customHeight="1">
      <c r="A191" s="38" t="s">
        <v>395</v>
      </c>
      <c r="B191" s="39" t="s">
        <v>396</v>
      </c>
      <c r="C191" s="39">
        <v>325</v>
      </c>
      <c r="D191" s="22" t="s">
        <v>507</v>
      </c>
      <c r="E191" s="22" t="s">
        <v>508</v>
      </c>
      <c r="F191" s="23">
        <v>44593</v>
      </c>
      <c r="G191" s="23">
        <v>44620</v>
      </c>
      <c r="H191" s="173">
        <f>+I191+I192+I193+I194+I195+I196+I197</f>
        <v>1</v>
      </c>
      <c r="I191" s="37">
        <v>0.2</v>
      </c>
      <c r="J191" s="37">
        <v>1</v>
      </c>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f>+J191+L191+N191+P191+R191+T191+V191+X191+Z191+AB191+AD191+AF191</f>
        <v>1</v>
      </c>
      <c r="AI191" s="40">
        <f>+K191+M191+O191+Q191+S191+U191+W191+Y191+AA191+AC191+AE191+AG191</f>
        <v>0</v>
      </c>
      <c r="AJ191" s="22" t="s">
        <v>509</v>
      </c>
      <c r="AK191" s="201">
        <v>67</v>
      </c>
      <c r="AL191" s="196">
        <v>692500309</v>
      </c>
      <c r="AM191" s="41" t="s">
        <v>510</v>
      </c>
      <c r="AN191" s="41" t="s">
        <v>511</v>
      </c>
      <c r="AO191" s="24" t="s">
        <v>512</v>
      </c>
      <c r="AP191" s="24" t="s">
        <v>401</v>
      </c>
      <c r="AQ191" s="72"/>
    </row>
    <row r="192" spans="1:43" s="42" customFormat="1" ht="97.5" hidden="1" customHeight="1">
      <c r="A192" s="38" t="s">
        <v>395</v>
      </c>
      <c r="B192" s="39" t="s">
        <v>396</v>
      </c>
      <c r="C192" s="39">
        <v>325</v>
      </c>
      <c r="D192" s="22" t="s">
        <v>507</v>
      </c>
      <c r="E192" s="22" t="s">
        <v>513</v>
      </c>
      <c r="F192" s="23">
        <v>44621</v>
      </c>
      <c r="G192" s="23">
        <v>44712</v>
      </c>
      <c r="H192" s="173"/>
      <c r="I192" s="37">
        <v>0.1</v>
      </c>
      <c r="J192" s="37"/>
      <c r="K192" s="37"/>
      <c r="L192" s="37"/>
      <c r="M192" s="37"/>
      <c r="N192" s="37">
        <v>0.3</v>
      </c>
      <c r="O192" s="37"/>
      <c r="P192" s="37">
        <v>0.3</v>
      </c>
      <c r="Q192" s="37"/>
      <c r="R192" s="37">
        <v>0.4</v>
      </c>
      <c r="S192" s="37"/>
      <c r="T192" s="37"/>
      <c r="U192" s="37"/>
      <c r="V192" s="37"/>
      <c r="W192" s="37"/>
      <c r="X192" s="37"/>
      <c r="Y192" s="37"/>
      <c r="Z192" s="37"/>
      <c r="AA192" s="37"/>
      <c r="AB192" s="37"/>
      <c r="AC192" s="37"/>
      <c r="AD192" s="37"/>
      <c r="AE192" s="37"/>
      <c r="AF192" s="37"/>
      <c r="AG192" s="37"/>
      <c r="AH192" s="37">
        <f t="shared" ref="AH192:AI210" si="11">+J192+L192+N192+P192+R192+T192+V192+X192+Z192+AB192+AD192+AF192</f>
        <v>1</v>
      </c>
      <c r="AI192" s="40">
        <f t="shared" si="11"/>
        <v>0</v>
      </c>
      <c r="AJ192" s="22" t="s">
        <v>514</v>
      </c>
      <c r="AK192" s="201"/>
      <c r="AL192" s="197"/>
      <c r="AM192" s="41" t="s">
        <v>510</v>
      </c>
      <c r="AN192" s="41" t="s">
        <v>511</v>
      </c>
      <c r="AO192" s="24" t="s">
        <v>512</v>
      </c>
      <c r="AP192" s="24" t="s">
        <v>401</v>
      </c>
      <c r="AQ192" s="72"/>
    </row>
    <row r="193" spans="1:43" s="42" customFormat="1" ht="90" hidden="1" customHeight="1">
      <c r="A193" s="38" t="s">
        <v>395</v>
      </c>
      <c r="B193" s="39" t="s">
        <v>396</v>
      </c>
      <c r="C193" s="39">
        <v>325</v>
      </c>
      <c r="D193" s="22" t="s">
        <v>507</v>
      </c>
      <c r="E193" s="22" t="s">
        <v>515</v>
      </c>
      <c r="F193" s="23">
        <v>44593</v>
      </c>
      <c r="G193" s="23">
        <v>44681</v>
      </c>
      <c r="H193" s="173"/>
      <c r="I193" s="37">
        <v>0.05</v>
      </c>
      <c r="J193" s="37"/>
      <c r="K193" s="37"/>
      <c r="L193" s="37">
        <v>0.5</v>
      </c>
      <c r="M193" s="37"/>
      <c r="N193" s="37">
        <v>0.3</v>
      </c>
      <c r="O193" s="37"/>
      <c r="P193" s="37">
        <v>0.2</v>
      </c>
      <c r="Q193" s="37"/>
      <c r="R193" s="37"/>
      <c r="S193" s="37"/>
      <c r="T193" s="37"/>
      <c r="U193" s="37"/>
      <c r="V193" s="37"/>
      <c r="W193" s="37"/>
      <c r="X193" s="37"/>
      <c r="Y193" s="37"/>
      <c r="Z193" s="37"/>
      <c r="AA193" s="37"/>
      <c r="AB193" s="37"/>
      <c r="AC193" s="37"/>
      <c r="AD193" s="37"/>
      <c r="AE193" s="37"/>
      <c r="AF193" s="37"/>
      <c r="AG193" s="37"/>
      <c r="AH193" s="37">
        <f t="shared" si="11"/>
        <v>1</v>
      </c>
      <c r="AI193" s="40">
        <f t="shared" si="11"/>
        <v>0</v>
      </c>
      <c r="AJ193" s="22" t="s">
        <v>516</v>
      </c>
      <c r="AK193" s="201"/>
      <c r="AL193" s="197"/>
      <c r="AM193" s="41" t="s">
        <v>510</v>
      </c>
      <c r="AN193" s="41" t="s">
        <v>511</v>
      </c>
      <c r="AO193" s="24" t="s">
        <v>512</v>
      </c>
      <c r="AP193" s="24" t="s">
        <v>401</v>
      </c>
      <c r="AQ193" s="72"/>
    </row>
    <row r="194" spans="1:43" s="42" customFormat="1" ht="87" hidden="1" customHeight="1">
      <c r="A194" s="38" t="s">
        <v>395</v>
      </c>
      <c r="B194" s="39" t="s">
        <v>396</v>
      </c>
      <c r="C194" s="39">
        <v>325</v>
      </c>
      <c r="D194" s="22" t="s">
        <v>507</v>
      </c>
      <c r="E194" s="22" t="s">
        <v>517</v>
      </c>
      <c r="F194" s="23">
        <v>44652</v>
      </c>
      <c r="G194" s="23">
        <v>44712</v>
      </c>
      <c r="H194" s="173"/>
      <c r="I194" s="37">
        <v>0.05</v>
      </c>
      <c r="J194" s="37"/>
      <c r="K194" s="37"/>
      <c r="L194" s="37"/>
      <c r="M194" s="37"/>
      <c r="N194" s="37"/>
      <c r="O194" s="37"/>
      <c r="P194" s="37">
        <v>0.5</v>
      </c>
      <c r="Q194" s="37"/>
      <c r="R194" s="37">
        <v>0.5</v>
      </c>
      <c r="S194" s="37"/>
      <c r="T194" s="37"/>
      <c r="U194" s="37"/>
      <c r="V194" s="37"/>
      <c r="W194" s="37"/>
      <c r="X194" s="37"/>
      <c r="Y194" s="37"/>
      <c r="Z194" s="37"/>
      <c r="AA194" s="37"/>
      <c r="AB194" s="37"/>
      <c r="AC194" s="37"/>
      <c r="AD194" s="37"/>
      <c r="AE194" s="37"/>
      <c r="AF194" s="37"/>
      <c r="AG194" s="37"/>
      <c r="AH194" s="37">
        <f t="shared" si="11"/>
        <v>1</v>
      </c>
      <c r="AI194" s="40">
        <f t="shared" si="11"/>
        <v>0</v>
      </c>
      <c r="AJ194" s="22" t="s">
        <v>518</v>
      </c>
      <c r="AK194" s="201"/>
      <c r="AL194" s="197"/>
      <c r="AM194" s="41" t="s">
        <v>510</v>
      </c>
      <c r="AN194" s="41" t="s">
        <v>511</v>
      </c>
      <c r="AO194" s="24" t="s">
        <v>512</v>
      </c>
      <c r="AP194" s="24" t="s">
        <v>401</v>
      </c>
      <c r="AQ194" s="72"/>
    </row>
    <row r="195" spans="1:43" s="42" customFormat="1" ht="57" hidden="1">
      <c r="A195" s="38" t="s">
        <v>395</v>
      </c>
      <c r="B195" s="39" t="s">
        <v>396</v>
      </c>
      <c r="C195" s="39">
        <v>325</v>
      </c>
      <c r="D195" s="22" t="s">
        <v>507</v>
      </c>
      <c r="E195" s="22" t="s">
        <v>519</v>
      </c>
      <c r="F195" s="23">
        <v>44713</v>
      </c>
      <c r="G195" s="23" t="s">
        <v>718</v>
      </c>
      <c r="H195" s="173"/>
      <c r="I195" s="37">
        <v>0.1</v>
      </c>
      <c r="J195" s="37"/>
      <c r="K195" s="37"/>
      <c r="L195" s="37"/>
      <c r="M195" s="37"/>
      <c r="N195" s="37"/>
      <c r="O195" s="37"/>
      <c r="P195" s="37"/>
      <c r="Q195" s="37"/>
      <c r="R195" s="43"/>
      <c r="S195" s="37"/>
      <c r="T195" s="65">
        <v>1</v>
      </c>
      <c r="U195" s="37"/>
      <c r="V195" s="43"/>
      <c r="W195" s="37"/>
      <c r="X195" s="37"/>
      <c r="Y195" s="37"/>
      <c r="Z195" s="37"/>
      <c r="AA195" s="37"/>
      <c r="AB195" s="37"/>
      <c r="AC195" s="37"/>
      <c r="AD195" s="37"/>
      <c r="AE195" s="37"/>
      <c r="AF195" s="37"/>
      <c r="AG195" s="37"/>
      <c r="AH195" s="37">
        <f t="shared" si="11"/>
        <v>1</v>
      </c>
      <c r="AI195" s="40">
        <f t="shared" si="11"/>
        <v>0</v>
      </c>
      <c r="AJ195" s="22" t="s">
        <v>520</v>
      </c>
      <c r="AK195" s="201"/>
      <c r="AL195" s="197"/>
      <c r="AM195" s="41" t="s">
        <v>510</v>
      </c>
      <c r="AN195" s="41" t="s">
        <v>511</v>
      </c>
      <c r="AO195" s="24" t="s">
        <v>512</v>
      </c>
      <c r="AP195" s="24" t="s">
        <v>401</v>
      </c>
      <c r="AQ195" s="72"/>
    </row>
    <row r="196" spans="1:43" s="42" customFormat="1" ht="57" hidden="1">
      <c r="A196" s="38" t="s">
        <v>395</v>
      </c>
      <c r="B196" s="39" t="s">
        <v>396</v>
      </c>
      <c r="C196" s="39">
        <v>325</v>
      </c>
      <c r="D196" s="22" t="s">
        <v>507</v>
      </c>
      <c r="E196" s="22" t="s">
        <v>521</v>
      </c>
      <c r="F196" s="23">
        <v>44743</v>
      </c>
      <c r="G196" s="23" t="s">
        <v>872</v>
      </c>
      <c r="H196" s="173"/>
      <c r="I196" s="37">
        <v>0.4</v>
      </c>
      <c r="J196" s="37"/>
      <c r="K196" s="37"/>
      <c r="L196" s="37"/>
      <c r="M196" s="37"/>
      <c r="N196" s="37"/>
      <c r="O196" s="37"/>
      <c r="P196" s="37"/>
      <c r="Q196" s="37"/>
      <c r="R196" s="37"/>
      <c r="S196" s="37"/>
      <c r="T196" s="37"/>
      <c r="U196" s="37"/>
      <c r="V196" s="37">
        <v>0.5</v>
      </c>
      <c r="W196" s="37"/>
      <c r="X196" s="37">
        <v>0.25</v>
      </c>
      <c r="Y196" s="37"/>
      <c r="Z196" s="37">
        <v>0.25</v>
      </c>
      <c r="AA196" s="37"/>
      <c r="AB196" s="37"/>
      <c r="AC196" s="37"/>
      <c r="AD196" s="37"/>
      <c r="AE196" s="37"/>
      <c r="AF196" s="37"/>
      <c r="AG196" s="37"/>
      <c r="AH196" s="37">
        <f t="shared" si="11"/>
        <v>1</v>
      </c>
      <c r="AI196" s="40">
        <f t="shared" si="11"/>
        <v>0</v>
      </c>
      <c r="AJ196" s="22" t="s">
        <v>522</v>
      </c>
      <c r="AK196" s="201"/>
      <c r="AL196" s="197"/>
      <c r="AM196" s="41" t="s">
        <v>510</v>
      </c>
      <c r="AN196" s="41" t="s">
        <v>511</v>
      </c>
      <c r="AO196" s="24" t="s">
        <v>512</v>
      </c>
      <c r="AP196" s="24" t="s">
        <v>401</v>
      </c>
      <c r="AQ196" s="72"/>
    </row>
    <row r="197" spans="1:43" s="42" customFormat="1" ht="57" hidden="1">
      <c r="A197" s="38" t="s">
        <v>395</v>
      </c>
      <c r="B197" s="39" t="s">
        <v>396</v>
      </c>
      <c r="C197" s="39">
        <v>325</v>
      </c>
      <c r="D197" s="22" t="s">
        <v>507</v>
      </c>
      <c r="E197" s="22" t="s">
        <v>523</v>
      </c>
      <c r="F197" s="23">
        <v>44805</v>
      </c>
      <c r="G197" s="23">
        <v>44925</v>
      </c>
      <c r="H197" s="173"/>
      <c r="I197" s="37">
        <v>0.1</v>
      </c>
      <c r="J197" s="37"/>
      <c r="K197" s="37"/>
      <c r="L197" s="37"/>
      <c r="M197" s="37"/>
      <c r="N197" s="37"/>
      <c r="O197" s="37"/>
      <c r="P197" s="37"/>
      <c r="Q197" s="37"/>
      <c r="R197" s="37"/>
      <c r="S197" s="37"/>
      <c r="T197" s="37"/>
      <c r="U197" s="37"/>
      <c r="V197" s="37"/>
      <c r="W197" s="37"/>
      <c r="X197" s="43"/>
      <c r="Y197" s="37"/>
      <c r="Z197" s="37">
        <v>0.3</v>
      </c>
      <c r="AA197" s="37"/>
      <c r="AB197" s="37">
        <v>0.3</v>
      </c>
      <c r="AC197" s="37"/>
      <c r="AD197" s="37">
        <v>0.4</v>
      </c>
      <c r="AE197" s="37"/>
      <c r="AF197" s="37"/>
      <c r="AG197" s="37"/>
      <c r="AH197" s="37">
        <f t="shared" si="11"/>
        <v>1</v>
      </c>
      <c r="AI197" s="40">
        <f t="shared" si="11"/>
        <v>0</v>
      </c>
      <c r="AJ197" s="22" t="s">
        <v>524</v>
      </c>
      <c r="AK197" s="201"/>
      <c r="AL197" s="197"/>
      <c r="AM197" s="41" t="s">
        <v>510</v>
      </c>
      <c r="AN197" s="41" t="s">
        <v>511</v>
      </c>
      <c r="AO197" s="24" t="s">
        <v>512</v>
      </c>
      <c r="AP197" s="24" t="s">
        <v>401</v>
      </c>
      <c r="AQ197" s="72"/>
    </row>
    <row r="198" spans="1:43" s="42" customFormat="1" ht="57" hidden="1">
      <c r="A198" s="38" t="s">
        <v>395</v>
      </c>
      <c r="B198" s="39" t="s">
        <v>396</v>
      </c>
      <c r="C198" s="39">
        <v>328</v>
      </c>
      <c r="D198" s="22" t="s">
        <v>525</v>
      </c>
      <c r="E198" s="22" t="s">
        <v>526</v>
      </c>
      <c r="F198" s="23">
        <v>44593</v>
      </c>
      <c r="G198" s="23">
        <v>44681</v>
      </c>
      <c r="H198" s="173">
        <f>+I198+I199+I200+I201+I202</f>
        <v>1</v>
      </c>
      <c r="I198" s="37">
        <v>0.2</v>
      </c>
      <c r="J198" s="37"/>
      <c r="K198" s="37"/>
      <c r="L198" s="37">
        <v>0.3</v>
      </c>
      <c r="M198" s="37"/>
      <c r="N198" s="37">
        <v>0.3</v>
      </c>
      <c r="O198" s="37"/>
      <c r="P198" s="37">
        <v>0.4</v>
      </c>
      <c r="Q198" s="37"/>
      <c r="R198" s="37"/>
      <c r="S198" s="37"/>
      <c r="T198" s="37"/>
      <c r="U198" s="37"/>
      <c r="V198" s="37"/>
      <c r="W198" s="37"/>
      <c r="X198" s="37"/>
      <c r="Y198" s="37"/>
      <c r="Z198" s="37"/>
      <c r="AA198" s="37"/>
      <c r="AB198" s="37"/>
      <c r="AC198" s="37"/>
      <c r="AD198" s="37"/>
      <c r="AE198" s="37"/>
      <c r="AF198" s="37"/>
      <c r="AG198" s="37"/>
      <c r="AH198" s="37">
        <f t="shared" si="11"/>
        <v>1</v>
      </c>
      <c r="AI198" s="40">
        <f t="shared" si="11"/>
        <v>0</v>
      </c>
      <c r="AJ198" s="22" t="s">
        <v>527</v>
      </c>
      <c r="AK198" s="201">
        <v>30</v>
      </c>
      <c r="AL198" s="197"/>
      <c r="AM198" s="41" t="s">
        <v>510</v>
      </c>
      <c r="AN198" s="41" t="s">
        <v>511</v>
      </c>
      <c r="AO198" s="24" t="s">
        <v>512</v>
      </c>
      <c r="AP198" s="24" t="s">
        <v>401</v>
      </c>
      <c r="AQ198" s="72"/>
    </row>
    <row r="199" spans="1:43" s="42" customFormat="1" ht="57" hidden="1" customHeight="1">
      <c r="A199" s="38" t="s">
        <v>395</v>
      </c>
      <c r="B199" s="39" t="s">
        <v>396</v>
      </c>
      <c r="C199" s="39">
        <v>328</v>
      </c>
      <c r="D199" s="22" t="s">
        <v>525</v>
      </c>
      <c r="E199" s="22" t="s">
        <v>528</v>
      </c>
      <c r="F199" s="23">
        <v>44621</v>
      </c>
      <c r="G199" s="23">
        <v>44711</v>
      </c>
      <c r="H199" s="173"/>
      <c r="I199" s="37">
        <v>0.05</v>
      </c>
      <c r="J199" s="37"/>
      <c r="K199" s="37"/>
      <c r="L199" s="37"/>
      <c r="M199" s="37"/>
      <c r="N199" s="37">
        <v>0.3</v>
      </c>
      <c r="O199" s="37"/>
      <c r="P199" s="37">
        <v>0.3</v>
      </c>
      <c r="Q199" s="37"/>
      <c r="R199" s="37">
        <v>0.4</v>
      </c>
      <c r="S199" s="37"/>
      <c r="T199" s="37"/>
      <c r="U199" s="37"/>
      <c r="V199" s="37"/>
      <c r="W199" s="37"/>
      <c r="X199" s="37"/>
      <c r="Y199" s="37"/>
      <c r="Z199" s="37"/>
      <c r="AA199" s="37"/>
      <c r="AB199" s="37"/>
      <c r="AC199" s="37"/>
      <c r="AD199" s="37"/>
      <c r="AE199" s="37"/>
      <c r="AF199" s="37"/>
      <c r="AG199" s="37"/>
      <c r="AH199" s="37">
        <f t="shared" si="11"/>
        <v>1</v>
      </c>
      <c r="AI199" s="40">
        <f t="shared" si="11"/>
        <v>0</v>
      </c>
      <c r="AJ199" s="22" t="s">
        <v>529</v>
      </c>
      <c r="AK199" s="201"/>
      <c r="AL199" s="197"/>
      <c r="AM199" s="41" t="s">
        <v>510</v>
      </c>
      <c r="AN199" s="41" t="s">
        <v>511</v>
      </c>
      <c r="AO199" s="24" t="s">
        <v>512</v>
      </c>
      <c r="AP199" s="24" t="s">
        <v>401</v>
      </c>
      <c r="AQ199" s="72"/>
    </row>
    <row r="200" spans="1:43" s="42" customFormat="1" ht="57" hidden="1" customHeight="1">
      <c r="A200" s="38" t="s">
        <v>395</v>
      </c>
      <c r="B200" s="39" t="s">
        <v>396</v>
      </c>
      <c r="C200" s="39">
        <v>328</v>
      </c>
      <c r="D200" s="22" t="s">
        <v>525</v>
      </c>
      <c r="E200" s="22" t="s">
        <v>530</v>
      </c>
      <c r="F200" s="23">
        <v>44652</v>
      </c>
      <c r="G200" s="23">
        <v>44742</v>
      </c>
      <c r="H200" s="173"/>
      <c r="I200" s="37">
        <v>0.3</v>
      </c>
      <c r="J200" s="37"/>
      <c r="K200" s="37"/>
      <c r="L200" s="37"/>
      <c r="M200" s="37"/>
      <c r="N200" s="37"/>
      <c r="O200" s="37"/>
      <c r="P200" s="37">
        <v>0.3</v>
      </c>
      <c r="Q200" s="37"/>
      <c r="R200" s="37">
        <v>0.3</v>
      </c>
      <c r="S200" s="37"/>
      <c r="T200" s="37">
        <v>0.4</v>
      </c>
      <c r="U200" s="37"/>
      <c r="V200" s="37"/>
      <c r="W200" s="37"/>
      <c r="X200" s="37"/>
      <c r="Y200" s="37"/>
      <c r="Z200" s="37"/>
      <c r="AA200" s="37"/>
      <c r="AB200" s="37"/>
      <c r="AC200" s="37"/>
      <c r="AD200" s="37"/>
      <c r="AE200" s="37"/>
      <c r="AF200" s="37"/>
      <c r="AG200" s="37"/>
      <c r="AH200" s="37">
        <f t="shared" si="11"/>
        <v>1</v>
      </c>
      <c r="AI200" s="40">
        <f t="shared" si="11"/>
        <v>0</v>
      </c>
      <c r="AJ200" s="22" t="s">
        <v>531</v>
      </c>
      <c r="AK200" s="201"/>
      <c r="AL200" s="197"/>
      <c r="AM200" s="41" t="s">
        <v>510</v>
      </c>
      <c r="AN200" s="41" t="s">
        <v>511</v>
      </c>
      <c r="AO200" s="24" t="s">
        <v>512</v>
      </c>
      <c r="AP200" s="24" t="s">
        <v>401</v>
      </c>
      <c r="AQ200" s="72"/>
    </row>
    <row r="201" spans="1:43" s="42" customFormat="1" ht="57" hidden="1" customHeight="1">
      <c r="A201" s="38" t="s">
        <v>395</v>
      </c>
      <c r="B201" s="39" t="s">
        <v>396</v>
      </c>
      <c r="C201" s="39">
        <v>328</v>
      </c>
      <c r="D201" s="22" t="s">
        <v>525</v>
      </c>
      <c r="E201" s="22" t="s">
        <v>532</v>
      </c>
      <c r="F201" s="23">
        <v>44684</v>
      </c>
      <c r="G201" s="23">
        <v>44895</v>
      </c>
      <c r="H201" s="173"/>
      <c r="I201" s="37">
        <v>0.4</v>
      </c>
      <c r="J201" s="37"/>
      <c r="K201" s="37"/>
      <c r="L201" s="37"/>
      <c r="M201" s="37"/>
      <c r="N201" s="37"/>
      <c r="O201" s="37"/>
      <c r="P201" s="37"/>
      <c r="Q201" s="37"/>
      <c r="R201" s="37">
        <v>0.15</v>
      </c>
      <c r="S201" s="37"/>
      <c r="T201" s="37">
        <v>0.15</v>
      </c>
      <c r="U201" s="37"/>
      <c r="V201" s="37">
        <v>0.15</v>
      </c>
      <c r="W201" s="37"/>
      <c r="X201" s="37">
        <v>0.15</v>
      </c>
      <c r="Y201" s="37"/>
      <c r="Z201" s="37">
        <v>0.15</v>
      </c>
      <c r="AA201" s="37"/>
      <c r="AB201" s="37">
        <v>0.15</v>
      </c>
      <c r="AC201" s="37"/>
      <c r="AD201" s="37">
        <v>0.1</v>
      </c>
      <c r="AE201" s="37"/>
      <c r="AF201" s="37"/>
      <c r="AG201" s="37"/>
      <c r="AH201" s="37">
        <f t="shared" si="11"/>
        <v>1</v>
      </c>
      <c r="AI201" s="40">
        <f t="shared" si="11"/>
        <v>0</v>
      </c>
      <c r="AJ201" s="22" t="s">
        <v>533</v>
      </c>
      <c r="AK201" s="201"/>
      <c r="AL201" s="197"/>
      <c r="AM201" s="41" t="s">
        <v>510</v>
      </c>
      <c r="AN201" s="41" t="s">
        <v>511</v>
      </c>
      <c r="AO201" s="24" t="s">
        <v>512</v>
      </c>
      <c r="AP201" s="24" t="s">
        <v>401</v>
      </c>
      <c r="AQ201" s="72"/>
    </row>
    <row r="202" spans="1:43" s="42" customFormat="1" ht="57" hidden="1">
      <c r="A202" s="38" t="s">
        <v>395</v>
      </c>
      <c r="B202" s="39" t="s">
        <v>396</v>
      </c>
      <c r="C202" s="39">
        <v>328</v>
      </c>
      <c r="D202" s="22" t="s">
        <v>525</v>
      </c>
      <c r="E202" s="22" t="s">
        <v>534</v>
      </c>
      <c r="F202" s="23">
        <v>44896</v>
      </c>
      <c r="G202" s="23">
        <v>44925</v>
      </c>
      <c r="H202" s="173"/>
      <c r="I202" s="37">
        <v>0.05</v>
      </c>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v>1</v>
      </c>
      <c r="AG202" s="37"/>
      <c r="AH202" s="37">
        <f t="shared" si="11"/>
        <v>1</v>
      </c>
      <c r="AI202" s="40">
        <f t="shared" si="11"/>
        <v>0</v>
      </c>
      <c r="AJ202" s="22" t="s">
        <v>535</v>
      </c>
      <c r="AK202" s="201"/>
      <c r="AL202" s="198"/>
      <c r="AM202" s="41" t="s">
        <v>510</v>
      </c>
      <c r="AN202" s="41" t="s">
        <v>511</v>
      </c>
      <c r="AO202" s="24" t="s">
        <v>512</v>
      </c>
      <c r="AP202" s="24" t="s">
        <v>401</v>
      </c>
      <c r="AQ202" s="72"/>
    </row>
    <row r="203" spans="1:43" s="42" customFormat="1" ht="57" hidden="1">
      <c r="A203" s="38" t="s">
        <v>395</v>
      </c>
      <c r="B203" s="39" t="s">
        <v>396</v>
      </c>
      <c r="C203" s="39">
        <v>326</v>
      </c>
      <c r="D203" s="22" t="s">
        <v>536</v>
      </c>
      <c r="E203" s="22" t="s">
        <v>537</v>
      </c>
      <c r="F203" s="23">
        <v>44682</v>
      </c>
      <c r="G203" s="23">
        <v>44925</v>
      </c>
      <c r="H203" s="209">
        <f>+I203+I204+I205+I206+I207+I208+I209+I210+I211+I212</f>
        <v>0.99999999999999989</v>
      </c>
      <c r="I203" s="37">
        <v>0.1</v>
      </c>
      <c r="J203" s="37"/>
      <c r="K203" s="37"/>
      <c r="L203" s="37"/>
      <c r="M203" s="37"/>
      <c r="N203" s="37"/>
      <c r="O203" s="37"/>
      <c r="P203" s="37"/>
      <c r="Q203" s="37"/>
      <c r="R203" s="37">
        <v>0.33</v>
      </c>
      <c r="S203" s="37"/>
      <c r="T203" s="37"/>
      <c r="U203" s="37"/>
      <c r="V203" s="37"/>
      <c r="W203" s="37"/>
      <c r="X203" s="37"/>
      <c r="Y203" s="37"/>
      <c r="Z203" s="37">
        <v>0.33</v>
      </c>
      <c r="AA203" s="37"/>
      <c r="AB203" s="37"/>
      <c r="AC203" s="37"/>
      <c r="AD203" s="37"/>
      <c r="AE203" s="37"/>
      <c r="AF203" s="37">
        <v>0.34</v>
      </c>
      <c r="AG203" s="37"/>
      <c r="AH203" s="37">
        <f t="shared" si="11"/>
        <v>1</v>
      </c>
      <c r="AI203" s="40">
        <f t="shared" si="11"/>
        <v>0</v>
      </c>
      <c r="AJ203" s="22" t="s">
        <v>538</v>
      </c>
      <c r="AK203" s="41" t="s">
        <v>78</v>
      </c>
      <c r="AL203" s="43" t="s">
        <v>78</v>
      </c>
      <c r="AM203" s="41" t="s">
        <v>510</v>
      </c>
      <c r="AN203" s="41" t="s">
        <v>511</v>
      </c>
      <c r="AO203" s="24" t="s">
        <v>512</v>
      </c>
      <c r="AP203" s="24" t="s">
        <v>428</v>
      </c>
      <c r="AQ203" s="72"/>
    </row>
    <row r="204" spans="1:43" s="42" customFormat="1" ht="57" hidden="1">
      <c r="A204" s="38" t="s">
        <v>395</v>
      </c>
      <c r="B204" s="39" t="s">
        <v>396</v>
      </c>
      <c r="C204" s="39">
        <v>326</v>
      </c>
      <c r="D204" s="22" t="s">
        <v>536</v>
      </c>
      <c r="E204" s="22" t="s">
        <v>539</v>
      </c>
      <c r="F204" s="23">
        <v>44621</v>
      </c>
      <c r="G204" s="23">
        <v>44925</v>
      </c>
      <c r="H204" s="209"/>
      <c r="I204" s="37">
        <v>0.1</v>
      </c>
      <c r="J204" s="37"/>
      <c r="K204" s="37"/>
      <c r="L204" s="37"/>
      <c r="M204" s="37"/>
      <c r="N204" s="37">
        <v>0.25</v>
      </c>
      <c r="O204" s="37"/>
      <c r="P204" s="37"/>
      <c r="Q204" s="37"/>
      <c r="R204" s="37"/>
      <c r="S204" s="37"/>
      <c r="T204" s="37">
        <v>0.25</v>
      </c>
      <c r="U204" s="37"/>
      <c r="V204" s="37"/>
      <c r="W204" s="37"/>
      <c r="X204" s="37"/>
      <c r="Y204" s="37"/>
      <c r="Z204" s="37">
        <v>0.25</v>
      </c>
      <c r="AA204" s="37"/>
      <c r="AB204" s="37"/>
      <c r="AC204" s="37"/>
      <c r="AD204" s="37"/>
      <c r="AE204" s="37"/>
      <c r="AF204" s="37">
        <v>0.25</v>
      </c>
      <c r="AG204" s="37"/>
      <c r="AH204" s="37">
        <f t="shared" si="11"/>
        <v>1</v>
      </c>
      <c r="AI204" s="40">
        <f t="shared" si="11"/>
        <v>0</v>
      </c>
      <c r="AJ204" s="22" t="s">
        <v>540</v>
      </c>
      <c r="AK204" s="41" t="s">
        <v>78</v>
      </c>
      <c r="AL204" s="43" t="s">
        <v>78</v>
      </c>
      <c r="AM204" s="41" t="s">
        <v>510</v>
      </c>
      <c r="AN204" s="41" t="s">
        <v>511</v>
      </c>
      <c r="AO204" s="24" t="s">
        <v>512</v>
      </c>
      <c r="AP204" s="24" t="s">
        <v>428</v>
      </c>
      <c r="AQ204" s="72"/>
    </row>
    <row r="205" spans="1:43" s="42" customFormat="1" ht="42" hidden="1" customHeight="1">
      <c r="A205" s="38" t="s">
        <v>395</v>
      </c>
      <c r="B205" s="39" t="s">
        <v>396</v>
      </c>
      <c r="C205" s="39">
        <v>326</v>
      </c>
      <c r="D205" s="22" t="s">
        <v>536</v>
      </c>
      <c r="E205" s="22" t="s">
        <v>541</v>
      </c>
      <c r="F205" s="23">
        <v>44562</v>
      </c>
      <c r="G205" s="23">
        <v>44925</v>
      </c>
      <c r="H205" s="209"/>
      <c r="I205" s="37">
        <v>0.1</v>
      </c>
      <c r="J205" s="37">
        <v>8.3000000000000004E-2</v>
      </c>
      <c r="K205" s="37"/>
      <c r="L205" s="37">
        <v>8.3000000000000004E-2</v>
      </c>
      <c r="M205" s="37"/>
      <c r="N205" s="37">
        <v>8.3000000000000004E-2</v>
      </c>
      <c r="O205" s="37"/>
      <c r="P205" s="37">
        <v>8.3000000000000004E-2</v>
      </c>
      <c r="Q205" s="37"/>
      <c r="R205" s="37">
        <v>8.3000000000000004E-2</v>
      </c>
      <c r="S205" s="37"/>
      <c r="T205" s="37">
        <v>8.3000000000000004E-2</v>
      </c>
      <c r="U205" s="37"/>
      <c r="V205" s="37">
        <v>8.3000000000000004E-2</v>
      </c>
      <c r="W205" s="37"/>
      <c r="X205" s="37">
        <v>8.3000000000000004E-2</v>
      </c>
      <c r="Y205" s="37"/>
      <c r="Z205" s="37">
        <v>8.3000000000000004E-2</v>
      </c>
      <c r="AA205" s="37"/>
      <c r="AB205" s="37">
        <v>8.3000000000000004E-2</v>
      </c>
      <c r="AC205" s="37"/>
      <c r="AD205" s="37">
        <v>8.3000000000000004E-2</v>
      </c>
      <c r="AE205" s="37"/>
      <c r="AF205" s="37">
        <v>8.3000000000000004E-2</v>
      </c>
      <c r="AG205" s="37"/>
      <c r="AH205" s="37">
        <f t="shared" si="11"/>
        <v>0.99599999999999989</v>
      </c>
      <c r="AI205" s="40">
        <f t="shared" si="11"/>
        <v>0</v>
      </c>
      <c r="AJ205" s="22" t="s">
        <v>542</v>
      </c>
      <c r="AK205" s="41" t="s">
        <v>78</v>
      </c>
      <c r="AL205" s="43" t="s">
        <v>78</v>
      </c>
      <c r="AM205" s="41" t="s">
        <v>510</v>
      </c>
      <c r="AN205" s="41" t="s">
        <v>511</v>
      </c>
      <c r="AO205" s="24" t="s">
        <v>512</v>
      </c>
      <c r="AP205" s="24" t="s">
        <v>428</v>
      </c>
      <c r="AQ205" s="72"/>
    </row>
    <row r="206" spans="1:43" s="42" customFormat="1" ht="51" hidden="1" customHeight="1">
      <c r="A206" s="38" t="s">
        <v>395</v>
      </c>
      <c r="B206" s="39" t="s">
        <v>396</v>
      </c>
      <c r="C206" s="39">
        <v>326</v>
      </c>
      <c r="D206" s="22" t="s">
        <v>536</v>
      </c>
      <c r="E206" s="22" t="s">
        <v>543</v>
      </c>
      <c r="F206" s="23">
        <v>44621</v>
      </c>
      <c r="G206" s="23">
        <v>44925</v>
      </c>
      <c r="H206" s="209"/>
      <c r="I206" s="37">
        <v>0.1</v>
      </c>
      <c r="J206" s="37"/>
      <c r="K206" s="37"/>
      <c r="L206" s="37"/>
      <c r="M206" s="37"/>
      <c r="N206" s="37">
        <v>0.1</v>
      </c>
      <c r="O206" s="37"/>
      <c r="P206" s="37">
        <v>0.1</v>
      </c>
      <c r="Q206" s="37"/>
      <c r="R206" s="37">
        <v>0.1</v>
      </c>
      <c r="S206" s="37"/>
      <c r="T206" s="37">
        <v>0.1</v>
      </c>
      <c r="U206" s="37"/>
      <c r="V206" s="37">
        <v>0.1</v>
      </c>
      <c r="W206" s="37"/>
      <c r="X206" s="37">
        <v>0.1</v>
      </c>
      <c r="Y206" s="37"/>
      <c r="Z206" s="37">
        <v>0.1</v>
      </c>
      <c r="AA206" s="37"/>
      <c r="AB206" s="37">
        <v>0.1</v>
      </c>
      <c r="AC206" s="37"/>
      <c r="AD206" s="37">
        <v>0.1</v>
      </c>
      <c r="AE206" s="37"/>
      <c r="AF206" s="37">
        <v>0.1</v>
      </c>
      <c r="AG206" s="37"/>
      <c r="AH206" s="37">
        <f t="shared" si="11"/>
        <v>0.99999999999999989</v>
      </c>
      <c r="AI206" s="40">
        <f t="shared" si="11"/>
        <v>0</v>
      </c>
      <c r="AJ206" s="22" t="s">
        <v>544</v>
      </c>
      <c r="AK206" s="41" t="s">
        <v>78</v>
      </c>
      <c r="AL206" s="43" t="s">
        <v>78</v>
      </c>
      <c r="AM206" s="41" t="s">
        <v>510</v>
      </c>
      <c r="AN206" s="41" t="s">
        <v>511</v>
      </c>
      <c r="AO206" s="24" t="s">
        <v>512</v>
      </c>
      <c r="AP206" s="24" t="s">
        <v>428</v>
      </c>
      <c r="AQ206" s="72"/>
    </row>
    <row r="207" spans="1:43" s="42" customFormat="1" ht="51" hidden="1" customHeight="1">
      <c r="A207" s="38" t="s">
        <v>395</v>
      </c>
      <c r="B207" s="39" t="s">
        <v>396</v>
      </c>
      <c r="C207" s="39">
        <v>326</v>
      </c>
      <c r="D207" s="22" t="s">
        <v>536</v>
      </c>
      <c r="E207" s="22" t="s">
        <v>545</v>
      </c>
      <c r="F207" s="23">
        <v>44621</v>
      </c>
      <c r="G207" s="23">
        <v>44925</v>
      </c>
      <c r="H207" s="209"/>
      <c r="I207" s="37">
        <v>0.1</v>
      </c>
      <c r="J207" s="37"/>
      <c r="K207" s="37"/>
      <c r="L207" s="37"/>
      <c r="M207" s="37"/>
      <c r="N207" s="37">
        <v>0.1</v>
      </c>
      <c r="O207" s="37"/>
      <c r="P207" s="37">
        <v>0.1</v>
      </c>
      <c r="Q207" s="37"/>
      <c r="R207" s="37">
        <v>0.1</v>
      </c>
      <c r="S207" s="37"/>
      <c r="T207" s="37">
        <v>0.1</v>
      </c>
      <c r="U207" s="37"/>
      <c r="V207" s="37">
        <v>0.1</v>
      </c>
      <c r="W207" s="37"/>
      <c r="X207" s="37">
        <v>0.1</v>
      </c>
      <c r="Y207" s="37"/>
      <c r="Z207" s="37">
        <v>0.1</v>
      </c>
      <c r="AA207" s="37"/>
      <c r="AB207" s="37">
        <v>0.1</v>
      </c>
      <c r="AC207" s="37"/>
      <c r="AD207" s="37">
        <v>0.1</v>
      </c>
      <c r="AE207" s="37"/>
      <c r="AF207" s="37">
        <v>0.1</v>
      </c>
      <c r="AG207" s="37"/>
      <c r="AH207" s="37">
        <f t="shared" si="11"/>
        <v>0.99999999999999989</v>
      </c>
      <c r="AI207" s="40">
        <f>+K207+M207+O207+Q207+S207+U207+W207+Y207+AA207+AC207+AE207+AG207</f>
        <v>0</v>
      </c>
      <c r="AJ207" s="22" t="s">
        <v>546</v>
      </c>
      <c r="AK207" s="41" t="s">
        <v>78</v>
      </c>
      <c r="AL207" s="43" t="s">
        <v>78</v>
      </c>
      <c r="AM207" s="41" t="s">
        <v>510</v>
      </c>
      <c r="AN207" s="41" t="s">
        <v>511</v>
      </c>
      <c r="AO207" s="24" t="s">
        <v>512</v>
      </c>
      <c r="AP207" s="24" t="s">
        <v>428</v>
      </c>
      <c r="AQ207" s="72"/>
    </row>
    <row r="208" spans="1:43" s="42" customFormat="1" ht="39.75" hidden="1" customHeight="1">
      <c r="A208" s="38" t="s">
        <v>395</v>
      </c>
      <c r="B208" s="39" t="s">
        <v>396</v>
      </c>
      <c r="C208" s="39">
        <v>326</v>
      </c>
      <c r="D208" s="22" t="s">
        <v>536</v>
      </c>
      <c r="E208" s="22" t="s">
        <v>547</v>
      </c>
      <c r="F208" s="23">
        <v>44621</v>
      </c>
      <c r="G208" s="23">
        <v>44925</v>
      </c>
      <c r="H208" s="209"/>
      <c r="I208" s="37">
        <v>0.1</v>
      </c>
      <c r="J208" s="37"/>
      <c r="K208" s="37"/>
      <c r="L208" s="37"/>
      <c r="M208" s="37"/>
      <c r="N208" s="37">
        <v>0.25</v>
      </c>
      <c r="O208" s="37"/>
      <c r="P208" s="37"/>
      <c r="Q208" s="37"/>
      <c r="R208" s="37"/>
      <c r="S208" s="37"/>
      <c r="T208" s="37">
        <v>0.25</v>
      </c>
      <c r="U208" s="37"/>
      <c r="V208" s="37"/>
      <c r="W208" s="37"/>
      <c r="X208" s="37"/>
      <c r="Y208" s="37"/>
      <c r="Z208" s="37">
        <v>0.25</v>
      </c>
      <c r="AA208" s="37"/>
      <c r="AB208" s="37"/>
      <c r="AC208" s="37"/>
      <c r="AD208" s="37"/>
      <c r="AE208" s="37"/>
      <c r="AF208" s="37">
        <v>0.25</v>
      </c>
      <c r="AG208" s="37"/>
      <c r="AH208" s="37">
        <f t="shared" si="11"/>
        <v>1</v>
      </c>
      <c r="AI208" s="40">
        <f>+K208+M208+O208+Q208+S208+U208+W208+Y208+AA208+AC208+AE208+AG208</f>
        <v>0</v>
      </c>
      <c r="AJ208" s="22" t="s">
        <v>548</v>
      </c>
      <c r="AK208" s="41" t="s">
        <v>78</v>
      </c>
      <c r="AL208" s="43" t="s">
        <v>78</v>
      </c>
      <c r="AM208" s="41" t="s">
        <v>510</v>
      </c>
      <c r="AN208" s="41" t="s">
        <v>511</v>
      </c>
      <c r="AO208" s="24" t="s">
        <v>512</v>
      </c>
      <c r="AP208" s="24" t="s">
        <v>428</v>
      </c>
      <c r="AQ208" s="72"/>
    </row>
    <row r="209" spans="1:43" s="42" customFormat="1" ht="57" hidden="1">
      <c r="A209" s="38" t="s">
        <v>395</v>
      </c>
      <c r="B209" s="39" t="s">
        <v>396</v>
      </c>
      <c r="C209" s="39">
        <v>326</v>
      </c>
      <c r="D209" s="22" t="s">
        <v>536</v>
      </c>
      <c r="E209" s="22" t="s">
        <v>549</v>
      </c>
      <c r="F209" s="23">
        <v>44713</v>
      </c>
      <c r="G209" s="23">
        <v>44925</v>
      </c>
      <c r="H209" s="209"/>
      <c r="I209" s="37">
        <v>0.1</v>
      </c>
      <c r="J209" s="37"/>
      <c r="K209" s="37"/>
      <c r="L209" s="37"/>
      <c r="M209" s="37"/>
      <c r="N209" s="37"/>
      <c r="O209" s="37"/>
      <c r="P209" s="37"/>
      <c r="Q209" s="37"/>
      <c r="R209" s="37"/>
      <c r="S209" s="37"/>
      <c r="T209" s="37">
        <v>0.33</v>
      </c>
      <c r="U209" s="37"/>
      <c r="V209" s="37"/>
      <c r="W209" s="37"/>
      <c r="X209" s="37"/>
      <c r="Y209" s="37"/>
      <c r="Z209" s="37"/>
      <c r="AA209" s="37"/>
      <c r="AB209" s="37">
        <v>0.34</v>
      </c>
      <c r="AC209" s="37"/>
      <c r="AD209" s="37"/>
      <c r="AE209" s="37"/>
      <c r="AF209" s="37">
        <v>0.33</v>
      </c>
      <c r="AG209" s="37"/>
      <c r="AH209" s="37">
        <f t="shared" si="11"/>
        <v>1</v>
      </c>
      <c r="AI209" s="40">
        <f>+K209+M209+O209+Q209+S209+U209+W209+Y209+AA209+AC209+AE209+AG209</f>
        <v>0</v>
      </c>
      <c r="AJ209" s="22" t="s">
        <v>550</v>
      </c>
      <c r="AK209" s="41" t="s">
        <v>78</v>
      </c>
      <c r="AL209" s="43" t="s">
        <v>78</v>
      </c>
      <c r="AM209" s="41" t="s">
        <v>510</v>
      </c>
      <c r="AN209" s="41" t="s">
        <v>511</v>
      </c>
      <c r="AO209" s="24" t="s">
        <v>512</v>
      </c>
      <c r="AP209" s="24" t="s">
        <v>428</v>
      </c>
      <c r="AQ209" s="72"/>
    </row>
    <row r="210" spans="1:43" s="42" customFormat="1" ht="85.5" hidden="1">
      <c r="A210" s="38" t="s">
        <v>395</v>
      </c>
      <c r="B210" s="39" t="s">
        <v>396</v>
      </c>
      <c r="C210" s="39">
        <v>326</v>
      </c>
      <c r="D210" s="22" t="s">
        <v>536</v>
      </c>
      <c r="E210" s="22" t="s">
        <v>551</v>
      </c>
      <c r="F210" s="23">
        <v>44621</v>
      </c>
      <c r="G210" s="23">
        <v>44925</v>
      </c>
      <c r="H210" s="209"/>
      <c r="I210" s="37">
        <v>0.1</v>
      </c>
      <c r="J210" s="43"/>
      <c r="K210" s="43"/>
      <c r="L210" s="43"/>
      <c r="M210" s="43"/>
      <c r="N210" s="37">
        <v>0.1</v>
      </c>
      <c r="O210" s="37"/>
      <c r="P210" s="37">
        <v>0.1</v>
      </c>
      <c r="Q210" s="37"/>
      <c r="R210" s="37">
        <v>0.1</v>
      </c>
      <c r="S210" s="37"/>
      <c r="T210" s="37">
        <v>0.1</v>
      </c>
      <c r="U210" s="37"/>
      <c r="V210" s="37">
        <v>0.1</v>
      </c>
      <c r="W210" s="37"/>
      <c r="X210" s="37">
        <v>0.1</v>
      </c>
      <c r="Y210" s="37"/>
      <c r="Z210" s="37">
        <v>0.1</v>
      </c>
      <c r="AA210" s="37"/>
      <c r="AB210" s="37">
        <v>0.1</v>
      </c>
      <c r="AC210" s="37"/>
      <c r="AD210" s="37">
        <v>0.1</v>
      </c>
      <c r="AE210" s="37"/>
      <c r="AF210" s="37">
        <v>0.1</v>
      </c>
      <c r="AG210" s="37"/>
      <c r="AH210" s="37">
        <f t="shared" si="11"/>
        <v>0.99999999999999989</v>
      </c>
      <c r="AI210" s="40">
        <f t="shared" si="11"/>
        <v>0</v>
      </c>
      <c r="AJ210" s="22" t="s">
        <v>552</v>
      </c>
      <c r="AK210" s="41" t="s">
        <v>78</v>
      </c>
      <c r="AL210" s="43" t="s">
        <v>78</v>
      </c>
      <c r="AM210" s="41" t="s">
        <v>510</v>
      </c>
      <c r="AN210" s="41" t="s">
        <v>511</v>
      </c>
      <c r="AO210" s="24" t="s">
        <v>512</v>
      </c>
      <c r="AP210" s="24" t="s">
        <v>428</v>
      </c>
      <c r="AQ210" s="72"/>
    </row>
    <row r="211" spans="1:43" s="42" customFormat="1" ht="57" hidden="1">
      <c r="A211" s="38" t="s">
        <v>395</v>
      </c>
      <c r="B211" s="39" t="s">
        <v>396</v>
      </c>
      <c r="C211" s="39">
        <v>326</v>
      </c>
      <c r="D211" s="22" t="s">
        <v>536</v>
      </c>
      <c r="E211" s="22" t="s">
        <v>553</v>
      </c>
      <c r="F211" s="23">
        <v>44621</v>
      </c>
      <c r="G211" s="23">
        <v>44925</v>
      </c>
      <c r="H211" s="209"/>
      <c r="I211" s="37">
        <v>0.1</v>
      </c>
      <c r="J211" s="43"/>
      <c r="K211" s="43"/>
      <c r="L211" s="43"/>
      <c r="M211" s="43"/>
      <c r="N211" s="37">
        <v>0.1</v>
      </c>
      <c r="O211" s="37"/>
      <c r="P211" s="37">
        <v>0.1</v>
      </c>
      <c r="Q211" s="37"/>
      <c r="R211" s="37">
        <v>0.1</v>
      </c>
      <c r="S211" s="37"/>
      <c r="T211" s="37">
        <v>0.1</v>
      </c>
      <c r="U211" s="37"/>
      <c r="V211" s="37">
        <v>0.1</v>
      </c>
      <c r="W211" s="37"/>
      <c r="X211" s="37">
        <v>0.1</v>
      </c>
      <c r="Y211" s="37"/>
      <c r="Z211" s="37">
        <v>0.1</v>
      </c>
      <c r="AA211" s="37"/>
      <c r="AB211" s="37">
        <v>0.1</v>
      </c>
      <c r="AC211" s="37"/>
      <c r="AD211" s="37">
        <v>0.1</v>
      </c>
      <c r="AE211" s="37"/>
      <c r="AF211" s="37">
        <v>0.1</v>
      </c>
      <c r="AG211" s="37"/>
      <c r="AH211" s="37">
        <f t="shared" ref="AH211:AI226" si="12">+J211+L211+N211+P211+R211+T211+V211+X211+Z211+AB211+AD211+AF211</f>
        <v>0.99999999999999989</v>
      </c>
      <c r="AI211" s="40">
        <f t="shared" si="12"/>
        <v>0</v>
      </c>
      <c r="AJ211" s="49" t="s">
        <v>554</v>
      </c>
      <c r="AK211" s="41" t="s">
        <v>78</v>
      </c>
      <c r="AL211" s="43" t="s">
        <v>78</v>
      </c>
      <c r="AM211" s="41" t="s">
        <v>510</v>
      </c>
      <c r="AN211" s="41" t="s">
        <v>511</v>
      </c>
      <c r="AO211" s="24" t="s">
        <v>512</v>
      </c>
      <c r="AP211" s="24" t="s">
        <v>428</v>
      </c>
      <c r="AQ211" s="72"/>
    </row>
    <row r="212" spans="1:43" s="42" customFormat="1" ht="57" hidden="1">
      <c r="A212" s="38" t="s">
        <v>395</v>
      </c>
      <c r="B212" s="39" t="s">
        <v>396</v>
      </c>
      <c r="C212" s="39">
        <v>326</v>
      </c>
      <c r="D212" s="22" t="s">
        <v>536</v>
      </c>
      <c r="E212" s="22" t="s">
        <v>555</v>
      </c>
      <c r="F212" s="23">
        <v>44713</v>
      </c>
      <c r="G212" s="23">
        <v>44742</v>
      </c>
      <c r="H212" s="209"/>
      <c r="I212" s="37">
        <v>0.1</v>
      </c>
      <c r="J212" s="37"/>
      <c r="K212" s="37"/>
      <c r="L212" s="37"/>
      <c r="M212" s="37"/>
      <c r="N212" s="37"/>
      <c r="O212" s="37"/>
      <c r="P212" s="37"/>
      <c r="Q212" s="37"/>
      <c r="R212" s="37"/>
      <c r="S212" s="37"/>
      <c r="T212" s="37">
        <v>1</v>
      </c>
      <c r="U212" s="37"/>
      <c r="V212" s="37"/>
      <c r="W212" s="37"/>
      <c r="X212" s="37"/>
      <c r="Y212" s="37"/>
      <c r="Z212" s="37"/>
      <c r="AA212" s="37"/>
      <c r="AB212" s="37"/>
      <c r="AC212" s="37"/>
      <c r="AD212" s="37"/>
      <c r="AE212" s="37"/>
      <c r="AF212" s="37"/>
      <c r="AG212" s="37"/>
      <c r="AH212" s="62">
        <f t="shared" si="12"/>
        <v>1</v>
      </c>
      <c r="AI212" s="27">
        <v>0</v>
      </c>
      <c r="AJ212" s="22" t="s">
        <v>506</v>
      </c>
      <c r="AK212" s="41" t="s">
        <v>78</v>
      </c>
      <c r="AL212" s="43" t="s">
        <v>78</v>
      </c>
      <c r="AM212" s="41" t="s">
        <v>510</v>
      </c>
      <c r="AN212" s="41" t="s">
        <v>511</v>
      </c>
      <c r="AO212" s="24" t="s">
        <v>512</v>
      </c>
      <c r="AP212" s="24" t="s">
        <v>428</v>
      </c>
      <c r="AQ212" s="72"/>
    </row>
    <row r="213" spans="1:43" s="42" customFormat="1" ht="99.75" hidden="1">
      <c r="A213" s="38" t="s">
        <v>37</v>
      </c>
      <c r="B213" s="39" t="s">
        <v>422</v>
      </c>
      <c r="C213" s="39">
        <v>424</v>
      </c>
      <c r="D213" s="22" t="s">
        <v>556</v>
      </c>
      <c r="E213" s="22" t="s">
        <v>557</v>
      </c>
      <c r="F213" s="23">
        <v>44593</v>
      </c>
      <c r="G213" s="23">
        <v>44804</v>
      </c>
      <c r="H213" s="173">
        <f>+I213+I214+I215</f>
        <v>1</v>
      </c>
      <c r="I213" s="37">
        <v>0.6</v>
      </c>
      <c r="J213" s="37"/>
      <c r="K213" s="37"/>
      <c r="L213" s="37">
        <v>0.1</v>
      </c>
      <c r="M213" s="37"/>
      <c r="N213" s="37">
        <v>0.15</v>
      </c>
      <c r="O213" s="37"/>
      <c r="P213" s="37">
        <v>0.15</v>
      </c>
      <c r="Q213" s="37"/>
      <c r="R213" s="37">
        <v>0.15</v>
      </c>
      <c r="S213" s="37"/>
      <c r="T213" s="37">
        <v>0.15</v>
      </c>
      <c r="U213" s="37"/>
      <c r="V213" s="37">
        <v>0.15</v>
      </c>
      <c r="W213" s="37"/>
      <c r="X213" s="37">
        <v>0.15</v>
      </c>
      <c r="Y213" s="37"/>
      <c r="Z213" s="37"/>
      <c r="AA213" s="37"/>
      <c r="AB213" s="37"/>
      <c r="AC213" s="37"/>
      <c r="AD213" s="37"/>
      <c r="AE213" s="37"/>
      <c r="AF213" s="37"/>
      <c r="AG213" s="37"/>
      <c r="AH213" s="37">
        <f t="shared" si="12"/>
        <v>1</v>
      </c>
      <c r="AI213" s="40">
        <f t="shared" si="12"/>
        <v>0</v>
      </c>
      <c r="AJ213" s="22" t="s">
        <v>558</v>
      </c>
      <c r="AK213" s="207">
        <v>0.3</v>
      </c>
      <c r="AL213" s="196">
        <v>80000000</v>
      </c>
      <c r="AM213" s="41" t="s">
        <v>301</v>
      </c>
      <c r="AN213" s="41" t="s">
        <v>302</v>
      </c>
      <c r="AO213" s="41" t="s">
        <v>559</v>
      </c>
      <c r="AP213" s="24" t="s">
        <v>303</v>
      </c>
      <c r="AQ213" s="72"/>
    </row>
    <row r="214" spans="1:43" s="42" customFormat="1" ht="84.75" hidden="1" customHeight="1">
      <c r="A214" s="38" t="s">
        <v>37</v>
      </c>
      <c r="B214" s="39" t="s">
        <v>422</v>
      </c>
      <c r="C214" s="39">
        <v>424</v>
      </c>
      <c r="D214" s="22" t="s">
        <v>556</v>
      </c>
      <c r="E214" s="22" t="s">
        <v>560</v>
      </c>
      <c r="F214" s="23">
        <v>44805</v>
      </c>
      <c r="G214" s="23">
        <v>44865</v>
      </c>
      <c r="H214" s="173"/>
      <c r="I214" s="37">
        <v>0.1</v>
      </c>
      <c r="J214" s="37"/>
      <c r="K214" s="37"/>
      <c r="L214" s="37"/>
      <c r="M214" s="37"/>
      <c r="N214" s="37"/>
      <c r="O214" s="37"/>
      <c r="P214" s="37"/>
      <c r="Q214" s="37"/>
      <c r="R214" s="37"/>
      <c r="S214" s="37"/>
      <c r="T214" s="37"/>
      <c r="U214" s="37"/>
      <c r="V214" s="37"/>
      <c r="W214" s="37"/>
      <c r="X214" s="37"/>
      <c r="Y214" s="37"/>
      <c r="Z214" s="37">
        <v>0.5</v>
      </c>
      <c r="AA214" s="37"/>
      <c r="AB214" s="37">
        <v>0.5</v>
      </c>
      <c r="AC214" s="37"/>
      <c r="AD214" s="37"/>
      <c r="AE214" s="37"/>
      <c r="AF214" s="37"/>
      <c r="AG214" s="37"/>
      <c r="AH214" s="37">
        <f t="shared" si="12"/>
        <v>1</v>
      </c>
      <c r="AI214" s="40">
        <f t="shared" si="12"/>
        <v>0</v>
      </c>
      <c r="AJ214" s="22" t="s">
        <v>561</v>
      </c>
      <c r="AK214" s="201"/>
      <c r="AL214" s="197"/>
      <c r="AM214" s="41" t="s">
        <v>301</v>
      </c>
      <c r="AN214" s="41" t="s">
        <v>302</v>
      </c>
      <c r="AO214" s="41" t="s">
        <v>559</v>
      </c>
      <c r="AP214" s="24" t="s">
        <v>303</v>
      </c>
      <c r="AQ214" s="72"/>
    </row>
    <row r="215" spans="1:43" s="42" customFormat="1" ht="57" hidden="1">
      <c r="A215" s="38" t="s">
        <v>37</v>
      </c>
      <c r="B215" s="39" t="s">
        <v>422</v>
      </c>
      <c r="C215" s="39">
        <v>424</v>
      </c>
      <c r="D215" s="22" t="s">
        <v>556</v>
      </c>
      <c r="E215" s="22" t="s">
        <v>562</v>
      </c>
      <c r="F215" s="23">
        <v>44866</v>
      </c>
      <c r="G215" s="23">
        <v>44925</v>
      </c>
      <c r="H215" s="173"/>
      <c r="I215" s="37">
        <v>0.3</v>
      </c>
      <c r="J215" s="37"/>
      <c r="K215" s="37"/>
      <c r="L215" s="37"/>
      <c r="M215" s="37"/>
      <c r="N215" s="37"/>
      <c r="O215" s="37"/>
      <c r="P215" s="37"/>
      <c r="Q215" s="37"/>
      <c r="R215" s="37"/>
      <c r="S215" s="37"/>
      <c r="T215" s="37"/>
      <c r="U215" s="37"/>
      <c r="V215" s="37"/>
      <c r="W215" s="37"/>
      <c r="X215" s="37"/>
      <c r="Y215" s="37"/>
      <c r="Z215" s="37"/>
      <c r="AA215" s="37"/>
      <c r="AB215" s="37"/>
      <c r="AC215" s="37"/>
      <c r="AD215" s="37">
        <v>0.5</v>
      </c>
      <c r="AE215" s="37"/>
      <c r="AF215" s="37">
        <v>0.5</v>
      </c>
      <c r="AG215" s="37"/>
      <c r="AH215" s="37">
        <f t="shared" si="12"/>
        <v>1</v>
      </c>
      <c r="AI215" s="40">
        <f t="shared" si="12"/>
        <v>0</v>
      </c>
      <c r="AJ215" s="22" t="s">
        <v>563</v>
      </c>
      <c r="AK215" s="201"/>
      <c r="AL215" s="198"/>
      <c r="AM215" s="41" t="s">
        <v>301</v>
      </c>
      <c r="AN215" s="41" t="s">
        <v>302</v>
      </c>
      <c r="AO215" s="41" t="s">
        <v>559</v>
      </c>
      <c r="AP215" s="24" t="s">
        <v>303</v>
      </c>
      <c r="AQ215" s="72"/>
    </row>
    <row r="216" spans="1:43" s="42" customFormat="1" ht="42.75" hidden="1">
      <c r="A216" s="38" t="s">
        <v>37</v>
      </c>
      <c r="B216" s="39" t="s">
        <v>422</v>
      </c>
      <c r="C216" s="39">
        <v>424</v>
      </c>
      <c r="D216" s="22" t="s">
        <v>564</v>
      </c>
      <c r="E216" s="22" t="s">
        <v>565</v>
      </c>
      <c r="F216" s="23">
        <v>44593</v>
      </c>
      <c r="G216" s="23">
        <v>44895</v>
      </c>
      <c r="H216" s="173">
        <f>+I216+I217+I218+I370+I219+I220+I221</f>
        <v>1</v>
      </c>
      <c r="I216" s="37">
        <v>0.2</v>
      </c>
      <c r="J216" s="37">
        <v>0.1</v>
      </c>
      <c r="K216" s="37"/>
      <c r="L216" s="37">
        <v>0.15</v>
      </c>
      <c r="M216" s="37"/>
      <c r="N216" s="37">
        <v>0.2</v>
      </c>
      <c r="O216" s="37"/>
      <c r="P216" s="37">
        <v>0.2</v>
      </c>
      <c r="Q216" s="37"/>
      <c r="R216" s="37">
        <v>0.2</v>
      </c>
      <c r="S216" s="37"/>
      <c r="T216" s="37">
        <v>0.15</v>
      </c>
      <c r="U216" s="37"/>
      <c r="V216" s="37"/>
      <c r="W216" s="37"/>
      <c r="X216" s="37"/>
      <c r="Y216" s="37"/>
      <c r="Z216" s="37"/>
      <c r="AA216" s="37"/>
      <c r="AB216" s="37"/>
      <c r="AC216" s="37"/>
      <c r="AD216" s="37"/>
      <c r="AE216" s="37"/>
      <c r="AF216" s="37"/>
      <c r="AG216" s="37"/>
      <c r="AH216" s="37">
        <f t="shared" si="12"/>
        <v>1</v>
      </c>
      <c r="AI216" s="40">
        <f t="shared" si="12"/>
        <v>0</v>
      </c>
      <c r="AJ216" s="22" t="s">
        <v>527</v>
      </c>
      <c r="AK216" s="201">
        <v>224</v>
      </c>
      <c r="AL216" s="196">
        <v>3186037000</v>
      </c>
      <c r="AM216" s="41" t="s">
        <v>301</v>
      </c>
      <c r="AN216" s="41" t="s">
        <v>302</v>
      </c>
      <c r="AO216" s="41" t="s">
        <v>559</v>
      </c>
      <c r="AP216" s="24" t="s">
        <v>303</v>
      </c>
      <c r="AQ216" s="72"/>
    </row>
    <row r="217" spans="1:43" s="42" customFormat="1" ht="42.75" hidden="1">
      <c r="A217" s="38" t="s">
        <v>37</v>
      </c>
      <c r="B217" s="39" t="s">
        <v>422</v>
      </c>
      <c r="C217" s="39">
        <v>424</v>
      </c>
      <c r="D217" s="22" t="s">
        <v>564</v>
      </c>
      <c r="E217" s="22" t="s">
        <v>566</v>
      </c>
      <c r="F217" s="23">
        <v>44621</v>
      </c>
      <c r="G217" s="23">
        <v>44895</v>
      </c>
      <c r="H217" s="173"/>
      <c r="I217" s="37">
        <v>0.05</v>
      </c>
      <c r="J217" s="37"/>
      <c r="K217" s="37"/>
      <c r="L217" s="37"/>
      <c r="M217" s="37"/>
      <c r="N217" s="37">
        <v>0.15</v>
      </c>
      <c r="O217" s="37"/>
      <c r="P217" s="37">
        <v>0.15</v>
      </c>
      <c r="Q217" s="37"/>
      <c r="R217" s="37">
        <v>0.1</v>
      </c>
      <c r="S217" s="37"/>
      <c r="T217" s="37">
        <v>0.1</v>
      </c>
      <c r="U217" s="37"/>
      <c r="V217" s="37">
        <v>0.1</v>
      </c>
      <c r="W217" s="37"/>
      <c r="X217" s="37">
        <v>0.1</v>
      </c>
      <c r="Y217" s="37"/>
      <c r="Z217" s="37">
        <v>0.1</v>
      </c>
      <c r="AA217" s="37"/>
      <c r="AB217" s="37">
        <v>0.1</v>
      </c>
      <c r="AC217" s="37"/>
      <c r="AD217" s="37">
        <v>0.1</v>
      </c>
      <c r="AE217" s="37"/>
      <c r="AF217" s="37"/>
      <c r="AG217" s="37"/>
      <c r="AH217" s="37">
        <f t="shared" si="12"/>
        <v>0.99999999999999989</v>
      </c>
      <c r="AI217" s="40">
        <f t="shared" si="12"/>
        <v>0</v>
      </c>
      <c r="AJ217" s="22" t="s">
        <v>529</v>
      </c>
      <c r="AK217" s="201"/>
      <c r="AL217" s="197"/>
      <c r="AM217" s="41" t="s">
        <v>301</v>
      </c>
      <c r="AN217" s="41" t="s">
        <v>302</v>
      </c>
      <c r="AO217" s="41" t="s">
        <v>559</v>
      </c>
      <c r="AP217" s="24" t="s">
        <v>303</v>
      </c>
      <c r="AQ217" s="72"/>
    </row>
    <row r="218" spans="1:43" s="42" customFormat="1" ht="99.75" hidden="1">
      <c r="A218" s="38" t="s">
        <v>37</v>
      </c>
      <c r="B218" s="39" t="s">
        <v>422</v>
      </c>
      <c r="C218" s="39">
        <v>424</v>
      </c>
      <c r="D218" s="22" t="s">
        <v>564</v>
      </c>
      <c r="E218" s="22" t="s">
        <v>567</v>
      </c>
      <c r="F218" s="23">
        <v>44621</v>
      </c>
      <c r="G218" s="23">
        <v>44895</v>
      </c>
      <c r="H218" s="173"/>
      <c r="I218" s="37">
        <v>0.25</v>
      </c>
      <c r="J218" s="37"/>
      <c r="K218" s="37"/>
      <c r="L218" s="37"/>
      <c r="M218" s="37"/>
      <c r="N218" s="37">
        <v>0.15</v>
      </c>
      <c r="O218" s="37"/>
      <c r="P218" s="37">
        <v>0.15</v>
      </c>
      <c r="Q218" s="37"/>
      <c r="R218" s="37">
        <v>0.1</v>
      </c>
      <c r="S218" s="37"/>
      <c r="T218" s="37">
        <v>0.1</v>
      </c>
      <c r="U218" s="37"/>
      <c r="V218" s="37">
        <v>0.1</v>
      </c>
      <c r="W218" s="37"/>
      <c r="X218" s="37">
        <v>0.1</v>
      </c>
      <c r="Y218" s="37"/>
      <c r="Z218" s="37">
        <v>0.1</v>
      </c>
      <c r="AA218" s="37"/>
      <c r="AB218" s="37">
        <v>0.1</v>
      </c>
      <c r="AC218" s="37"/>
      <c r="AD218" s="37">
        <v>0.1</v>
      </c>
      <c r="AE218" s="37"/>
      <c r="AF218" s="37"/>
      <c r="AG218" s="37"/>
      <c r="AH218" s="37">
        <f t="shared" si="12"/>
        <v>0.99999999999999989</v>
      </c>
      <c r="AI218" s="40">
        <f t="shared" si="12"/>
        <v>0</v>
      </c>
      <c r="AJ218" s="22" t="s">
        <v>444</v>
      </c>
      <c r="AK218" s="201"/>
      <c r="AL218" s="197"/>
      <c r="AM218" s="41" t="s">
        <v>301</v>
      </c>
      <c r="AN218" s="41" t="s">
        <v>302</v>
      </c>
      <c r="AO218" s="41" t="s">
        <v>559</v>
      </c>
      <c r="AP218" s="24" t="s">
        <v>303</v>
      </c>
      <c r="AQ218" s="72"/>
    </row>
    <row r="219" spans="1:43" s="42" customFormat="1" ht="142.5" hidden="1">
      <c r="A219" s="38" t="s">
        <v>37</v>
      </c>
      <c r="B219" s="39" t="s">
        <v>422</v>
      </c>
      <c r="C219" s="39">
        <v>424</v>
      </c>
      <c r="D219" s="22" t="s">
        <v>564</v>
      </c>
      <c r="E219" s="22" t="s">
        <v>568</v>
      </c>
      <c r="F219" s="23">
        <v>44564</v>
      </c>
      <c r="G219" s="23">
        <v>44864</v>
      </c>
      <c r="H219" s="173"/>
      <c r="I219" s="37">
        <v>0.25</v>
      </c>
      <c r="J219" s="37">
        <v>0.1</v>
      </c>
      <c r="K219" s="37"/>
      <c r="L219" s="37">
        <v>0.1</v>
      </c>
      <c r="M219" s="37"/>
      <c r="N219" s="37">
        <v>0.1</v>
      </c>
      <c r="O219" s="37"/>
      <c r="P219" s="37">
        <v>0.1</v>
      </c>
      <c r="Q219" s="37"/>
      <c r="R219" s="37">
        <v>0.1</v>
      </c>
      <c r="S219" s="37"/>
      <c r="T219" s="37">
        <v>0.1</v>
      </c>
      <c r="U219" s="37"/>
      <c r="V219" s="37">
        <v>0.1</v>
      </c>
      <c r="W219" s="37"/>
      <c r="X219" s="37">
        <v>0.1</v>
      </c>
      <c r="Y219" s="37"/>
      <c r="Z219" s="37">
        <v>0.1</v>
      </c>
      <c r="AA219" s="37"/>
      <c r="AB219" s="37">
        <v>0.1</v>
      </c>
      <c r="AC219" s="37"/>
      <c r="AD219" s="37"/>
      <c r="AE219" s="37"/>
      <c r="AF219" s="37"/>
      <c r="AG219" s="37"/>
      <c r="AH219" s="37">
        <f t="shared" si="12"/>
        <v>0.99999999999999989</v>
      </c>
      <c r="AI219" s="40">
        <f t="shared" si="12"/>
        <v>0</v>
      </c>
      <c r="AJ219" s="22" t="s">
        <v>569</v>
      </c>
      <c r="AK219" s="201"/>
      <c r="AL219" s="197"/>
      <c r="AM219" s="41" t="s">
        <v>301</v>
      </c>
      <c r="AN219" s="41" t="s">
        <v>302</v>
      </c>
      <c r="AO219" s="41" t="s">
        <v>559</v>
      </c>
      <c r="AP219" s="24" t="s">
        <v>303</v>
      </c>
      <c r="AQ219" s="72"/>
    </row>
    <row r="220" spans="1:43" s="42" customFormat="1" ht="42.75" hidden="1">
      <c r="A220" s="38" t="s">
        <v>37</v>
      </c>
      <c r="B220" s="39" t="s">
        <v>422</v>
      </c>
      <c r="C220" s="39">
        <v>424</v>
      </c>
      <c r="D220" s="22" t="s">
        <v>564</v>
      </c>
      <c r="E220" s="22" t="s">
        <v>570</v>
      </c>
      <c r="F220" s="23">
        <v>44564</v>
      </c>
      <c r="G220" s="23">
        <v>44925</v>
      </c>
      <c r="H220" s="173"/>
      <c r="I220" s="37">
        <v>0.2</v>
      </c>
      <c r="J220" s="37">
        <v>0.08</v>
      </c>
      <c r="K220" s="37"/>
      <c r="L220" s="37">
        <v>0.08</v>
      </c>
      <c r="M220" s="37"/>
      <c r="N220" s="37">
        <v>0.1</v>
      </c>
      <c r="O220" s="37"/>
      <c r="P220" s="37">
        <v>0.08</v>
      </c>
      <c r="Q220" s="37"/>
      <c r="R220" s="37">
        <v>0.08</v>
      </c>
      <c r="S220" s="37"/>
      <c r="T220" s="37">
        <v>0.1</v>
      </c>
      <c r="U220" s="37"/>
      <c r="V220" s="37">
        <v>0.08</v>
      </c>
      <c r="W220" s="37"/>
      <c r="X220" s="37">
        <v>0.08</v>
      </c>
      <c r="Y220" s="37"/>
      <c r="Z220" s="37">
        <v>0.08</v>
      </c>
      <c r="AA220" s="37"/>
      <c r="AB220" s="37">
        <v>0.08</v>
      </c>
      <c r="AC220" s="37"/>
      <c r="AD220" s="37">
        <v>0.08</v>
      </c>
      <c r="AE220" s="37"/>
      <c r="AF220" s="37">
        <v>0.08</v>
      </c>
      <c r="AG220" s="37"/>
      <c r="AH220" s="37">
        <f t="shared" si="12"/>
        <v>0.99999999999999978</v>
      </c>
      <c r="AI220" s="40">
        <f t="shared" si="12"/>
        <v>0</v>
      </c>
      <c r="AJ220" s="22" t="s">
        <v>571</v>
      </c>
      <c r="AK220" s="201"/>
      <c r="AL220" s="197"/>
      <c r="AM220" s="41" t="s">
        <v>301</v>
      </c>
      <c r="AN220" s="41" t="s">
        <v>302</v>
      </c>
      <c r="AO220" s="41" t="s">
        <v>559</v>
      </c>
      <c r="AP220" s="24" t="s">
        <v>303</v>
      </c>
      <c r="AQ220" s="72"/>
    </row>
    <row r="221" spans="1:43" s="42" customFormat="1" ht="87" hidden="1" customHeight="1">
      <c r="A221" s="38" t="s">
        <v>37</v>
      </c>
      <c r="B221" s="39" t="s">
        <v>422</v>
      </c>
      <c r="C221" s="39">
        <v>424</v>
      </c>
      <c r="D221" s="22" t="s">
        <v>564</v>
      </c>
      <c r="E221" s="22" t="s">
        <v>572</v>
      </c>
      <c r="F221" s="23">
        <v>44743</v>
      </c>
      <c r="G221" s="23">
        <v>44925</v>
      </c>
      <c r="H221" s="173"/>
      <c r="I221" s="37">
        <v>0.05</v>
      </c>
      <c r="J221" s="37"/>
      <c r="K221" s="37"/>
      <c r="L221" s="37"/>
      <c r="M221" s="37"/>
      <c r="N221" s="37"/>
      <c r="O221" s="37"/>
      <c r="P221" s="37"/>
      <c r="Q221" s="37"/>
      <c r="R221" s="37"/>
      <c r="S221" s="37"/>
      <c r="T221" s="37"/>
      <c r="U221" s="37"/>
      <c r="V221" s="37">
        <v>0.1</v>
      </c>
      <c r="W221" s="37"/>
      <c r="X221" s="37">
        <v>0.15</v>
      </c>
      <c r="Y221" s="37"/>
      <c r="Z221" s="37">
        <v>0.2</v>
      </c>
      <c r="AA221" s="37"/>
      <c r="AB221" s="37">
        <v>0.2</v>
      </c>
      <c r="AC221" s="37"/>
      <c r="AD221" s="37">
        <v>0.2</v>
      </c>
      <c r="AE221" s="37"/>
      <c r="AF221" s="37">
        <v>0.15</v>
      </c>
      <c r="AG221" s="37"/>
      <c r="AH221" s="37">
        <f t="shared" si="12"/>
        <v>1</v>
      </c>
      <c r="AI221" s="40">
        <f t="shared" si="12"/>
        <v>0</v>
      </c>
      <c r="AJ221" s="22" t="s">
        <v>535</v>
      </c>
      <c r="AK221" s="201"/>
      <c r="AL221" s="197"/>
      <c r="AM221" s="41" t="s">
        <v>301</v>
      </c>
      <c r="AN221" s="41" t="s">
        <v>302</v>
      </c>
      <c r="AO221" s="41" t="s">
        <v>559</v>
      </c>
      <c r="AP221" s="24" t="s">
        <v>303</v>
      </c>
      <c r="AQ221" s="72"/>
    </row>
    <row r="222" spans="1:43" s="42" customFormat="1" ht="42.75" hidden="1">
      <c r="A222" s="38" t="s">
        <v>37</v>
      </c>
      <c r="B222" s="39" t="s">
        <v>422</v>
      </c>
      <c r="C222" s="39">
        <v>424</v>
      </c>
      <c r="D222" s="22" t="s">
        <v>573</v>
      </c>
      <c r="E222" s="22" t="s">
        <v>574</v>
      </c>
      <c r="F222" s="23">
        <v>44682</v>
      </c>
      <c r="G222" s="23">
        <v>44895</v>
      </c>
      <c r="H222" s="210">
        <f>+I222+I224+I225+I226+I227</f>
        <v>1</v>
      </c>
      <c r="I222" s="37">
        <v>0.2</v>
      </c>
      <c r="J222" s="37"/>
      <c r="K222" s="37"/>
      <c r="L222" s="37"/>
      <c r="M222" s="37"/>
      <c r="N222" s="37"/>
      <c r="O222" s="37"/>
      <c r="P222" s="37"/>
      <c r="Q222" s="37"/>
      <c r="R222" s="37">
        <v>0.2</v>
      </c>
      <c r="S222" s="37"/>
      <c r="T222" s="37">
        <v>0.2</v>
      </c>
      <c r="U222" s="37"/>
      <c r="V222" s="37">
        <v>0.2</v>
      </c>
      <c r="W222" s="37"/>
      <c r="X222" s="37">
        <v>0.2</v>
      </c>
      <c r="Y222" s="37"/>
      <c r="Z222" s="37">
        <v>0.1</v>
      </c>
      <c r="AA222" s="37"/>
      <c r="AB222" s="37">
        <v>0.05</v>
      </c>
      <c r="AC222" s="37"/>
      <c r="AD222" s="37">
        <v>0.05</v>
      </c>
      <c r="AE222" s="37"/>
      <c r="AF222" s="37"/>
      <c r="AG222" s="37"/>
      <c r="AH222" s="37">
        <f t="shared" si="12"/>
        <v>1</v>
      </c>
      <c r="AI222" s="40">
        <f t="shared" si="12"/>
        <v>0</v>
      </c>
      <c r="AJ222" s="22" t="s">
        <v>527</v>
      </c>
      <c r="AK222" s="167">
        <v>1845</v>
      </c>
      <c r="AL222" s="197"/>
      <c r="AM222" s="41" t="s">
        <v>301</v>
      </c>
      <c r="AN222" s="41" t="s">
        <v>575</v>
      </c>
      <c r="AO222" s="41" t="s">
        <v>559</v>
      </c>
      <c r="AP222" s="24" t="s">
        <v>303</v>
      </c>
      <c r="AQ222" s="72"/>
    </row>
    <row r="223" spans="1:43" s="42" customFormat="1" ht="42.75" hidden="1">
      <c r="A223" s="38" t="s">
        <v>37</v>
      </c>
      <c r="B223" s="39" t="s">
        <v>422</v>
      </c>
      <c r="C223" s="39">
        <v>424</v>
      </c>
      <c r="D223" s="22" t="s">
        <v>573</v>
      </c>
      <c r="E223" s="22" t="s">
        <v>576</v>
      </c>
      <c r="F223" s="23">
        <v>44684</v>
      </c>
      <c r="G223" s="23">
        <v>44711</v>
      </c>
      <c r="H223" s="211"/>
      <c r="I223" s="37">
        <v>0.2</v>
      </c>
      <c r="J223" s="37"/>
      <c r="K223" s="37"/>
      <c r="L223" s="37"/>
      <c r="M223" s="37"/>
      <c r="N223" s="37"/>
      <c r="O223" s="37"/>
      <c r="P223" s="37"/>
      <c r="Q223" s="37"/>
      <c r="R223" s="37">
        <v>1</v>
      </c>
      <c r="S223" s="37"/>
      <c r="T223" s="37"/>
      <c r="U223" s="37"/>
      <c r="V223" s="37"/>
      <c r="W223" s="37"/>
      <c r="X223" s="37"/>
      <c r="Y223" s="37"/>
      <c r="Z223" s="37"/>
      <c r="AA223" s="37"/>
      <c r="AB223" s="37"/>
      <c r="AC223" s="37"/>
      <c r="AD223" s="37"/>
      <c r="AE223" s="37"/>
      <c r="AF223" s="37"/>
      <c r="AG223" s="37"/>
      <c r="AH223" s="37">
        <f t="shared" si="12"/>
        <v>1</v>
      </c>
      <c r="AI223" s="40">
        <f t="shared" si="12"/>
        <v>0</v>
      </c>
      <c r="AJ223" s="22" t="s">
        <v>577</v>
      </c>
      <c r="AK223" s="200"/>
      <c r="AL223" s="197"/>
      <c r="AM223" s="41" t="s">
        <v>301</v>
      </c>
      <c r="AN223" s="41" t="s">
        <v>575</v>
      </c>
      <c r="AO223" s="41" t="s">
        <v>559</v>
      </c>
      <c r="AP223" s="24" t="s">
        <v>303</v>
      </c>
      <c r="AQ223" s="72"/>
    </row>
    <row r="224" spans="1:43" s="42" customFormat="1" ht="42.75" hidden="1">
      <c r="A224" s="38" t="s">
        <v>37</v>
      </c>
      <c r="B224" s="39" t="s">
        <v>422</v>
      </c>
      <c r="C224" s="39">
        <v>424</v>
      </c>
      <c r="D224" s="22" t="s">
        <v>573</v>
      </c>
      <c r="E224" s="22" t="s">
        <v>578</v>
      </c>
      <c r="F224" s="23">
        <v>44621</v>
      </c>
      <c r="G224" s="23">
        <v>44742</v>
      </c>
      <c r="H224" s="211"/>
      <c r="I224" s="37">
        <v>0.05</v>
      </c>
      <c r="J224" s="37"/>
      <c r="K224" s="37"/>
      <c r="L224" s="37"/>
      <c r="M224" s="37"/>
      <c r="N224" s="37">
        <v>0.2</v>
      </c>
      <c r="O224" s="37"/>
      <c r="P224" s="37">
        <v>0.2</v>
      </c>
      <c r="Q224" s="37"/>
      <c r="R224" s="37">
        <v>0.3</v>
      </c>
      <c r="S224" s="37"/>
      <c r="T224" s="37">
        <v>0.3</v>
      </c>
      <c r="U224" s="37"/>
      <c r="V224" s="37"/>
      <c r="W224" s="37"/>
      <c r="X224" s="37"/>
      <c r="Y224" s="37"/>
      <c r="Z224" s="37"/>
      <c r="AA224" s="37"/>
      <c r="AB224" s="37"/>
      <c r="AC224" s="37"/>
      <c r="AD224" s="37"/>
      <c r="AE224" s="37"/>
      <c r="AF224" s="37"/>
      <c r="AG224" s="37"/>
      <c r="AH224" s="37">
        <f t="shared" si="12"/>
        <v>1</v>
      </c>
      <c r="AI224" s="40">
        <f t="shared" si="12"/>
        <v>0</v>
      </c>
      <c r="AJ224" s="22" t="s">
        <v>529</v>
      </c>
      <c r="AK224" s="200"/>
      <c r="AL224" s="197"/>
      <c r="AM224" s="41" t="s">
        <v>301</v>
      </c>
      <c r="AN224" s="41" t="s">
        <v>575</v>
      </c>
      <c r="AO224" s="41" t="s">
        <v>559</v>
      </c>
      <c r="AP224" s="24" t="s">
        <v>303</v>
      </c>
      <c r="AQ224" s="72"/>
    </row>
    <row r="225" spans="1:43" s="42" customFormat="1" ht="71.25" hidden="1">
      <c r="A225" s="38" t="s">
        <v>37</v>
      </c>
      <c r="B225" s="39" t="s">
        <v>422</v>
      </c>
      <c r="C225" s="39">
        <v>424</v>
      </c>
      <c r="D225" s="22" t="s">
        <v>573</v>
      </c>
      <c r="E225" s="22" t="s">
        <v>579</v>
      </c>
      <c r="F225" s="23">
        <v>44621</v>
      </c>
      <c r="G225" s="23">
        <v>44742</v>
      </c>
      <c r="H225" s="211"/>
      <c r="I225" s="37">
        <v>0.3</v>
      </c>
      <c r="J225" s="37"/>
      <c r="K225" s="37"/>
      <c r="L225" s="37"/>
      <c r="M225" s="37"/>
      <c r="N225" s="37">
        <v>0.2</v>
      </c>
      <c r="O225" s="37"/>
      <c r="P225" s="37">
        <v>0.2</v>
      </c>
      <c r="Q225" s="37"/>
      <c r="R225" s="37">
        <v>0.3</v>
      </c>
      <c r="S225" s="37"/>
      <c r="T225" s="37">
        <v>0.3</v>
      </c>
      <c r="U225" s="37"/>
      <c r="V225" s="37"/>
      <c r="W225" s="37"/>
      <c r="X225" s="37"/>
      <c r="Y225" s="37"/>
      <c r="Z225" s="37"/>
      <c r="AA225" s="37"/>
      <c r="AB225" s="37"/>
      <c r="AC225" s="37"/>
      <c r="AD225" s="37"/>
      <c r="AE225" s="37"/>
      <c r="AF225" s="37"/>
      <c r="AG225" s="37"/>
      <c r="AH225" s="37">
        <f t="shared" si="12"/>
        <v>1</v>
      </c>
      <c r="AI225" s="40">
        <f t="shared" si="12"/>
        <v>0</v>
      </c>
      <c r="AJ225" s="22" t="s">
        <v>444</v>
      </c>
      <c r="AK225" s="200"/>
      <c r="AL225" s="197"/>
      <c r="AM225" s="41" t="s">
        <v>301</v>
      </c>
      <c r="AN225" s="41" t="s">
        <v>575</v>
      </c>
      <c r="AO225" s="41" t="s">
        <v>559</v>
      </c>
      <c r="AP225" s="24" t="s">
        <v>303</v>
      </c>
      <c r="AQ225" s="72"/>
    </row>
    <row r="226" spans="1:43" s="42" customFormat="1" ht="114" hidden="1">
      <c r="A226" s="38" t="s">
        <v>37</v>
      </c>
      <c r="B226" s="39" t="s">
        <v>422</v>
      </c>
      <c r="C226" s="39">
        <v>424</v>
      </c>
      <c r="D226" s="22" t="s">
        <v>573</v>
      </c>
      <c r="E226" s="22" t="s">
        <v>580</v>
      </c>
      <c r="F226" s="23">
        <v>44593</v>
      </c>
      <c r="G226" s="23">
        <v>44895</v>
      </c>
      <c r="H226" s="211"/>
      <c r="I226" s="37">
        <v>0.4</v>
      </c>
      <c r="J226" s="37"/>
      <c r="K226" s="37"/>
      <c r="L226" s="37">
        <v>0.1</v>
      </c>
      <c r="M226" s="37"/>
      <c r="N226" s="37">
        <v>0.1</v>
      </c>
      <c r="O226" s="37"/>
      <c r="P226" s="37">
        <v>0.1</v>
      </c>
      <c r="Q226" s="37"/>
      <c r="R226" s="37">
        <v>0.1</v>
      </c>
      <c r="S226" s="37"/>
      <c r="T226" s="37">
        <v>0.1</v>
      </c>
      <c r="U226" s="37"/>
      <c r="V226" s="37">
        <v>0.1</v>
      </c>
      <c r="W226" s="37"/>
      <c r="X226" s="37">
        <v>0.1</v>
      </c>
      <c r="Y226" s="37"/>
      <c r="Z226" s="37">
        <v>0.1</v>
      </c>
      <c r="AA226" s="37"/>
      <c r="AB226" s="37">
        <v>0.1</v>
      </c>
      <c r="AC226" s="37"/>
      <c r="AD226" s="37">
        <v>0.1</v>
      </c>
      <c r="AE226" s="37"/>
      <c r="AF226" s="37"/>
      <c r="AG226" s="37"/>
      <c r="AH226" s="37">
        <f t="shared" si="12"/>
        <v>0.99999999999999989</v>
      </c>
      <c r="AI226" s="40">
        <f t="shared" si="12"/>
        <v>0</v>
      </c>
      <c r="AJ226" s="22" t="s">
        <v>581</v>
      </c>
      <c r="AK226" s="200"/>
      <c r="AL226" s="197"/>
      <c r="AM226" s="41" t="s">
        <v>301</v>
      </c>
      <c r="AN226" s="41" t="s">
        <v>575</v>
      </c>
      <c r="AO226" s="41" t="s">
        <v>559</v>
      </c>
      <c r="AP226" s="24" t="s">
        <v>303</v>
      </c>
      <c r="AQ226" s="72"/>
    </row>
    <row r="227" spans="1:43" s="42" customFormat="1" ht="57" hidden="1">
      <c r="A227" s="38" t="s">
        <v>37</v>
      </c>
      <c r="B227" s="39" t="s">
        <v>422</v>
      </c>
      <c r="C227" s="39">
        <v>424</v>
      </c>
      <c r="D227" s="22" t="s">
        <v>573</v>
      </c>
      <c r="E227" s="22" t="s">
        <v>582</v>
      </c>
      <c r="F227" s="23">
        <v>44774</v>
      </c>
      <c r="G227" s="23">
        <v>44803</v>
      </c>
      <c r="H227" s="212"/>
      <c r="I227" s="37">
        <v>0.05</v>
      </c>
      <c r="J227" s="37"/>
      <c r="K227" s="37"/>
      <c r="L227" s="37"/>
      <c r="M227" s="37"/>
      <c r="N227" s="37"/>
      <c r="O227" s="37"/>
      <c r="P227" s="37"/>
      <c r="Q227" s="37"/>
      <c r="R227" s="37"/>
      <c r="S227" s="37"/>
      <c r="T227" s="37"/>
      <c r="U227" s="37"/>
      <c r="V227" s="37"/>
      <c r="W227" s="37"/>
      <c r="X227" s="37">
        <v>1</v>
      </c>
      <c r="Y227" s="37"/>
      <c r="Z227" s="37"/>
      <c r="AA227" s="37"/>
      <c r="AB227" s="37"/>
      <c r="AC227" s="37"/>
      <c r="AD227" s="37"/>
      <c r="AE227" s="37"/>
      <c r="AF227" s="37"/>
      <c r="AG227" s="37"/>
      <c r="AH227" s="37">
        <f t="shared" ref="AH227:AI243" si="13">+J227+L227+N227+P227+R227+T227+V227+X227+Z227+AB227+AD227+AF227</f>
        <v>1</v>
      </c>
      <c r="AI227" s="40">
        <f t="shared" si="13"/>
        <v>0</v>
      </c>
      <c r="AJ227" s="22" t="s">
        <v>535</v>
      </c>
      <c r="AK227" s="168"/>
      <c r="AL227" s="198"/>
      <c r="AM227" s="41" t="s">
        <v>301</v>
      </c>
      <c r="AN227" s="41" t="s">
        <v>575</v>
      </c>
      <c r="AO227" s="41" t="s">
        <v>559</v>
      </c>
      <c r="AP227" s="24" t="s">
        <v>303</v>
      </c>
      <c r="AQ227" s="72"/>
    </row>
    <row r="228" spans="1:43" s="42" customFormat="1" ht="48" hidden="1" customHeight="1">
      <c r="A228" s="38" t="s">
        <v>37</v>
      </c>
      <c r="B228" s="39" t="s">
        <v>422</v>
      </c>
      <c r="C228" s="39">
        <v>424</v>
      </c>
      <c r="D228" s="22" t="s">
        <v>583</v>
      </c>
      <c r="E228" s="22" t="s">
        <v>584</v>
      </c>
      <c r="F228" s="23">
        <v>44593</v>
      </c>
      <c r="G228" s="23">
        <v>44408</v>
      </c>
      <c r="H228" s="61">
        <v>1</v>
      </c>
      <c r="I228" s="65">
        <v>1</v>
      </c>
      <c r="J228" s="43"/>
      <c r="K228" s="43"/>
      <c r="L228" s="65">
        <v>0.1</v>
      </c>
      <c r="M228" s="43"/>
      <c r="N228" s="65">
        <v>0.15</v>
      </c>
      <c r="O228" s="43"/>
      <c r="P228" s="65">
        <v>0.15</v>
      </c>
      <c r="Q228" s="43"/>
      <c r="R228" s="65">
        <v>0.2</v>
      </c>
      <c r="S228" s="43"/>
      <c r="T228" s="65">
        <v>0.2</v>
      </c>
      <c r="U228" s="43"/>
      <c r="V228" s="65">
        <v>0.2</v>
      </c>
      <c r="W228" s="43"/>
      <c r="X228" s="43"/>
      <c r="Y228" s="43"/>
      <c r="Z228" s="43"/>
      <c r="AA228" s="43"/>
      <c r="AB228" s="43"/>
      <c r="AC228" s="43"/>
      <c r="AD228" s="43"/>
      <c r="AE228" s="43"/>
      <c r="AF228" s="43"/>
      <c r="AG228" s="43"/>
      <c r="AH228" s="37">
        <f>+J228+L228+N228+P228+R228+T228+V228+X228+Z228+AB228+AD228+AF228</f>
        <v>1</v>
      </c>
      <c r="AI228" s="40">
        <f>+K228+M228+O228+Q228+S228+U228+W228+Y228+AA228+AC228+AE228+AG228</f>
        <v>0</v>
      </c>
      <c r="AJ228" s="22" t="s">
        <v>585</v>
      </c>
      <c r="AK228" s="43">
        <v>27.5</v>
      </c>
      <c r="AL228" s="66">
        <v>45000000</v>
      </c>
      <c r="AM228" s="41" t="s">
        <v>301</v>
      </c>
      <c r="AN228" s="41" t="s">
        <v>302</v>
      </c>
      <c r="AO228" s="41" t="s">
        <v>559</v>
      </c>
      <c r="AP228" s="24" t="s">
        <v>303</v>
      </c>
      <c r="AQ228" s="72"/>
    </row>
    <row r="229" spans="1:43" s="42" customFormat="1" ht="42.75" hidden="1">
      <c r="A229" s="38" t="s">
        <v>37</v>
      </c>
      <c r="B229" s="39" t="s">
        <v>422</v>
      </c>
      <c r="C229" s="39">
        <v>424</v>
      </c>
      <c r="D229" s="22" t="s">
        <v>586</v>
      </c>
      <c r="E229" s="22" t="s">
        <v>587</v>
      </c>
      <c r="F229" s="23">
        <v>44501</v>
      </c>
      <c r="G229" s="23">
        <v>44895</v>
      </c>
      <c r="H229" s="210">
        <f>+I229+I230+I231+I232+I233+I234+I235+I236</f>
        <v>1</v>
      </c>
      <c r="I229" s="37">
        <v>0.1</v>
      </c>
      <c r="J229" s="37"/>
      <c r="K229" s="37"/>
      <c r="L229" s="37"/>
      <c r="M229" s="37"/>
      <c r="N229" s="37"/>
      <c r="O229" s="37"/>
      <c r="P229" s="37"/>
      <c r="Q229" s="37"/>
      <c r="R229" s="37"/>
      <c r="S229" s="37"/>
      <c r="T229" s="37"/>
      <c r="U229" s="37"/>
      <c r="V229" s="37"/>
      <c r="W229" s="37"/>
      <c r="X229" s="37"/>
      <c r="Y229" s="37"/>
      <c r="Z229" s="37"/>
      <c r="AA229" s="37"/>
      <c r="AB229" s="37"/>
      <c r="AC229" s="37"/>
      <c r="AD229" s="37">
        <v>1</v>
      </c>
      <c r="AE229" s="37"/>
      <c r="AF229" s="37"/>
      <c r="AG229" s="37"/>
      <c r="AH229" s="37">
        <f t="shared" si="13"/>
        <v>1</v>
      </c>
      <c r="AI229" s="40">
        <f>+K229+M229+O229+Q229+S229+U229+W229+Y229+AA229+AC229+AE229+AG229</f>
        <v>0</v>
      </c>
      <c r="AJ229" s="22" t="s">
        <v>588</v>
      </c>
      <c r="AK229" s="43" t="s">
        <v>78</v>
      </c>
      <c r="AL229" s="43" t="s">
        <v>78</v>
      </c>
      <c r="AM229" s="41" t="s">
        <v>301</v>
      </c>
      <c r="AN229" s="41" t="s">
        <v>302</v>
      </c>
      <c r="AO229" s="41" t="s">
        <v>559</v>
      </c>
      <c r="AP229" s="24" t="s">
        <v>303</v>
      </c>
      <c r="AQ229" s="72"/>
    </row>
    <row r="230" spans="1:43" s="42" customFormat="1" ht="42.75" hidden="1">
      <c r="A230" s="38" t="s">
        <v>37</v>
      </c>
      <c r="B230" s="39" t="s">
        <v>422</v>
      </c>
      <c r="C230" s="39">
        <v>424</v>
      </c>
      <c r="D230" s="22" t="s">
        <v>586</v>
      </c>
      <c r="E230" s="22" t="s">
        <v>589</v>
      </c>
      <c r="F230" s="23">
        <v>44774</v>
      </c>
      <c r="G230" s="23">
        <v>44803</v>
      </c>
      <c r="H230" s="211"/>
      <c r="I230" s="37">
        <v>0.1</v>
      </c>
      <c r="J230" s="37"/>
      <c r="K230" s="37"/>
      <c r="L230" s="37"/>
      <c r="M230" s="37"/>
      <c r="N230" s="37"/>
      <c r="O230" s="37"/>
      <c r="P230" s="37"/>
      <c r="Q230" s="37"/>
      <c r="R230" s="37"/>
      <c r="S230" s="37"/>
      <c r="T230" s="37"/>
      <c r="U230" s="37"/>
      <c r="V230" s="37"/>
      <c r="W230" s="37"/>
      <c r="X230" s="37">
        <v>1</v>
      </c>
      <c r="Y230" s="37"/>
      <c r="Z230" s="37"/>
      <c r="AA230" s="37"/>
      <c r="AB230" s="37"/>
      <c r="AC230" s="37"/>
      <c r="AD230" s="37"/>
      <c r="AE230" s="37"/>
      <c r="AF230" s="37"/>
      <c r="AG230" s="37"/>
      <c r="AH230" s="37">
        <f t="shared" si="13"/>
        <v>1</v>
      </c>
      <c r="AI230" s="40">
        <f t="shared" si="13"/>
        <v>0</v>
      </c>
      <c r="AJ230" s="22" t="s">
        <v>588</v>
      </c>
      <c r="AK230" s="43" t="s">
        <v>78</v>
      </c>
      <c r="AL230" s="43" t="s">
        <v>78</v>
      </c>
      <c r="AM230" s="41" t="s">
        <v>301</v>
      </c>
      <c r="AN230" s="41" t="s">
        <v>302</v>
      </c>
      <c r="AO230" s="41" t="s">
        <v>559</v>
      </c>
      <c r="AP230" s="24" t="s">
        <v>303</v>
      </c>
      <c r="AQ230" s="72"/>
    </row>
    <row r="231" spans="1:43" s="42" customFormat="1" ht="42.75" hidden="1">
      <c r="A231" s="38" t="s">
        <v>37</v>
      </c>
      <c r="B231" s="39" t="s">
        <v>422</v>
      </c>
      <c r="C231" s="39">
        <v>424</v>
      </c>
      <c r="D231" s="22" t="s">
        <v>586</v>
      </c>
      <c r="E231" s="22" t="s">
        <v>590</v>
      </c>
      <c r="F231" s="23">
        <v>44652</v>
      </c>
      <c r="G231" s="23">
        <v>44681</v>
      </c>
      <c r="H231" s="211"/>
      <c r="I231" s="37">
        <v>0.2</v>
      </c>
      <c r="J231" s="37"/>
      <c r="K231" s="37"/>
      <c r="L231" s="37"/>
      <c r="M231" s="37"/>
      <c r="N231" s="37"/>
      <c r="O231" s="37"/>
      <c r="P231" s="37">
        <v>1</v>
      </c>
      <c r="Q231" s="37"/>
      <c r="R231" s="37"/>
      <c r="S231" s="37"/>
      <c r="T231" s="37"/>
      <c r="U231" s="37"/>
      <c r="V231" s="37"/>
      <c r="W231" s="37"/>
      <c r="X231" s="37"/>
      <c r="Y231" s="37"/>
      <c r="Z231" s="37"/>
      <c r="AA231" s="37"/>
      <c r="AB231" s="37"/>
      <c r="AC231" s="37"/>
      <c r="AD231" s="37"/>
      <c r="AE231" s="37"/>
      <c r="AF231" s="37"/>
      <c r="AG231" s="37"/>
      <c r="AH231" s="37">
        <f>+J231+L231+N231+P231+R231+T231+V231+X231+Z231+AB231+AD231+AF231</f>
        <v>1</v>
      </c>
      <c r="AI231" s="40">
        <f t="shared" si="13"/>
        <v>0</v>
      </c>
      <c r="AJ231" s="22" t="s">
        <v>591</v>
      </c>
      <c r="AK231" s="43" t="s">
        <v>78</v>
      </c>
      <c r="AL231" s="43" t="s">
        <v>78</v>
      </c>
      <c r="AM231" s="41" t="s">
        <v>301</v>
      </c>
      <c r="AN231" s="41" t="s">
        <v>302</v>
      </c>
      <c r="AO231" s="41" t="s">
        <v>559</v>
      </c>
      <c r="AP231" s="24" t="s">
        <v>303</v>
      </c>
      <c r="AQ231" s="72"/>
    </row>
    <row r="232" spans="1:43" s="42" customFormat="1" ht="42.75" hidden="1">
      <c r="A232" s="38" t="s">
        <v>37</v>
      </c>
      <c r="B232" s="39" t="s">
        <v>422</v>
      </c>
      <c r="C232" s="39">
        <v>424</v>
      </c>
      <c r="D232" s="22" t="s">
        <v>586</v>
      </c>
      <c r="E232" s="22" t="s">
        <v>592</v>
      </c>
      <c r="F232" s="23">
        <v>44743</v>
      </c>
      <c r="G232" s="23">
        <v>44773</v>
      </c>
      <c r="H232" s="211"/>
      <c r="I232" s="37">
        <v>0.2</v>
      </c>
      <c r="J232" s="37"/>
      <c r="K232" s="37"/>
      <c r="L232" s="37"/>
      <c r="M232" s="37"/>
      <c r="N232" s="37"/>
      <c r="O232" s="37"/>
      <c r="P232" s="37"/>
      <c r="Q232" s="37"/>
      <c r="R232" s="37"/>
      <c r="S232" s="37"/>
      <c r="T232" s="37"/>
      <c r="U232" s="37"/>
      <c r="V232" s="37">
        <v>1</v>
      </c>
      <c r="W232" s="37"/>
      <c r="X232" s="37"/>
      <c r="Y232" s="37"/>
      <c r="Z232" s="37"/>
      <c r="AA232" s="37"/>
      <c r="AB232" s="37"/>
      <c r="AC232" s="37"/>
      <c r="AD232" s="37"/>
      <c r="AE232" s="37"/>
      <c r="AF232" s="37"/>
      <c r="AG232" s="37"/>
      <c r="AH232" s="37">
        <f t="shared" si="13"/>
        <v>1</v>
      </c>
      <c r="AI232" s="40">
        <f t="shared" si="13"/>
        <v>0</v>
      </c>
      <c r="AJ232" s="22" t="s">
        <v>591</v>
      </c>
      <c r="AK232" s="43" t="s">
        <v>78</v>
      </c>
      <c r="AL232" s="43" t="s">
        <v>78</v>
      </c>
      <c r="AM232" s="41" t="s">
        <v>301</v>
      </c>
      <c r="AN232" s="41" t="s">
        <v>302</v>
      </c>
      <c r="AO232" s="41" t="s">
        <v>559</v>
      </c>
      <c r="AP232" s="24" t="s">
        <v>303</v>
      </c>
      <c r="AQ232" s="72"/>
    </row>
    <row r="233" spans="1:43" s="42" customFormat="1" ht="42.75" hidden="1">
      <c r="A233" s="38" t="s">
        <v>37</v>
      </c>
      <c r="B233" s="39" t="s">
        <v>422</v>
      </c>
      <c r="C233" s="39">
        <v>424</v>
      </c>
      <c r="D233" s="22" t="s">
        <v>586</v>
      </c>
      <c r="E233" s="22" t="s">
        <v>593</v>
      </c>
      <c r="F233" s="23">
        <v>44713</v>
      </c>
      <c r="G233" s="23">
        <v>44742</v>
      </c>
      <c r="H233" s="211"/>
      <c r="I233" s="37">
        <v>0.1</v>
      </c>
      <c r="J233" s="37"/>
      <c r="K233" s="37"/>
      <c r="L233" s="37"/>
      <c r="M233" s="37"/>
      <c r="N233" s="37"/>
      <c r="O233" s="37"/>
      <c r="P233" s="37"/>
      <c r="Q233" s="37"/>
      <c r="R233" s="37"/>
      <c r="S233" s="37"/>
      <c r="T233" s="37">
        <v>1</v>
      </c>
      <c r="U233" s="37"/>
      <c r="V233" s="37"/>
      <c r="W233" s="37"/>
      <c r="X233" s="37"/>
      <c r="Y233" s="37"/>
      <c r="Z233" s="37"/>
      <c r="AA233" s="37"/>
      <c r="AB233" s="37"/>
      <c r="AC233" s="37"/>
      <c r="AD233" s="37"/>
      <c r="AE233" s="37"/>
      <c r="AF233" s="37"/>
      <c r="AG233" s="37"/>
      <c r="AH233" s="37">
        <f t="shared" si="13"/>
        <v>1</v>
      </c>
      <c r="AI233" s="40">
        <f t="shared" si="13"/>
        <v>0</v>
      </c>
      <c r="AJ233" s="22" t="s">
        <v>594</v>
      </c>
      <c r="AK233" s="43" t="s">
        <v>78</v>
      </c>
      <c r="AL233" s="43" t="s">
        <v>78</v>
      </c>
      <c r="AM233" s="41" t="s">
        <v>301</v>
      </c>
      <c r="AN233" s="41" t="s">
        <v>302</v>
      </c>
      <c r="AO233" s="41" t="s">
        <v>559</v>
      </c>
      <c r="AP233" s="24" t="s">
        <v>303</v>
      </c>
      <c r="AQ233" s="72"/>
    </row>
    <row r="234" spans="1:43" s="42" customFormat="1" ht="57.75" hidden="1" customHeight="1">
      <c r="A234" s="38" t="s">
        <v>37</v>
      </c>
      <c r="B234" s="39" t="s">
        <v>422</v>
      </c>
      <c r="C234" s="39">
        <v>424</v>
      </c>
      <c r="D234" s="22" t="s">
        <v>586</v>
      </c>
      <c r="E234" s="22" t="s">
        <v>595</v>
      </c>
      <c r="F234" s="23">
        <v>44805</v>
      </c>
      <c r="G234" s="23">
        <v>44834</v>
      </c>
      <c r="H234" s="211"/>
      <c r="I234" s="37">
        <v>0.1</v>
      </c>
      <c r="J234" s="37"/>
      <c r="K234" s="37"/>
      <c r="L234" s="37"/>
      <c r="M234" s="37"/>
      <c r="N234" s="37"/>
      <c r="O234" s="37"/>
      <c r="P234" s="37"/>
      <c r="Q234" s="37"/>
      <c r="R234" s="37"/>
      <c r="S234" s="37"/>
      <c r="T234" s="37"/>
      <c r="U234" s="37"/>
      <c r="V234" s="37"/>
      <c r="W234" s="37"/>
      <c r="X234" s="37"/>
      <c r="Y234" s="37"/>
      <c r="Z234" s="37">
        <v>1</v>
      </c>
      <c r="AA234" s="37"/>
      <c r="AB234" s="37"/>
      <c r="AC234" s="37"/>
      <c r="AD234" s="37"/>
      <c r="AE234" s="37"/>
      <c r="AF234" s="37"/>
      <c r="AG234" s="37"/>
      <c r="AH234" s="37">
        <f t="shared" si="13"/>
        <v>1</v>
      </c>
      <c r="AI234" s="40">
        <f t="shared" si="13"/>
        <v>0</v>
      </c>
      <c r="AJ234" s="22" t="s">
        <v>594</v>
      </c>
      <c r="AK234" s="43" t="s">
        <v>78</v>
      </c>
      <c r="AL234" s="43" t="s">
        <v>78</v>
      </c>
      <c r="AM234" s="41" t="s">
        <v>301</v>
      </c>
      <c r="AN234" s="41" t="s">
        <v>302</v>
      </c>
      <c r="AO234" s="41" t="s">
        <v>559</v>
      </c>
      <c r="AP234" s="24" t="s">
        <v>303</v>
      </c>
      <c r="AQ234" s="72"/>
    </row>
    <row r="235" spans="1:43" s="42" customFormat="1" ht="42.75" hidden="1">
      <c r="A235" s="38" t="s">
        <v>37</v>
      </c>
      <c r="B235" s="39" t="s">
        <v>422</v>
      </c>
      <c r="C235" s="39">
        <v>424</v>
      </c>
      <c r="D235" s="22" t="s">
        <v>586</v>
      </c>
      <c r="E235" s="22" t="s">
        <v>555</v>
      </c>
      <c r="F235" s="23">
        <v>44713</v>
      </c>
      <c r="G235" s="23">
        <v>44742</v>
      </c>
      <c r="H235" s="211"/>
      <c r="I235" s="65">
        <v>0.1</v>
      </c>
      <c r="J235" s="43"/>
      <c r="K235" s="43"/>
      <c r="L235" s="43"/>
      <c r="M235" s="43"/>
      <c r="N235" s="43"/>
      <c r="O235" s="43"/>
      <c r="P235" s="43"/>
      <c r="Q235" s="43"/>
      <c r="R235" s="43"/>
      <c r="S235" s="43"/>
      <c r="T235" s="65">
        <v>1</v>
      </c>
      <c r="U235" s="43"/>
      <c r="V235" s="43"/>
      <c r="W235" s="43"/>
      <c r="X235" s="43"/>
      <c r="Y235" s="43"/>
      <c r="Z235" s="43"/>
      <c r="AA235" s="43"/>
      <c r="AB235" s="43"/>
      <c r="AC235" s="43"/>
      <c r="AD235" s="43"/>
      <c r="AE235" s="43"/>
      <c r="AF235" s="43"/>
      <c r="AG235" s="43"/>
      <c r="AH235" s="37">
        <f t="shared" si="13"/>
        <v>1</v>
      </c>
      <c r="AI235" s="40">
        <f t="shared" si="13"/>
        <v>0</v>
      </c>
      <c r="AJ235" s="22" t="s">
        <v>506</v>
      </c>
      <c r="AK235" s="43" t="s">
        <v>78</v>
      </c>
      <c r="AL235" s="43" t="s">
        <v>78</v>
      </c>
      <c r="AM235" s="41" t="s">
        <v>301</v>
      </c>
      <c r="AN235" s="41" t="s">
        <v>302</v>
      </c>
      <c r="AO235" s="41" t="s">
        <v>559</v>
      </c>
      <c r="AP235" s="24" t="s">
        <v>303</v>
      </c>
      <c r="AQ235" s="72"/>
    </row>
    <row r="236" spans="1:43" s="42" customFormat="1" ht="42.75" hidden="1">
      <c r="A236" s="38" t="s">
        <v>37</v>
      </c>
      <c r="B236" s="39" t="s">
        <v>422</v>
      </c>
      <c r="C236" s="39">
        <v>424</v>
      </c>
      <c r="D236" s="45" t="s">
        <v>586</v>
      </c>
      <c r="E236" s="45" t="s">
        <v>596</v>
      </c>
      <c r="F236" s="23">
        <v>44593</v>
      </c>
      <c r="G236" s="23">
        <v>44907</v>
      </c>
      <c r="H236" s="212"/>
      <c r="I236" s="65">
        <v>0.1</v>
      </c>
      <c r="J236" s="37"/>
      <c r="K236" s="37"/>
      <c r="L236" s="37">
        <v>0.05</v>
      </c>
      <c r="M236" s="37"/>
      <c r="N236" s="37">
        <v>0.1</v>
      </c>
      <c r="O236" s="37"/>
      <c r="P236" s="37">
        <v>0.1</v>
      </c>
      <c r="Q236" s="37"/>
      <c r="R236" s="37">
        <v>0.1</v>
      </c>
      <c r="S236" s="37"/>
      <c r="T236" s="37">
        <v>0.1</v>
      </c>
      <c r="U236" s="37"/>
      <c r="V236" s="37">
        <v>0.1</v>
      </c>
      <c r="W236" s="37"/>
      <c r="X236" s="37">
        <v>0.1</v>
      </c>
      <c r="Y236" s="37"/>
      <c r="Z236" s="37">
        <v>0.1</v>
      </c>
      <c r="AA236" s="37"/>
      <c r="AB236" s="37">
        <v>0.1</v>
      </c>
      <c r="AC236" s="37"/>
      <c r="AD236" s="37">
        <v>0.1</v>
      </c>
      <c r="AE236" s="37"/>
      <c r="AF236" s="37">
        <v>0.05</v>
      </c>
      <c r="AG236" s="37"/>
      <c r="AH236" s="37">
        <f t="shared" si="13"/>
        <v>0.99999999999999989</v>
      </c>
      <c r="AI236" s="40">
        <f t="shared" si="13"/>
        <v>0</v>
      </c>
      <c r="AJ236" s="22" t="s">
        <v>597</v>
      </c>
      <c r="AK236" s="43" t="s">
        <v>78</v>
      </c>
      <c r="AL236" s="43" t="s">
        <v>78</v>
      </c>
      <c r="AM236" s="41" t="s">
        <v>301</v>
      </c>
      <c r="AN236" s="41" t="s">
        <v>302</v>
      </c>
      <c r="AO236" s="41" t="s">
        <v>559</v>
      </c>
      <c r="AP236" s="24" t="s">
        <v>303</v>
      </c>
      <c r="AQ236" s="72"/>
    </row>
    <row r="237" spans="1:43" s="42" customFormat="1" ht="142.5" hidden="1">
      <c r="A237" s="38" t="s">
        <v>395</v>
      </c>
      <c r="B237" s="39" t="s">
        <v>396</v>
      </c>
      <c r="C237" s="39">
        <v>326</v>
      </c>
      <c r="D237" s="22" t="s">
        <v>598</v>
      </c>
      <c r="E237" s="22" t="s">
        <v>599</v>
      </c>
      <c r="F237" s="23">
        <v>44562</v>
      </c>
      <c r="G237" s="23">
        <v>44926</v>
      </c>
      <c r="H237" s="60">
        <f>+I237</f>
        <v>1</v>
      </c>
      <c r="I237" s="37">
        <v>1</v>
      </c>
      <c r="J237" s="37">
        <v>8.3333333333333343E-2</v>
      </c>
      <c r="K237" s="37"/>
      <c r="L237" s="37">
        <v>8.3333333333333343E-2</v>
      </c>
      <c r="M237" s="37"/>
      <c r="N237" s="37">
        <v>8.3333333333333343E-2</v>
      </c>
      <c r="O237" s="37"/>
      <c r="P237" s="37">
        <v>8.3333333333333343E-2</v>
      </c>
      <c r="Q237" s="37"/>
      <c r="R237" s="37">
        <v>8.3333333333333343E-2</v>
      </c>
      <c r="S237" s="37"/>
      <c r="T237" s="37">
        <v>8.3333333333333343E-2</v>
      </c>
      <c r="U237" s="37"/>
      <c r="V237" s="37">
        <v>8.3333333333333343E-2</v>
      </c>
      <c r="W237" s="37"/>
      <c r="X237" s="37">
        <v>8.3333333333333343E-2</v>
      </c>
      <c r="Y237" s="37"/>
      <c r="Z237" s="37">
        <v>8.3333333333333343E-2</v>
      </c>
      <c r="AA237" s="37"/>
      <c r="AB237" s="37">
        <v>8.3333333333333343E-2</v>
      </c>
      <c r="AC237" s="37"/>
      <c r="AD237" s="37">
        <v>8.3333333333333343E-2</v>
      </c>
      <c r="AE237" s="37"/>
      <c r="AF237" s="37">
        <v>8.3333333333333343E-2</v>
      </c>
      <c r="AG237" s="37"/>
      <c r="AH237" s="37">
        <f t="shared" si="13"/>
        <v>1.0000000000000002</v>
      </c>
      <c r="AI237" s="40">
        <f t="shared" si="13"/>
        <v>0</v>
      </c>
      <c r="AJ237" s="22" t="s">
        <v>600</v>
      </c>
      <c r="AK237" s="41">
        <v>17</v>
      </c>
      <c r="AL237" s="196">
        <v>396377767</v>
      </c>
      <c r="AM237" s="41" t="s">
        <v>601</v>
      </c>
      <c r="AN237" s="41" t="s">
        <v>602</v>
      </c>
      <c r="AO237" s="24" t="s">
        <v>603</v>
      </c>
      <c r="AP237" s="24" t="s">
        <v>401</v>
      </c>
      <c r="AQ237" s="72"/>
    </row>
    <row r="238" spans="1:43" s="42" customFormat="1" ht="57" hidden="1" customHeight="1">
      <c r="A238" s="38" t="s">
        <v>395</v>
      </c>
      <c r="B238" s="39" t="s">
        <v>396</v>
      </c>
      <c r="C238" s="39">
        <v>326</v>
      </c>
      <c r="D238" s="22" t="s">
        <v>604</v>
      </c>
      <c r="E238" s="22" t="s">
        <v>605</v>
      </c>
      <c r="F238" s="23">
        <v>44713</v>
      </c>
      <c r="G238" s="23">
        <v>44926</v>
      </c>
      <c r="H238" s="173">
        <f>+I238+I239</f>
        <v>1</v>
      </c>
      <c r="I238" s="37">
        <v>0.5</v>
      </c>
      <c r="J238" s="37"/>
      <c r="K238" s="37"/>
      <c r="L238" s="37"/>
      <c r="M238" s="37"/>
      <c r="N238" s="37"/>
      <c r="O238" s="37"/>
      <c r="P238" s="37"/>
      <c r="Q238" s="37"/>
      <c r="R238" s="37"/>
      <c r="S238" s="37"/>
      <c r="T238" s="37">
        <v>0.5</v>
      </c>
      <c r="U238" s="37"/>
      <c r="V238" s="37"/>
      <c r="W238" s="37"/>
      <c r="X238" s="37"/>
      <c r="Y238" s="37"/>
      <c r="Z238" s="37"/>
      <c r="AA238" s="37"/>
      <c r="AB238" s="37"/>
      <c r="AC238" s="37"/>
      <c r="AD238" s="37">
        <v>0.5</v>
      </c>
      <c r="AE238" s="37"/>
      <c r="AF238" s="37"/>
      <c r="AG238" s="37"/>
      <c r="AH238" s="37">
        <f>+J238+L238+N238+P238+R238+T238+V238+X238+Z238+AB238+AD238+AF238</f>
        <v>1</v>
      </c>
      <c r="AI238" s="40">
        <f>+K238+M238+O238+Q238+S238+U238+W238+Y238+AA238+AC238+AE238+AG238</f>
        <v>0</v>
      </c>
      <c r="AJ238" s="22" t="s">
        <v>606</v>
      </c>
      <c r="AK238" s="43" t="s">
        <v>78</v>
      </c>
      <c r="AL238" s="200"/>
      <c r="AM238" s="41" t="s">
        <v>601</v>
      </c>
      <c r="AN238" s="41" t="s">
        <v>602</v>
      </c>
      <c r="AO238" s="24" t="s">
        <v>603</v>
      </c>
      <c r="AP238" s="24" t="s">
        <v>401</v>
      </c>
      <c r="AQ238" s="72"/>
    </row>
    <row r="239" spans="1:43" s="42" customFormat="1" ht="57" hidden="1" customHeight="1">
      <c r="A239" s="38" t="s">
        <v>395</v>
      </c>
      <c r="B239" s="39" t="s">
        <v>396</v>
      </c>
      <c r="C239" s="39">
        <v>326</v>
      </c>
      <c r="D239" s="22" t="s">
        <v>604</v>
      </c>
      <c r="E239" s="22" t="s">
        <v>607</v>
      </c>
      <c r="F239" s="23">
        <v>44713</v>
      </c>
      <c r="G239" s="23">
        <v>44742</v>
      </c>
      <c r="H239" s="173"/>
      <c r="I239" s="37">
        <v>0.5</v>
      </c>
      <c r="J239" s="37"/>
      <c r="K239" s="37"/>
      <c r="L239" s="37"/>
      <c r="M239" s="37"/>
      <c r="N239" s="37"/>
      <c r="O239" s="37"/>
      <c r="P239" s="37"/>
      <c r="Q239" s="37"/>
      <c r="R239" s="37"/>
      <c r="S239" s="37"/>
      <c r="T239" s="37">
        <v>1</v>
      </c>
      <c r="U239" s="37"/>
      <c r="V239" s="37"/>
      <c r="W239" s="37"/>
      <c r="X239" s="37"/>
      <c r="Y239" s="37"/>
      <c r="Z239" s="37"/>
      <c r="AA239" s="37"/>
      <c r="AB239" s="37"/>
      <c r="AC239" s="37"/>
      <c r="AD239" s="37"/>
      <c r="AE239" s="37"/>
      <c r="AF239" s="37"/>
      <c r="AG239" s="37"/>
      <c r="AH239" s="37">
        <f>+J239+L239+N239+P239+R239+T239+V239+X239+Z239+AB239+AD239+AF239</f>
        <v>1</v>
      </c>
      <c r="AI239" s="40">
        <f>+K239+M239+O239+Q239+S239+U239+W239+Y239+AA239+AC239+AE239+AG239</f>
        <v>0</v>
      </c>
      <c r="AJ239" s="22" t="s">
        <v>608</v>
      </c>
      <c r="AK239" s="43" t="s">
        <v>78</v>
      </c>
      <c r="AL239" s="200"/>
      <c r="AM239" s="41" t="s">
        <v>601</v>
      </c>
      <c r="AN239" s="41" t="s">
        <v>602</v>
      </c>
      <c r="AO239" s="24" t="s">
        <v>603</v>
      </c>
      <c r="AP239" s="24" t="s">
        <v>401</v>
      </c>
      <c r="AQ239" s="72"/>
    </row>
    <row r="240" spans="1:43" s="42" customFormat="1" ht="57.75" hidden="1">
      <c r="A240" s="38" t="s">
        <v>395</v>
      </c>
      <c r="B240" s="39" t="s">
        <v>396</v>
      </c>
      <c r="C240" s="39">
        <v>326</v>
      </c>
      <c r="D240" s="22" t="s">
        <v>609</v>
      </c>
      <c r="E240" s="22" t="s">
        <v>610</v>
      </c>
      <c r="F240" s="23">
        <v>44621</v>
      </c>
      <c r="G240" s="23">
        <v>44681</v>
      </c>
      <c r="H240" s="173">
        <f>+I240+I241+I242+I243+I244</f>
        <v>1</v>
      </c>
      <c r="I240" s="37">
        <v>0.2</v>
      </c>
      <c r="J240" s="37"/>
      <c r="K240" s="37"/>
      <c r="L240" s="37"/>
      <c r="M240" s="37"/>
      <c r="N240" s="37">
        <v>0.5</v>
      </c>
      <c r="O240" s="37"/>
      <c r="P240" s="37">
        <v>0.5</v>
      </c>
      <c r="Q240" s="37"/>
      <c r="R240" s="37"/>
      <c r="S240" s="37"/>
      <c r="T240" s="37"/>
      <c r="U240" s="37"/>
      <c r="V240" s="37"/>
      <c r="W240" s="37"/>
      <c r="X240" s="37"/>
      <c r="Y240" s="37"/>
      <c r="Z240" s="37"/>
      <c r="AA240" s="37"/>
      <c r="AB240" s="37"/>
      <c r="AC240" s="37"/>
      <c r="AD240" s="37"/>
      <c r="AE240" s="37"/>
      <c r="AF240" s="37"/>
      <c r="AG240" s="37"/>
      <c r="AH240" s="37">
        <f t="shared" si="13"/>
        <v>1</v>
      </c>
      <c r="AI240" s="40">
        <f t="shared" si="13"/>
        <v>0</v>
      </c>
      <c r="AJ240" s="22" t="s">
        <v>611</v>
      </c>
      <c r="AK240" s="201">
        <v>1</v>
      </c>
      <c r="AL240" s="197"/>
      <c r="AM240" s="41" t="s">
        <v>601</v>
      </c>
      <c r="AN240" s="41" t="s">
        <v>602</v>
      </c>
      <c r="AO240" s="24" t="s">
        <v>603</v>
      </c>
      <c r="AP240" s="24" t="s">
        <v>401</v>
      </c>
      <c r="AQ240" s="72"/>
    </row>
    <row r="241" spans="1:43" s="42" customFormat="1" ht="57.75" hidden="1">
      <c r="A241" s="38" t="s">
        <v>395</v>
      </c>
      <c r="B241" s="39" t="s">
        <v>396</v>
      </c>
      <c r="C241" s="39">
        <v>326</v>
      </c>
      <c r="D241" s="22" t="s">
        <v>609</v>
      </c>
      <c r="E241" s="22" t="s">
        <v>612</v>
      </c>
      <c r="F241" s="23">
        <v>44652</v>
      </c>
      <c r="G241" s="23">
        <v>44681</v>
      </c>
      <c r="H241" s="173"/>
      <c r="I241" s="37">
        <v>0.2</v>
      </c>
      <c r="J241" s="37"/>
      <c r="K241" s="37"/>
      <c r="L241" s="37"/>
      <c r="M241" s="37"/>
      <c r="N241" s="37"/>
      <c r="O241" s="37"/>
      <c r="P241" s="37">
        <v>1</v>
      </c>
      <c r="Q241" s="37"/>
      <c r="R241" s="37"/>
      <c r="S241" s="37"/>
      <c r="T241" s="37"/>
      <c r="U241" s="37"/>
      <c r="V241" s="37"/>
      <c r="W241" s="37"/>
      <c r="X241" s="37"/>
      <c r="Y241" s="37"/>
      <c r="Z241" s="37"/>
      <c r="AA241" s="37"/>
      <c r="AB241" s="37"/>
      <c r="AC241" s="37"/>
      <c r="AD241" s="37"/>
      <c r="AE241" s="37"/>
      <c r="AF241" s="37"/>
      <c r="AG241" s="37"/>
      <c r="AH241" s="37">
        <f t="shared" si="13"/>
        <v>1</v>
      </c>
      <c r="AI241" s="40">
        <f t="shared" si="13"/>
        <v>0</v>
      </c>
      <c r="AJ241" s="22" t="s">
        <v>613</v>
      </c>
      <c r="AK241" s="201"/>
      <c r="AL241" s="197"/>
      <c r="AM241" s="41" t="s">
        <v>601</v>
      </c>
      <c r="AN241" s="41" t="s">
        <v>602</v>
      </c>
      <c r="AO241" s="24" t="s">
        <v>603</v>
      </c>
      <c r="AP241" s="24" t="s">
        <v>401</v>
      </c>
      <c r="AQ241" s="72"/>
    </row>
    <row r="242" spans="1:43" s="42" customFormat="1" ht="57.75" hidden="1">
      <c r="A242" s="38" t="s">
        <v>395</v>
      </c>
      <c r="B242" s="39" t="s">
        <v>396</v>
      </c>
      <c r="C242" s="39">
        <v>326</v>
      </c>
      <c r="D242" s="22" t="s">
        <v>609</v>
      </c>
      <c r="E242" s="22" t="s">
        <v>614</v>
      </c>
      <c r="F242" s="23">
        <v>44682</v>
      </c>
      <c r="G242" s="23">
        <v>44742</v>
      </c>
      <c r="H242" s="173"/>
      <c r="I242" s="37">
        <v>0.1</v>
      </c>
      <c r="J242" s="37"/>
      <c r="K242" s="37"/>
      <c r="L242" s="37"/>
      <c r="M242" s="37"/>
      <c r="N242" s="37"/>
      <c r="O242" s="37"/>
      <c r="P242" s="37"/>
      <c r="Q242" s="37"/>
      <c r="R242" s="37">
        <v>0.5</v>
      </c>
      <c r="S242" s="37"/>
      <c r="T242" s="37">
        <v>0.5</v>
      </c>
      <c r="U242" s="37"/>
      <c r="V242" s="37"/>
      <c r="W242" s="37"/>
      <c r="X242" s="37"/>
      <c r="Y242" s="37"/>
      <c r="Z242" s="37"/>
      <c r="AA242" s="37"/>
      <c r="AB242" s="37"/>
      <c r="AC242" s="37"/>
      <c r="AD242" s="37"/>
      <c r="AE242" s="37"/>
      <c r="AF242" s="37"/>
      <c r="AG242" s="37"/>
      <c r="AH242" s="37">
        <f t="shared" si="13"/>
        <v>1</v>
      </c>
      <c r="AI242" s="40">
        <f t="shared" si="13"/>
        <v>0</v>
      </c>
      <c r="AJ242" s="22" t="s">
        <v>615</v>
      </c>
      <c r="AK242" s="201"/>
      <c r="AL242" s="197"/>
      <c r="AM242" s="41" t="s">
        <v>601</v>
      </c>
      <c r="AN242" s="41" t="s">
        <v>602</v>
      </c>
      <c r="AO242" s="24" t="s">
        <v>603</v>
      </c>
      <c r="AP242" s="24" t="s">
        <v>401</v>
      </c>
      <c r="AQ242" s="72"/>
    </row>
    <row r="243" spans="1:43" s="42" customFormat="1" ht="57.75" hidden="1">
      <c r="A243" s="38" t="s">
        <v>395</v>
      </c>
      <c r="B243" s="39" t="s">
        <v>396</v>
      </c>
      <c r="C243" s="39">
        <v>326</v>
      </c>
      <c r="D243" s="22" t="s">
        <v>609</v>
      </c>
      <c r="E243" s="22" t="s">
        <v>616</v>
      </c>
      <c r="F243" s="23">
        <v>44713</v>
      </c>
      <c r="G243" s="23">
        <v>44742</v>
      </c>
      <c r="H243" s="173"/>
      <c r="I243" s="37">
        <v>0.4</v>
      </c>
      <c r="J243" s="37"/>
      <c r="K243" s="37"/>
      <c r="L243" s="37"/>
      <c r="M243" s="37"/>
      <c r="N243" s="37"/>
      <c r="O243" s="37"/>
      <c r="P243" s="37"/>
      <c r="Q243" s="37"/>
      <c r="R243" s="37"/>
      <c r="S243" s="37"/>
      <c r="T243" s="37">
        <v>1</v>
      </c>
      <c r="U243" s="37"/>
      <c r="V243" s="37"/>
      <c r="W243" s="37"/>
      <c r="X243" s="37"/>
      <c r="Y243" s="37"/>
      <c r="Z243" s="37"/>
      <c r="AA243" s="37"/>
      <c r="AB243" s="37"/>
      <c r="AC243" s="37"/>
      <c r="AD243" s="37"/>
      <c r="AE243" s="37"/>
      <c r="AF243" s="37"/>
      <c r="AG243" s="37"/>
      <c r="AH243" s="37">
        <f t="shared" si="13"/>
        <v>1</v>
      </c>
      <c r="AI243" s="40">
        <f t="shared" si="13"/>
        <v>0</v>
      </c>
      <c r="AJ243" s="22" t="s">
        <v>617</v>
      </c>
      <c r="AK243" s="201"/>
      <c r="AL243" s="197"/>
      <c r="AM243" s="41" t="s">
        <v>601</v>
      </c>
      <c r="AN243" s="41" t="s">
        <v>602</v>
      </c>
      <c r="AO243" s="24" t="s">
        <v>603</v>
      </c>
      <c r="AP243" s="24" t="s">
        <v>401</v>
      </c>
      <c r="AQ243" s="72"/>
    </row>
    <row r="244" spans="1:43" s="42" customFormat="1" ht="57.75" hidden="1">
      <c r="A244" s="38" t="s">
        <v>395</v>
      </c>
      <c r="B244" s="39" t="s">
        <v>396</v>
      </c>
      <c r="C244" s="39">
        <v>326</v>
      </c>
      <c r="D244" s="22" t="s">
        <v>609</v>
      </c>
      <c r="E244" s="22" t="s">
        <v>618</v>
      </c>
      <c r="F244" s="23">
        <v>44774</v>
      </c>
      <c r="G244" s="23">
        <v>44803</v>
      </c>
      <c r="H244" s="173"/>
      <c r="I244" s="37">
        <v>0.1</v>
      </c>
      <c r="J244" s="37"/>
      <c r="K244" s="37"/>
      <c r="L244" s="37"/>
      <c r="M244" s="37"/>
      <c r="N244" s="37"/>
      <c r="O244" s="37"/>
      <c r="P244" s="37"/>
      <c r="Q244" s="37"/>
      <c r="R244" s="37"/>
      <c r="S244" s="37"/>
      <c r="T244" s="37"/>
      <c r="U244" s="37"/>
      <c r="V244" s="37"/>
      <c r="W244" s="37"/>
      <c r="X244" s="37">
        <v>1</v>
      </c>
      <c r="Y244" s="37"/>
      <c r="Z244" s="37"/>
      <c r="AA244" s="37"/>
      <c r="AB244" s="37"/>
      <c r="AC244" s="37"/>
      <c r="AD244" s="37"/>
      <c r="AE244" s="37"/>
      <c r="AF244" s="37"/>
      <c r="AG244" s="37"/>
      <c r="AH244" s="37">
        <f t="shared" ref="AH244:AI271" si="14">+J244+L244+N244+P244+R244+T244+V244+X244+Z244+AB244+AD244+AF244</f>
        <v>1</v>
      </c>
      <c r="AI244" s="40">
        <f t="shared" si="14"/>
        <v>0</v>
      </c>
      <c r="AJ244" s="22" t="s">
        <v>619</v>
      </c>
      <c r="AK244" s="201"/>
      <c r="AL244" s="198"/>
      <c r="AM244" s="41" t="s">
        <v>601</v>
      </c>
      <c r="AN244" s="41" t="s">
        <v>602</v>
      </c>
      <c r="AO244" s="24" t="s">
        <v>603</v>
      </c>
      <c r="AP244" s="24" t="s">
        <v>401</v>
      </c>
      <c r="AQ244" s="72"/>
    </row>
    <row r="245" spans="1:43" s="42" customFormat="1" ht="71.25" hidden="1">
      <c r="A245" s="38" t="s">
        <v>37</v>
      </c>
      <c r="B245" s="39" t="s">
        <v>422</v>
      </c>
      <c r="C245" s="39">
        <v>432</v>
      </c>
      <c r="D245" s="22" t="s">
        <v>620</v>
      </c>
      <c r="E245" s="22" t="s">
        <v>621</v>
      </c>
      <c r="F245" s="23">
        <v>44593</v>
      </c>
      <c r="G245" s="23">
        <v>44651</v>
      </c>
      <c r="H245" s="173">
        <f>I245+I246+I247+I248</f>
        <v>1</v>
      </c>
      <c r="I245" s="37">
        <v>0.4</v>
      </c>
      <c r="J245" s="37"/>
      <c r="K245" s="37"/>
      <c r="L245" s="37">
        <v>0.5</v>
      </c>
      <c r="M245" s="37"/>
      <c r="N245" s="37">
        <v>0.5</v>
      </c>
      <c r="O245" s="37"/>
      <c r="P245" s="37"/>
      <c r="Q245" s="37"/>
      <c r="R245" s="37"/>
      <c r="S245" s="37"/>
      <c r="T245" s="37"/>
      <c r="U245" s="37"/>
      <c r="V245" s="37"/>
      <c r="W245" s="37"/>
      <c r="X245" s="37"/>
      <c r="Y245" s="37"/>
      <c r="Z245" s="37"/>
      <c r="AA245" s="37"/>
      <c r="AB245" s="37"/>
      <c r="AC245" s="37"/>
      <c r="AD245" s="37"/>
      <c r="AE245" s="37"/>
      <c r="AF245" s="37"/>
      <c r="AG245" s="37"/>
      <c r="AH245" s="37">
        <f t="shared" si="14"/>
        <v>1</v>
      </c>
      <c r="AI245" s="40">
        <f t="shared" si="14"/>
        <v>0</v>
      </c>
      <c r="AJ245" s="22" t="s">
        <v>622</v>
      </c>
      <c r="AK245" s="207">
        <v>0.26</v>
      </c>
      <c r="AL245" s="196">
        <v>268830000</v>
      </c>
      <c r="AM245" s="41" t="s">
        <v>601</v>
      </c>
      <c r="AN245" s="41" t="s">
        <v>602</v>
      </c>
      <c r="AO245" s="24" t="s">
        <v>603</v>
      </c>
      <c r="AP245" s="24" t="s">
        <v>401</v>
      </c>
      <c r="AQ245" s="72"/>
    </row>
    <row r="246" spans="1:43" s="42" customFormat="1" ht="71.25" hidden="1">
      <c r="A246" s="38" t="s">
        <v>37</v>
      </c>
      <c r="B246" s="39" t="s">
        <v>422</v>
      </c>
      <c r="C246" s="39">
        <v>432</v>
      </c>
      <c r="D246" s="22" t="s">
        <v>620</v>
      </c>
      <c r="E246" s="22" t="s">
        <v>623</v>
      </c>
      <c r="F246" s="23">
        <v>44652</v>
      </c>
      <c r="G246" s="23">
        <v>44681</v>
      </c>
      <c r="H246" s="173"/>
      <c r="I246" s="37">
        <v>0.1</v>
      </c>
      <c r="J246" s="37"/>
      <c r="K246" s="37"/>
      <c r="L246" s="37"/>
      <c r="M246" s="37"/>
      <c r="N246" s="37"/>
      <c r="O246" s="37"/>
      <c r="P246" s="37">
        <v>1</v>
      </c>
      <c r="Q246" s="37"/>
      <c r="R246" s="37"/>
      <c r="S246" s="37"/>
      <c r="T246" s="37"/>
      <c r="U246" s="37"/>
      <c r="V246" s="37"/>
      <c r="W246" s="37"/>
      <c r="X246" s="37"/>
      <c r="Y246" s="37"/>
      <c r="Z246" s="37"/>
      <c r="AA246" s="37"/>
      <c r="AB246" s="37"/>
      <c r="AC246" s="37"/>
      <c r="AD246" s="37"/>
      <c r="AE246" s="37"/>
      <c r="AF246" s="37"/>
      <c r="AG246" s="37"/>
      <c r="AH246" s="37">
        <f t="shared" si="14"/>
        <v>1</v>
      </c>
      <c r="AI246" s="40">
        <f t="shared" si="14"/>
        <v>0</v>
      </c>
      <c r="AJ246" s="22" t="s">
        <v>624</v>
      </c>
      <c r="AK246" s="207"/>
      <c r="AL246" s="197"/>
      <c r="AM246" s="41" t="s">
        <v>601</v>
      </c>
      <c r="AN246" s="41" t="s">
        <v>602</v>
      </c>
      <c r="AO246" s="24" t="s">
        <v>603</v>
      </c>
      <c r="AP246" s="24" t="s">
        <v>401</v>
      </c>
      <c r="AQ246" s="72"/>
    </row>
    <row r="247" spans="1:43" s="42" customFormat="1" ht="42.75" hidden="1">
      <c r="A247" s="38" t="s">
        <v>37</v>
      </c>
      <c r="B247" s="39" t="s">
        <v>422</v>
      </c>
      <c r="C247" s="39">
        <v>432</v>
      </c>
      <c r="D247" s="22" t="s">
        <v>620</v>
      </c>
      <c r="E247" s="22" t="s">
        <v>625</v>
      </c>
      <c r="F247" s="23">
        <v>44682</v>
      </c>
      <c r="G247" s="23">
        <v>44712</v>
      </c>
      <c r="H247" s="173"/>
      <c r="I247" s="37">
        <v>0.35</v>
      </c>
      <c r="J247" s="37"/>
      <c r="K247" s="37"/>
      <c r="L247" s="37"/>
      <c r="M247" s="37"/>
      <c r="N247" s="37"/>
      <c r="O247" s="37"/>
      <c r="P247" s="37"/>
      <c r="Q247" s="37"/>
      <c r="R247" s="37">
        <v>1</v>
      </c>
      <c r="S247" s="37"/>
      <c r="T247" s="37"/>
      <c r="U247" s="37"/>
      <c r="V247" s="37"/>
      <c r="W247" s="37"/>
      <c r="X247" s="37"/>
      <c r="Y247" s="37"/>
      <c r="Z247" s="37"/>
      <c r="AA247" s="37"/>
      <c r="AB247" s="37"/>
      <c r="AC247" s="37"/>
      <c r="AD247" s="37"/>
      <c r="AE247" s="37"/>
      <c r="AF247" s="37"/>
      <c r="AG247" s="37"/>
      <c r="AH247" s="37">
        <f t="shared" si="14"/>
        <v>1</v>
      </c>
      <c r="AI247" s="40">
        <f t="shared" si="14"/>
        <v>0</v>
      </c>
      <c r="AJ247" s="22" t="s">
        <v>626</v>
      </c>
      <c r="AK247" s="207"/>
      <c r="AL247" s="197"/>
      <c r="AM247" s="41" t="s">
        <v>601</v>
      </c>
      <c r="AN247" s="41" t="s">
        <v>602</v>
      </c>
      <c r="AO247" s="24" t="s">
        <v>603</v>
      </c>
      <c r="AP247" s="24" t="s">
        <v>401</v>
      </c>
      <c r="AQ247" s="72"/>
    </row>
    <row r="248" spans="1:43" s="42" customFormat="1" ht="42.75" hidden="1">
      <c r="A248" s="38" t="s">
        <v>37</v>
      </c>
      <c r="B248" s="39" t="s">
        <v>422</v>
      </c>
      <c r="C248" s="39">
        <v>432</v>
      </c>
      <c r="D248" s="22" t="s">
        <v>620</v>
      </c>
      <c r="E248" s="22" t="s">
        <v>627</v>
      </c>
      <c r="F248" s="23">
        <v>44713</v>
      </c>
      <c r="G248" s="23">
        <v>44742</v>
      </c>
      <c r="H248" s="173"/>
      <c r="I248" s="37">
        <v>0.15</v>
      </c>
      <c r="J248" s="37"/>
      <c r="K248" s="37"/>
      <c r="L248" s="37"/>
      <c r="M248" s="37"/>
      <c r="N248" s="37"/>
      <c r="O248" s="37"/>
      <c r="P248" s="37"/>
      <c r="Q248" s="37"/>
      <c r="R248" s="37"/>
      <c r="S248" s="37"/>
      <c r="T248" s="37">
        <v>1</v>
      </c>
      <c r="U248" s="37"/>
      <c r="V248" s="37"/>
      <c r="W248" s="37"/>
      <c r="X248" s="37"/>
      <c r="Y248" s="37"/>
      <c r="Z248" s="37"/>
      <c r="AA248" s="37"/>
      <c r="AB248" s="37"/>
      <c r="AC248" s="37"/>
      <c r="AD248" s="37"/>
      <c r="AE248" s="37"/>
      <c r="AF248" s="37"/>
      <c r="AG248" s="37"/>
      <c r="AH248" s="37">
        <f t="shared" si="14"/>
        <v>1</v>
      </c>
      <c r="AI248" s="40">
        <f t="shared" si="14"/>
        <v>0</v>
      </c>
      <c r="AJ248" s="22" t="s">
        <v>628</v>
      </c>
      <c r="AK248" s="207"/>
      <c r="AL248" s="198"/>
      <c r="AM248" s="41" t="s">
        <v>601</v>
      </c>
      <c r="AN248" s="41" t="s">
        <v>602</v>
      </c>
      <c r="AO248" s="24" t="s">
        <v>603</v>
      </c>
      <c r="AP248" s="24" t="s">
        <v>401</v>
      </c>
      <c r="AQ248" s="72"/>
    </row>
    <row r="249" spans="1:43" s="42" customFormat="1" ht="58.5" hidden="1">
      <c r="A249" s="38" t="s">
        <v>37</v>
      </c>
      <c r="B249" s="39" t="s">
        <v>422</v>
      </c>
      <c r="C249" s="39">
        <v>432</v>
      </c>
      <c r="D249" s="22" t="s">
        <v>629</v>
      </c>
      <c r="E249" s="22" t="s">
        <v>630</v>
      </c>
      <c r="F249" s="23">
        <v>44713</v>
      </c>
      <c r="G249" s="23">
        <v>44926</v>
      </c>
      <c r="H249" s="173">
        <f>+I249+I250+I251+I252</f>
        <v>1</v>
      </c>
      <c r="I249" s="37">
        <v>0.25</v>
      </c>
      <c r="J249" s="37"/>
      <c r="K249" s="37"/>
      <c r="L249" s="37"/>
      <c r="M249" s="37"/>
      <c r="N249" s="37"/>
      <c r="O249" s="37"/>
      <c r="P249" s="37"/>
      <c r="Q249" s="37"/>
      <c r="R249" s="37"/>
      <c r="S249" s="37"/>
      <c r="T249" s="37">
        <v>0.5</v>
      </c>
      <c r="U249" s="37"/>
      <c r="V249" s="37"/>
      <c r="W249" s="37"/>
      <c r="X249" s="37"/>
      <c r="Y249" s="37"/>
      <c r="Z249" s="37"/>
      <c r="AA249" s="37"/>
      <c r="AB249" s="37"/>
      <c r="AC249" s="37"/>
      <c r="AD249" s="37">
        <v>0.5</v>
      </c>
      <c r="AE249" s="37"/>
      <c r="AF249" s="37"/>
      <c r="AG249" s="37"/>
      <c r="AH249" s="37">
        <f t="shared" si="14"/>
        <v>1</v>
      </c>
      <c r="AI249" s="40">
        <f t="shared" si="14"/>
        <v>0</v>
      </c>
      <c r="AJ249" s="22" t="s">
        <v>606</v>
      </c>
      <c r="AK249" s="43" t="s">
        <v>78</v>
      </c>
      <c r="AL249" s="43" t="s">
        <v>78</v>
      </c>
      <c r="AM249" s="41" t="s">
        <v>601</v>
      </c>
      <c r="AN249" s="41" t="s">
        <v>602</v>
      </c>
      <c r="AO249" s="24" t="s">
        <v>603</v>
      </c>
      <c r="AP249" s="24" t="s">
        <v>401</v>
      </c>
      <c r="AQ249" s="72"/>
    </row>
    <row r="250" spans="1:43" s="42" customFormat="1" ht="85.5" hidden="1">
      <c r="A250" s="38" t="s">
        <v>37</v>
      </c>
      <c r="B250" s="39" t="s">
        <v>422</v>
      </c>
      <c r="C250" s="39">
        <v>432</v>
      </c>
      <c r="D250" s="22" t="s">
        <v>629</v>
      </c>
      <c r="E250" s="22" t="s">
        <v>631</v>
      </c>
      <c r="F250" s="23">
        <v>44593</v>
      </c>
      <c r="G250" s="23">
        <v>44712</v>
      </c>
      <c r="H250" s="173"/>
      <c r="I250" s="37">
        <v>0.25</v>
      </c>
      <c r="J250" s="37"/>
      <c r="K250" s="37"/>
      <c r="L250" s="37">
        <v>0.25</v>
      </c>
      <c r="M250" s="37"/>
      <c r="N250" s="37">
        <v>0.25</v>
      </c>
      <c r="O250" s="37"/>
      <c r="P250" s="37">
        <v>0.25</v>
      </c>
      <c r="Q250" s="37"/>
      <c r="R250" s="37">
        <v>0.25</v>
      </c>
      <c r="S250" s="37"/>
      <c r="T250" s="37"/>
      <c r="U250" s="37"/>
      <c r="V250" s="37"/>
      <c r="W250" s="37"/>
      <c r="X250" s="37"/>
      <c r="Y250" s="37"/>
      <c r="Z250" s="37"/>
      <c r="AA250" s="37"/>
      <c r="AB250" s="37"/>
      <c r="AC250" s="37"/>
      <c r="AD250" s="37"/>
      <c r="AE250" s="37"/>
      <c r="AF250" s="37"/>
      <c r="AG250" s="37"/>
      <c r="AH250" s="37">
        <f t="shared" si="14"/>
        <v>1</v>
      </c>
      <c r="AI250" s="40">
        <f t="shared" si="14"/>
        <v>0</v>
      </c>
      <c r="AJ250" s="22" t="s">
        <v>632</v>
      </c>
      <c r="AK250" s="43" t="s">
        <v>78</v>
      </c>
      <c r="AL250" s="43" t="s">
        <v>78</v>
      </c>
      <c r="AM250" s="41" t="s">
        <v>601</v>
      </c>
      <c r="AN250" s="41" t="s">
        <v>602</v>
      </c>
      <c r="AO250" s="24" t="s">
        <v>603</v>
      </c>
      <c r="AP250" s="24" t="s">
        <v>401</v>
      </c>
      <c r="AQ250" s="72"/>
    </row>
    <row r="251" spans="1:43" s="42" customFormat="1" ht="58.5" hidden="1">
      <c r="A251" s="38" t="s">
        <v>37</v>
      </c>
      <c r="B251" s="39" t="s">
        <v>422</v>
      </c>
      <c r="C251" s="39">
        <v>432</v>
      </c>
      <c r="D251" s="22" t="s">
        <v>629</v>
      </c>
      <c r="E251" s="22" t="s">
        <v>633</v>
      </c>
      <c r="F251" s="23">
        <v>44713</v>
      </c>
      <c r="G251" s="23">
        <v>44895</v>
      </c>
      <c r="H251" s="173"/>
      <c r="I251" s="37">
        <v>0.25</v>
      </c>
      <c r="J251" s="37"/>
      <c r="K251" s="37"/>
      <c r="L251" s="37"/>
      <c r="M251" s="37"/>
      <c r="N251" s="37"/>
      <c r="O251" s="37"/>
      <c r="P251" s="37"/>
      <c r="Q251" s="37"/>
      <c r="R251" s="37"/>
      <c r="S251" s="37"/>
      <c r="T251" s="37">
        <v>0.3</v>
      </c>
      <c r="U251" s="37"/>
      <c r="V251" s="37"/>
      <c r="W251" s="37"/>
      <c r="X251" s="37"/>
      <c r="Y251" s="37"/>
      <c r="Z251" s="37"/>
      <c r="AA251" s="37"/>
      <c r="AB251" s="37">
        <v>0.35</v>
      </c>
      <c r="AC251" s="37"/>
      <c r="AD251" s="37">
        <v>0.35</v>
      </c>
      <c r="AE251" s="37"/>
      <c r="AF251" s="37"/>
      <c r="AG251" s="37"/>
      <c r="AH251" s="37">
        <f t="shared" si="14"/>
        <v>0.99999999999999989</v>
      </c>
      <c r="AI251" s="40">
        <f t="shared" si="14"/>
        <v>0</v>
      </c>
      <c r="AJ251" s="22" t="s">
        <v>634</v>
      </c>
      <c r="AK251" s="43" t="s">
        <v>78</v>
      </c>
      <c r="AL251" s="43" t="s">
        <v>78</v>
      </c>
      <c r="AM251" s="41" t="s">
        <v>601</v>
      </c>
      <c r="AN251" s="41" t="s">
        <v>602</v>
      </c>
      <c r="AO251" s="24" t="s">
        <v>603</v>
      </c>
      <c r="AP251" s="24" t="s">
        <v>401</v>
      </c>
      <c r="AQ251" s="72"/>
    </row>
    <row r="252" spans="1:43" s="42" customFormat="1" ht="58.5" hidden="1">
      <c r="A252" s="38" t="s">
        <v>37</v>
      </c>
      <c r="B252" s="39" t="s">
        <v>422</v>
      </c>
      <c r="C252" s="39">
        <v>432</v>
      </c>
      <c r="D252" s="22" t="s">
        <v>629</v>
      </c>
      <c r="E252" s="22" t="s">
        <v>635</v>
      </c>
      <c r="F252" s="23">
        <v>44896</v>
      </c>
      <c r="G252" s="23">
        <v>44926</v>
      </c>
      <c r="H252" s="173"/>
      <c r="I252" s="37">
        <v>0.25</v>
      </c>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v>1</v>
      </c>
      <c r="AG252" s="37"/>
      <c r="AH252" s="37">
        <f t="shared" si="14"/>
        <v>1</v>
      </c>
      <c r="AI252" s="40">
        <f t="shared" si="14"/>
        <v>0</v>
      </c>
      <c r="AJ252" s="22" t="s">
        <v>636</v>
      </c>
      <c r="AK252" s="43" t="s">
        <v>78</v>
      </c>
      <c r="AL252" s="43" t="s">
        <v>78</v>
      </c>
      <c r="AM252" s="41" t="s">
        <v>601</v>
      </c>
      <c r="AN252" s="41" t="s">
        <v>602</v>
      </c>
      <c r="AO252" s="24" t="s">
        <v>603</v>
      </c>
      <c r="AP252" s="24" t="s">
        <v>401</v>
      </c>
      <c r="AQ252" s="72"/>
    </row>
    <row r="253" spans="1:43" s="42" customFormat="1" ht="85.5" hidden="1">
      <c r="A253" s="38" t="s">
        <v>37</v>
      </c>
      <c r="B253" s="39" t="s">
        <v>637</v>
      </c>
      <c r="C253" s="39">
        <v>550</v>
      </c>
      <c r="D253" s="22" t="s">
        <v>638</v>
      </c>
      <c r="E253" s="22" t="s">
        <v>639</v>
      </c>
      <c r="F253" s="23">
        <v>44713</v>
      </c>
      <c r="G253" s="23">
        <v>44926</v>
      </c>
      <c r="H253" s="173">
        <f>+I253+I254+I256+I257+I258</f>
        <v>1</v>
      </c>
      <c r="I253" s="37">
        <v>0.15</v>
      </c>
      <c r="J253" s="37"/>
      <c r="K253" s="37"/>
      <c r="L253" s="37"/>
      <c r="M253" s="37"/>
      <c r="N253" s="37"/>
      <c r="O253" s="37"/>
      <c r="P253" s="37"/>
      <c r="Q253" s="37"/>
      <c r="R253" s="37"/>
      <c r="S253" s="37"/>
      <c r="T253" s="37">
        <v>0.5</v>
      </c>
      <c r="U253" s="37"/>
      <c r="V253" s="37"/>
      <c r="W253" s="37"/>
      <c r="X253" s="37"/>
      <c r="Y253" s="37"/>
      <c r="Z253" s="37"/>
      <c r="AA253" s="37"/>
      <c r="AB253" s="37"/>
      <c r="AC253" s="37"/>
      <c r="AD253" s="37">
        <v>0.5</v>
      </c>
      <c r="AE253" s="37"/>
      <c r="AF253" s="37"/>
      <c r="AG253" s="37"/>
      <c r="AH253" s="37">
        <f t="shared" si="14"/>
        <v>1</v>
      </c>
      <c r="AI253" s="40">
        <f t="shared" si="14"/>
        <v>0</v>
      </c>
      <c r="AJ253" s="22" t="s">
        <v>640</v>
      </c>
      <c r="AK253" s="201">
        <v>1</v>
      </c>
      <c r="AL253" s="196">
        <v>126690000</v>
      </c>
      <c r="AM253" s="41" t="s">
        <v>601</v>
      </c>
      <c r="AN253" s="41" t="s">
        <v>602</v>
      </c>
      <c r="AO253" s="24" t="s">
        <v>603</v>
      </c>
      <c r="AP253" s="24" t="s">
        <v>401</v>
      </c>
      <c r="AQ253" s="72"/>
    </row>
    <row r="254" spans="1:43" s="42" customFormat="1" ht="66" customHeight="1">
      <c r="A254" s="69" t="s">
        <v>37</v>
      </c>
      <c r="B254" s="70" t="s">
        <v>637</v>
      </c>
      <c r="C254" s="70">
        <v>550</v>
      </c>
      <c r="D254" s="71" t="s">
        <v>638</v>
      </c>
      <c r="E254" s="71" t="s">
        <v>641</v>
      </c>
      <c r="F254" s="81">
        <v>44621</v>
      </c>
      <c r="G254" s="81">
        <v>44651</v>
      </c>
      <c r="H254" s="173"/>
      <c r="I254" s="68">
        <v>0.25</v>
      </c>
      <c r="J254" s="68"/>
      <c r="K254" s="68"/>
      <c r="L254" s="68"/>
      <c r="M254" s="68"/>
      <c r="N254" s="68">
        <v>1</v>
      </c>
      <c r="O254" s="68"/>
      <c r="P254" s="68"/>
      <c r="Q254" s="68"/>
      <c r="R254" s="68"/>
      <c r="S254" s="68"/>
      <c r="T254" s="68"/>
      <c r="U254" s="68"/>
      <c r="V254" s="68"/>
      <c r="W254" s="68"/>
      <c r="X254" s="68"/>
      <c r="Y254" s="68"/>
      <c r="Z254" s="68"/>
      <c r="AA254" s="68"/>
      <c r="AB254" s="68"/>
      <c r="AC254" s="68"/>
      <c r="AD254" s="68"/>
      <c r="AE254" s="68"/>
      <c r="AF254" s="68"/>
      <c r="AG254" s="68"/>
      <c r="AH254" s="68">
        <f t="shared" si="14"/>
        <v>1</v>
      </c>
      <c r="AI254" s="77">
        <f t="shared" si="14"/>
        <v>0</v>
      </c>
      <c r="AJ254" s="71" t="s">
        <v>642</v>
      </c>
      <c r="AK254" s="201"/>
      <c r="AL254" s="197"/>
      <c r="AM254" s="78" t="s">
        <v>601</v>
      </c>
      <c r="AN254" s="78" t="s">
        <v>602</v>
      </c>
      <c r="AO254" s="79" t="s">
        <v>603</v>
      </c>
      <c r="AP254" s="79" t="s">
        <v>401</v>
      </c>
      <c r="AQ254" s="82"/>
    </row>
    <row r="255" spans="1:43" s="42" customFormat="1" ht="315">
      <c r="A255" s="69" t="s">
        <v>37</v>
      </c>
      <c r="B255" s="70" t="s">
        <v>637</v>
      </c>
      <c r="C255" s="70">
        <v>550</v>
      </c>
      <c r="D255" s="71" t="s">
        <v>638</v>
      </c>
      <c r="E255" s="71" t="s">
        <v>641</v>
      </c>
      <c r="F255" s="93">
        <v>44652</v>
      </c>
      <c r="G255" s="93">
        <v>44681</v>
      </c>
      <c r="H255" s="173"/>
      <c r="I255" s="68">
        <v>0.25</v>
      </c>
      <c r="J255" s="68"/>
      <c r="K255" s="68"/>
      <c r="L255" s="68"/>
      <c r="M255" s="68"/>
      <c r="N255" s="68"/>
      <c r="O255" s="68"/>
      <c r="P255" s="76">
        <v>1</v>
      </c>
      <c r="Q255" s="68"/>
      <c r="R255" s="68"/>
      <c r="S255" s="68"/>
      <c r="T255" s="68"/>
      <c r="U255" s="68"/>
      <c r="V255" s="68"/>
      <c r="W255" s="68"/>
      <c r="X255" s="68"/>
      <c r="Y255" s="68"/>
      <c r="Z255" s="68"/>
      <c r="AA255" s="68"/>
      <c r="AB255" s="68"/>
      <c r="AC255" s="68"/>
      <c r="AD255" s="68"/>
      <c r="AE255" s="68"/>
      <c r="AF255" s="68"/>
      <c r="AG255" s="68"/>
      <c r="AH255" s="68">
        <f>+J255+L255+N255+P255+R255+T255+V255+X255+Z255+AB255+AD255+AF255</f>
        <v>1</v>
      </c>
      <c r="AI255" s="77">
        <f>+K255+M255+O255+Q255+S255+U255+W255+Y255+AA255+AC255+AE255+AG255</f>
        <v>0</v>
      </c>
      <c r="AJ255" s="71" t="s">
        <v>642</v>
      </c>
      <c r="AK255" s="201"/>
      <c r="AL255" s="197"/>
      <c r="AM255" s="78" t="s">
        <v>601</v>
      </c>
      <c r="AN255" s="78" t="s">
        <v>602</v>
      </c>
      <c r="AO255" s="79" t="s">
        <v>603</v>
      </c>
      <c r="AP255" s="79" t="s">
        <v>401</v>
      </c>
      <c r="AQ255" s="69" t="s">
        <v>909</v>
      </c>
    </row>
    <row r="256" spans="1:43" s="42" customFormat="1" ht="43.5" hidden="1">
      <c r="A256" s="38" t="s">
        <v>37</v>
      </c>
      <c r="B256" s="39" t="s">
        <v>637</v>
      </c>
      <c r="C256" s="39">
        <v>550</v>
      </c>
      <c r="D256" s="22" t="s">
        <v>638</v>
      </c>
      <c r="E256" s="22" t="s">
        <v>643</v>
      </c>
      <c r="F256" s="23">
        <v>44652</v>
      </c>
      <c r="G256" s="23">
        <v>44926</v>
      </c>
      <c r="H256" s="173"/>
      <c r="I256" s="37">
        <v>0.3</v>
      </c>
      <c r="J256" s="37"/>
      <c r="K256" s="37"/>
      <c r="L256" s="37"/>
      <c r="M256" s="37"/>
      <c r="N256" s="37"/>
      <c r="O256" s="37"/>
      <c r="P256" s="37">
        <v>0.2</v>
      </c>
      <c r="Q256" s="37"/>
      <c r="R256" s="37"/>
      <c r="S256" s="37"/>
      <c r="T256" s="37">
        <v>0.2</v>
      </c>
      <c r="U256" s="37"/>
      <c r="V256" s="37"/>
      <c r="W256" s="37"/>
      <c r="X256" s="37">
        <v>0.2</v>
      </c>
      <c r="Y256" s="37"/>
      <c r="Z256" s="37"/>
      <c r="AA256" s="37"/>
      <c r="AB256" s="37">
        <v>0.2</v>
      </c>
      <c r="AC256" s="37"/>
      <c r="AD256" s="37"/>
      <c r="AE256" s="37"/>
      <c r="AF256" s="37">
        <v>0.2</v>
      </c>
      <c r="AG256" s="37"/>
      <c r="AH256" s="37">
        <f t="shared" si="14"/>
        <v>1</v>
      </c>
      <c r="AI256" s="40">
        <f t="shared" si="14"/>
        <v>0</v>
      </c>
      <c r="AJ256" s="22" t="s">
        <v>644</v>
      </c>
      <c r="AK256" s="201"/>
      <c r="AL256" s="197"/>
      <c r="AM256" s="41" t="s">
        <v>601</v>
      </c>
      <c r="AN256" s="41" t="s">
        <v>602</v>
      </c>
      <c r="AO256" s="24" t="s">
        <v>603</v>
      </c>
      <c r="AP256" s="24" t="s">
        <v>401</v>
      </c>
      <c r="AQ256" s="72"/>
    </row>
    <row r="257" spans="1:43" s="42" customFormat="1" ht="43.5" hidden="1">
      <c r="A257" s="38" t="s">
        <v>37</v>
      </c>
      <c r="B257" s="39" t="s">
        <v>637</v>
      </c>
      <c r="C257" s="39">
        <v>550</v>
      </c>
      <c r="D257" s="22" t="s">
        <v>638</v>
      </c>
      <c r="E257" s="22" t="s">
        <v>645</v>
      </c>
      <c r="F257" s="23">
        <v>44621</v>
      </c>
      <c r="G257" s="23" t="s">
        <v>646</v>
      </c>
      <c r="H257" s="173"/>
      <c r="I257" s="37">
        <v>0.1</v>
      </c>
      <c r="J257" s="37"/>
      <c r="K257" s="37"/>
      <c r="L257" s="37"/>
      <c r="M257" s="37"/>
      <c r="N257" s="37">
        <v>0.25</v>
      </c>
      <c r="O257" s="37"/>
      <c r="P257" s="37"/>
      <c r="Q257" s="37"/>
      <c r="R257" s="37"/>
      <c r="S257" s="37"/>
      <c r="T257" s="37">
        <v>0.25</v>
      </c>
      <c r="U257" s="37"/>
      <c r="V257" s="37"/>
      <c r="W257" s="37"/>
      <c r="X257" s="37"/>
      <c r="Y257" s="37"/>
      <c r="Z257" s="37">
        <v>0.25</v>
      </c>
      <c r="AA257" s="37"/>
      <c r="AB257" s="37"/>
      <c r="AC257" s="37"/>
      <c r="AD257" s="37"/>
      <c r="AE257" s="37"/>
      <c r="AF257" s="37">
        <v>0.25</v>
      </c>
      <c r="AG257" s="37"/>
      <c r="AH257" s="37">
        <f t="shared" si="14"/>
        <v>1</v>
      </c>
      <c r="AI257" s="40">
        <f t="shared" si="14"/>
        <v>0</v>
      </c>
      <c r="AJ257" s="22" t="s">
        <v>647</v>
      </c>
      <c r="AK257" s="201"/>
      <c r="AL257" s="197"/>
      <c r="AM257" s="41" t="s">
        <v>601</v>
      </c>
      <c r="AN257" s="41" t="s">
        <v>602</v>
      </c>
      <c r="AO257" s="24" t="s">
        <v>603</v>
      </c>
      <c r="AP257" s="24" t="s">
        <v>401</v>
      </c>
      <c r="AQ257" s="72"/>
    </row>
    <row r="258" spans="1:43" s="42" customFormat="1" ht="71.25" hidden="1">
      <c r="A258" s="38" t="s">
        <v>37</v>
      </c>
      <c r="B258" s="39" t="s">
        <v>637</v>
      </c>
      <c r="C258" s="39">
        <v>550</v>
      </c>
      <c r="D258" s="22" t="s">
        <v>638</v>
      </c>
      <c r="E258" s="22" t="s">
        <v>648</v>
      </c>
      <c r="F258" s="23">
        <v>44896</v>
      </c>
      <c r="G258" s="23">
        <v>44926</v>
      </c>
      <c r="H258" s="173"/>
      <c r="I258" s="37">
        <v>0.2</v>
      </c>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v>1</v>
      </c>
      <c r="AG258" s="37"/>
      <c r="AH258" s="37">
        <f t="shared" si="14"/>
        <v>1</v>
      </c>
      <c r="AI258" s="40">
        <f t="shared" si="14"/>
        <v>0</v>
      </c>
      <c r="AJ258" s="22" t="s">
        <v>649</v>
      </c>
      <c r="AK258" s="201"/>
      <c r="AL258" s="198"/>
      <c r="AM258" s="41" t="s">
        <v>601</v>
      </c>
      <c r="AN258" s="41" t="s">
        <v>602</v>
      </c>
      <c r="AO258" s="24" t="s">
        <v>603</v>
      </c>
      <c r="AP258" s="24" t="s">
        <v>401</v>
      </c>
      <c r="AQ258" s="72"/>
    </row>
    <row r="259" spans="1:43" s="42" customFormat="1" ht="100.5" hidden="1" customHeight="1">
      <c r="A259" s="38" t="s">
        <v>37</v>
      </c>
      <c r="B259" s="39" t="s">
        <v>637</v>
      </c>
      <c r="C259" s="39">
        <v>550</v>
      </c>
      <c r="D259" s="22" t="s">
        <v>650</v>
      </c>
      <c r="E259" s="22" t="s">
        <v>651</v>
      </c>
      <c r="F259" s="23">
        <v>44896</v>
      </c>
      <c r="G259" s="23">
        <v>44926</v>
      </c>
      <c r="H259" s="173">
        <f>+I259+I260</f>
        <v>1</v>
      </c>
      <c r="I259" s="37">
        <v>0.5</v>
      </c>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v>1</v>
      </c>
      <c r="AG259" s="37"/>
      <c r="AH259" s="37">
        <f>+J259+L259+N259+P259+R259+T259+V259+X259+Z259+AB259+AD259+AF259</f>
        <v>1</v>
      </c>
      <c r="AI259" s="40">
        <f>+K259+M259+O259+Q259+S259+U259+W259+Y259+AA259+AC259+AE259+AG259</f>
        <v>0</v>
      </c>
      <c r="AJ259" s="22" t="s">
        <v>652</v>
      </c>
      <c r="AK259" s="43" t="s">
        <v>78</v>
      </c>
      <c r="AL259" s="43" t="s">
        <v>78</v>
      </c>
      <c r="AM259" s="41" t="s">
        <v>601</v>
      </c>
      <c r="AN259" s="41" t="s">
        <v>602</v>
      </c>
      <c r="AO259" s="24" t="s">
        <v>603</v>
      </c>
      <c r="AP259" s="24" t="s">
        <v>401</v>
      </c>
      <c r="AQ259" s="72"/>
    </row>
    <row r="260" spans="1:43" s="42" customFormat="1" ht="114.75" hidden="1" customHeight="1">
      <c r="A260" s="38" t="s">
        <v>37</v>
      </c>
      <c r="B260" s="39" t="s">
        <v>637</v>
      </c>
      <c r="C260" s="39">
        <v>550</v>
      </c>
      <c r="D260" s="22" t="s">
        <v>650</v>
      </c>
      <c r="E260" s="22" t="s">
        <v>653</v>
      </c>
      <c r="F260" s="23">
        <v>44713</v>
      </c>
      <c r="G260" s="23" t="s">
        <v>259</v>
      </c>
      <c r="H260" s="173"/>
      <c r="I260" s="37">
        <v>0.5</v>
      </c>
      <c r="J260" s="37"/>
      <c r="K260" s="37"/>
      <c r="L260" s="37"/>
      <c r="M260" s="37"/>
      <c r="N260" s="37"/>
      <c r="O260" s="37"/>
      <c r="P260" s="37"/>
      <c r="Q260" s="37"/>
      <c r="R260" s="37"/>
      <c r="S260" s="37"/>
      <c r="T260" s="37">
        <v>0.5</v>
      </c>
      <c r="U260" s="37"/>
      <c r="V260" s="37"/>
      <c r="W260" s="37"/>
      <c r="X260" s="37"/>
      <c r="Y260" s="37"/>
      <c r="Z260" s="37"/>
      <c r="AA260" s="37"/>
      <c r="AB260" s="37"/>
      <c r="AC260" s="37"/>
      <c r="AD260" s="37">
        <v>0.5</v>
      </c>
      <c r="AE260" s="37"/>
      <c r="AF260" s="37"/>
      <c r="AG260" s="37"/>
      <c r="AH260" s="37">
        <f>+J260+L260+N260+P260+R260+T260+V260+X260+Z260+AB260+AD260+AF260</f>
        <v>1</v>
      </c>
      <c r="AI260" s="40">
        <f>+K260+M260+O260+Q260+S260+U260+W260+Y260+AA260+AC260+AE260+AG260</f>
        <v>0</v>
      </c>
      <c r="AJ260" s="22" t="s">
        <v>654</v>
      </c>
      <c r="AK260" s="43" t="s">
        <v>78</v>
      </c>
      <c r="AL260" s="43" t="s">
        <v>78</v>
      </c>
      <c r="AM260" s="41" t="s">
        <v>601</v>
      </c>
      <c r="AN260" s="41" t="s">
        <v>602</v>
      </c>
      <c r="AO260" s="24" t="s">
        <v>603</v>
      </c>
      <c r="AP260" s="24" t="s">
        <v>401</v>
      </c>
      <c r="AQ260" s="72"/>
    </row>
    <row r="261" spans="1:43" s="42" customFormat="1" ht="64.5" hidden="1" customHeight="1">
      <c r="A261" s="38" t="s">
        <v>395</v>
      </c>
      <c r="B261" s="39" t="s">
        <v>396</v>
      </c>
      <c r="C261" s="39">
        <v>329</v>
      </c>
      <c r="D261" s="22" t="s">
        <v>655</v>
      </c>
      <c r="E261" s="22" t="s">
        <v>656</v>
      </c>
      <c r="F261" s="23">
        <v>44774</v>
      </c>
      <c r="G261" s="23">
        <v>44803</v>
      </c>
      <c r="H261" s="173">
        <f>+I261+I262+I263+I264</f>
        <v>1</v>
      </c>
      <c r="I261" s="37">
        <v>0.1</v>
      </c>
      <c r="J261" s="37"/>
      <c r="K261" s="37"/>
      <c r="L261" s="37"/>
      <c r="M261" s="37"/>
      <c r="N261" s="37"/>
      <c r="O261" s="37"/>
      <c r="P261" s="37"/>
      <c r="Q261" s="37"/>
      <c r="R261" s="37"/>
      <c r="S261" s="37"/>
      <c r="T261" s="37">
        <v>0.5</v>
      </c>
      <c r="U261" s="37"/>
      <c r="V261" s="37"/>
      <c r="W261" s="37"/>
      <c r="X261" s="37">
        <v>0.5</v>
      </c>
      <c r="Y261" s="37"/>
      <c r="Z261" s="37"/>
      <c r="AA261" s="37"/>
      <c r="AB261" s="37"/>
      <c r="AC261" s="37"/>
      <c r="AD261" s="37"/>
      <c r="AE261" s="37"/>
      <c r="AF261" s="37"/>
      <c r="AG261" s="37"/>
      <c r="AH261" s="37">
        <f t="shared" si="14"/>
        <v>1</v>
      </c>
      <c r="AI261" s="40">
        <f t="shared" si="14"/>
        <v>0</v>
      </c>
      <c r="AJ261" s="22" t="s">
        <v>657</v>
      </c>
      <c r="AK261" s="201">
        <v>1</v>
      </c>
      <c r="AL261" s="196">
        <v>1822640634</v>
      </c>
      <c r="AM261" s="41" t="s">
        <v>601</v>
      </c>
      <c r="AN261" s="41" t="s">
        <v>602</v>
      </c>
      <c r="AO261" s="24" t="s">
        <v>603</v>
      </c>
      <c r="AP261" s="24" t="s">
        <v>401</v>
      </c>
      <c r="AQ261" s="72"/>
    </row>
    <row r="262" spans="1:43" s="42" customFormat="1" ht="57.75" hidden="1" customHeight="1">
      <c r="A262" s="38" t="s">
        <v>395</v>
      </c>
      <c r="B262" s="39" t="s">
        <v>396</v>
      </c>
      <c r="C262" s="39">
        <v>329</v>
      </c>
      <c r="D262" s="22" t="s">
        <v>655</v>
      </c>
      <c r="E262" s="22" t="s">
        <v>658</v>
      </c>
      <c r="F262" s="23">
        <v>44593</v>
      </c>
      <c r="G262" s="23">
        <v>44620</v>
      </c>
      <c r="H262" s="173"/>
      <c r="I262" s="37">
        <v>0.2</v>
      </c>
      <c r="J262" s="37"/>
      <c r="K262" s="37"/>
      <c r="L262" s="37">
        <v>1</v>
      </c>
      <c r="M262" s="37"/>
      <c r="N262" s="37"/>
      <c r="O262" s="37"/>
      <c r="P262" s="37"/>
      <c r="Q262" s="37"/>
      <c r="R262" s="37"/>
      <c r="S262" s="37"/>
      <c r="T262" s="37"/>
      <c r="U262" s="37"/>
      <c r="V262" s="37"/>
      <c r="W262" s="37"/>
      <c r="X262" s="37"/>
      <c r="Y262" s="37"/>
      <c r="Z262" s="37"/>
      <c r="AA262" s="37"/>
      <c r="AB262" s="37"/>
      <c r="AC262" s="37"/>
      <c r="AD262" s="37"/>
      <c r="AE262" s="37"/>
      <c r="AF262" s="37"/>
      <c r="AG262" s="37"/>
      <c r="AH262" s="37">
        <f t="shared" si="14"/>
        <v>1</v>
      </c>
      <c r="AI262" s="40">
        <f t="shared" si="14"/>
        <v>0</v>
      </c>
      <c r="AJ262" s="22" t="s">
        <v>659</v>
      </c>
      <c r="AK262" s="201"/>
      <c r="AL262" s="197"/>
      <c r="AM262" s="41" t="s">
        <v>601</v>
      </c>
      <c r="AN262" s="41" t="s">
        <v>602</v>
      </c>
      <c r="AO262" s="24" t="s">
        <v>603</v>
      </c>
      <c r="AP262" s="24" t="s">
        <v>401</v>
      </c>
      <c r="AQ262" s="72"/>
    </row>
    <row r="263" spans="1:43" s="42" customFormat="1" ht="80.25" hidden="1" customHeight="1">
      <c r="A263" s="38" t="s">
        <v>395</v>
      </c>
      <c r="B263" s="39" t="s">
        <v>396</v>
      </c>
      <c r="C263" s="39">
        <v>329</v>
      </c>
      <c r="D263" s="22" t="s">
        <v>655</v>
      </c>
      <c r="E263" s="22" t="s">
        <v>660</v>
      </c>
      <c r="F263" s="23">
        <v>44621</v>
      </c>
      <c r="G263" s="23" t="s">
        <v>646</v>
      </c>
      <c r="H263" s="173"/>
      <c r="I263" s="37">
        <v>0.6</v>
      </c>
      <c r="J263" s="37"/>
      <c r="K263" s="37"/>
      <c r="L263" s="37"/>
      <c r="M263" s="37"/>
      <c r="N263" s="37">
        <v>0.25</v>
      </c>
      <c r="O263" s="37"/>
      <c r="P263" s="37"/>
      <c r="Q263" s="37"/>
      <c r="R263" s="37"/>
      <c r="S263" s="37"/>
      <c r="T263" s="37">
        <v>0.25</v>
      </c>
      <c r="U263" s="37"/>
      <c r="V263" s="37"/>
      <c r="W263" s="37"/>
      <c r="X263" s="37"/>
      <c r="Y263" s="37"/>
      <c r="Z263" s="37">
        <v>0.25</v>
      </c>
      <c r="AA263" s="37"/>
      <c r="AB263" s="37"/>
      <c r="AC263" s="37"/>
      <c r="AD263" s="37"/>
      <c r="AE263" s="37"/>
      <c r="AF263" s="37">
        <v>0.25</v>
      </c>
      <c r="AG263" s="37"/>
      <c r="AH263" s="37">
        <f t="shared" si="14"/>
        <v>1</v>
      </c>
      <c r="AI263" s="40">
        <f t="shared" si="14"/>
        <v>0</v>
      </c>
      <c r="AJ263" s="22" t="s">
        <v>661</v>
      </c>
      <c r="AK263" s="201"/>
      <c r="AL263" s="197"/>
      <c r="AM263" s="41" t="s">
        <v>601</v>
      </c>
      <c r="AN263" s="41" t="s">
        <v>602</v>
      </c>
      <c r="AO263" s="24" t="s">
        <v>603</v>
      </c>
      <c r="AP263" s="24" t="s">
        <v>401</v>
      </c>
      <c r="AQ263" s="72"/>
    </row>
    <row r="264" spans="1:43" s="42" customFormat="1" ht="57" hidden="1">
      <c r="A264" s="38" t="s">
        <v>395</v>
      </c>
      <c r="B264" s="39" t="s">
        <v>396</v>
      </c>
      <c r="C264" s="39">
        <v>329</v>
      </c>
      <c r="D264" s="22" t="s">
        <v>655</v>
      </c>
      <c r="E264" s="22" t="s">
        <v>662</v>
      </c>
      <c r="F264" s="23">
        <v>44896</v>
      </c>
      <c r="G264" s="23">
        <v>44926</v>
      </c>
      <c r="H264" s="173"/>
      <c r="I264" s="37">
        <v>0.1</v>
      </c>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v>1</v>
      </c>
      <c r="AG264" s="37"/>
      <c r="AH264" s="37">
        <f t="shared" si="14"/>
        <v>1</v>
      </c>
      <c r="AI264" s="40">
        <f t="shared" si="14"/>
        <v>0</v>
      </c>
      <c r="AJ264" s="22" t="s">
        <v>663</v>
      </c>
      <c r="AK264" s="201"/>
      <c r="AL264" s="197"/>
      <c r="AM264" s="41" t="s">
        <v>601</v>
      </c>
      <c r="AN264" s="41" t="s">
        <v>602</v>
      </c>
      <c r="AO264" s="24" t="s">
        <v>603</v>
      </c>
      <c r="AP264" s="24" t="s">
        <v>401</v>
      </c>
      <c r="AQ264" s="72"/>
    </row>
    <row r="265" spans="1:43" s="42" customFormat="1" ht="71.25" hidden="1" customHeight="1">
      <c r="A265" s="38" t="s">
        <v>395</v>
      </c>
      <c r="B265" s="39" t="s">
        <v>396</v>
      </c>
      <c r="C265" s="39">
        <v>329</v>
      </c>
      <c r="D265" s="22" t="s">
        <v>664</v>
      </c>
      <c r="E265" s="22" t="s">
        <v>665</v>
      </c>
      <c r="F265" s="23">
        <v>44621</v>
      </c>
      <c r="G265" s="23" t="s">
        <v>646</v>
      </c>
      <c r="H265" s="173">
        <f>SUM(I265:I275)</f>
        <v>1</v>
      </c>
      <c r="I265" s="37">
        <v>0.1</v>
      </c>
      <c r="J265" s="37"/>
      <c r="K265" s="37"/>
      <c r="L265" s="37"/>
      <c r="M265" s="37"/>
      <c r="N265" s="37">
        <v>0.25</v>
      </c>
      <c r="O265" s="37"/>
      <c r="P265" s="37"/>
      <c r="Q265" s="37"/>
      <c r="R265" s="37"/>
      <c r="S265" s="37"/>
      <c r="T265" s="37">
        <v>0.25</v>
      </c>
      <c r="U265" s="37"/>
      <c r="V265" s="37"/>
      <c r="W265" s="37"/>
      <c r="X265" s="37"/>
      <c r="Y265" s="37"/>
      <c r="Z265" s="37">
        <v>0.25</v>
      </c>
      <c r="AA265" s="37"/>
      <c r="AB265" s="37"/>
      <c r="AC265" s="37"/>
      <c r="AD265" s="37"/>
      <c r="AE265" s="37"/>
      <c r="AF265" s="37">
        <v>0.25</v>
      </c>
      <c r="AG265" s="37"/>
      <c r="AH265" s="37">
        <f t="shared" si="14"/>
        <v>1</v>
      </c>
      <c r="AI265" s="40">
        <f t="shared" si="14"/>
        <v>0</v>
      </c>
      <c r="AJ265" s="50" t="s">
        <v>666</v>
      </c>
      <c r="AK265" s="43" t="s">
        <v>78</v>
      </c>
      <c r="AL265" s="197"/>
      <c r="AM265" s="41" t="s">
        <v>601</v>
      </c>
      <c r="AN265" s="41" t="s">
        <v>602</v>
      </c>
      <c r="AO265" s="24" t="s">
        <v>603</v>
      </c>
      <c r="AP265" s="24" t="s">
        <v>401</v>
      </c>
      <c r="AQ265" s="72"/>
    </row>
    <row r="266" spans="1:43" s="42" customFormat="1" ht="58.5" hidden="1" customHeight="1">
      <c r="A266" s="38" t="s">
        <v>395</v>
      </c>
      <c r="B266" s="39" t="s">
        <v>396</v>
      </c>
      <c r="C266" s="39">
        <v>329</v>
      </c>
      <c r="D266" s="22" t="s">
        <v>664</v>
      </c>
      <c r="E266" s="22" t="s">
        <v>667</v>
      </c>
      <c r="F266" s="23">
        <v>44652</v>
      </c>
      <c r="G266" s="23">
        <v>44681</v>
      </c>
      <c r="H266" s="173"/>
      <c r="I266" s="37">
        <v>0.1</v>
      </c>
      <c r="J266" s="37"/>
      <c r="K266" s="37"/>
      <c r="L266" s="37"/>
      <c r="M266" s="37"/>
      <c r="N266" s="37"/>
      <c r="O266" s="37"/>
      <c r="P266" s="37">
        <v>1</v>
      </c>
      <c r="Q266" s="37"/>
      <c r="R266" s="37"/>
      <c r="S266" s="37"/>
      <c r="T266" s="37"/>
      <c r="U266" s="37"/>
      <c r="V266" s="37"/>
      <c r="W266" s="37"/>
      <c r="X266" s="37"/>
      <c r="Y266" s="37"/>
      <c r="Z266" s="37"/>
      <c r="AA266" s="37"/>
      <c r="AB266" s="37"/>
      <c r="AC266" s="37"/>
      <c r="AD266" s="37"/>
      <c r="AE266" s="37"/>
      <c r="AF266" s="37"/>
      <c r="AG266" s="37"/>
      <c r="AH266" s="37">
        <f t="shared" si="14"/>
        <v>1</v>
      </c>
      <c r="AI266" s="40">
        <f t="shared" si="14"/>
        <v>0</v>
      </c>
      <c r="AJ266" s="50" t="s">
        <v>668</v>
      </c>
      <c r="AK266" s="43" t="s">
        <v>78</v>
      </c>
      <c r="AL266" s="197"/>
      <c r="AM266" s="41" t="s">
        <v>601</v>
      </c>
      <c r="AN266" s="41" t="s">
        <v>602</v>
      </c>
      <c r="AO266" s="24" t="s">
        <v>603</v>
      </c>
      <c r="AP266" s="24" t="s">
        <v>401</v>
      </c>
      <c r="AQ266" s="72"/>
    </row>
    <row r="267" spans="1:43" s="42" customFormat="1" ht="58.5" hidden="1" customHeight="1">
      <c r="A267" s="38" t="s">
        <v>395</v>
      </c>
      <c r="B267" s="39" t="s">
        <v>396</v>
      </c>
      <c r="C267" s="39">
        <v>329</v>
      </c>
      <c r="D267" s="22" t="s">
        <v>664</v>
      </c>
      <c r="E267" s="22" t="s">
        <v>669</v>
      </c>
      <c r="F267" s="23">
        <v>44621</v>
      </c>
      <c r="G267" s="23" t="s">
        <v>646</v>
      </c>
      <c r="H267" s="173"/>
      <c r="I267" s="37">
        <v>0.1</v>
      </c>
      <c r="J267" s="37"/>
      <c r="K267" s="37"/>
      <c r="L267" s="37"/>
      <c r="M267" s="37"/>
      <c r="N267" s="37">
        <v>0.25</v>
      </c>
      <c r="O267" s="37"/>
      <c r="P267" s="37"/>
      <c r="Q267" s="37"/>
      <c r="R267" s="37"/>
      <c r="S267" s="37"/>
      <c r="T267" s="37">
        <v>0.25</v>
      </c>
      <c r="U267" s="37"/>
      <c r="V267" s="37"/>
      <c r="W267" s="37"/>
      <c r="X267" s="37"/>
      <c r="Y267" s="37"/>
      <c r="Z267" s="37">
        <v>0.25</v>
      </c>
      <c r="AA267" s="37"/>
      <c r="AB267" s="37"/>
      <c r="AC267" s="37"/>
      <c r="AD267" s="37"/>
      <c r="AE267" s="37"/>
      <c r="AF267" s="37">
        <v>0.25</v>
      </c>
      <c r="AG267" s="37"/>
      <c r="AH267" s="37">
        <f t="shared" si="14"/>
        <v>1</v>
      </c>
      <c r="AI267" s="40">
        <f t="shared" si="14"/>
        <v>0</v>
      </c>
      <c r="AJ267" s="50" t="s">
        <v>670</v>
      </c>
      <c r="AK267" s="43" t="s">
        <v>78</v>
      </c>
      <c r="AL267" s="197"/>
      <c r="AM267" s="41" t="s">
        <v>601</v>
      </c>
      <c r="AN267" s="41" t="s">
        <v>602</v>
      </c>
      <c r="AO267" s="24" t="s">
        <v>603</v>
      </c>
      <c r="AP267" s="24" t="s">
        <v>401</v>
      </c>
      <c r="AQ267" s="72"/>
    </row>
    <row r="268" spans="1:43" s="42" customFormat="1" ht="58.5" hidden="1" customHeight="1">
      <c r="A268" s="38" t="s">
        <v>395</v>
      </c>
      <c r="B268" s="39" t="s">
        <v>396</v>
      </c>
      <c r="C268" s="39">
        <v>329</v>
      </c>
      <c r="D268" s="22" t="s">
        <v>671</v>
      </c>
      <c r="E268" s="22" t="s">
        <v>672</v>
      </c>
      <c r="F268" s="23">
        <v>44621</v>
      </c>
      <c r="G268" s="23" t="s">
        <v>646</v>
      </c>
      <c r="H268" s="173"/>
      <c r="I268" s="37">
        <v>0.1</v>
      </c>
      <c r="J268" s="37"/>
      <c r="K268" s="37"/>
      <c r="L268" s="37"/>
      <c r="M268" s="37"/>
      <c r="N268" s="37">
        <v>0.25</v>
      </c>
      <c r="O268" s="37"/>
      <c r="P268" s="37"/>
      <c r="Q268" s="37"/>
      <c r="R268" s="37"/>
      <c r="S268" s="37"/>
      <c r="T268" s="37">
        <v>0.25</v>
      </c>
      <c r="U268" s="37"/>
      <c r="V268" s="37"/>
      <c r="W268" s="37"/>
      <c r="X268" s="37"/>
      <c r="Y268" s="37"/>
      <c r="Z268" s="37">
        <v>0.25</v>
      </c>
      <c r="AA268" s="37"/>
      <c r="AB268" s="37"/>
      <c r="AC268" s="37"/>
      <c r="AD268" s="37"/>
      <c r="AE268" s="37"/>
      <c r="AF268" s="37">
        <v>0.25</v>
      </c>
      <c r="AG268" s="37"/>
      <c r="AH268" s="37">
        <f t="shared" si="14"/>
        <v>1</v>
      </c>
      <c r="AI268" s="40">
        <f t="shared" si="14"/>
        <v>0</v>
      </c>
      <c r="AJ268" s="50" t="s">
        <v>673</v>
      </c>
      <c r="AK268" s="43" t="s">
        <v>78</v>
      </c>
      <c r="AL268" s="197"/>
      <c r="AM268" s="41" t="s">
        <v>601</v>
      </c>
      <c r="AN268" s="41" t="s">
        <v>602</v>
      </c>
      <c r="AO268" s="24" t="s">
        <v>603</v>
      </c>
      <c r="AP268" s="24" t="s">
        <v>401</v>
      </c>
      <c r="AQ268" s="72"/>
    </row>
    <row r="269" spans="1:43" s="42" customFormat="1" ht="58.5" hidden="1" customHeight="1">
      <c r="A269" s="38" t="s">
        <v>395</v>
      </c>
      <c r="B269" s="39" t="s">
        <v>396</v>
      </c>
      <c r="C269" s="39">
        <v>329</v>
      </c>
      <c r="D269" s="22" t="s">
        <v>664</v>
      </c>
      <c r="E269" s="22" t="s">
        <v>674</v>
      </c>
      <c r="F269" s="23">
        <v>44713</v>
      </c>
      <c r="G269" s="23">
        <v>44742</v>
      </c>
      <c r="H269" s="173"/>
      <c r="I269" s="37">
        <v>0.05</v>
      </c>
      <c r="J269" s="37"/>
      <c r="K269" s="37"/>
      <c r="L269" s="37"/>
      <c r="M269" s="37"/>
      <c r="N269" s="37"/>
      <c r="O269" s="37"/>
      <c r="P269" s="37"/>
      <c r="Q269" s="37"/>
      <c r="R269" s="37"/>
      <c r="S269" s="37"/>
      <c r="T269" s="37">
        <v>1</v>
      </c>
      <c r="U269" s="37"/>
      <c r="V269" s="37"/>
      <c r="W269" s="37"/>
      <c r="X269" s="37"/>
      <c r="Y269" s="37"/>
      <c r="Z269" s="37"/>
      <c r="AA269" s="37"/>
      <c r="AB269" s="37"/>
      <c r="AC269" s="37"/>
      <c r="AD269" s="37"/>
      <c r="AE269" s="37"/>
      <c r="AF269" s="37"/>
      <c r="AG269" s="37"/>
      <c r="AH269" s="37">
        <f t="shared" si="14"/>
        <v>1</v>
      </c>
      <c r="AI269" s="40">
        <f t="shared" si="14"/>
        <v>0</v>
      </c>
      <c r="AJ269" s="50" t="s">
        <v>675</v>
      </c>
      <c r="AK269" s="43" t="s">
        <v>78</v>
      </c>
      <c r="AL269" s="197"/>
      <c r="AM269" s="41" t="s">
        <v>601</v>
      </c>
      <c r="AN269" s="41" t="s">
        <v>602</v>
      </c>
      <c r="AO269" s="24" t="s">
        <v>603</v>
      </c>
      <c r="AP269" s="24" t="s">
        <v>401</v>
      </c>
      <c r="AQ269" s="72"/>
    </row>
    <row r="270" spans="1:43" s="42" customFormat="1" ht="58.5" hidden="1" customHeight="1">
      <c r="A270" s="38" t="s">
        <v>395</v>
      </c>
      <c r="B270" s="39" t="s">
        <v>396</v>
      </c>
      <c r="C270" s="39">
        <v>329</v>
      </c>
      <c r="D270" s="22" t="s">
        <v>664</v>
      </c>
      <c r="E270" s="22" t="s">
        <v>676</v>
      </c>
      <c r="F270" s="23">
        <v>44621</v>
      </c>
      <c r="G270" s="23">
        <v>44742</v>
      </c>
      <c r="H270" s="173"/>
      <c r="I270" s="37">
        <v>0.1</v>
      </c>
      <c r="J270" s="37"/>
      <c r="K270" s="37"/>
      <c r="L270" s="37"/>
      <c r="M270" s="37"/>
      <c r="N270" s="37">
        <v>0.5</v>
      </c>
      <c r="O270" s="37"/>
      <c r="P270" s="37"/>
      <c r="Q270" s="37"/>
      <c r="R270" s="37"/>
      <c r="S270" s="37"/>
      <c r="T270" s="37">
        <v>0.5</v>
      </c>
      <c r="U270" s="37"/>
      <c r="V270" s="37"/>
      <c r="W270" s="37"/>
      <c r="X270" s="37"/>
      <c r="Y270" s="37"/>
      <c r="Z270" s="37"/>
      <c r="AA270" s="37"/>
      <c r="AB270" s="37"/>
      <c r="AC270" s="37"/>
      <c r="AD270" s="37"/>
      <c r="AE270" s="37"/>
      <c r="AF270" s="37"/>
      <c r="AG270" s="37"/>
      <c r="AH270" s="37">
        <f t="shared" si="14"/>
        <v>1</v>
      </c>
      <c r="AI270" s="40">
        <f t="shared" si="14"/>
        <v>0</v>
      </c>
      <c r="AJ270" s="50" t="s">
        <v>677</v>
      </c>
      <c r="AK270" s="43" t="s">
        <v>78</v>
      </c>
      <c r="AL270" s="197"/>
      <c r="AM270" s="41" t="s">
        <v>601</v>
      </c>
      <c r="AN270" s="41" t="s">
        <v>602</v>
      </c>
      <c r="AO270" s="24" t="s">
        <v>603</v>
      </c>
      <c r="AP270" s="24" t="s">
        <v>401</v>
      </c>
      <c r="AQ270" s="72"/>
    </row>
    <row r="271" spans="1:43" s="42" customFormat="1" ht="58.5" hidden="1" customHeight="1">
      <c r="A271" s="38" t="s">
        <v>395</v>
      </c>
      <c r="B271" s="39" t="s">
        <v>396</v>
      </c>
      <c r="C271" s="39">
        <v>329</v>
      </c>
      <c r="D271" s="22" t="s">
        <v>671</v>
      </c>
      <c r="E271" s="22" t="s">
        <v>678</v>
      </c>
      <c r="F271" s="23">
        <v>44743</v>
      </c>
      <c r="G271" s="23">
        <v>44926</v>
      </c>
      <c r="H271" s="173"/>
      <c r="I271" s="37">
        <v>0.1</v>
      </c>
      <c r="J271" s="37"/>
      <c r="K271" s="37"/>
      <c r="L271" s="37"/>
      <c r="M271" s="37"/>
      <c r="N271" s="37"/>
      <c r="O271" s="37"/>
      <c r="P271" s="37"/>
      <c r="Q271" s="37"/>
      <c r="R271" s="37"/>
      <c r="S271" s="37"/>
      <c r="T271" s="37"/>
      <c r="U271" s="37"/>
      <c r="V271" s="37">
        <v>0.3</v>
      </c>
      <c r="W271" s="37"/>
      <c r="X271" s="37"/>
      <c r="Y271" s="37"/>
      <c r="Z271" s="37">
        <v>0.35</v>
      </c>
      <c r="AA271" s="37"/>
      <c r="AB271" s="37"/>
      <c r="AC271" s="37"/>
      <c r="AD271" s="37"/>
      <c r="AE271" s="37"/>
      <c r="AF271" s="37">
        <v>0.35</v>
      </c>
      <c r="AG271" s="37"/>
      <c r="AH271" s="37">
        <f t="shared" si="14"/>
        <v>0.99999999999999989</v>
      </c>
      <c r="AI271" s="40">
        <f t="shared" si="14"/>
        <v>0</v>
      </c>
      <c r="AJ271" s="50" t="s">
        <v>679</v>
      </c>
      <c r="AK271" s="43" t="s">
        <v>78</v>
      </c>
      <c r="AL271" s="197"/>
      <c r="AM271" s="41" t="s">
        <v>601</v>
      </c>
      <c r="AN271" s="41" t="s">
        <v>602</v>
      </c>
      <c r="AO271" s="24" t="s">
        <v>603</v>
      </c>
      <c r="AP271" s="24" t="s">
        <v>401</v>
      </c>
      <c r="AQ271" s="72"/>
    </row>
    <row r="272" spans="1:43" s="42" customFormat="1" ht="58.5" hidden="1" customHeight="1">
      <c r="A272" s="38" t="s">
        <v>395</v>
      </c>
      <c r="B272" s="39" t="s">
        <v>396</v>
      </c>
      <c r="C272" s="39">
        <v>329</v>
      </c>
      <c r="D272" s="22" t="s">
        <v>664</v>
      </c>
      <c r="E272" s="22" t="s">
        <v>680</v>
      </c>
      <c r="F272" s="23">
        <v>44713</v>
      </c>
      <c r="G272" s="23">
        <v>44742</v>
      </c>
      <c r="H272" s="173"/>
      <c r="I272" s="37">
        <v>0.1</v>
      </c>
      <c r="J272" s="37"/>
      <c r="K272" s="37"/>
      <c r="L272" s="37"/>
      <c r="M272" s="37"/>
      <c r="N272" s="37"/>
      <c r="O272" s="37"/>
      <c r="P272" s="37"/>
      <c r="Q272" s="37"/>
      <c r="R272" s="37"/>
      <c r="S272" s="37"/>
      <c r="T272" s="37">
        <v>1</v>
      </c>
      <c r="U272" s="37"/>
      <c r="V272" s="37"/>
      <c r="W272" s="37"/>
      <c r="X272" s="37"/>
      <c r="Y272" s="37"/>
      <c r="Z272" s="37"/>
      <c r="AA272" s="37"/>
      <c r="AB272" s="37"/>
      <c r="AC272" s="37"/>
      <c r="AD272" s="37"/>
      <c r="AE272" s="37"/>
      <c r="AF272" s="37"/>
      <c r="AG272" s="37"/>
      <c r="AH272" s="37">
        <f>+J272+L272+N272+P272+R272+T272+V272+X272+Z272+AB272+AD272+AF272</f>
        <v>1</v>
      </c>
      <c r="AI272" s="40">
        <f>+K272+M272+O272+Q272+S272+U272+W272+Y272+AA272+AC272+AE272+AG272</f>
        <v>0</v>
      </c>
      <c r="AJ272" s="50" t="s">
        <v>681</v>
      </c>
      <c r="AK272" s="43" t="s">
        <v>78</v>
      </c>
      <c r="AL272" s="197"/>
      <c r="AM272" s="41" t="s">
        <v>601</v>
      </c>
      <c r="AN272" s="41" t="s">
        <v>602</v>
      </c>
      <c r="AO272" s="24" t="s">
        <v>603</v>
      </c>
      <c r="AP272" s="24" t="s">
        <v>401</v>
      </c>
      <c r="AQ272" s="72"/>
    </row>
    <row r="273" spans="1:43" s="42" customFormat="1" ht="58.5" hidden="1" customHeight="1">
      <c r="A273" s="38" t="s">
        <v>395</v>
      </c>
      <c r="B273" s="39" t="s">
        <v>396</v>
      </c>
      <c r="C273" s="39">
        <v>329</v>
      </c>
      <c r="D273" s="22" t="s">
        <v>664</v>
      </c>
      <c r="E273" s="22" t="s">
        <v>682</v>
      </c>
      <c r="F273" s="23">
        <v>44593</v>
      </c>
      <c r="G273" s="23">
        <v>44926</v>
      </c>
      <c r="H273" s="173"/>
      <c r="I273" s="37">
        <v>0.05</v>
      </c>
      <c r="J273" s="37"/>
      <c r="K273" s="37"/>
      <c r="L273" s="37">
        <v>0.16666666666666669</v>
      </c>
      <c r="M273" s="37"/>
      <c r="N273" s="37"/>
      <c r="O273" s="37"/>
      <c r="P273" s="37">
        <v>0.16666666666666669</v>
      </c>
      <c r="Q273" s="37"/>
      <c r="R273" s="37"/>
      <c r="S273" s="37"/>
      <c r="T273" s="37">
        <v>0.16666666666666669</v>
      </c>
      <c r="U273" s="37"/>
      <c r="V273" s="37"/>
      <c r="W273" s="37"/>
      <c r="X273" s="37">
        <v>0.16666666666666669</v>
      </c>
      <c r="Y273" s="37"/>
      <c r="Z273" s="37"/>
      <c r="AA273" s="37"/>
      <c r="AB273" s="37">
        <v>0.16666666666666669</v>
      </c>
      <c r="AC273" s="37"/>
      <c r="AD273" s="37"/>
      <c r="AE273" s="37"/>
      <c r="AF273" s="37">
        <v>0.16666666666666669</v>
      </c>
      <c r="AG273" s="37"/>
      <c r="AH273" s="37">
        <f>+J273+L273+N273+P273+R273+T273+V273+X273+Z273+AB273+AD273+AF273</f>
        <v>1.0000000000000002</v>
      </c>
      <c r="AI273" s="40">
        <f>+K273+M273+O273+Q273+S273+U273+W273+Y273+AA273+AC273+AE273+AG273</f>
        <v>0</v>
      </c>
      <c r="AJ273" s="50" t="s">
        <v>683</v>
      </c>
      <c r="AK273" s="43" t="s">
        <v>78</v>
      </c>
      <c r="AL273" s="197"/>
      <c r="AM273" s="41" t="s">
        <v>601</v>
      </c>
      <c r="AN273" s="41" t="s">
        <v>602</v>
      </c>
      <c r="AO273" s="24" t="s">
        <v>603</v>
      </c>
      <c r="AP273" s="24" t="s">
        <v>401</v>
      </c>
      <c r="AQ273" s="72"/>
    </row>
    <row r="274" spans="1:43" s="42" customFormat="1" ht="58.5" hidden="1" customHeight="1">
      <c r="A274" s="38" t="s">
        <v>395</v>
      </c>
      <c r="B274" s="39" t="s">
        <v>396</v>
      </c>
      <c r="C274" s="39">
        <v>329</v>
      </c>
      <c r="D274" s="51" t="s">
        <v>684</v>
      </c>
      <c r="E274" s="52" t="s">
        <v>685</v>
      </c>
      <c r="F274" s="47">
        <v>44621</v>
      </c>
      <c r="G274" s="63" t="s">
        <v>646</v>
      </c>
      <c r="H274" s="173"/>
      <c r="I274" s="64">
        <v>0.1</v>
      </c>
      <c r="J274" s="63" t="s">
        <v>686</v>
      </c>
      <c r="K274" s="63" t="s">
        <v>686</v>
      </c>
      <c r="L274" s="63" t="s">
        <v>686</v>
      </c>
      <c r="M274" s="63" t="s">
        <v>686</v>
      </c>
      <c r="N274" s="64">
        <v>0.25</v>
      </c>
      <c r="O274" s="63" t="s">
        <v>686</v>
      </c>
      <c r="P274" s="63" t="s">
        <v>686</v>
      </c>
      <c r="Q274" s="63" t="s">
        <v>686</v>
      </c>
      <c r="R274" s="63" t="s">
        <v>686</v>
      </c>
      <c r="S274" s="63" t="s">
        <v>686</v>
      </c>
      <c r="T274" s="64">
        <v>0.25</v>
      </c>
      <c r="U274" s="63" t="s">
        <v>686</v>
      </c>
      <c r="V274" s="63" t="s">
        <v>686</v>
      </c>
      <c r="W274" s="63" t="s">
        <v>686</v>
      </c>
      <c r="X274" s="63" t="s">
        <v>686</v>
      </c>
      <c r="Y274" s="63" t="s">
        <v>686</v>
      </c>
      <c r="Z274" s="64">
        <v>0.25</v>
      </c>
      <c r="AA274" s="63" t="s">
        <v>686</v>
      </c>
      <c r="AB274" s="63" t="s">
        <v>686</v>
      </c>
      <c r="AC274" s="63" t="s">
        <v>686</v>
      </c>
      <c r="AD274" s="63" t="s">
        <v>686</v>
      </c>
      <c r="AE274" s="63" t="s">
        <v>686</v>
      </c>
      <c r="AF274" s="64">
        <v>0.25</v>
      </c>
      <c r="AG274" s="63" t="s">
        <v>686</v>
      </c>
      <c r="AH274" s="64">
        <v>1</v>
      </c>
      <c r="AI274" s="53">
        <v>0</v>
      </c>
      <c r="AJ274" s="54" t="s">
        <v>687</v>
      </c>
      <c r="AK274" s="43" t="s">
        <v>78</v>
      </c>
      <c r="AL274" s="197"/>
      <c r="AM274" s="41" t="s">
        <v>601</v>
      </c>
      <c r="AN274" s="63" t="s">
        <v>602</v>
      </c>
      <c r="AO274" s="63" t="s">
        <v>603</v>
      </c>
      <c r="AP274" s="63" t="s">
        <v>401</v>
      </c>
      <c r="AQ274" s="72"/>
    </row>
    <row r="275" spans="1:43" s="42" customFormat="1" ht="58.5" hidden="1" customHeight="1">
      <c r="A275" s="38" t="s">
        <v>395</v>
      </c>
      <c r="B275" s="39" t="s">
        <v>396</v>
      </c>
      <c r="C275" s="39">
        <v>329</v>
      </c>
      <c r="D275" s="22" t="s">
        <v>664</v>
      </c>
      <c r="E275" s="22" t="s">
        <v>688</v>
      </c>
      <c r="F275" s="23">
        <v>44652</v>
      </c>
      <c r="G275" s="23">
        <v>44742</v>
      </c>
      <c r="H275" s="173"/>
      <c r="I275" s="37">
        <v>0.1</v>
      </c>
      <c r="J275" s="37"/>
      <c r="K275" s="37"/>
      <c r="L275" s="37"/>
      <c r="M275" s="37"/>
      <c r="N275" s="37"/>
      <c r="O275" s="37"/>
      <c r="P275" s="37">
        <v>0.5</v>
      </c>
      <c r="Q275" s="37"/>
      <c r="R275" s="37"/>
      <c r="S275" s="37"/>
      <c r="T275" s="37">
        <v>0.5</v>
      </c>
      <c r="U275" s="37"/>
      <c r="V275" s="37"/>
      <c r="W275" s="37"/>
      <c r="X275" s="37"/>
      <c r="Y275" s="37"/>
      <c r="Z275" s="37"/>
      <c r="AA275" s="37"/>
      <c r="AB275" s="37"/>
      <c r="AC275" s="37"/>
      <c r="AD275" s="37"/>
      <c r="AE275" s="37"/>
      <c r="AF275" s="37"/>
      <c r="AG275" s="37"/>
      <c r="AH275" s="37">
        <f t="shared" ref="AH275:AI287" si="15">+J275+L275+N275+P275+R275+T275+V275+X275+Z275+AB275+AD275+AF275</f>
        <v>1</v>
      </c>
      <c r="AI275" s="40">
        <f t="shared" si="15"/>
        <v>0</v>
      </c>
      <c r="AJ275" s="50" t="s">
        <v>689</v>
      </c>
      <c r="AK275" s="43" t="s">
        <v>78</v>
      </c>
      <c r="AL275" s="197"/>
      <c r="AM275" s="41" t="s">
        <v>601</v>
      </c>
      <c r="AN275" s="41" t="s">
        <v>602</v>
      </c>
      <c r="AO275" s="24" t="s">
        <v>603</v>
      </c>
      <c r="AP275" s="24" t="s">
        <v>401</v>
      </c>
      <c r="AQ275" s="72"/>
    </row>
    <row r="276" spans="1:43" s="42" customFormat="1" ht="117.75" hidden="1" customHeight="1">
      <c r="A276" s="38" t="s">
        <v>395</v>
      </c>
      <c r="B276" s="39" t="s">
        <v>396</v>
      </c>
      <c r="C276" s="39">
        <v>329</v>
      </c>
      <c r="D276" s="22" t="s">
        <v>690</v>
      </c>
      <c r="E276" s="22" t="s">
        <v>691</v>
      </c>
      <c r="F276" s="23">
        <v>44621</v>
      </c>
      <c r="G276" s="23">
        <v>44926</v>
      </c>
      <c r="H276" s="210">
        <f>+I276+I277+I278+I279+I280+I281+I282+I283+I284+I285+I286+I287+I288+I289+I290+I291+I292</f>
        <v>1.0000000000000002</v>
      </c>
      <c r="I276" s="37">
        <v>0.1</v>
      </c>
      <c r="J276" s="37"/>
      <c r="K276" s="37"/>
      <c r="L276" s="37"/>
      <c r="M276" s="37"/>
      <c r="N276" s="37">
        <v>0.25</v>
      </c>
      <c r="O276" s="37"/>
      <c r="P276" s="37"/>
      <c r="Q276" s="37"/>
      <c r="R276" s="37"/>
      <c r="S276" s="37"/>
      <c r="T276" s="37">
        <v>0.25</v>
      </c>
      <c r="U276" s="37"/>
      <c r="V276" s="37"/>
      <c r="W276" s="37"/>
      <c r="X276" s="37"/>
      <c r="Y276" s="37"/>
      <c r="Z276" s="37">
        <v>0.25</v>
      </c>
      <c r="AA276" s="37"/>
      <c r="AB276" s="37"/>
      <c r="AC276" s="37"/>
      <c r="AD276" s="37"/>
      <c r="AE276" s="37"/>
      <c r="AF276" s="37">
        <v>0.25</v>
      </c>
      <c r="AG276" s="37"/>
      <c r="AH276" s="37">
        <f t="shared" si="15"/>
        <v>1</v>
      </c>
      <c r="AI276" s="40">
        <f t="shared" si="15"/>
        <v>0</v>
      </c>
      <c r="AJ276" s="22" t="s">
        <v>692</v>
      </c>
      <c r="AK276" s="167">
        <v>1</v>
      </c>
      <c r="AL276" s="197"/>
      <c r="AM276" s="41" t="s">
        <v>601</v>
      </c>
      <c r="AN276" s="41" t="s">
        <v>602</v>
      </c>
      <c r="AO276" s="24" t="s">
        <v>603</v>
      </c>
      <c r="AP276" s="24" t="s">
        <v>401</v>
      </c>
      <c r="AQ276" s="72"/>
    </row>
    <row r="277" spans="1:43" s="42" customFormat="1" ht="102.75" hidden="1" customHeight="1">
      <c r="A277" s="38" t="s">
        <v>395</v>
      </c>
      <c r="B277" s="39" t="s">
        <v>396</v>
      </c>
      <c r="C277" s="39">
        <v>329</v>
      </c>
      <c r="D277" s="22" t="s">
        <v>690</v>
      </c>
      <c r="E277" s="22" t="s">
        <v>693</v>
      </c>
      <c r="F277" s="23">
        <v>44713</v>
      </c>
      <c r="G277" s="23">
        <v>44926</v>
      </c>
      <c r="H277" s="211"/>
      <c r="I277" s="37">
        <v>0.05</v>
      </c>
      <c r="J277" s="37"/>
      <c r="K277" s="37"/>
      <c r="L277" s="37"/>
      <c r="M277" s="37"/>
      <c r="N277" s="37"/>
      <c r="O277" s="37"/>
      <c r="P277" s="37">
        <v>0.35</v>
      </c>
      <c r="Q277" s="37"/>
      <c r="R277" s="37"/>
      <c r="S277" s="37"/>
      <c r="T277" s="37"/>
      <c r="U277" s="37"/>
      <c r="V277" s="37"/>
      <c r="W277" s="37"/>
      <c r="X277" s="37"/>
      <c r="Y277" s="37"/>
      <c r="Z277" s="37">
        <v>0.35</v>
      </c>
      <c r="AA277" s="37"/>
      <c r="AB277" s="37"/>
      <c r="AC277" s="37"/>
      <c r="AD277" s="37">
        <v>0.3</v>
      </c>
      <c r="AE277" s="37"/>
      <c r="AF277" s="37"/>
      <c r="AG277" s="37"/>
      <c r="AH277" s="37">
        <f t="shared" si="15"/>
        <v>1</v>
      </c>
      <c r="AI277" s="40">
        <f t="shared" si="15"/>
        <v>0</v>
      </c>
      <c r="AJ277" s="22" t="s">
        <v>694</v>
      </c>
      <c r="AK277" s="168"/>
      <c r="AL277" s="197"/>
      <c r="AM277" s="41" t="s">
        <v>601</v>
      </c>
      <c r="AN277" s="41" t="s">
        <v>602</v>
      </c>
      <c r="AO277" s="24" t="s">
        <v>603</v>
      </c>
      <c r="AP277" s="24" t="s">
        <v>401</v>
      </c>
      <c r="AQ277" s="72"/>
    </row>
    <row r="278" spans="1:43" s="42" customFormat="1" ht="156.75" hidden="1" customHeight="1">
      <c r="A278" s="38" t="s">
        <v>395</v>
      </c>
      <c r="B278" s="39" t="s">
        <v>396</v>
      </c>
      <c r="C278" s="39">
        <v>329</v>
      </c>
      <c r="D278" s="22" t="s">
        <v>695</v>
      </c>
      <c r="E278" s="22" t="s">
        <v>696</v>
      </c>
      <c r="F278" s="23">
        <v>44621</v>
      </c>
      <c r="G278" s="23">
        <v>44926</v>
      </c>
      <c r="H278" s="211"/>
      <c r="I278" s="37">
        <v>0.05</v>
      </c>
      <c r="J278" s="37"/>
      <c r="K278" s="37"/>
      <c r="L278" s="37"/>
      <c r="M278" s="37"/>
      <c r="N278" s="37">
        <v>0.25</v>
      </c>
      <c r="O278" s="37"/>
      <c r="P278" s="37"/>
      <c r="Q278" s="37"/>
      <c r="R278" s="37"/>
      <c r="S278" s="37"/>
      <c r="T278" s="37">
        <v>0.25</v>
      </c>
      <c r="U278" s="37"/>
      <c r="V278" s="37"/>
      <c r="W278" s="37"/>
      <c r="X278" s="37"/>
      <c r="Y278" s="37"/>
      <c r="Z278" s="37">
        <v>0.25</v>
      </c>
      <c r="AA278" s="37"/>
      <c r="AB278" s="37"/>
      <c r="AC278" s="37"/>
      <c r="AD278" s="37">
        <v>0.25</v>
      </c>
      <c r="AE278" s="37"/>
      <c r="AF278" s="37"/>
      <c r="AG278" s="37"/>
      <c r="AH278" s="37">
        <f t="shared" si="15"/>
        <v>1</v>
      </c>
      <c r="AI278" s="40">
        <f t="shared" si="15"/>
        <v>0</v>
      </c>
      <c r="AJ278" s="22" t="s">
        <v>683</v>
      </c>
      <c r="AK278" s="43" t="s">
        <v>78</v>
      </c>
      <c r="AL278" s="197"/>
      <c r="AM278" s="41" t="s">
        <v>601</v>
      </c>
      <c r="AN278" s="41" t="s">
        <v>602</v>
      </c>
      <c r="AO278" s="24" t="s">
        <v>603</v>
      </c>
      <c r="AP278" s="24" t="s">
        <v>401</v>
      </c>
      <c r="AQ278" s="72"/>
    </row>
    <row r="279" spans="1:43" s="42" customFormat="1" ht="115.5" hidden="1" customHeight="1">
      <c r="A279" s="38" t="s">
        <v>395</v>
      </c>
      <c r="B279" s="39" t="s">
        <v>396</v>
      </c>
      <c r="C279" s="39">
        <v>329</v>
      </c>
      <c r="D279" s="22" t="s">
        <v>695</v>
      </c>
      <c r="E279" s="22" t="s">
        <v>697</v>
      </c>
      <c r="F279" s="23">
        <v>44621</v>
      </c>
      <c r="G279" s="23">
        <v>44926</v>
      </c>
      <c r="H279" s="211"/>
      <c r="I279" s="37">
        <v>0.05</v>
      </c>
      <c r="J279" s="37"/>
      <c r="K279" s="37"/>
      <c r="L279" s="37"/>
      <c r="M279" s="37"/>
      <c r="N279" s="37">
        <v>0.25</v>
      </c>
      <c r="O279" s="37"/>
      <c r="P279" s="37"/>
      <c r="Q279" s="37"/>
      <c r="R279" s="37"/>
      <c r="S279" s="37"/>
      <c r="T279" s="37">
        <v>0.25</v>
      </c>
      <c r="U279" s="37"/>
      <c r="V279" s="37"/>
      <c r="W279" s="37"/>
      <c r="X279" s="37"/>
      <c r="Y279" s="37"/>
      <c r="Z279" s="37">
        <v>0.25</v>
      </c>
      <c r="AA279" s="37"/>
      <c r="AB279" s="37"/>
      <c r="AC279" s="37"/>
      <c r="AD279" s="37">
        <v>0.25</v>
      </c>
      <c r="AE279" s="37"/>
      <c r="AF279" s="37"/>
      <c r="AG279" s="37"/>
      <c r="AH279" s="37">
        <f t="shared" si="15"/>
        <v>1</v>
      </c>
      <c r="AI279" s="40">
        <f t="shared" si="15"/>
        <v>0</v>
      </c>
      <c r="AJ279" s="22" t="s">
        <v>698</v>
      </c>
      <c r="AK279" s="43" t="s">
        <v>78</v>
      </c>
      <c r="AL279" s="197"/>
      <c r="AM279" s="41" t="s">
        <v>601</v>
      </c>
      <c r="AN279" s="41" t="s">
        <v>602</v>
      </c>
      <c r="AO279" s="24" t="s">
        <v>603</v>
      </c>
      <c r="AP279" s="24" t="s">
        <v>401</v>
      </c>
      <c r="AQ279" s="72"/>
    </row>
    <row r="280" spans="1:43" s="42" customFormat="1" ht="189.75" hidden="1" customHeight="1">
      <c r="A280" s="38" t="s">
        <v>395</v>
      </c>
      <c r="B280" s="39" t="s">
        <v>396</v>
      </c>
      <c r="C280" s="39">
        <v>329</v>
      </c>
      <c r="D280" s="22" t="s">
        <v>699</v>
      </c>
      <c r="E280" s="22" t="s">
        <v>700</v>
      </c>
      <c r="F280" s="23">
        <v>44621</v>
      </c>
      <c r="G280" s="23">
        <v>44926</v>
      </c>
      <c r="H280" s="211"/>
      <c r="I280" s="37">
        <v>0.05</v>
      </c>
      <c r="J280" s="37"/>
      <c r="K280" s="37"/>
      <c r="L280" s="37"/>
      <c r="M280" s="37"/>
      <c r="N280" s="37">
        <v>0.25</v>
      </c>
      <c r="O280" s="37"/>
      <c r="P280" s="37"/>
      <c r="Q280" s="37"/>
      <c r="R280" s="37"/>
      <c r="S280" s="37"/>
      <c r="T280" s="37">
        <v>0.25</v>
      </c>
      <c r="U280" s="37"/>
      <c r="V280" s="37"/>
      <c r="W280" s="37"/>
      <c r="X280" s="37"/>
      <c r="Y280" s="37"/>
      <c r="Z280" s="37">
        <v>0.25</v>
      </c>
      <c r="AA280" s="37"/>
      <c r="AB280" s="37"/>
      <c r="AC280" s="37"/>
      <c r="AD280" s="37">
        <v>0.25</v>
      </c>
      <c r="AE280" s="37"/>
      <c r="AF280" s="37"/>
      <c r="AG280" s="37"/>
      <c r="AH280" s="37">
        <f t="shared" si="15"/>
        <v>1</v>
      </c>
      <c r="AI280" s="40">
        <f t="shared" si="15"/>
        <v>0</v>
      </c>
      <c r="AJ280" s="22" t="s">
        <v>687</v>
      </c>
      <c r="AK280" s="43" t="s">
        <v>78</v>
      </c>
      <c r="AL280" s="197"/>
      <c r="AM280" s="41" t="s">
        <v>601</v>
      </c>
      <c r="AN280" s="41" t="s">
        <v>602</v>
      </c>
      <c r="AO280" s="24" t="s">
        <v>603</v>
      </c>
      <c r="AP280" s="24" t="s">
        <v>401</v>
      </c>
      <c r="AQ280" s="72"/>
    </row>
    <row r="281" spans="1:43" s="42" customFormat="1" ht="189.75" hidden="1" customHeight="1">
      <c r="A281" s="38" t="s">
        <v>395</v>
      </c>
      <c r="B281" s="39" t="s">
        <v>396</v>
      </c>
      <c r="C281" s="39">
        <v>329</v>
      </c>
      <c r="D281" s="22" t="s">
        <v>701</v>
      </c>
      <c r="E281" s="22" t="s">
        <v>702</v>
      </c>
      <c r="F281" s="23">
        <v>44835</v>
      </c>
      <c r="G281" s="23">
        <v>44865</v>
      </c>
      <c r="H281" s="211"/>
      <c r="I281" s="37">
        <v>0.05</v>
      </c>
      <c r="J281" s="37"/>
      <c r="K281" s="37"/>
      <c r="L281" s="37"/>
      <c r="M281" s="37"/>
      <c r="N281" s="37"/>
      <c r="O281" s="37"/>
      <c r="P281" s="37"/>
      <c r="Q281" s="37"/>
      <c r="R281" s="37"/>
      <c r="S281" s="37"/>
      <c r="T281" s="37"/>
      <c r="U281" s="37"/>
      <c r="V281" s="37"/>
      <c r="W281" s="37"/>
      <c r="X281" s="37"/>
      <c r="Y281" s="37"/>
      <c r="Z281" s="37"/>
      <c r="AA281" s="37"/>
      <c r="AB281" s="37">
        <v>1</v>
      </c>
      <c r="AC281" s="37"/>
      <c r="AD281" s="37"/>
      <c r="AE281" s="37"/>
      <c r="AF281" s="37"/>
      <c r="AG281" s="37"/>
      <c r="AH281" s="37">
        <f t="shared" si="15"/>
        <v>1</v>
      </c>
      <c r="AI281" s="40">
        <f t="shared" si="15"/>
        <v>0</v>
      </c>
      <c r="AJ281" s="22" t="s">
        <v>703</v>
      </c>
      <c r="AK281" s="43" t="s">
        <v>78</v>
      </c>
      <c r="AL281" s="197"/>
      <c r="AM281" s="41" t="s">
        <v>601</v>
      </c>
      <c r="AN281" s="41" t="s">
        <v>602</v>
      </c>
      <c r="AO281" s="24" t="s">
        <v>603</v>
      </c>
      <c r="AP281" s="24" t="s">
        <v>401</v>
      </c>
      <c r="AQ281" s="72"/>
    </row>
    <row r="282" spans="1:43" s="42" customFormat="1" ht="107.25" hidden="1" customHeight="1">
      <c r="A282" s="38" t="s">
        <v>395</v>
      </c>
      <c r="B282" s="39" t="s">
        <v>396</v>
      </c>
      <c r="C282" s="39">
        <v>329</v>
      </c>
      <c r="D282" s="22" t="s">
        <v>690</v>
      </c>
      <c r="E282" s="22" t="s">
        <v>704</v>
      </c>
      <c r="F282" s="23">
        <v>44652</v>
      </c>
      <c r="G282" s="23">
        <v>44926</v>
      </c>
      <c r="H282" s="211"/>
      <c r="I282" s="37">
        <v>0.05</v>
      </c>
      <c r="J282" s="37"/>
      <c r="K282" s="37"/>
      <c r="L282" s="37"/>
      <c r="M282" s="37"/>
      <c r="N282" s="37"/>
      <c r="O282" s="37"/>
      <c r="P282" s="37">
        <v>0.35</v>
      </c>
      <c r="Q282" s="37"/>
      <c r="R282" s="37"/>
      <c r="S282" s="37"/>
      <c r="T282" s="37"/>
      <c r="U282" s="37"/>
      <c r="V282" s="37"/>
      <c r="W282" s="37"/>
      <c r="X282" s="37"/>
      <c r="Y282" s="37"/>
      <c r="Z282" s="37">
        <v>0.35</v>
      </c>
      <c r="AA282" s="37"/>
      <c r="AB282" s="37"/>
      <c r="AC282" s="37"/>
      <c r="AD282" s="37">
        <v>0.3</v>
      </c>
      <c r="AE282" s="37"/>
      <c r="AF282" s="37"/>
      <c r="AG282" s="37"/>
      <c r="AH282" s="37">
        <f t="shared" si="15"/>
        <v>1</v>
      </c>
      <c r="AI282" s="40">
        <f t="shared" si="15"/>
        <v>0</v>
      </c>
      <c r="AJ282" s="22" t="s">
        <v>705</v>
      </c>
      <c r="AK282" s="43" t="s">
        <v>78</v>
      </c>
      <c r="AL282" s="197"/>
      <c r="AM282" s="41" t="s">
        <v>601</v>
      </c>
      <c r="AN282" s="41" t="s">
        <v>602</v>
      </c>
      <c r="AO282" s="24" t="s">
        <v>603</v>
      </c>
      <c r="AP282" s="24" t="s">
        <v>401</v>
      </c>
      <c r="AQ282" s="72"/>
    </row>
    <row r="283" spans="1:43" s="42" customFormat="1" ht="201" hidden="1" customHeight="1">
      <c r="A283" s="38" t="s">
        <v>395</v>
      </c>
      <c r="B283" s="39" t="s">
        <v>396</v>
      </c>
      <c r="C283" s="39">
        <v>329</v>
      </c>
      <c r="D283" s="22" t="s">
        <v>701</v>
      </c>
      <c r="E283" s="22" t="s">
        <v>706</v>
      </c>
      <c r="F283" s="23">
        <v>44593</v>
      </c>
      <c r="G283" s="23">
        <v>44651</v>
      </c>
      <c r="H283" s="211"/>
      <c r="I283" s="37">
        <v>0.05</v>
      </c>
      <c r="J283" s="37"/>
      <c r="K283" s="37"/>
      <c r="L283" s="37">
        <v>0.5</v>
      </c>
      <c r="M283" s="37"/>
      <c r="N283" s="37">
        <v>0.5</v>
      </c>
      <c r="O283" s="37"/>
      <c r="P283" s="37"/>
      <c r="Q283" s="37"/>
      <c r="R283" s="37"/>
      <c r="S283" s="37"/>
      <c r="T283" s="37"/>
      <c r="U283" s="37"/>
      <c r="V283" s="37"/>
      <c r="W283" s="37"/>
      <c r="X283" s="37"/>
      <c r="Y283" s="37"/>
      <c r="Z283" s="37"/>
      <c r="AA283" s="37"/>
      <c r="AB283" s="37"/>
      <c r="AC283" s="37"/>
      <c r="AD283" s="37"/>
      <c r="AE283" s="37"/>
      <c r="AF283" s="37"/>
      <c r="AG283" s="37"/>
      <c r="AH283" s="37">
        <f t="shared" si="15"/>
        <v>1</v>
      </c>
      <c r="AI283" s="40">
        <f t="shared" si="15"/>
        <v>0</v>
      </c>
      <c r="AJ283" s="22" t="s">
        <v>707</v>
      </c>
      <c r="AK283" s="43" t="s">
        <v>78</v>
      </c>
      <c r="AL283" s="197"/>
      <c r="AM283" s="41" t="s">
        <v>601</v>
      </c>
      <c r="AN283" s="41" t="s">
        <v>602</v>
      </c>
      <c r="AO283" s="24" t="s">
        <v>603</v>
      </c>
      <c r="AP283" s="24" t="s">
        <v>401</v>
      </c>
      <c r="AQ283" s="72"/>
    </row>
    <row r="284" spans="1:43" s="42" customFormat="1" ht="127.5" hidden="1" customHeight="1">
      <c r="A284" s="38" t="s">
        <v>395</v>
      </c>
      <c r="B284" s="39" t="s">
        <v>396</v>
      </c>
      <c r="C284" s="39">
        <v>329</v>
      </c>
      <c r="D284" s="22" t="s">
        <v>690</v>
      </c>
      <c r="E284" s="22" t="s">
        <v>708</v>
      </c>
      <c r="F284" s="23">
        <v>44562</v>
      </c>
      <c r="G284" s="23">
        <v>44926</v>
      </c>
      <c r="H284" s="211"/>
      <c r="I284" s="37">
        <v>0.05</v>
      </c>
      <c r="J284" s="37">
        <v>8.3333333333333343E-2</v>
      </c>
      <c r="K284" s="37"/>
      <c r="L284" s="37">
        <v>8.3333333333333343E-2</v>
      </c>
      <c r="M284" s="37"/>
      <c r="N284" s="37">
        <v>8.3333333333333343E-2</v>
      </c>
      <c r="O284" s="37"/>
      <c r="P284" s="37">
        <v>8.3333333333333343E-2</v>
      </c>
      <c r="Q284" s="37"/>
      <c r="R284" s="37">
        <v>8.3333333333333343E-2</v>
      </c>
      <c r="S284" s="37"/>
      <c r="T284" s="37">
        <v>8.3333333333333343E-2</v>
      </c>
      <c r="U284" s="37"/>
      <c r="V284" s="37">
        <v>8.3333333333333343E-2</v>
      </c>
      <c r="W284" s="37"/>
      <c r="X284" s="37">
        <v>8.3333333333333343E-2</v>
      </c>
      <c r="Y284" s="37"/>
      <c r="Z284" s="37">
        <v>8.3333333333333343E-2</v>
      </c>
      <c r="AA284" s="37"/>
      <c r="AB284" s="37">
        <v>8.3333333333333343E-2</v>
      </c>
      <c r="AC284" s="37"/>
      <c r="AD284" s="37">
        <v>8.3333333333333343E-2</v>
      </c>
      <c r="AE284" s="37"/>
      <c r="AF284" s="37">
        <v>8.3333333333333343E-2</v>
      </c>
      <c r="AG284" s="37"/>
      <c r="AH284" s="37">
        <f t="shared" si="15"/>
        <v>1.0000000000000002</v>
      </c>
      <c r="AI284" s="40">
        <f t="shared" si="15"/>
        <v>0</v>
      </c>
      <c r="AJ284" s="22" t="s">
        <v>709</v>
      </c>
      <c r="AK284" s="43" t="s">
        <v>78</v>
      </c>
      <c r="AL284" s="197"/>
      <c r="AM284" s="41" t="s">
        <v>601</v>
      </c>
      <c r="AN284" s="41" t="s">
        <v>602</v>
      </c>
      <c r="AO284" s="24" t="s">
        <v>603</v>
      </c>
      <c r="AP284" s="24" t="s">
        <v>401</v>
      </c>
      <c r="AQ284" s="72"/>
    </row>
    <row r="285" spans="1:43" s="42" customFormat="1" ht="108.75" hidden="1" customHeight="1">
      <c r="A285" s="38" t="s">
        <v>395</v>
      </c>
      <c r="B285" s="39" t="s">
        <v>396</v>
      </c>
      <c r="C285" s="39">
        <v>329</v>
      </c>
      <c r="D285" s="22" t="s">
        <v>690</v>
      </c>
      <c r="E285" s="22" t="s">
        <v>710</v>
      </c>
      <c r="F285" s="23">
        <v>44621</v>
      </c>
      <c r="G285" s="23">
        <v>44926</v>
      </c>
      <c r="H285" s="211"/>
      <c r="I285" s="37">
        <v>0.05</v>
      </c>
      <c r="J285" s="37"/>
      <c r="K285" s="37"/>
      <c r="L285" s="37"/>
      <c r="M285" s="37"/>
      <c r="N285" s="37">
        <v>0.25</v>
      </c>
      <c r="O285" s="37"/>
      <c r="P285" s="37"/>
      <c r="Q285" s="37"/>
      <c r="R285" s="37"/>
      <c r="S285" s="37"/>
      <c r="T285" s="37">
        <v>0.25</v>
      </c>
      <c r="U285" s="37"/>
      <c r="V285" s="37"/>
      <c r="W285" s="37"/>
      <c r="X285" s="37"/>
      <c r="Y285" s="37"/>
      <c r="Z285" s="37">
        <v>0.25</v>
      </c>
      <c r="AA285" s="37"/>
      <c r="AB285" s="37"/>
      <c r="AC285" s="37"/>
      <c r="AD285" s="37"/>
      <c r="AE285" s="37"/>
      <c r="AF285" s="37">
        <v>0.25</v>
      </c>
      <c r="AG285" s="37"/>
      <c r="AH285" s="37">
        <f t="shared" si="15"/>
        <v>1</v>
      </c>
      <c r="AI285" s="40">
        <f t="shared" si="15"/>
        <v>0</v>
      </c>
      <c r="AJ285" s="22" t="s">
        <v>711</v>
      </c>
      <c r="AK285" s="43" t="s">
        <v>78</v>
      </c>
      <c r="AL285" s="197"/>
      <c r="AM285" s="41" t="s">
        <v>601</v>
      </c>
      <c r="AN285" s="41" t="s">
        <v>602</v>
      </c>
      <c r="AO285" s="24" t="s">
        <v>603</v>
      </c>
      <c r="AP285" s="24" t="s">
        <v>401</v>
      </c>
      <c r="AQ285" s="72"/>
    </row>
    <row r="286" spans="1:43" s="42" customFormat="1" ht="142.5" hidden="1">
      <c r="A286" s="38" t="s">
        <v>395</v>
      </c>
      <c r="B286" s="39" t="s">
        <v>396</v>
      </c>
      <c r="C286" s="39">
        <v>329</v>
      </c>
      <c r="D286" s="22" t="s">
        <v>690</v>
      </c>
      <c r="E286" s="22" t="s">
        <v>883</v>
      </c>
      <c r="F286" s="23">
        <v>44562</v>
      </c>
      <c r="G286" s="23">
        <v>44926</v>
      </c>
      <c r="H286" s="211"/>
      <c r="I286" s="37">
        <v>0.15</v>
      </c>
      <c r="J286" s="37">
        <v>8.3333333333333343E-2</v>
      </c>
      <c r="K286" s="37"/>
      <c r="L286" s="37">
        <v>8.3333333333333343E-2</v>
      </c>
      <c r="M286" s="37"/>
      <c r="N286" s="37">
        <v>8.3333333333333343E-2</v>
      </c>
      <c r="O286" s="37"/>
      <c r="P286" s="37">
        <v>8.3333333333333343E-2</v>
      </c>
      <c r="Q286" s="37"/>
      <c r="R286" s="37">
        <v>8.3333333333333343E-2</v>
      </c>
      <c r="S286" s="37"/>
      <c r="T286" s="37">
        <v>8.3333333333333343E-2</v>
      </c>
      <c r="U286" s="37"/>
      <c r="V286" s="37">
        <v>8.3333333333333343E-2</v>
      </c>
      <c r="W286" s="37"/>
      <c r="X286" s="37">
        <v>8.3333333333333343E-2</v>
      </c>
      <c r="Y286" s="37"/>
      <c r="Z286" s="37">
        <v>8.3333333333333343E-2</v>
      </c>
      <c r="AA286" s="37"/>
      <c r="AB286" s="37">
        <v>8.3333333333333343E-2</v>
      </c>
      <c r="AC286" s="37"/>
      <c r="AD286" s="37">
        <v>8.3333333333333343E-2</v>
      </c>
      <c r="AE286" s="37"/>
      <c r="AF286" s="37">
        <v>8.3333333333333343E-2</v>
      </c>
      <c r="AG286" s="37"/>
      <c r="AH286" s="37"/>
      <c r="AI286" s="40"/>
      <c r="AJ286" s="22" t="s">
        <v>884</v>
      </c>
      <c r="AK286" s="43" t="s">
        <v>78</v>
      </c>
      <c r="AL286" s="197"/>
      <c r="AM286" s="41" t="s">
        <v>601</v>
      </c>
      <c r="AN286" s="41" t="s">
        <v>602</v>
      </c>
      <c r="AO286" s="24" t="s">
        <v>603</v>
      </c>
      <c r="AP286" s="24" t="s">
        <v>401</v>
      </c>
      <c r="AQ286" s="72"/>
    </row>
    <row r="287" spans="1:43" s="42" customFormat="1" ht="114" hidden="1" customHeight="1">
      <c r="A287" s="38" t="s">
        <v>395</v>
      </c>
      <c r="B287" s="39" t="s">
        <v>396</v>
      </c>
      <c r="C287" s="39">
        <v>329</v>
      </c>
      <c r="D287" s="22" t="s">
        <v>877</v>
      </c>
      <c r="E287" s="22" t="s">
        <v>885</v>
      </c>
      <c r="F287" s="23">
        <v>44713</v>
      </c>
      <c r="G287" s="23">
        <v>44895</v>
      </c>
      <c r="H287" s="211"/>
      <c r="I287" s="37">
        <v>0.05</v>
      </c>
      <c r="J287" s="37"/>
      <c r="K287" s="37"/>
      <c r="L287" s="37"/>
      <c r="M287" s="37"/>
      <c r="N287" s="37"/>
      <c r="O287" s="37"/>
      <c r="P287" s="37"/>
      <c r="Q287" s="37"/>
      <c r="R287" s="37"/>
      <c r="S287" s="37"/>
      <c r="T287" s="37">
        <v>0.5</v>
      </c>
      <c r="U287" s="37"/>
      <c r="V287" s="37"/>
      <c r="W287" s="37"/>
      <c r="X287" s="37"/>
      <c r="Y287" s="37"/>
      <c r="Z287" s="37"/>
      <c r="AA287" s="37"/>
      <c r="AB287" s="37"/>
      <c r="AC287" s="37"/>
      <c r="AD287" s="37">
        <v>0.5</v>
      </c>
      <c r="AE287" s="37"/>
      <c r="AF287" s="37"/>
      <c r="AG287" s="37"/>
      <c r="AH287" s="37">
        <f t="shared" si="15"/>
        <v>1</v>
      </c>
      <c r="AI287" s="40">
        <f t="shared" si="15"/>
        <v>0</v>
      </c>
      <c r="AJ287" s="22" t="s">
        <v>886</v>
      </c>
      <c r="AK287" s="43" t="s">
        <v>78</v>
      </c>
      <c r="AL287" s="197"/>
      <c r="AM287" s="41" t="s">
        <v>601</v>
      </c>
      <c r="AN287" s="41" t="s">
        <v>602</v>
      </c>
      <c r="AO287" s="24" t="s">
        <v>603</v>
      </c>
      <c r="AP287" s="24" t="s">
        <v>401</v>
      </c>
      <c r="AQ287" s="72"/>
    </row>
    <row r="288" spans="1:43" s="42" customFormat="1" ht="86.25" hidden="1">
      <c r="A288" s="38" t="s">
        <v>395</v>
      </c>
      <c r="B288" s="39" t="s">
        <v>396</v>
      </c>
      <c r="C288" s="39">
        <v>329</v>
      </c>
      <c r="D288" s="51" t="s">
        <v>716</v>
      </c>
      <c r="E288" s="52" t="s">
        <v>717</v>
      </c>
      <c r="F288" s="47">
        <v>44713</v>
      </c>
      <c r="G288" s="63" t="s">
        <v>718</v>
      </c>
      <c r="H288" s="211"/>
      <c r="I288" s="64">
        <v>0.05</v>
      </c>
      <c r="J288" s="63" t="s">
        <v>686</v>
      </c>
      <c r="K288" s="63" t="s">
        <v>686</v>
      </c>
      <c r="L288" s="63" t="s">
        <v>686</v>
      </c>
      <c r="M288" s="63" t="s">
        <v>686</v>
      </c>
      <c r="N288" s="63" t="s">
        <v>686</v>
      </c>
      <c r="O288" s="63" t="s">
        <v>686</v>
      </c>
      <c r="P288" s="63" t="s">
        <v>686</v>
      </c>
      <c r="Q288" s="63" t="s">
        <v>686</v>
      </c>
      <c r="R288" s="63" t="s">
        <v>686</v>
      </c>
      <c r="S288" s="63" t="s">
        <v>686</v>
      </c>
      <c r="T288" s="64">
        <v>1</v>
      </c>
      <c r="U288" s="63" t="s">
        <v>686</v>
      </c>
      <c r="V288" s="63" t="s">
        <v>686</v>
      </c>
      <c r="W288" s="63" t="s">
        <v>686</v>
      </c>
      <c r="X288" s="63" t="s">
        <v>686</v>
      </c>
      <c r="Y288" s="63" t="s">
        <v>686</v>
      </c>
      <c r="Z288" s="63" t="s">
        <v>686</v>
      </c>
      <c r="AA288" s="63" t="s">
        <v>686</v>
      </c>
      <c r="AB288" s="63" t="s">
        <v>686</v>
      </c>
      <c r="AC288" s="63" t="s">
        <v>686</v>
      </c>
      <c r="AD288" s="63" t="s">
        <v>686</v>
      </c>
      <c r="AE288" s="63" t="s">
        <v>686</v>
      </c>
      <c r="AF288" s="63" t="s">
        <v>686</v>
      </c>
      <c r="AG288" s="63" t="s">
        <v>686</v>
      </c>
      <c r="AH288" s="64">
        <v>1</v>
      </c>
      <c r="AI288" s="53">
        <v>0</v>
      </c>
      <c r="AJ288" s="55" t="s">
        <v>719</v>
      </c>
      <c r="AK288" s="43" t="s">
        <v>78</v>
      </c>
      <c r="AL288" s="197"/>
      <c r="AM288" s="63" t="s">
        <v>601</v>
      </c>
      <c r="AN288" s="63" t="s">
        <v>602</v>
      </c>
      <c r="AO288" s="63" t="s">
        <v>603</v>
      </c>
      <c r="AP288" s="63" t="s">
        <v>401</v>
      </c>
      <c r="AQ288" s="72"/>
    </row>
    <row r="289" spans="1:43" s="42" customFormat="1" ht="86.25" hidden="1">
      <c r="A289" s="38" t="s">
        <v>395</v>
      </c>
      <c r="B289" s="39" t="s">
        <v>396</v>
      </c>
      <c r="C289" s="39">
        <v>329</v>
      </c>
      <c r="D289" s="51" t="s">
        <v>716</v>
      </c>
      <c r="E289" s="52" t="s">
        <v>720</v>
      </c>
      <c r="F289" s="47">
        <v>44621</v>
      </c>
      <c r="G289" s="47">
        <v>44681</v>
      </c>
      <c r="H289" s="211"/>
      <c r="I289" s="64">
        <v>0.05</v>
      </c>
      <c r="J289" s="63" t="s">
        <v>686</v>
      </c>
      <c r="K289" s="63" t="s">
        <v>686</v>
      </c>
      <c r="L289" s="63" t="s">
        <v>686</v>
      </c>
      <c r="M289" s="63" t="s">
        <v>686</v>
      </c>
      <c r="N289" s="64">
        <v>1</v>
      </c>
      <c r="O289" s="63" t="s">
        <v>686</v>
      </c>
      <c r="P289" s="63" t="s">
        <v>686</v>
      </c>
      <c r="Q289" s="63" t="s">
        <v>686</v>
      </c>
      <c r="R289" s="63" t="s">
        <v>686</v>
      </c>
      <c r="S289" s="63" t="s">
        <v>686</v>
      </c>
      <c r="T289" s="63" t="s">
        <v>686</v>
      </c>
      <c r="U289" s="63" t="s">
        <v>686</v>
      </c>
      <c r="V289" s="63" t="s">
        <v>686</v>
      </c>
      <c r="W289" s="63" t="s">
        <v>686</v>
      </c>
      <c r="X289" s="63" t="s">
        <v>686</v>
      </c>
      <c r="Y289" s="63" t="s">
        <v>686</v>
      </c>
      <c r="Z289" s="63" t="s">
        <v>686</v>
      </c>
      <c r="AA289" s="63" t="s">
        <v>686</v>
      </c>
      <c r="AB289" s="63" t="s">
        <v>686</v>
      </c>
      <c r="AC289" s="63" t="s">
        <v>686</v>
      </c>
      <c r="AD289" s="63" t="s">
        <v>686</v>
      </c>
      <c r="AE289" s="63" t="s">
        <v>686</v>
      </c>
      <c r="AF289" s="63" t="s">
        <v>686</v>
      </c>
      <c r="AG289" s="63" t="s">
        <v>686</v>
      </c>
      <c r="AH289" s="64">
        <v>1</v>
      </c>
      <c r="AI289" s="53">
        <v>0</v>
      </c>
      <c r="AJ289" s="56" t="s">
        <v>721</v>
      </c>
      <c r="AK289" s="43" t="s">
        <v>78</v>
      </c>
      <c r="AL289" s="197"/>
      <c r="AM289" s="57" t="s">
        <v>601</v>
      </c>
      <c r="AN289" s="57" t="s">
        <v>602</v>
      </c>
      <c r="AO289" s="57" t="s">
        <v>603</v>
      </c>
      <c r="AP289" s="57" t="s">
        <v>401</v>
      </c>
      <c r="AQ289" s="72"/>
    </row>
    <row r="290" spans="1:43" s="42" customFormat="1" ht="86.25" hidden="1">
      <c r="A290" s="38" t="s">
        <v>395</v>
      </c>
      <c r="B290" s="39" t="s">
        <v>396</v>
      </c>
      <c r="C290" s="39">
        <v>329</v>
      </c>
      <c r="D290" s="51" t="s">
        <v>716</v>
      </c>
      <c r="E290" s="52" t="s">
        <v>722</v>
      </c>
      <c r="F290" s="47">
        <v>44621</v>
      </c>
      <c r="G290" s="47">
        <v>44926</v>
      </c>
      <c r="H290" s="211"/>
      <c r="I290" s="64">
        <v>0.05</v>
      </c>
      <c r="J290" s="63" t="s">
        <v>686</v>
      </c>
      <c r="K290" s="63" t="s">
        <v>686</v>
      </c>
      <c r="L290" s="63" t="s">
        <v>686</v>
      </c>
      <c r="M290" s="63" t="s">
        <v>686</v>
      </c>
      <c r="N290" s="64">
        <v>0.25</v>
      </c>
      <c r="O290" s="63" t="s">
        <v>686</v>
      </c>
      <c r="P290" s="63" t="s">
        <v>686</v>
      </c>
      <c r="Q290" s="63" t="s">
        <v>686</v>
      </c>
      <c r="R290" s="63" t="s">
        <v>686</v>
      </c>
      <c r="S290" s="63" t="s">
        <v>686</v>
      </c>
      <c r="T290" s="64">
        <v>0.25</v>
      </c>
      <c r="U290" s="63" t="s">
        <v>686</v>
      </c>
      <c r="V290" s="63" t="s">
        <v>686</v>
      </c>
      <c r="W290" s="63" t="s">
        <v>686</v>
      </c>
      <c r="X290" s="63" t="s">
        <v>686</v>
      </c>
      <c r="Y290" s="63" t="s">
        <v>686</v>
      </c>
      <c r="Z290" s="64">
        <v>0.25</v>
      </c>
      <c r="AA290" s="63" t="s">
        <v>686</v>
      </c>
      <c r="AB290" s="63" t="s">
        <v>686</v>
      </c>
      <c r="AC290" s="63" t="s">
        <v>686</v>
      </c>
      <c r="AD290" s="63" t="s">
        <v>686</v>
      </c>
      <c r="AE290" s="63" t="s">
        <v>686</v>
      </c>
      <c r="AF290" s="64">
        <v>0.25</v>
      </c>
      <c r="AG290" s="63" t="s">
        <v>686</v>
      </c>
      <c r="AH290" s="64">
        <v>1</v>
      </c>
      <c r="AI290" s="53">
        <v>0</v>
      </c>
      <c r="AJ290" s="56" t="s">
        <v>721</v>
      </c>
      <c r="AK290" s="43" t="s">
        <v>78</v>
      </c>
      <c r="AL290" s="197"/>
      <c r="AM290" s="57" t="s">
        <v>601</v>
      </c>
      <c r="AN290" s="57" t="s">
        <v>602</v>
      </c>
      <c r="AO290" s="57" t="s">
        <v>603</v>
      </c>
      <c r="AP290" s="57" t="s">
        <v>401</v>
      </c>
      <c r="AQ290" s="72"/>
    </row>
    <row r="291" spans="1:43" s="42" customFormat="1" ht="106.5" hidden="1" customHeight="1">
      <c r="A291" s="38" t="s">
        <v>395</v>
      </c>
      <c r="B291" s="39" t="s">
        <v>396</v>
      </c>
      <c r="C291" s="39">
        <v>329</v>
      </c>
      <c r="D291" s="51" t="s">
        <v>716</v>
      </c>
      <c r="E291" s="52" t="s">
        <v>723</v>
      </c>
      <c r="F291" s="47">
        <v>44713</v>
      </c>
      <c r="G291" s="47">
        <v>44926</v>
      </c>
      <c r="H291" s="211"/>
      <c r="I291" s="64">
        <v>0.05</v>
      </c>
      <c r="J291" s="63" t="s">
        <v>686</v>
      </c>
      <c r="K291" s="63" t="s">
        <v>686</v>
      </c>
      <c r="L291" s="63" t="s">
        <v>686</v>
      </c>
      <c r="M291" s="63" t="s">
        <v>686</v>
      </c>
      <c r="N291" s="63" t="s">
        <v>686</v>
      </c>
      <c r="O291" s="63" t="s">
        <v>686</v>
      </c>
      <c r="P291" s="63" t="s">
        <v>686</v>
      </c>
      <c r="Q291" s="63" t="s">
        <v>686</v>
      </c>
      <c r="R291" s="63" t="s">
        <v>686</v>
      </c>
      <c r="S291" s="63" t="s">
        <v>686</v>
      </c>
      <c r="T291" s="64">
        <v>0.5</v>
      </c>
      <c r="U291" s="63" t="s">
        <v>686</v>
      </c>
      <c r="V291" s="63" t="s">
        <v>686</v>
      </c>
      <c r="W291" s="63" t="s">
        <v>686</v>
      </c>
      <c r="X291" s="63" t="s">
        <v>686</v>
      </c>
      <c r="Y291" s="63" t="s">
        <v>686</v>
      </c>
      <c r="Z291" s="63" t="s">
        <v>686</v>
      </c>
      <c r="AA291" s="63" t="s">
        <v>686</v>
      </c>
      <c r="AB291" s="63" t="s">
        <v>686</v>
      </c>
      <c r="AC291" s="63" t="s">
        <v>686</v>
      </c>
      <c r="AD291" s="64">
        <v>0.5</v>
      </c>
      <c r="AE291" s="63" t="s">
        <v>686</v>
      </c>
      <c r="AF291" s="64"/>
      <c r="AG291" s="63" t="s">
        <v>686</v>
      </c>
      <c r="AH291" s="64">
        <v>1</v>
      </c>
      <c r="AI291" s="53">
        <v>0</v>
      </c>
      <c r="AJ291" s="56" t="s">
        <v>724</v>
      </c>
      <c r="AK291" s="43" t="s">
        <v>78</v>
      </c>
      <c r="AL291" s="197"/>
      <c r="AM291" s="57" t="s">
        <v>601</v>
      </c>
      <c r="AN291" s="57" t="s">
        <v>602</v>
      </c>
      <c r="AO291" s="57" t="s">
        <v>603</v>
      </c>
      <c r="AP291" s="57" t="s">
        <v>401</v>
      </c>
      <c r="AQ291" s="72"/>
    </row>
    <row r="292" spans="1:43" s="42" customFormat="1" ht="103.5" hidden="1" customHeight="1">
      <c r="A292" s="38" t="s">
        <v>395</v>
      </c>
      <c r="B292" s="39" t="s">
        <v>396</v>
      </c>
      <c r="C292" s="39">
        <v>329</v>
      </c>
      <c r="D292" s="22" t="s">
        <v>690</v>
      </c>
      <c r="E292" s="22" t="s">
        <v>725</v>
      </c>
      <c r="F292" s="23">
        <v>44713</v>
      </c>
      <c r="G292" s="23">
        <v>44926</v>
      </c>
      <c r="H292" s="212"/>
      <c r="I292" s="37">
        <v>0.05</v>
      </c>
      <c r="J292" s="37"/>
      <c r="K292" s="37"/>
      <c r="L292" s="37"/>
      <c r="M292" s="37"/>
      <c r="N292" s="37"/>
      <c r="O292" s="37"/>
      <c r="P292" s="37"/>
      <c r="Q292" s="37"/>
      <c r="R292" s="37"/>
      <c r="S292" s="37"/>
      <c r="T292" s="37">
        <v>0.5</v>
      </c>
      <c r="U292" s="37"/>
      <c r="V292" s="37"/>
      <c r="W292" s="37"/>
      <c r="X292" s="37"/>
      <c r="Y292" s="37"/>
      <c r="Z292" s="37"/>
      <c r="AA292" s="37"/>
      <c r="AB292" s="37"/>
      <c r="AC292" s="37"/>
      <c r="AD292" s="37">
        <v>0.5</v>
      </c>
      <c r="AE292" s="37"/>
      <c r="AF292" s="37"/>
      <c r="AG292" s="37"/>
      <c r="AH292" s="37">
        <f t="shared" ref="AH292:AI307" si="16">+J292+L292+N292+P292+R292+T292+V292+X292+Z292+AB292+AD292+AF292</f>
        <v>1</v>
      </c>
      <c r="AI292" s="40">
        <f t="shared" si="16"/>
        <v>0</v>
      </c>
      <c r="AJ292" s="22" t="s">
        <v>726</v>
      </c>
      <c r="AK292" s="43" t="s">
        <v>78</v>
      </c>
      <c r="AL292" s="198"/>
      <c r="AM292" s="41" t="s">
        <v>601</v>
      </c>
      <c r="AN292" s="41" t="s">
        <v>602</v>
      </c>
      <c r="AO292" s="24" t="s">
        <v>603</v>
      </c>
      <c r="AP292" s="24" t="s">
        <v>401</v>
      </c>
      <c r="AQ292" s="72"/>
    </row>
    <row r="293" spans="1:43" s="42" customFormat="1" ht="105.75" hidden="1" customHeight="1">
      <c r="A293" s="38" t="s">
        <v>37</v>
      </c>
      <c r="B293" s="39" t="s">
        <v>422</v>
      </c>
      <c r="C293" s="39">
        <v>415</v>
      </c>
      <c r="D293" s="22" t="s">
        <v>727</v>
      </c>
      <c r="E293" s="22" t="s">
        <v>728</v>
      </c>
      <c r="F293" s="23">
        <v>44621</v>
      </c>
      <c r="G293" s="23">
        <v>44651</v>
      </c>
      <c r="H293" s="173">
        <f>SUM(I293:I296)</f>
        <v>1</v>
      </c>
      <c r="I293" s="37">
        <v>0.2</v>
      </c>
      <c r="J293" s="37"/>
      <c r="K293" s="37"/>
      <c r="L293" s="37"/>
      <c r="M293" s="37"/>
      <c r="N293" s="37">
        <v>1</v>
      </c>
      <c r="O293" s="37"/>
      <c r="P293" s="37"/>
      <c r="Q293" s="37"/>
      <c r="R293" s="37"/>
      <c r="S293" s="37"/>
      <c r="T293" s="37"/>
      <c r="U293" s="37"/>
      <c r="V293" s="37"/>
      <c r="W293" s="37"/>
      <c r="X293" s="37"/>
      <c r="Y293" s="37"/>
      <c r="Z293" s="37"/>
      <c r="AA293" s="37"/>
      <c r="AB293" s="37"/>
      <c r="AC293" s="37"/>
      <c r="AD293" s="37"/>
      <c r="AE293" s="37"/>
      <c r="AF293" s="37"/>
      <c r="AG293" s="37"/>
      <c r="AH293" s="37">
        <f t="shared" si="16"/>
        <v>1</v>
      </c>
      <c r="AI293" s="40">
        <f t="shared" si="16"/>
        <v>0</v>
      </c>
      <c r="AJ293" s="22" t="s">
        <v>729</v>
      </c>
      <c r="AK293" s="43" t="s">
        <v>78</v>
      </c>
      <c r="AL293" s="43" t="s">
        <v>78</v>
      </c>
      <c r="AM293" s="41" t="s">
        <v>601</v>
      </c>
      <c r="AN293" s="41" t="s">
        <v>602</v>
      </c>
      <c r="AO293" s="24" t="s">
        <v>603</v>
      </c>
      <c r="AP293" s="24" t="s">
        <v>401</v>
      </c>
      <c r="AQ293" s="72"/>
    </row>
    <row r="294" spans="1:43" s="42" customFormat="1" ht="111.75" hidden="1" customHeight="1">
      <c r="A294" s="38" t="s">
        <v>37</v>
      </c>
      <c r="B294" s="39" t="s">
        <v>422</v>
      </c>
      <c r="C294" s="39">
        <v>415</v>
      </c>
      <c r="D294" s="22" t="s">
        <v>727</v>
      </c>
      <c r="E294" s="22" t="s">
        <v>730</v>
      </c>
      <c r="F294" s="23">
        <v>44713</v>
      </c>
      <c r="G294" s="23">
        <v>44926</v>
      </c>
      <c r="H294" s="173"/>
      <c r="I294" s="37">
        <v>0.2</v>
      </c>
      <c r="J294" s="37"/>
      <c r="K294" s="37"/>
      <c r="L294" s="37"/>
      <c r="M294" s="37"/>
      <c r="N294" s="37"/>
      <c r="O294" s="37"/>
      <c r="P294" s="37"/>
      <c r="Q294" s="37"/>
      <c r="R294" s="37"/>
      <c r="S294" s="37"/>
      <c r="T294" s="37">
        <v>0.5</v>
      </c>
      <c r="U294" s="37"/>
      <c r="V294" s="37"/>
      <c r="W294" s="37"/>
      <c r="X294" s="37"/>
      <c r="Y294" s="37"/>
      <c r="Z294" s="37"/>
      <c r="AA294" s="37"/>
      <c r="AB294" s="37"/>
      <c r="AC294" s="37"/>
      <c r="AD294" s="37">
        <v>0.5</v>
      </c>
      <c r="AE294" s="37"/>
      <c r="AF294" s="37"/>
      <c r="AG294" s="37"/>
      <c r="AH294" s="37">
        <f t="shared" si="16"/>
        <v>1</v>
      </c>
      <c r="AI294" s="40">
        <f t="shared" si="16"/>
        <v>0</v>
      </c>
      <c r="AJ294" s="22" t="s">
        <v>731</v>
      </c>
      <c r="AK294" s="43" t="s">
        <v>78</v>
      </c>
      <c r="AL294" s="43" t="s">
        <v>78</v>
      </c>
      <c r="AM294" s="41" t="s">
        <v>601</v>
      </c>
      <c r="AN294" s="41" t="s">
        <v>602</v>
      </c>
      <c r="AO294" s="24" t="s">
        <v>603</v>
      </c>
      <c r="AP294" s="24" t="s">
        <v>401</v>
      </c>
      <c r="AQ294" s="72"/>
    </row>
    <row r="295" spans="1:43" s="42" customFormat="1" ht="108" hidden="1" customHeight="1">
      <c r="A295" s="38" t="s">
        <v>37</v>
      </c>
      <c r="B295" s="39" t="s">
        <v>422</v>
      </c>
      <c r="C295" s="39">
        <v>415</v>
      </c>
      <c r="D295" s="22" t="s">
        <v>727</v>
      </c>
      <c r="E295" s="22" t="s">
        <v>732</v>
      </c>
      <c r="F295" s="23">
        <v>44621</v>
      </c>
      <c r="G295" s="23">
        <v>44926</v>
      </c>
      <c r="H295" s="173"/>
      <c r="I295" s="37">
        <v>0.3</v>
      </c>
      <c r="J295" s="37"/>
      <c r="K295" s="37"/>
      <c r="L295" s="37"/>
      <c r="M295" s="37"/>
      <c r="N295" s="37">
        <v>0.25</v>
      </c>
      <c r="O295" s="37"/>
      <c r="P295" s="37"/>
      <c r="Q295" s="37"/>
      <c r="R295" s="37"/>
      <c r="S295" s="37"/>
      <c r="T295" s="37">
        <v>0.25</v>
      </c>
      <c r="U295" s="37"/>
      <c r="V295" s="37"/>
      <c r="W295" s="37"/>
      <c r="X295" s="37"/>
      <c r="Y295" s="37"/>
      <c r="Z295" s="37">
        <v>0.25</v>
      </c>
      <c r="AA295" s="37"/>
      <c r="AB295" s="37"/>
      <c r="AC295" s="37"/>
      <c r="AD295" s="37">
        <v>0.25</v>
      </c>
      <c r="AE295" s="37"/>
      <c r="AF295" s="37"/>
      <c r="AG295" s="37"/>
      <c r="AH295" s="37">
        <f t="shared" si="16"/>
        <v>1</v>
      </c>
      <c r="AI295" s="40">
        <f t="shared" si="16"/>
        <v>0</v>
      </c>
      <c r="AJ295" s="22" t="s">
        <v>733</v>
      </c>
      <c r="AK295" s="43" t="s">
        <v>78</v>
      </c>
      <c r="AL295" s="43" t="s">
        <v>78</v>
      </c>
      <c r="AM295" s="41" t="s">
        <v>601</v>
      </c>
      <c r="AN295" s="41" t="s">
        <v>602</v>
      </c>
      <c r="AO295" s="24" t="s">
        <v>603</v>
      </c>
      <c r="AP295" s="24" t="s">
        <v>401</v>
      </c>
      <c r="AQ295" s="72"/>
    </row>
    <row r="296" spans="1:43" s="42" customFormat="1" ht="115.5" hidden="1" customHeight="1">
      <c r="A296" s="38" t="s">
        <v>37</v>
      </c>
      <c r="B296" s="39" t="s">
        <v>422</v>
      </c>
      <c r="C296" s="39">
        <v>415</v>
      </c>
      <c r="D296" s="22" t="s">
        <v>727</v>
      </c>
      <c r="E296" s="22" t="s">
        <v>734</v>
      </c>
      <c r="F296" s="23">
        <v>44621</v>
      </c>
      <c r="G296" s="23">
        <v>44926</v>
      </c>
      <c r="H296" s="173"/>
      <c r="I296" s="37">
        <v>0.3</v>
      </c>
      <c r="J296" s="37"/>
      <c r="K296" s="37"/>
      <c r="L296" s="37"/>
      <c r="M296" s="37"/>
      <c r="N296" s="37">
        <v>0.25</v>
      </c>
      <c r="O296" s="37"/>
      <c r="P296" s="37"/>
      <c r="Q296" s="37"/>
      <c r="R296" s="37"/>
      <c r="S296" s="37"/>
      <c r="T296" s="37">
        <v>0.25</v>
      </c>
      <c r="U296" s="37"/>
      <c r="V296" s="37"/>
      <c r="W296" s="37"/>
      <c r="X296" s="37"/>
      <c r="Y296" s="37"/>
      <c r="Z296" s="37">
        <v>0.25</v>
      </c>
      <c r="AA296" s="37"/>
      <c r="AB296" s="37"/>
      <c r="AC296" s="37"/>
      <c r="AD296" s="37"/>
      <c r="AE296" s="37"/>
      <c r="AF296" s="37">
        <v>0.25</v>
      </c>
      <c r="AG296" s="37"/>
      <c r="AH296" s="37">
        <f t="shared" si="16"/>
        <v>1</v>
      </c>
      <c r="AI296" s="40">
        <f t="shared" si="16"/>
        <v>0</v>
      </c>
      <c r="AJ296" s="22" t="s">
        <v>735</v>
      </c>
      <c r="AK296" s="43" t="s">
        <v>78</v>
      </c>
      <c r="AL296" s="43" t="s">
        <v>78</v>
      </c>
      <c r="AM296" s="41" t="s">
        <v>601</v>
      </c>
      <c r="AN296" s="41" t="s">
        <v>602</v>
      </c>
      <c r="AO296" s="24" t="s">
        <v>603</v>
      </c>
      <c r="AP296" s="24" t="s">
        <v>401</v>
      </c>
      <c r="AQ296" s="72"/>
    </row>
    <row r="297" spans="1:43" s="42" customFormat="1" ht="120" hidden="1" customHeight="1">
      <c r="A297" s="38" t="s">
        <v>37</v>
      </c>
      <c r="B297" s="39" t="s">
        <v>422</v>
      </c>
      <c r="C297" s="39">
        <v>415</v>
      </c>
      <c r="D297" s="22" t="s">
        <v>736</v>
      </c>
      <c r="E297" s="22" t="s">
        <v>737</v>
      </c>
      <c r="F297" s="23">
        <v>44562</v>
      </c>
      <c r="G297" s="23">
        <v>44926</v>
      </c>
      <c r="H297" s="173">
        <f>SUM(I297:I299)</f>
        <v>1</v>
      </c>
      <c r="I297" s="37">
        <v>0.6</v>
      </c>
      <c r="J297" s="37">
        <v>8.3333333333333343E-2</v>
      </c>
      <c r="K297" s="37"/>
      <c r="L297" s="37">
        <v>8.3333333333333343E-2</v>
      </c>
      <c r="M297" s="37"/>
      <c r="N297" s="37">
        <v>8.3333333333333343E-2</v>
      </c>
      <c r="O297" s="37"/>
      <c r="P297" s="37">
        <v>8.3333333333333343E-2</v>
      </c>
      <c r="Q297" s="37"/>
      <c r="R297" s="37">
        <v>8.3333333333333343E-2</v>
      </c>
      <c r="S297" s="37"/>
      <c r="T297" s="37">
        <v>8.3333333333333343E-2</v>
      </c>
      <c r="U297" s="37"/>
      <c r="V297" s="37">
        <v>8.3333333333333343E-2</v>
      </c>
      <c r="W297" s="37"/>
      <c r="X297" s="37">
        <v>8.3333333333333343E-2</v>
      </c>
      <c r="Y297" s="37"/>
      <c r="Z297" s="37">
        <v>8.3333333333333343E-2</v>
      </c>
      <c r="AA297" s="37"/>
      <c r="AB297" s="37">
        <v>8.3333333333333343E-2</v>
      </c>
      <c r="AC297" s="37"/>
      <c r="AD297" s="37">
        <v>8.3333333333333343E-2</v>
      </c>
      <c r="AE297" s="37"/>
      <c r="AF297" s="37">
        <v>8.3333333333333343E-2</v>
      </c>
      <c r="AG297" s="37"/>
      <c r="AH297" s="37">
        <f t="shared" si="16"/>
        <v>1.0000000000000002</v>
      </c>
      <c r="AI297" s="40">
        <f t="shared" si="16"/>
        <v>0</v>
      </c>
      <c r="AJ297" s="22" t="s">
        <v>738</v>
      </c>
      <c r="AK297" s="43" t="s">
        <v>78</v>
      </c>
      <c r="AL297" s="43" t="s">
        <v>78</v>
      </c>
      <c r="AM297" s="41" t="s">
        <v>601</v>
      </c>
      <c r="AN297" s="41" t="s">
        <v>602</v>
      </c>
      <c r="AO297" s="24" t="s">
        <v>603</v>
      </c>
      <c r="AP297" s="24" t="s">
        <v>401</v>
      </c>
      <c r="AQ297" s="72"/>
    </row>
    <row r="298" spans="1:43" s="42" customFormat="1" ht="120" hidden="1" customHeight="1">
      <c r="A298" s="38" t="s">
        <v>37</v>
      </c>
      <c r="B298" s="39" t="s">
        <v>422</v>
      </c>
      <c r="C298" s="39">
        <v>415</v>
      </c>
      <c r="D298" s="22" t="s">
        <v>736</v>
      </c>
      <c r="E298" s="22" t="s">
        <v>739</v>
      </c>
      <c r="F298" s="23">
        <v>44713</v>
      </c>
      <c r="G298" s="23">
        <v>44926</v>
      </c>
      <c r="H298" s="173"/>
      <c r="I298" s="37">
        <v>0.25</v>
      </c>
      <c r="J298" s="37"/>
      <c r="K298" s="37"/>
      <c r="L298" s="37"/>
      <c r="M298" s="37"/>
      <c r="N298" s="37"/>
      <c r="O298" s="37"/>
      <c r="P298" s="37"/>
      <c r="Q298" s="37"/>
      <c r="R298" s="37"/>
      <c r="S298" s="37"/>
      <c r="T298" s="37">
        <v>0.5</v>
      </c>
      <c r="U298" s="37"/>
      <c r="V298" s="37"/>
      <c r="W298" s="37"/>
      <c r="X298" s="37"/>
      <c r="Y298" s="37"/>
      <c r="Z298" s="37"/>
      <c r="AA298" s="37"/>
      <c r="AB298" s="37"/>
      <c r="AC298" s="37"/>
      <c r="AD298" s="37">
        <v>0.5</v>
      </c>
      <c r="AE298" s="37"/>
      <c r="AF298" s="37"/>
      <c r="AG298" s="37"/>
      <c r="AH298" s="37">
        <f t="shared" si="16"/>
        <v>1</v>
      </c>
      <c r="AI298" s="40">
        <f t="shared" si="16"/>
        <v>0</v>
      </c>
      <c r="AJ298" s="22" t="s">
        <v>740</v>
      </c>
      <c r="AK298" s="43" t="s">
        <v>78</v>
      </c>
      <c r="AL298" s="43" t="s">
        <v>78</v>
      </c>
      <c r="AM298" s="41" t="s">
        <v>601</v>
      </c>
      <c r="AN298" s="41" t="s">
        <v>602</v>
      </c>
      <c r="AO298" s="24" t="s">
        <v>603</v>
      </c>
      <c r="AP298" s="24" t="s">
        <v>401</v>
      </c>
      <c r="AQ298" s="72"/>
    </row>
    <row r="299" spans="1:43" s="42" customFormat="1" ht="128.25" hidden="1" customHeight="1">
      <c r="A299" s="38" t="s">
        <v>37</v>
      </c>
      <c r="B299" s="39" t="s">
        <v>422</v>
      </c>
      <c r="C299" s="39">
        <v>415</v>
      </c>
      <c r="D299" s="22" t="s">
        <v>736</v>
      </c>
      <c r="E299" s="22" t="s">
        <v>741</v>
      </c>
      <c r="F299" s="23">
        <v>44713</v>
      </c>
      <c r="G299" s="23">
        <v>44926</v>
      </c>
      <c r="H299" s="173"/>
      <c r="I299" s="37">
        <v>0.15</v>
      </c>
      <c r="J299" s="37"/>
      <c r="K299" s="37"/>
      <c r="L299" s="37"/>
      <c r="M299" s="37"/>
      <c r="N299" s="37"/>
      <c r="O299" s="37"/>
      <c r="P299" s="37"/>
      <c r="Q299" s="37"/>
      <c r="R299" s="37"/>
      <c r="S299" s="37"/>
      <c r="T299" s="37">
        <v>0.5</v>
      </c>
      <c r="U299" s="37"/>
      <c r="V299" s="37"/>
      <c r="W299" s="37"/>
      <c r="X299" s="37"/>
      <c r="Y299" s="37"/>
      <c r="Z299" s="37"/>
      <c r="AA299" s="37"/>
      <c r="AB299" s="37"/>
      <c r="AC299" s="37"/>
      <c r="AD299" s="37">
        <v>0.5</v>
      </c>
      <c r="AE299" s="37"/>
      <c r="AF299" s="37"/>
      <c r="AG299" s="37"/>
      <c r="AH299" s="37">
        <f t="shared" si="16"/>
        <v>1</v>
      </c>
      <c r="AI299" s="40">
        <f t="shared" si="16"/>
        <v>0</v>
      </c>
      <c r="AJ299" s="22" t="s">
        <v>742</v>
      </c>
      <c r="AK299" s="43" t="s">
        <v>78</v>
      </c>
      <c r="AL299" s="43" t="s">
        <v>78</v>
      </c>
      <c r="AM299" s="41" t="s">
        <v>601</v>
      </c>
      <c r="AN299" s="41" t="s">
        <v>602</v>
      </c>
      <c r="AO299" s="24" t="s">
        <v>603</v>
      </c>
      <c r="AP299" s="24" t="s">
        <v>401</v>
      </c>
      <c r="AQ299" s="72"/>
    </row>
    <row r="300" spans="1:43" s="42" customFormat="1" ht="142.5" hidden="1" customHeight="1">
      <c r="A300" s="38" t="s">
        <v>37</v>
      </c>
      <c r="B300" s="39" t="s">
        <v>422</v>
      </c>
      <c r="C300" s="39">
        <v>415</v>
      </c>
      <c r="D300" s="22" t="s">
        <v>743</v>
      </c>
      <c r="E300" s="22" t="s">
        <v>744</v>
      </c>
      <c r="F300" s="23">
        <v>44621</v>
      </c>
      <c r="G300" s="23">
        <v>44926</v>
      </c>
      <c r="H300" s="173">
        <f>SUM(I300:I303)</f>
        <v>1</v>
      </c>
      <c r="I300" s="37">
        <v>0.15</v>
      </c>
      <c r="J300" s="37"/>
      <c r="K300" s="37"/>
      <c r="L300" s="37"/>
      <c r="M300" s="37"/>
      <c r="N300" s="37">
        <v>0.25</v>
      </c>
      <c r="O300" s="37"/>
      <c r="P300" s="37"/>
      <c r="Q300" s="37"/>
      <c r="R300" s="37"/>
      <c r="S300" s="37"/>
      <c r="T300" s="37">
        <v>0.25</v>
      </c>
      <c r="U300" s="37"/>
      <c r="V300" s="37"/>
      <c r="W300" s="37"/>
      <c r="X300" s="37"/>
      <c r="Y300" s="37"/>
      <c r="Z300" s="37">
        <v>0.25</v>
      </c>
      <c r="AA300" s="37"/>
      <c r="AB300" s="37"/>
      <c r="AC300" s="37"/>
      <c r="AD300" s="37">
        <v>0.25</v>
      </c>
      <c r="AE300" s="37"/>
      <c r="AF300" s="37"/>
      <c r="AG300" s="37"/>
      <c r="AH300" s="37">
        <f t="shared" si="16"/>
        <v>1</v>
      </c>
      <c r="AI300" s="40">
        <f t="shared" si="16"/>
        <v>0</v>
      </c>
      <c r="AJ300" s="22" t="s">
        <v>745</v>
      </c>
      <c r="AK300" s="43" t="s">
        <v>78</v>
      </c>
      <c r="AL300" s="43" t="s">
        <v>78</v>
      </c>
      <c r="AM300" s="41" t="s">
        <v>601</v>
      </c>
      <c r="AN300" s="41" t="s">
        <v>602</v>
      </c>
      <c r="AO300" s="24" t="s">
        <v>603</v>
      </c>
      <c r="AP300" s="24" t="s">
        <v>401</v>
      </c>
      <c r="AQ300" s="72"/>
    </row>
    <row r="301" spans="1:43" s="42" customFormat="1" ht="142.5" hidden="1" customHeight="1">
      <c r="A301" s="38" t="s">
        <v>37</v>
      </c>
      <c r="B301" s="39" t="s">
        <v>422</v>
      </c>
      <c r="C301" s="39">
        <v>415</v>
      </c>
      <c r="D301" s="22" t="s">
        <v>743</v>
      </c>
      <c r="E301" s="22" t="s">
        <v>887</v>
      </c>
      <c r="F301" s="23">
        <v>44621</v>
      </c>
      <c r="G301" s="23">
        <v>44926</v>
      </c>
      <c r="H301" s="173"/>
      <c r="I301" s="37">
        <v>0.35</v>
      </c>
      <c r="J301" s="37"/>
      <c r="K301" s="37"/>
      <c r="L301" s="37"/>
      <c r="M301" s="37"/>
      <c r="N301" s="37">
        <v>0.25</v>
      </c>
      <c r="O301" s="37"/>
      <c r="P301" s="37"/>
      <c r="Q301" s="37"/>
      <c r="R301" s="37"/>
      <c r="S301" s="37"/>
      <c r="T301" s="37">
        <v>0.25</v>
      </c>
      <c r="U301" s="37"/>
      <c r="V301" s="37"/>
      <c r="W301" s="37"/>
      <c r="X301" s="37"/>
      <c r="Y301" s="37"/>
      <c r="Z301" s="37">
        <v>0.25</v>
      </c>
      <c r="AA301" s="37"/>
      <c r="AB301" s="37"/>
      <c r="AC301" s="37"/>
      <c r="AD301" s="37">
        <v>0.25</v>
      </c>
      <c r="AE301" s="37"/>
      <c r="AF301" s="37"/>
      <c r="AG301" s="37"/>
      <c r="AH301" s="37">
        <f t="shared" si="16"/>
        <v>1</v>
      </c>
      <c r="AI301" s="40">
        <f t="shared" si="16"/>
        <v>0</v>
      </c>
      <c r="AJ301" s="22" t="s">
        <v>747</v>
      </c>
      <c r="AK301" s="43" t="s">
        <v>78</v>
      </c>
      <c r="AL301" s="43" t="s">
        <v>78</v>
      </c>
      <c r="AM301" s="41" t="s">
        <v>601</v>
      </c>
      <c r="AN301" s="41" t="s">
        <v>602</v>
      </c>
      <c r="AO301" s="24" t="s">
        <v>603</v>
      </c>
      <c r="AP301" s="24" t="s">
        <v>401</v>
      </c>
      <c r="AQ301" s="72"/>
    </row>
    <row r="302" spans="1:43" s="42" customFormat="1" ht="142.5" hidden="1" customHeight="1">
      <c r="A302" s="38" t="s">
        <v>37</v>
      </c>
      <c r="B302" s="39" t="s">
        <v>422</v>
      </c>
      <c r="C302" s="39">
        <v>415</v>
      </c>
      <c r="D302" s="22" t="s">
        <v>743</v>
      </c>
      <c r="E302" s="22" t="s">
        <v>904</v>
      </c>
      <c r="F302" s="23">
        <v>44621</v>
      </c>
      <c r="G302" s="23">
        <v>44926</v>
      </c>
      <c r="H302" s="173"/>
      <c r="I302" s="37">
        <v>0.35</v>
      </c>
      <c r="J302" s="37"/>
      <c r="K302" s="37"/>
      <c r="L302" s="37"/>
      <c r="M302" s="37"/>
      <c r="N302" s="37">
        <v>0.25</v>
      </c>
      <c r="O302" s="37"/>
      <c r="P302" s="37"/>
      <c r="Q302" s="37"/>
      <c r="R302" s="37"/>
      <c r="S302" s="37"/>
      <c r="T302" s="37">
        <v>0.25</v>
      </c>
      <c r="U302" s="37"/>
      <c r="V302" s="37"/>
      <c r="W302" s="37"/>
      <c r="X302" s="37"/>
      <c r="Y302" s="37"/>
      <c r="Z302" s="37">
        <v>0.25</v>
      </c>
      <c r="AA302" s="37"/>
      <c r="AB302" s="37"/>
      <c r="AC302" s="37"/>
      <c r="AD302" s="37">
        <v>0.25</v>
      </c>
      <c r="AE302" s="37"/>
      <c r="AF302" s="37"/>
      <c r="AG302" s="37"/>
      <c r="AH302" s="37">
        <f t="shared" si="16"/>
        <v>1</v>
      </c>
      <c r="AI302" s="40">
        <f t="shared" si="16"/>
        <v>0</v>
      </c>
      <c r="AJ302" s="22" t="s">
        <v>888</v>
      </c>
      <c r="AK302" s="43" t="s">
        <v>78</v>
      </c>
      <c r="AL302" s="43" t="s">
        <v>78</v>
      </c>
      <c r="AM302" s="41" t="s">
        <v>601</v>
      </c>
      <c r="AN302" s="41" t="s">
        <v>602</v>
      </c>
      <c r="AO302" s="24" t="s">
        <v>603</v>
      </c>
      <c r="AP302" s="24" t="s">
        <v>401</v>
      </c>
      <c r="AQ302" s="72"/>
    </row>
    <row r="303" spans="1:43" s="42" customFormat="1" ht="140.25" hidden="1" customHeight="1">
      <c r="A303" s="38" t="s">
        <v>37</v>
      </c>
      <c r="B303" s="39" t="s">
        <v>422</v>
      </c>
      <c r="C303" s="39">
        <v>423</v>
      </c>
      <c r="D303" s="22" t="s">
        <v>743</v>
      </c>
      <c r="E303" s="22" t="s">
        <v>890</v>
      </c>
      <c r="F303" s="23">
        <v>44866</v>
      </c>
      <c r="G303" s="23">
        <v>44895</v>
      </c>
      <c r="H303" s="173"/>
      <c r="I303" s="37">
        <v>0.15</v>
      </c>
      <c r="J303" s="37"/>
      <c r="K303" s="37"/>
      <c r="L303" s="37"/>
      <c r="M303" s="37"/>
      <c r="N303" s="37"/>
      <c r="O303" s="37"/>
      <c r="P303" s="37"/>
      <c r="Q303" s="37"/>
      <c r="R303" s="37"/>
      <c r="S303" s="37"/>
      <c r="T303" s="37"/>
      <c r="U303" s="37"/>
      <c r="V303" s="37"/>
      <c r="W303" s="37"/>
      <c r="X303" s="37"/>
      <c r="Y303" s="37"/>
      <c r="Z303" s="37"/>
      <c r="AA303" s="37"/>
      <c r="AB303" s="37"/>
      <c r="AC303" s="37"/>
      <c r="AD303" s="37">
        <v>1</v>
      </c>
      <c r="AE303" s="37"/>
      <c r="AF303" s="37"/>
      <c r="AG303" s="37"/>
      <c r="AH303" s="37">
        <f t="shared" si="16"/>
        <v>1</v>
      </c>
      <c r="AI303" s="40">
        <f t="shared" si="16"/>
        <v>0</v>
      </c>
      <c r="AJ303" s="22" t="s">
        <v>891</v>
      </c>
      <c r="AK303" s="43" t="s">
        <v>78</v>
      </c>
      <c r="AL303" s="43" t="s">
        <v>78</v>
      </c>
      <c r="AM303" s="41" t="s">
        <v>601</v>
      </c>
      <c r="AN303" s="41" t="s">
        <v>602</v>
      </c>
      <c r="AO303" s="24" t="s">
        <v>603</v>
      </c>
      <c r="AP303" s="24" t="s">
        <v>401</v>
      </c>
      <c r="AQ303" s="72"/>
    </row>
    <row r="304" spans="1:43" s="42" customFormat="1" ht="125.25" hidden="1" customHeight="1">
      <c r="A304" s="38" t="s">
        <v>37</v>
      </c>
      <c r="B304" s="39" t="s">
        <v>422</v>
      </c>
      <c r="C304" s="39">
        <v>424</v>
      </c>
      <c r="D304" s="22" t="s">
        <v>752</v>
      </c>
      <c r="E304" s="22" t="s">
        <v>753</v>
      </c>
      <c r="F304" s="23">
        <v>44713</v>
      </c>
      <c r="G304" s="23">
        <v>44926</v>
      </c>
      <c r="H304" s="173">
        <f>SUM(I304:I307)</f>
        <v>1</v>
      </c>
      <c r="I304" s="37">
        <v>0.1</v>
      </c>
      <c r="J304" s="37"/>
      <c r="K304" s="37"/>
      <c r="L304" s="37"/>
      <c r="M304" s="37"/>
      <c r="N304" s="37"/>
      <c r="O304" s="37"/>
      <c r="P304" s="37"/>
      <c r="Q304" s="37"/>
      <c r="R304" s="37"/>
      <c r="S304" s="37"/>
      <c r="T304" s="37">
        <v>0.5</v>
      </c>
      <c r="U304" s="37"/>
      <c r="V304" s="37"/>
      <c r="W304" s="37"/>
      <c r="X304" s="37"/>
      <c r="Y304" s="37"/>
      <c r="Z304" s="37"/>
      <c r="AA304" s="37"/>
      <c r="AB304" s="37"/>
      <c r="AC304" s="37"/>
      <c r="AD304" s="37">
        <v>0.5</v>
      </c>
      <c r="AE304" s="37"/>
      <c r="AF304" s="37"/>
      <c r="AG304" s="37"/>
      <c r="AH304" s="37">
        <f t="shared" si="16"/>
        <v>1</v>
      </c>
      <c r="AI304" s="40">
        <f t="shared" si="16"/>
        <v>0</v>
      </c>
      <c r="AJ304" s="22" t="s">
        <v>754</v>
      </c>
      <c r="AK304" s="43" t="s">
        <v>78</v>
      </c>
      <c r="AL304" s="43" t="s">
        <v>78</v>
      </c>
      <c r="AM304" s="41" t="s">
        <v>601</v>
      </c>
      <c r="AN304" s="41" t="s">
        <v>602</v>
      </c>
      <c r="AO304" s="24" t="s">
        <v>603</v>
      </c>
      <c r="AP304" s="24" t="s">
        <v>401</v>
      </c>
      <c r="AQ304" s="72"/>
    </row>
    <row r="305" spans="1:43" s="42" customFormat="1" ht="117" hidden="1" customHeight="1">
      <c r="A305" s="38" t="s">
        <v>37</v>
      </c>
      <c r="B305" s="39" t="s">
        <v>422</v>
      </c>
      <c r="C305" s="39">
        <v>424</v>
      </c>
      <c r="D305" s="22" t="s">
        <v>752</v>
      </c>
      <c r="E305" s="22" t="s">
        <v>755</v>
      </c>
      <c r="F305" s="23">
        <v>44593</v>
      </c>
      <c r="G305" s="23">
        <v>44895</v>
      </c>
      <c r="H305" s="173"/>
      <c r="I305" s="37">
        <v>0.4</v>
      </c>
      <c r="J305" s="37"/>
      <c r="K305" s="37"/>
      <c r="L305" s="37">
        <v>0.1</v>
      </c>
      <c r="M305" s="37"/>
      <c r="N305" s="37">
        <v>0.1</v>
      </c>
      <c r="O305" s="37"/>
      <c r="P305" s="37">
        <v>0.1</v>
      </c>
      <c r="Q305" s="37"/>
      <c r="R305" s="37">
        <v>0.1</v>
      </c>
      <c r="S305" s="37"/>
      <c r="T305" s="37">
        <v>0.1</v>
      </c>
      <c r="U305" s="37"/>
      <c r="V305" s="37">
        <v>0.1</v>
      </c>
      <c r="W305" s="37"/>
      <c r="X305" s="37">
        <v>0.1</v>
      </c>
      <c r="Y305" s="37"/>
      <c r="Z305" s="37">
        <v>0.1</v>
      </c>
      <c r="AA305" s="37"/>
      <c r="AB305" s="37">
        <v>0.1</v>
      </c>
      <c r="AC305" s="37"/>
      <c r="AD305" s="37">
        <v>0.1</v>
      </c>
      <c r="AE305" s="37"/>
      <c r="AF305" s="37"/>
      <c r="AG305" s="37"/>
      <c r="AH305" s="37">
        <f t="shared" si="16"/>
        <v>0.99999999999999989</v>
      </c>
      <c r="AI305" s="40">
        <f t="shared" si="16"/>
        <v>0</v>
      </c>
      <c r="AJ305" s="22" t="s">
        <v>756</v>
      </c>
      <c r="AK305" s="43" t="s">
        <v>78</v>
      </c>
      <c r="AL305" s="43" t="s">
        <v>78</v>
      </c>
      <c r="AM305" s="41" t="s">
        <v>601</v>
      </c>
      <c r="AN305" s="41" t="s">
        <v>602</v>
      </c>
      <c r="AO305" s="24" t="s">
        <v>603</v>
      </c>
      <c r="AP305" s="24" t="s">
        <v>401</v>
      </c>
      <c r="AQ305" s="72"/>
    </row>
    <row r="306" spans="1:43" s="42" customFormat="1" ht="105.75" hidden="1" customHeight="1">
      <c r="A306" s="38" t="s">
        <v>37</v>
      </c>
      <c r="B306" s="39" t="s">
        <v>422</v>
      </c>
      <c r="C306" s="39">
        <v>424</v>
      </c>
      <c r="D306" s="22" t="s">
        <v>752</v>
      </c>
      <c r="E306" s="22" t="s">
        <v>757</v>
      </c>
      <c r="F306" s="23">
        <v>44713</v>
      </c>
      <c r="G306" s="23">
        <v>44926</v>
      </c>
      <c r="H306" s="173"/>
      <c r="I306" s="37">
        <v>0.3</v>
      </c>
      <c r="J306" s="37"/>
      <c r="K306" s="37"/>
      <c r="L306" s="37"/>
      <c r="M306" s="37"/>
      <c r="N306" s="37"/>
      <c r="O306" s="37"/>
      <c r="P306" s="37"/>
      <c r="Q306" s="37"/>
      <c r="R306" s="37"/>
      <c r="S306" s="37"/>
      <c r="T306" s="37">
        <v>0.5</v>
      </c>
      <c r="U306" s="37"/>
      <c r="V306" s="37"/>
      <c r="W306" s="37"/>
      <c r="X306" s="37"/>
      <c r="Y306" s="37"/>
      <c r="Z306" s="37"/>
      <c r="AA306" s="37"/>
      <c r="AB306" s="37"/>
      <c r="AC306" s="37"/>
      <c r="AD306" s="37">
        <v>0.5</v>
      </c>
      <c r="AE306" s="37"/>
      <c r="AF306" s="37"/>
      <c r="AG306" s="37"/>
      <c r="AH306" s="37">
        <f t="shared" si="16"/>
        <v>1</v>
      </c>
      <c r="AI306" s="40">
        <f t="shared" si="16"/>
        <v>0</v>
      </c>
      <c r="AJ306" s="22" t="s">
        <v>758</v>
      </c>
      <c r="AK306" s="43" t="s">
        <v>78</v>
      </c>
      <c r="AL306" s="43" t="s">
        <v>78</v>
      </c>
      <c r="AM306" s="41" t="s">
        <v>601</v>
      </c>
      <c r="AN306" s="41" t="s">
        <v>602</v>
      </c>
      <c r="AO306" s="24" t="s">
        <v>603</v>
      </c>
      <c r="AP306" s="24" t="s">
        <v>401</v>
      </c>
      <c r="AQ306" s="72"/>
    </row>
    <row r="307" spans="1:43" s="42" customFormat="1" ht="139.5" hidden="1" customHeight="1">
      <c r="A307" s="38" t="s">
        <v>37</v>
      </c>
      <c r="B307" s="39" t="s">
        <v>422</v>
      </c>
      <c r="C307" s="39">
        <v>424</v>
      </c>
      <c r="D307" s="22" t="s">
        <v>759</v>
      </c>
      <c r="E307" s="22" t="s">
        <v>892</v>
      </c>
      <c r="F307" s="23">
        <v>44713</v>
      </c>
      <c r="G307" s="23">
        <v>44926</v>
      </c>
      <c r="H307" s="173"/>
      <c r="I307" s="37">
        <v>0.2</v>
      </c>
      <c r="J307" s="37"/>
      <c r="K307" s="37"/>
      <c r="L307" s="37"/>
      <c r="M307" s="37"/>
      <c r="N307" s="37"/>
      <c r="O307" s="37"/>
      <c r="P307" s="37"/>
      <c r="Q307" s="37"/>
      <c r="R307" s="37"/>
      <c r="S307" s="37"/>
      <c r="T307" s="37">
        <v>0.5</v>
      </c>
      <c r="U307" s="37"/>
      <c r="V307" s="37"/>
      <c r="W307" s="37"/>
      <c r="X307" s="37"/>
      <c r="Y307" s="37"/>
      <c r="Z307" s="37"/>
      <c r="AA307" s="37"/>
      <c r="AB307" s="37"/>
      <c r="AC307" s="37"/>
      <c r="AD307" s="37">
        <v>0.5</v>
      </c>
      <c r="AE307" s="37"/>
      <c r="AF307" s="37"/>
      <c r="AG307" s="37"/>
      <c r="AH307" s="37">
        <f t="shared" si="16"/>
        <v>1</v>
      </c>
      <c r="AI307" s="40">
        <f t="shared" si="16"/>
        <v>0</v>
      </c>
      <c r="AJ307" s="22" t="s">
        <v>761</v>
      </c>
      <c r="AK307" s="43" t="s">
        <v>78</v>
      </c>
      <c r="AL307" s="43" t="s">
        <v>78</v>
      </c>
      <c r="AM307" s="41" t="s">
        <v>601</v>
      </c>
      <c r="AN307" s="41" t="s">
        <v>602</v>
      </c>
      <c r="AO307" s="24" t="s">
        <v>603</v>
      </c>
      <c r="AP307" s="24" t="s">
        <v>401</v>
      </c>
      <c r="AQ307" s="72"/>
    </row>
    <row r="308" spans="1:43" s="42" customFormat="1" ht="42.75" hidden="1">
      <c r="A308" s="38" t="s">
        <v>37</v>
      </c>
      <c r="B308" s="39" t="s">
        <v>422</v>
      </c>
      <c r="C308" s="39">
        <v>422</v>
      </c>
      <c r="D308" s="51" t="s">
        <v>762</v>
      </c>
      <c r="E308" s="52" t="s">
        <v>763</v>
      </c>
      <c r="F308" s="47">
        <v>44621</v>
      </c>
      <c r="G308" s="47">
        <v>44925</v>
      </c>
      <c r="H308" s="218">
        <v>1</v>
      </c>
      <c r="I308" s="64">
        <v>0.4</v>
      </c>
      <c r="J308" s="63" t="s">
        <v>686</v>
      </c>
      <c r="K308" s="63" t="s">
        <v>686</v>
      </c>
      <c r="L308" s="63" t="s">
        <v>686</v>
      </c>
      <c r="M308" s="63" t="s">
        <v>686</v>
      </c>
      <c r="N308" s="64">
        <v>0.25</v>
      </c>
      <c r="O308" s="63" t="s">
        <v>686</v>
      </c>
      <c r="P308" s="63" t="s">
        <v>686</v>
      </c>
      <c r="Q308" s="63" t="s">
        <v>686</v>
      </c>
      <c r="R308" s="63" t="s">
        <v>686</v>
      </c>
      <c r="S308" s="63" t="s">
        <v>686</v>
      </c>
      <c r="T308" s="64">
        <v>0.25</v>
      </c>
      <c r="U308" s="63" t="s">
        <v>686</v>
      </c>
      <c r="V308" s="63" t="s">
        <v>686</v>
      </c>
      <c r="W308" s="63" t="s">
        <v>686</v>
      </c>
      <c r="X308" s="63" t="s">
        <v>686</v>
      </c>
      <c r="Y308" s="63" t="s">
        <v>686</v>
      </c>
      <c r="Z308" s="64">
        <v>0.25</v>
      </c>
      <c r="AA308" s="63" t="s">
        <v>686</v>
      </c>
      <c r="AB308" s="63" t="s">
        <v>686</v>
      </c>
      <c r="AC308" s="63" t="s">
        <v>686</v>
      </c>
      <c r="AD308" s="63" t="s">
        <v>686</v>
      </c>
      <c r="AE308" s="63" t="s">
        <v>686</v>
      </c>
      <c r="AF308" s="64">
        <v>0.25</v>
      </c>
      <c r="AG308" s="63" t="s">
        <v>686</v>
      </c>
      <c r="AH308" s="64">
        <f>AF308+Z308+T308+N308</f>
        <v>1</v>
      </c>
      <c r="AI308" s="40">
        <v>0</v>
      </c>
      <c r="AJ308" s="52" t="s">
        <v>764</v>
      </c>
      <c r="AK308" s="219">
        <v>20639</v>
      </c>
      <c r="AL308" s="215">
        <v>1750624640</v>
      </c>
      <c r="AM308" s="63" t="s">
        <v>765</v>
      </c>
      <c r="AN308" s="63" t="s">
        <v>766</v>
      </c>
      <c r="AO308" s="63" t="s">
        <v>767</v>
      </c>
      <c r="AP308" s="63" t="s">
        <v>768</v>
      </c>
      <c r="AQ308" s="72"/>
    </row>
    <row r="309" spans="1:43" s="42" customFormat="1" ht="142.5" hidden="1">
      <c r="A309" s="38" t="s">
        <v>37</v>
      </c>
      <c r="B309" s="39" t="s">
        <v>422</v>
      </c>
      <c r="C309" s="39">
        <v>422</v>
      </c>
      <c r="D309" s="51" t="s">
        <v>762</v>
      </c>
      <c r="E309" s="52" t="s">
        <v>769</v>
      </c>
      <c r="F309" s="47">
        <v>44562</v>
      </c>
      <c r="G309" s="47">
        <v>44925</v>
      </c>
      <c r="H309" s="218"/>
      <c r="I309" s="64">
        <v>0.4</v>
      </c>
      <c r="J309" s="64">
        <v>0.08</v>
      </c>
      <c r="K309" s="64" t="s">
        <v>686</v>
      </c>
      <c r="L309" s="64">
        <v>0.08</v>
      </c>
      <c r="M309" s="64" t="s">
        <v>686</v>
      </c>
      <c r="N309" s="64">
        <v>0.08</v>
      </c>
      <c r="O309" s="64" t="s">
        <v>686</v>
      </c>
      <c r="P309" s="64">
        <v>0.08</v>
      </c>
      <c r="Q309" s="64" t="s">
        <v>686</v>
      </c>
      <c r="R309" s="64">
        <v>0.08</v>
      </c>
      <c r="S309" s="64" t="s">
        <v>686</v>
      </c>
      <c r="T309" s="64">
        <v>0.08</v>
      </c>
      <c r="U309" s="64" t="s">
        <v>686</v>
      </c>
      <c r="V309" s="64">
        <v>0.08</v>
      </c>
      <c r="W309" s="64" t="s">
        <v>686</v>
      </c>
      <c r="X309" s="64">
        <v>0.08</v>
      </c>
      <c r="Y309" s="64" t="s">
        <v>686</v>
      </c>
      <c r="Z309" s="64">
        <v>0.09</v>
      </c>
      <c r="AA309" s="64" t="s">
        <v>686</v>
      </c>
      <c r="AB309" s="64">
        <v>0.09</v>
      </c>
      <c r="AC309" s="64" t="s">
        <v>686</v>
      </c>
      <c r="AD309" s="64">
        <v>0.09</v>
      </c>
      <c r="AE309" s="64" t="s">
        <v>686</v>
      </c>
      <c r="AF309" s="64">
        <v>0.09</v>
      </c>
      <c r="AG309" s="64" t="s">
        <v>686</v>
      </c>
      <c r="AH309" s="64">
        <f>+J309+L309+N309+P309+R309+T309+V309+X309+Z309+AB309+AD309+AF309</f>
        <v>0.99999999999999989</v>
      </c>
      <c r="AI309" s="40">
        <v>0</v>
      </c>
      <c r="AJ309" s="52" t="s">
        <v>770</v>
      </c>
      <c r="AK309" s="220"/>
      <c r="AL309" s="216"/>
      <c r="AM309" s="63" t="s">
        <v>765</v>
      </c>
      <c r="AN309" s="63" t="s">
        <v>766</v>
      </c>
      <c r="AO309" s="63" t="s">
        <v>767</v>
      </c>
      <c r="AP309" s="63" t="s">
        <v>768</v>
      </c>
      <c r="AQ309" s="72"/>
    </row>
    <row r="310" spans="1:43" s="42" customFormat="1" ht="42.75" hidden="1">
      <c r="A310" s="38" t="s">
        <v>37</v>
      </c>
      <c r="B310" s="39" t="s">
        <v>422</v>
      </c>
      <c r="C310" s="39">
        <v>422</v>
      </c>
      <c r="D310" s="51" t="s">
        <v>762</v>
      </c>
      <c r="E310" s="52" t="s">
        <v>771</v>
      </c>
      <c r="F310" s="47">
        <v>44713</v>
      </c>
      <c r="G310" s="47">
        <v>44925</v>
      </c>
      <c r="H310" s="218"/>
      <c r="I310" s="64">
        <v>0.2</v>
      </c>
      <c r="J310" s="63" t="s">
        <v>686</v>
      </c>
      <c r="K310" s="63" t="s">
        <v>686</v>
      </c>
      <c r="L310" s="63" t="s">
        <v>686</v>
      </c>
      <c r="M310" s="63" t="s">
        <v>686</v>
      </c>
      <c r="N310" s="63" t="s">
        <v>686</v>
      </c>
      <c r="O310" s="63" t="s">
        <v>686</v>
      </c>
      <c r="P310" s="63" t="s">
        <v>686</v>
      </c>
      <c r="Q310" s="63" t="s">
        <v>686</v>
      </c>
      <c r="R310" s="63" t="s">
        <v>686</v>
      </c>
      <c r="S310" s="63" t="s">
        <v>686</v>
      </c>
      <c r="T310" s="64">
        <v>0.5</v>
      </c>
      <c r="U310" s="63" t="s">
        <v>686</v>
      </c>
      <c r="V310" s="63" t="s">
        <v>686</v>
      </c>
      <c r="W310" s="63" t="s">
        <v>686</v>
      </c>
      <c r="X310" s="63" t="s">
        <v>686</v>
      </c>
      <c r="Y310" s="63" t="s">
        <v>686</v>
      </c>
      <c r="Z310" s="63" t="s">
        <v>686</v>
      </c>
      <c r="AA310" s="63" t="s">
        <v>686</v>
      </c>
      <c r="AB310" s="63" t="s">
        <v>686</v>
      </c>
      <c r="AC310" s="63" t="s">
        <v>686</v>
      </c>
      <c r="AD310" s="63" t="s">
        <v>686</v>
      </c>
      <c r="AE310" s="63" t="s">
        <v>686</v>
      </c>
      <c r="AF310" s="64">
        <v>0.5</v>
      </c>
      <c r="AG310" s="63" t="s">
        <v>686</v>
      </c>
      <c r="AH310" s="64">
        <v>1</v>
      </c>
      <c r="AI310" s="40">
        <v>0</v>
      </c>
      <c r="AJ310" s="52" t="s">
        <v>772</v>
      </c>
      <c r="AK310" s="220"/>
      <c r="AL310" s="217"/>
      <c r="AM310" s="63" t="s">
        <v>765</v>
      </c>
      <c r="AN310" s="63" t="s">
        <v>766</v>
      </c>
      <c r="AO310" s="63" t="s">
        <v>767</v>
      </c>
      <c r="AP310" s="63" t="s">
        <v>768</v>
      </c>
      <c r="AQ310" s="72"/>
    </row>
    <row r="311" spans="1:43" s="42" customFormat="1" ht="69" hidden="1" customHeight="1">
      <c r="A311" s="38" t="s">
        <v>37</v>
      </c>
      <c r="B311" s="39" t="s">
        <v>422</v>
      </c>
      <c r="C311" s="39">
        <v>423</v>
      </c>
      <c r="D311" s="51" t="s">
        <v>773</v>
      </c>
      <c r="E311" s="52" t="s">
        <v>774</v>
      </c>
      <c r="F311" s="47">
        <v>44621</v>
      </c>
      <c r="G311" s="47">
        <v>44925</v>
      </c>
      <c r="H311" s="173">
        <f>+I311+I312+I313+I314+I317+I315+I316+I318+I319</f>
        <v>0.99999999999999989</v>
      </c>
      <c r="I311" s="64">
        <v>0.05</v>
      </c>
      <c r="J311" s="63" t="s">
        <v>686</v>
      </c>
      <c r="K311" s="63" t="s">
        <v>686</v>
      </c>
      <c r="L311" s="63" t="s">
        <v>686</v>
      </c>
      <c r="M311" s="63" t="s">
        <v>686</v>
      </c>
      <c r="N311" s="64">
        <v>0.25</v>
      </c>
      <c r="O311" s="63" t="s">
        <v>686</v>
      </c>
      <c r="P311" s="63" t="s">
        <v>686</v>
      </c>
      <c r="Q311" s="63" t="s">
        <v>686</v>
      </c>
      <c r="R311" s="64">
        <v>0.25</v>
      </c>
      <c r="S311" s="63" t="s">
        <v>686</v>
      </c>
      <c r="T311" s="63" t="s">
        <v>686</v>
      </c>
      <c r="U311" s="63" t="s">
        <v>686</v>
      </c>
      <c r="V311" s="63" t="s">
        <v>686</v>
      </c>
      <c r="W311" s="63" t="s">
        <v>686</v>
      </c>
      <c r="X311" s="64">
        <v>0.25</v>
      </c>
      <c r="Y311" s="63" t="s">
        <v>686</v>
      </c>
      <c r="Z311" s="63" t="s">
        <v>686</v>
      </c>
      <c r="AA311" s="63" t="s">
        <v>686</v>
      </c>
      <c r="AB311" s="64">
        <v>0.25</v>
      </c>
      <c r="AC311" s="64"/>
      <c r="AD311" s="63" t="s">
        <v>686</v>
      </c>
      <c r="AE311" s="63" t="s">
        <v>686</v>
      </c>
      <c r="AF311" s="63" t="s">
        <v>686</v>
      </c>
      <c r="AG311" s="63" t="s">
        <v>686</v>
      </c>
      <c r="AH311" s="64">
        <f>+N311+R311+X311+AB311</f>
        <v>1</v>
      </c>
      <c r="AI311" s="40">
        <v>0</v>
      </c>
      <c r="AJ311" s="52" t="s">
        <v>775</v>
      </c>
      <c r="AK311" s="201">
        <v>1</v>
      </c>
      <c r="AL311" s="196">
        <v>668524360</v>
      </c>
      <c r="AM311" s="41" t="s">
        <v>765</v>
      </c>
      <c r="AN311" s="41" t="s">
        <v>776</v>
      </c>
      <c r="AO311" s="41" t="s">
        <v>767</v>
      </c>
      <c r="AP311" s="24" t="s">
        <v>768</v>
      </c>
      <c r="AQ311" s="72"/>
    </row>
    <row r="312" spans="1:43" s="42" customFormat="1" ht="42.75" hidden="1">
      <c r="A312" s="38" t="s">
        <v>37</v>
      </c>
      <c r="B312" s="39" t="s">
        <v>422</v>
      </c>
      <c r="C312" s="39">
        <v>423</v>
      </c>
      <c r="D312" s="51" t="s">
        <v>773</v>
      </c>
      <c r="E312" s="52" t="s">
        <v>777</v>
      </c>
      <c r="F312" s="47">
        <v>44593</v>
      </c>
      <c r="G312" s="47">
        <v>44895</v>
      </c>
      <c r="H312" s="173"/>
      <c r="I312" s="64">
        <v>0.15</v>
      </c>
      <c r="J312" s="63" t="s">
        <v>686</v>
      </c>
      <c r="K312" s="63" t="s">
        <v>686</v>
      </c>
      <c r="L312" s="64">
        <v>0.04</v>
      </c>
      <c r="M312" s="63" t="s">
        <v>686</v>
      </c>
      <c r="N312" s="64">
        <v>0.1</v>
      </c>
      <c r="O312" s="63" t="s">
        <v>686</v>
      </c>
      <c r="P312" s="64">
        <v>0.2</v>
      </c>
      <c r="Q312" s="63" t="s">
        <v>686</v>
      </c>
      <c r="R312" s="64">
        <v>0.03</v>
      </c>
      <c r="S312" s="63" t="s">
        <v>686</v>
      </c>
      <c r="T312" s="64">
        <v>0.1</v>
      </c>
      <c r="U312" s="63" t="s">
        <v>686</v>
      </c>
      <c r="V312" s="64">
        <v>0.2</v>
      </c>
      <c r="W312" s="63" t="s">
        <v>686</v>
      </c>
      <c r="X312" s="64">
        <v>0.03</v>
      </c>
      <c r="Y312" s="63" t="s">
        <v>686</v>
      </c>
      <c r="Z312" s="64">
        <v>0.03</v>
      </c>
      <c r="AA312" s="63" t="s">
        <v>686</v>
      </c>
      <c r="AB312" s="64">
        <v>0.09</v>
      </c>
      <c r="AC312" s="63" t="s">
        <v>686</v>
      </c>
      <c r="AD312" s="64">
        <v>0.18</v>
      </c>
      <c r="AE312" s="63" t="s">
        <v>686</v>
      </c>
      <c r="AF312" s="63" t="s">
        <v>686</v>
      </c>
      <c r="AG312" s="63" t="s">
        <v>686</v>
      </c>
      <c r="AH312" s="64">
        <f>+L312+N312+P312+R312+T312+V312+X312+Z312+AB312+AD312</f>
        <v>1</v>
      </c>
      <c r="AI312" s="40">
        <v>0</v>
      </c>
      <c r="AJ312" s="52" t="s">
        <v>778</v>
      </c>
      <c r="AK312" s="201"/>
      <c r="AL312" s="197"/>
      <c r="AM312" s="41" t="s">
        <v>765</v>
      </c>
      <c r="AN312" s="41" t="s">
        <v>776</v>
      </c>
      <c r="AO312" s="41" t="s">
        <v>767</v>
      </c>
      <c r="AP312" s="24" t="s">
        <v>768</v>
      </c>
      <c r="AQ312" s="72"/>
    </row>
    <row r="313" spans="1:43" s="42" customFormat="1" ht="42.75" hidden="1">
      <c r="A313" s="38" t="s">
        <v>37</v>
      </c>
      <c r="B313" s="39" t="s">
        <v>422</v>
      </c>
      <c r="C313" s="39">
        <v>423</v>
      </c>
      <c r="D313" s="51" t="s">
        <v>773</v>
      </c>
      <c r="E313" s="52" t="s">
        <v>779</v>
      </c>
      <c r="F313" s="47">
        <v>44593</v>
      </c>
      <c r="G313" s="47">
        <v>44864</v>
      </c>
      <c r="H313" s="173"/>
      <c r="I313" s="64">
        <v>0.05</v>
      </c>
      <c r="J313" s="63" t="s">
        <v>686</v>
      </c>
      <c r="K313" s="63" t="s">
        <v>686</v>
      </c>
      <c r="L313" s="64">
        <v>0.05</v>
      </c>
      <c r="M313" s="63" t="s">
        <v>686</v>
      </c>
      <c r="N313" s="64">
        <v>0.1</v>
      </c>
      <c r="O313" s="63" t="s">
        <v>686</v>
      </c>
      <c r="P313" s="64">
        <v>0.1</v>
      </c>
      <c r="Q313" s="63" t="s">
        <v>686</v>
      </c>
      <c r="R313" s="64">
        <v>0.25</v>
      </c>
      <c r="S313" s="63" t="s">
        <v>686</v>
      </c>
      <c r="T313" s="64">
        <v>0.05</v>
      </c>
      <c r="U313" s="63" t="s">
        <v>686</v>
      </c>
      <c r="V313" s="64">
        <v>0.1</v>
      </c>
      <c r="W313" s="63" t="s">
        <v>686</v>
      </c>
      <c r="X313" s="64">
        <v>0.1</v>
      </c>
      <c r="Y313" s="63" t="s">
        <v>686</v>
      </c>
      <c r="Z313" s="64">
        <v>0.1</v>
      </c>
      <c r="AA313" s="63" t="s">
        <v>686</v>
      </c>
      <c r="AB313" s="64">
        <v>0.15</v>
      </c>
      <c r="AC313" s="63" t="s">
        <v>686</v>
      </c>
      <c r="AD313" s="63" t="s">
        <v>686</v>
      </c>
      <c r="AE313" s="63" t="s">
        <v>686</v>
      </c>
      <c r="AF313" s="63" t="s">
        <v>686</v>
      </c>
      <c r="AG313" s="63" t="s">
        <v>686</v>
      </c>
      <c r="AH313" s="64">
        <f>+L313+N313+P313+R313+T313+V313+X313+Z313+AB313</f>
        <v>1</v>
      </c>
      <c r="AI313" s="40">
        <v>0</v>
      </c>
      <c r="AJ313" s="52" t="s">
        <v>780</v>
      </c>
      <c r="AK313" s="201"/>
      <c r="AL313" s="197"/>
      <c r="AM313" s="41" t="s">
        <v>765</v>
      </c>
      <c r="AN313" s="41" t="s">
        <v>776</v>
      </c>
      <c r="AO313" s="41" t="s">
        <v>767</v>
      </c>
      <c r="AP313" s="24" t="s">
        <v>768</v>
      </c>
      <c r="AQ313" s="72"/>
    </row>
    <row r="314" spans="1:43" s="42" customFormat="1" ht="71.25" hidden="1" customHeight="1">
      <c r="A314" s="38" t="s">
        <v>37</v>
      </c>
      <c r="B314" s="39" t="s">
        <v>422</v>
      </c>
      <c r="C314" s="39">
        <v>423</v>
      </c>
      <c r="D314" s="51" t="s">
        <v>773</v>
      </c>
      <c r="E314" s="52" t="s">
        <v>781</v>
      </c>
      <c r="F314" s="47">
        <v>44652</v>
      </c>
      <c r="G314" s="47">
        <v>44772</v>
      </c>
      <c r="H314" s="173"/>
      <c r="I314" s="64">
        <v>0.05</v>
      </c>
      <c r="J314" s="63" t="s">
        <v>686</v>
      </c>
      <c r="K314" s="63" t="s">
        <v>686</v>
      </c>
      <c r="L314" s="63" t="s">
        <v>686</v>
      </c>
      <c r="M314" s="63" t="s">
        <v>686</v>
      </c>
      <c r="N314" s="63" t="s">
        <v>686</v>
      </c>
      <c r="O314" s="63" t="s">
        <v>686</v>
      </c>
      <c r="P314" s="64">
        <v>0.25</v>
      </c>
      <c r="Q314" s="63" t="s">
        <v>686</v>
      </c>
      <c r="R314" s="64">
        <v>0.25</v>
      </c>
      <c r="S314" s="63" t="s">
        <v>686</v>
      </c>
      <c r="T314" s="64">
        <v>0.25</v>
      </c>
      <c r="U314" s="63" t="s">
        <v>686</v>
      </c>
      <c r="V314" s="64">
        <v>0.25</v>
      </c>
      <c r="W314" s="63" t="s">
        <v>686</v>
      </c>
      <c r="X314" s="64"/>
      <c r="Y314" s="63" t="s">
        <v>686</v>
      </c>
      <c r="Z314" s="64"/>
      <c r="AA314" s="63" t="s">
        <v>686</v>
      </c>
      <c r="AB314" s="63"/>
      <c r="AC314" s="63" t="s">
        <v>686</v>
      </c>
      <c r="AD314" s="63" t="s">
        <v>686</v>
      </c>
      <c r="AE314" s="63" t="s">
        <v>686</v>
      </c>
      <c r="AF314" s="63" t="s">
        <v>686</v>
      </c>
      <c r="AG314" s="63" t="s">
        <v>686</v>
      </c>
      <c r="AH314" s="64">
        <f>+P314+R314+T314+V314</f>
        <v>1</v>
      </c>
      <c r="AI314" s="40">
        <v>0</v>
      </c>
      <c r="AJ314" s="52" t="s">
        <v>782</v>
      </c>
      <c r="AK314" s="201"/>
      <c r="AL314" s="197"/>
      <c r="AM314" s="41" t="s">
        <v>765</v>
      </c>
      <c r="AN314" s="41" t="s">
        <v>776</v>
      </c>
      <c r="AO314" s="41" t="s">
        <v>767</v>
      </c>
      <c r="AP314" s="24" t="s">
        <v>768</v>
      </c>
      <c r="AQ314" s="72"/>
    </row>
    <row r="315" spans="1:43" s="42" customFormat="1" ht="69.75" hidden="1" customHeight="1">
      <c r="A315" s="38" t="s">
        <v>37</v>
      </c>
      <c r="B315" s="39" t="s">
        <v>422</v>
      </c>
      <c r="C315" s="39">
        <v>423</v>
      </c>
      <c r="D315" s="51" t="s">
        <v>773</v>
      </c>
      <c r="E315" s="52" t="s">
        <v>783</v>
      </c>
      <c r="F315" s="47">
        <v>44774</v>
      </c>
      <c r="G315" s="47">
        <v>44864</v>
      </c>
      <c r="H315" s="173"/>
      <c r="I315" s="64">
        <v>0.2</v>
      </c>
      <c r="J315" s="63" t="s">
        <v>686</v>
      </c>
      <c r="K315" s="63" t="s">
        <v>686</v>
      </c>
      <c r="L315" s="63" t="s">
        <v>686</v>
      </c>
      <c r="M315" s="63" t="s">
        <v>686</v>
      </c>
      <c r="N315" s="63" t="s">
        <v>686</v>
      </c>
      <c r="O315" s="63" t="s">
        <v>686</v>
      </c>
      <c r="P315" s="63" t="s">
        <v>686</v>
      </c>
      <c r="Q315" s="63" t="s">
        <v>686</v>
      </c>
      <c r="R315" s="63" t="s">
        <v>686</v>
      </c>
      <c r="S315" s="63" t="s">
        <v>686</v>
      </c>
      <c r="T315" s="63" t="s">
        <v>686</v>
      </c>
      <c r="U315" s="63" t="s">
        <v>686</v>
      </c>
      <c r="V315" s="63" t="s">
        <v>686</v>
      </c>
      <c r="W315" s="63" t="s">
        <v>686</v>
      </c>
      <c r="X315" s="64">
        <v>0.2</v>
      </c>
      <c r="Y315" s="63" t="s">
        <v>686</v>
      </c>
      <c r="Z315" s="64">
        <v>0.4</v>
      </c>
      <c r="AA315" s="63" t="s">
        <v>686</v>
      </c>
      <c r="AB315" s="64">
        <v>0.4</v>
      </c>
      <c r="AC315" s="63" t="s">
        <v>686</v>
      </c>
      <c r="AD315" s="64"/>
      <c r="AE315" s="63" t="s">
        <v>686</v>
      </c>
      <c r="AF315" s="63" t="s">
        <v>686</v>
      </c>
      <c r="AG315" s="63" t="s">
        <v>686</v>
      </c>
      <c r="AH315" s="64">
        <f>+X315+Z315+AB315</f>
        <v>1</v>
      </c>
      <c r="AI315" s="40">
        <v>0</v>
      </c>
      <c r="AJ315" s="52" t="s">
        <v>784</v>
      </c>
      <c r="AK315" s="201"/>
      <c r="AL315" s="197"/>
      <c r="AM315" s="41" t="s">
        <v>765</v>
      </c>
      <c r="AN315" s="41" t="s">
        <v>776</v>
      </c>
      <c r="AO315" s="41" t="s">
        <v>767</v>
      </c>
      <c r="AP315" s="24" t="s">
        <v>768</v>
      </c>
      <c r="AQ315" s="72"/>
    </row>
    <row r="316" spans="1:43" s="42" customFormat="1" ht="63" hidden="1" customHeight="1">
      <c r="A316" s="38" t="s">
        <v>37</v>
      </c>
      <c r="B316" s="39" t="s">
        <v>422</v>
      </c>
      <c r="C316" s="39">
        <v>423</v>
      </c>
      <c r="D316" s="51" t="s">
        <v>773</v>
      </c>
      <c r="E316" s="52" t="s">
        <v>785</v>
      </c>
      <c r="F316" s="47">
        <v>44593</v>
      </c>
      <c r="G316" s="47">
        <v>44926</v>
      </c>
      <c r="H316" s="173"/>
      <c r="I316" s="64">
        <v>0.15</v>
      </c>
      <c r="J316" s="63" t="s">
        <v>686</v>
      </c>
      <c r="K316" s="63" t="s">
        <v>686</v>
      </c>
      <c r="L316" s="64">
        <v>0.09</v>
      </c>
      <c r="M316" s="63" t="s">
        <v>686</v>
      </c>
      <c r="N316" s="64">
        <v>0.09</v>
      </c>
      <c r="O316" s="63" t="s">
        <v>686</v>
      </c>
      <c r="P316" s="64">
        <v>0.09</v>
      </c>
      <c r="Q316" s="63" t="s">
        <v>686</v>
      </c>
      <c r="R316" s="64">
        <v>0.09</v>
      </c>
      <c r="S316" s="63" t="s">
        <v>686</v>
      </c>
      <c r="T316" s="64">
        <v>0.09</v>
      </c>
      <c r="U316" s="63" t="s">
        <v>686</v>
      </c>
      <c r="V316" s="64">
        <v>0.09</v>
      </c>
      <c r="W316" s="63" t="s">
        <v>686</v>
      </c>
      <c r="X316" s="64">
        <v>0.09</v>
      </c>
      <c r="Y316" s="63" t="s">
        <v>686</v>
      </c>
      <c r="Z316" s="64">
        <v>0.09</v>
      </c>
      <c r="AA316" s="63" t="s">
        <v>686</v>
      </c>
      <c r="AB316" s="64">
        <v>0.09</v>
      </c>
      <c r="AC316" s="63" t="s">
        <v>686</v>
      </c>
      <c r="AD316" s="64">
        <v>0.09</v>
      </c>
      <c r="AE316" s="63" t="s">
        <v>686</v>
      </c>
      <c r="AF316" s="64">
        <v>0.1</v>
      </c>
      <c r="AG316" s="63" t="s">
        <v>686</v>
      </c>
      <c r="AH316" s="64">
        <f>+L316+N316+P316+R316+T316+V316+X316+Z316+AB316+AD316+AF316</f>
        <v>0.99999999999999978</v>
      </c>
      <c r="AI316" s="40">
        <v>0</v>
      </c>
      <c r="AJ316" s="52" t="s">
        <v>786</v>
      </c>
      <c r="AK316" s="201"/>
      <c r="AL316" s="197"/>
      <c r="AM316" s="41" t="s">
        <v>765</v>
      </c>
      <c r="AN316" s="41" t="s">
        <v>776</v>
      </c>
      <c r="AO316" s="41" t="s">
        <v>767</v>
      </c>
      <c r="AP316" s="24" t="s">
        <v>768</v>
      </c>
      <c r="AQ316" s="72"/>
    </row>
    <row r="317" spans="1:43" s="42" customFormat="1" ht="73.5" hidden="1" customHeight="1">
      <c r="A317" s="38" t="s">
        <v>37</v>
      </c>
      <c r="B317" s="39" t="s">
        <v>422</v>
      </c>
      <c r="C317" s="39">
        <v>423</v>
      </c>
      <c r="D317" s="51" t="s">
        <v>773</v>
      </c>
      <c r="E317" s="52" t="s">
        <v>787</v>
      </c>
      <c r="F317" s="47">
        <v>44774</v>
      </c>
      <c r="G317" s="47">
        <v>44803</v>
      </c>
      <c r="H317" s="173"/>
      <c r="I317" s="64">
        <v>0.15</v>
      </c>
      <c r="J317" s="63" t="s">
        <v>686</v>
      </c>
      <c r="K317" s="63" t="s">
        <v>686</v>
      </c>
      <c r="L317" s="63" t="s">
        <v>686</v>
      </c>
      <c r="M317" s="63" t="s">
        <v>686</v>
      </c>
      <c r="N317" s="63" t="s">
        <v>686</v>
      </c>
      <c r="O317" s="63" t="s">
        <v>686</v>
      </c>
      <c r="P317" s="63" t="s">
        <v>686</v>
      </c>
      <c r="Q317" s="63" t="s">
        <v>686</v>
      </c>
      <c r="R317" s="63" t="s">
        <v>686</v>
      </c>
      <c r="S317" s="63" t="s">
        <v>686</v>
      </c>
      <c r="T317" s="63" t="s">
        <v>686</v>
      </c>
      <c r="U317" s="63" t="s">
        <v>686</v>
      </c>
      <c r="V317" s="63" t="s">
        <v>686</v>
      </c>
      <c r="W317" s="63" t="s">
        <v>686</v>
      </c>
      <c r="X317" s="64">
        <v>1</v>
      </c>
      <c r="Y317" s="63" t="s">
        <v>686</v>
      </c>
      <c r="Z317" s="63" t="s">
        <v>686</v>
      </c>
      <c r="AA317" s="63" t="s">
        <v>686</v>
      </c>
      <c r="AB317" s="63" t="s">
        <v>686</v>
      </c>
      <c r="AC317" s="63" t="s">
        <v>686</v>
      </c>
      <c r="AD317" s="63" t="s">
        <v>686</v>
      </c>
      <c r="AE317" s="63" t="s">
        <v>686</v>
      </c>
      <c r="AF317" s="63" t="s">
        <v>686</v>
      </c>
      <c r="AG317" s="63" t="s">
        <v>686</v>
      </c>
      <c r="AH317" s="64">
        <f>+X317</f>
        <v>1</v>
      </c>
      <c r="AI317" s="40">
        <v>0</v>
      </c>
      <c r="AJ317" s="52" t="s">
        <v>788</v>
      </c>
      <c r="AK317" s="201"/>
      <c r="AL317" s="197"/>
      <c r="AM317" s="41" t="s">
        <v>765</v>
      </c>
      <c r="AN317" s="41" t="s">
        <v>776</v>
      </c>
      <c r="AO317" s="41" t="s">
        <v>767</v>
      </c>
      <c r="AP317" s="24" t="s">
        <v>768</v>
      </c>
      <c r="AQ317" s="72"/>
    </row>
    <row r="318" spans="1:43" s="42" customFormat="1" ht="63" hidden="1" customHeight="1">
      <c r="A318" s="38" t="s">
        <v>37</v>
      </c>
      <c r="B318" s="39" t="s">
        <v>422</v>
      </c>
      <c r="C318" s="39">
        <v>423</v>
      </c>
      <c r="D318" s="51" t="s">
        <v>773</v>
      </c>
      <c r="E318" s="52" t="s">
        <v>789</v>
      </c>
      <c r="F318" s="47">
        <v>44896</v>
      </c>
      <c r="G318" s="47">
        <v>44925</v>
      </c>
      <c r="H318" s="173"/>
      <c r="I318" s="64">
        <v>0.1</v>
      </c>
      <c r="J318" s="63" t="s">
        <v>686</v>
      </c>
      <c r="K318" s="63" t="s">
        <v>686</v>
      </c>
      <c r="L318" s="63" t="s">
        <v>686</v>
      </c>
      <c r="M318" s="63" t="s">
        <v>686</v>
      </c>
      <c r="N318" s="63" t="s">
        <v>686</v>
      </c>
      <c r="O318" s="63" t="s">
        <v>686</v>
      </c>
      <c r="P318" s="63" t="s">
        <v>686</v>
      </c>
      <c r="Q318" s="63" t="s">
        <v>686</v>
      </c>
      <c r="R318" s="63" t="s">
        <v>686</v>
      </c>
      <c r="S318" s="63" t="s">
        <v>686</v>
      </c>
      <c r="T318" s="63" t="s">
        <v>686</v>
      </c>
      <c r="U318" s="63" t="s">
        <v>686</v>
      </c>
      <c r="V318" s="63" t="s">
        <v>686</v>
      </c>
      <c r="W318" s="63" t="s">
        <v>686</v>
      </c>
      <c r="X318" s="63" t="s">
        <v>686</v>
      </c>
      <c r="Y318" s="63" t="s">
        <v>686</v>
      </c>
      <c r="Z318" s="63" t="s">
        <v>686</v>
      </c>
      <c r="AA318" s="63" t="s">
        <v>686</v>
      </c>
      <c r="AB318" s="63" t="s">
        <v>686</v>
      </c>
      <c r="AC318" s="63" t="s">
        <v>686</v>
      </c>
      <c r="AD318" s="63" t="s">
        <v>686</v>
      </c>
      <c r="AE318" s="63" t="s">
        <v>686</v>
      </c>
      <c r="AF318" s="64">
        <v>1</v>
      </c>
      <c r="AG318" s="63" t="s">
        <v>686</v>
      </c>
      <c r="AH318" s="64">
        <f>+AF318</f>
        <v>1</v>
      </c>
      <c r="AI318" s="40">
        <v>0</v>
      </c>
      <c r="AJ318" s="52" t="s">
        <v>790</v>
      </c>
      <c r="AK318" s="201"/>
      <c r="AL318" s="197"/>
      <c r="AM318" s="41" t="s">
        <v>765</v>
      </c>
      <c r="AN318" s="41" t="s">
        <v>776</v>
      </c>
      <c r="AO318" s="41" t="s">
        <v>767</v>
      </c>
      <c r="AP318" s="24" t="s">
        <v>768</v>
      </c>
      <c r="AQ318" s="72"/>
    </row>
    <row r="319" spans="1:43" s="42" customFormat="1" ht="71.25" hidden="1">
      <c r="A319" s="38" t="s">
        <v>37</v>
      </c>
      <c r="B319" s="39" t="s">
        <v>422</v>
      </c>
      <c r="C319" s="39">
        <v>423</v>
      </c>
      <c r="D319" s="51" t="s">
        <v>773</v>
      </c>
      <c r="E319" s="52" t="s">
        <v>791</v>
      </c>
      <c r="F319" s="47">
        <v>44593</v>
      </c>
      <c r="G319" s="47">
        <v>44926</v>
      </c>
      <c r="H319" s="173"/>
      <c r="I319" s="64">
        <v>0.1</v>
      </c>
      <c r="J319" s="63" t="s">
        <v>686</v>
      </c>
      <c r="K319" s="63" t="s">
        <v>686</v>
      </c>
      <c r="L319" s="64">
        <v>0.09</v>
      </c>
      <c r="M319" s="63" t="s">
        <v>686</v>
      </c>
      <c r="N319" s="64">
        <v>0.09</v>
      </c>
      <c r="O319" s="63" t="s">
        <v>686</v>
      </c>
      <c r="P319" s="64">
        <v>0.09</v>
      </c>
      <c r="Q319" s="63" t="s">
        <v>686</v>
      </c>
      <c r="R319" s="64">
        <v>0.09</v>
      </c>
      <c r="S319" s="63" t="s">
        <v>686</v>
      </c>
      <c r="T319" s="64">
        <v>0.09</v>
      </c>
      <c r="U319" s="63" t="s">
        <v>686</v>
      </c>
      <c r="V319" s="64">
        <v>0.09</v>
      </c>
      <c r="W319" s="63" t="s">
        <v>686</v>
      </c>
      <c r="X319" s="64">
        <v>0.09</v>
      </c>
      <c r="Y319" s="63" t="s">
        <v>686</v>
      </c>
      <c r="Z319" s="64">
        <v>0.09</v>
      </c>
      <c r="AA319" s="63" t="s">
        <v>686</v>
      </c>
      <c r="AB319" s="64">
        <v>0.09</v>
      </c>
      <c r="AC319" s="63" t="s">
        <v>686</v>
      </c>
      <c r="AD319" s="64">
        <v>0.09</v>
      </c>
      <c r="AE319" s="63" t="s">
        <v>686</v>
      </c>
      <c r="AF319" s="64">
        <v>0.1</v>
      </c>
      <c r="AG319" s="63" t="s">
        <v>686</v>
      </c>
      <c r="AH319" s="64">
        <f>+L319+N319+P319+R319+T319+V319+X319+Z319+AB319+AD319+AF319</f>
        <v>0.99999999999999978</v>
      </c>
      <c r="AI319" s="40">
        <v>0</v>
      </c>
      <c r="AJ319" s="52" t="s">
        <v>792</v>
      </c>
      <c r="AK319" s="201"/>
      <c r="AL319" s="198"/>
      <c r="AM319" s="41" t="s">
        <v>765</v>
      </c>
      <c r="AN319" s="41" t="s">
        <v>776</v>
      </c>
      <c r="AO319" s="41" t="s">
        <v>767</v>
      </c>
      <c r="AP319" s="24" t="s">
        <v>768</v>
      </c>
      <c r="AQ319" s="72"/>
    </row>
    <row r="320" spans="1:43" s="42" customFormat="1" ht="73.5" hidden="1" customHeight="1">
      <c r="A320" s="38" t="s">
        <v>37</v>
      </c>
      <c r="B320" s="39" t="s">
        <v>422</v>
      </c>
      <c r="C320" s="39">
        <v>423</v>
      </c>
      <c r="D320" s="52" t="s">
        <v>793</v>
      </c>
      <c r="E320" s="52" t="s">
        <v>794</v>
      </c>
      <c r="F320" s="47">
        <v>44682</v>
      </c>
      <c r="G320" s="47">
        <v>44773</v>
      </c>
      <c r="H320" s="64">
        <v>1</v>
      </c>
      <c r="I320" s="64">
        <v>0.2</v>
      </c>
      <c r="J320" s="63" t="s">
        <v>686</v>
      </c>
      <c r="K320" s="63" t="s">
        <v>686</v>
      </c>
      <c r="L320" s="63" t="s">
        <v>686</v>
      </c>
      <c r="M320" s="63" t="s">
        <v>686</v>
      </c>
      <c r="N320" s="63" t="s">
        <v>686</v>
      </c>
      <c r="O320" s="63" t="s">
        <v>686</v>
      </c>
      <c r="P320" s="63" t="s">
        <v>686</v>
      </c>
      <c r="Q320" s="63" t="s">
        <v>686</v>
      </c>
      <c r="R320" s="64">
        <v>0.2</v>
      </c>
      <c r="S320" s="63" t="s">
        <v>686</v>
      </c>
      <c r="T320" s="64">
        <v>0.5</v>
      </c>
      <c r="U320" s="63" t="s">
        <v>686</v>
      </c>
      <c r="V320" s="64">
        <v>0.3</v>
      </c>
      <c r="W320" s="63" t="s">
        <v>686</v>
      </c>
      <c r="X320" s="63" t="s">
        <v>686</v>
      </c>
      <c r="Y320" s="63" t="s">
        <v>686</v>
      </c>
      <c r="Z320" s="63" t="s">
        <v>686</v>
      </c>
      <c r="AA320" s="63" t="s">
        <v>686</v>
      </c>
      <c r="AB320" s="63" t="s">
        <v>686</v>
      </c>
      <c r="AC320" s="63" t="s">
        <v>686</v>
      </c>
      <c r="AD320" s="63" t="s">
        <v>686</v>
      </c>
      <c r="AE320" s="63" t="s">
        <v>686</v>
      </c>
      <c r="AF320" s="63" t="s">
        <v>686</v>
      </c>
      <c r="AG320" s="63" t="s">
        <v>686</v>
      </c>
      <c r="AH320" s="37">
        <f>+R320+T320+V320</f>
        <v>1</v>
      </c>
      <c r="AI320" s="40">
        <v>0</v>
      </c>
      <c r="AJ320" s="52" t="s">
        <v>795</v>
      </c>
      <c r="AK320" s="41" t="s">
        <v>78</v>
      </c>
      <c r="AL320" s="43" t="s">
        <v>78</v>
      </c>
      <c r="AM320" s="41" t="s">
        <v>765</v>
      </c>
      <c r="AN320" s="63" t="s">
        <v>766</v>
      </c>
      <c r="AO320" s="63" t="s">
        <v>767</v>
      </c>
      <c r="AP320" s="24" t="s">
        <v>768</v>
      </c>
      <c r="AQ320" s="72"/>
    </row>
    <row r="321" spans="1:43" s="42" customFormat="1" ht="103.5" hidden="1" customHeight="1">
      <c r="A321" s="38" t="s">
        <v>37</v>
      </c>
      <c r="B321" s="39" t="s">
        <v>422</v>
      </c>
      <c r="C321" s="39">
        <v>424</v>
      </c>
      <c r="D321" s="22" t="s">
        <v>796</v>
      </c>
      <c r="E321" s="22" t="s">
        <v>797</v>
      </c>
      <c r="F321" s="23">
        <v>44593</v>
      </c>
      <c r="G321" s="23">
        <v>44895</v>
      </c>
      <c r="H321" s="173">
        <f>I321+I322+I323+I324+I325</f>
        <v>0.99999999999999989</v>
      </c>
      <c r="I321" s="37">
        <v>0.25</v>
      </c>
      <c r="J321" s="37"/>
      <c r="K321" s="37"/>
      <c r="L321" s="37">
        <v>0.1</v>
      </c>
      <c r="M321" s="37"/>
      <c r="N321" s="37">
        <v>0.1</v>
      </c>
      <c r="O321" s="37"/>
      <c r="P321" s="37">
        <v>0.1</v>
      </c>
      <c r="Q321" s="37"/>
      <c r="R321" s="37">
        <v>0.1</v>
      </c>
      <c r="S321" s="37"/>
      <c r="T321" s="37">
        <v>0.1</v>
      </c>
      <c r="U321" s="37"/>
      <c r="V321" s="37">
        <v>0.1</v>
      </c>
      <c r="W321" s="37"/>
      <c r="X321" s="37">
        <v>0.1</v>
      </c>
      <c r="Y321" s="37"/>
      <c r="Z321" s="37">
        <v>0.1</v>
      </c>
      <c r="AA321" s="37"/>
      <c r="AB321" s="37">
        <v>0.1</v>
      </c>
      <c r="AC321" s="37"/>
      <c r="AD321" s="37">
        <v>0.1</v>
      </c>
      <c r="AE321" s="37"/>
      <c r="AF321" s="37"/>
      <c r="AG321" s="37"/>
      <c r="AH321" s="37">
        <f>+J321+L321+N321+P321+R321+T321+V321+X321+Z321+AB321+AD321+AF321</f>
        <v>0.99999999999999989</v>
      </c>
      <c r="AI321" s="40">
        <f>+K321+M321+O321+Q321+S321+U321+W321+Y321+AA321+AC321+AE321+AG321</f>
        <v>0</v>
      </c>
      <c r="AJ321" s="22" t="s">
        <v>798</v>
      </c>
      <c r="AK321" s="201">
        <v>150</v>
      </c>
      <c r="AL321" s="196">
        <v>1499652000</v>
      </c>
      <c r="AM321" s="41" t="s">
        <v>799</v>
      </c>
      <c r="AN321" s="41" t="s">
        <v>800</v>
      </c>
      <c r="AO321" s="24" t="s">
        <v>801</v>
      </c>
      <c r="AP321" s="24" t="s">
        <v>401</v>
      </c>
      <c r="AQ321" s="72"/>
    </row>
    <row r="322" spans="1:43" s="42" customFormat="1" ht="103.5" hidden="1" customHeight="1">
      <c r="A322" s="38" t="s">
        <v>37</v>
      </c>
      <c r="B322" s="39" t="s">
        <v>422</v>
      </c>
      <c r="C322" s="39">
        <v>424</v>
      </c>
      <c r="D322" s="22" t="s">
        <v>796</v>
      </c>
      <c r="E322" s="22" t="s">
        <v>802</v>
      </c>
      <c r="F322" s="23">
        <v>44621</v>
      </c>
      <c r="G322" s="23">
        <v>44925</v>
      </c>
      <c r="H322" s="173"/>
      <c r="I322" s="37">
        <v>0.25</v>
      </c>
      <c r="J322" s="37"/>
      <c r="K322" s="37"/>
      <c r="L322" s="37"/>
      <c r="M322" s="37"/>
      <c r="N322" s="37">
        <v>0.1</v>
      </c>
      <c r="O322" s="37"/>
      <c r="P322" s="37">
        <v>0.1</v>
      </c>
      <c r="Q322" s="37"/>
      <c r="R322" s="37">
        <v>0.1</v>
      </c>
      <c r="S322" s="37"/>
      <c r="T322" s="37">
        <v>0.1</v>
      </c>
      <c r="U322" s="37"/>
      <c r="V322" s="37">
        <v>0.1</v>
      </c>
      <c r="W322" s="37"/>
      <c r="X322" s="37">
        <v>0.1</v>
      </c>
      <c r="Y322" s="37"/>
      <c r="Z322" s="37">
        <v>0.1</v>
      </c>
      <c r="AA322" s="37"/>
      <c r="AB322" s="37">
        <v>0.1</v>
      </c>
      <c r="AC322" s="37"/>
      <c r="AD322" s="37">
        <v>0.1</v>
      </c>
      <c r="AE322" s="37"/>
      <c r="AF322" s="37">
        <v>0.1</v>
      </c>
      <c r="AG322" s="37"/>
      <c r="AH322" s="37">
        <f t="shared" ref="AH322:AI337" si="17">+J322+L322+N322+P322+R322+T322+V322+X322+Z322+AB322+AD322+AF322</f>
        <v>0.99999999999999989</v>
      </c>
      <c r="AI322" s="40">
        <f t="shared" si="17"/>
        <v>0</v>
      </c>
      <c r="AJ322" s="22" t="s">
        <v>803</v>
      </c>
      <c r="AK322" s="201"/>
      <c r="AL322" s="197"/>
      <c r="AM322" s="41" t="s">
        <v>799</v>
      </c>
      <c r="AN322" s="41" t="s">
        <v>800</v>
      </c>
      <c r="AO322" s="24" t="s">
        <v>801</v>
      </c>
      <c r="AP322" s="24" t="s">
        <v>401</v>
      </c>
      <c r="AQ322" s="72"/>
    </row>
    <row r="323" spans="1:43" s="42" customFormat="1" ht="128.25" hidden="1">
      <c r="A323" s="38" t="s">
        <v>37</v>
      </c>
      <c r="B323" s="39" t="s">
        <v>422</v>
      </c>
      <c r="C323" s="39">
        <v>424</v>
      </c>
      <c r="D323" s="22" t="s">
        <v>796</v>
      </c>
      <c r="E323" s="22" t="s">
        <v>804</v>
      </c>
      <c r="F323" s="23">
        <v>44621</v>
      </c>
      <c r="G323" s="23">
        <v>44925</v>
      </c>
      <c r="H323" s="173"/>
      <c r="I323" s="37">
        <v>0.1</v>
      </c>
      <c r="J323" s="37"/>
      <c r="K323" s="37"/>
      <c r="L323" s="37"/>
      <c r="M323" s="37"/>
      <c r="N323" s="37">
        <v>0.1</v>
      </c>
      <c r="O323" s="37"/>
      <c r="P323" s="37">
        <v>0.1</v>
      </c>
      <c r="Q323" s="37"/>
      <c r="R323" s="37">
        <v>0.1</v>
      </c>
      <c r="S323" s="37"/>
      <c r="T323" s="37">
        <v>0.1</v>
      </c>
      <c r="U323" s="37"/>
      <c r="V323" s="37">
        <v>0.1</v>
      </c>
      <c r="W323" s="37"/>
      <c r="X323" s="37">
        <v>0.1</v>
      </c>
      <c r="Y323" s="37"/>
      <c r="Z323" s="37">
        <v>0.1</v>
      </c>
      <c r="AA323" s="37"/>
      <c r="AB323" s="37">
        <v>0.1</v>
      </c>
      <c r="AC323" s="37"/>
      <c r="AD323" s="37">
        <v>0.1</v>
      </c>
      <c r="AE323" s="37"/>
      <c r="AF323" s="37">
        <v>0.1</v>
      </c>
      <c r="AG323" s="37"/>
      <c r="AH323" s="37">
        <f t="shared" si="17"/>
        <v>0.99999999999999989</v>
      </c>
      <c r="AI323" s="40">
        <f t="shared" si="17"/>
        <v>0</v>
      </c>
      <c r="AJ323" s="22" t="s">
        <v>805</v>
      </c>
      <c r="AK323" s="201"/>
      <c r="AL323" s="197"/>
      <c r="AM323" s="41" t="s">
        <v>799</v>
      </c>
      <c r="AN323" s="41" t="s">
        <v>800</v>
      </c>
      <c r="AO323" s="24" t="s">
        <v>801</v>
      </c>
      <c r="AP323" s="24" t="s">
        <v>401</v>
      </c>
      <c r="AQ323" s="72"/>
    </row>
    <row r="324" spans="1:43" s="42" customFormat="1" ht="99.75" hidden="1">
      <c r="A324" s="38" t="s">
        <v>37</v>
      </c>
      <c r="B324" s="39" t="s">
        <v>422</v>
      </c>
      <c r="C324" s="39">
        <v>424</v>
      </c>
      <c r="D324" s="22" t="s">
        <v>796</v>
      </c>
      <c r="E324" s="22" t="s">
        <v>806</v>
      </c>
      <c r="F324" s="23">
        <v>44593</v>
      </c>
      <c r="G324" s="23">
        <v>44925</v>
      </c>
      <c r="H324" s="173"/>
      <c r="I324" s="37">
        <v>0.3</v>
      </c>
      <c r="J324" s="37"/>
      <c r="K324" s="37"/>
      <c r="L324" s="37">
        <v>0.09</v>
      </c>
      <c r="M324" s="37"/>
      <c r="N324" s="37">
        <v>0.09</v>
      </c>
      <c r="O324" s="37"/>
      <c r="P324" s="37">
        <v>0.09</v>
      </c>
      <c r="Q324" s="37"/>
      <c r="R324" s="37">
        <v>0.09</v>
      </c>
      <c r="S324" s="37"/>
      <c r="T324" s="37">
        <v>0.09</v>
      </c>
      <c r="U324" s="37"/>
      <c r="V324" s="37">
        <v>0.09</v>
      </c>
      <c r="W324" s="37"/>
      <c r="X324" s="37">
        <v>0.09</v>
      </c>
      <c r="Y324" s="37"/>
      <c r="Z324" s="37">
        <v>0.09</v>
      </c>
      <c r="AA324" s="37"/>
      <c r="AB324" s="37">
        <v>0.09</v>
      </c>
      <c r="AC324" s="37"/>
      <c r="AD324" s="37">
        <v>0.1</v>
      </c>
      <c r="AE324" s="37"/>
      <c r="AF324" s="37">
        <v>0.09</v>
      </c>
      <c r="AG324" s="37"/>
      <c r="AH324" s="37">
        <f t="shared" si="17"/>
        <v>0.99999999999999978</v>
      </c>
      <c r="AI324" s="40">
        <f t="shared" si="17"/>
        <v>0</v>
      </c>
      <c r="AJ324" s="22" t="s">
        <v>807</v>
      </c>
      <c r="AK324" s="201"/>
      <c r="AL324" s="197"/>
      <c r="AM324" s="41" t="s">
        <v>799</v>
      </c>
      <c r="AN324" s="41" t="s">
        <v>800</v>
      </c>
      <c r="AO324" s="24" t="s">
        <v>801</v>
      </c>
      <c r="AP324" s="24" t="s">
        <v>401</v>
      </c>
      <c r="AQ324" s="72"/>
    </row>
    <row r="325" spans="1:43" s="42" customFormat="1" ht="57" hidden="1">
      <c r="A325" s="38" t="s">
        <v>37</v>
      </c>
      <c r="B325" s="39" t="s">
        <v>422</v>
      </c>
      <c r="C325" s="39">
        <v>424</v>
      </c>
      <c r="D325" s="22" t="s">
        <v>796</v>
      </c>
      <c r="E325" s="22" t="s">
        <v>808</v>
      </c>
      <c r="F325" s="23">
        <v>44743</v>
      </c>
      <c r="G325" s="23">
        <v>44925</v>
      </c>
      <c r="H325" s="173"/>
      <c r="I325" s="37">
        <v>0.1</v>
      </c>
      <c r="J325" s="37"/>
      <c r="K325" s="37"/>
      <c r="L325" s="37"/>
      <c r="M325" s="37"/>
      <c r="N325" s="37"/>
      <c r="O325" s="37"/>
      <c r="P325" s="37"/>
      <c r="Q325" s="37"/>
      <c r="R325" s="37"/>
      <c r="S325" s="37"/>
      <c r="T325" s="37"/>
      <c r="U325" s="37"/>
      <c r="V325" s="37">
        <v>0.1</v>
      </c>
      <c r="W325" s="37"/>
      <c r="X325" s="37">
        <v>0.15</v>
      </c>
      <c r="Y325" s="37"/>
      <c r="Z325" s="37">
        <v>0.2</v>
      </c>
      <c r="AA325" s="37"/>
      <c r="AB325" s="37">
        <v>0.2</v>
      </c>
      <c r="AC325" s="37"/>
      <c r="AD325" s="37">
        <v>0.2</v>
      </c>
      <c r="AE325" s="37"/>
      <c r="AF325" s="37">
        <v>0.15</v>
      </c>
      <c r="AG325" s="37"/>
      <c r="AH325" s="37">
        <f t="shared" si="17"/>
        <v>1</v>
      </c>
      <c r="AI325" s="40">
        <f t="shared" si="17"/>
        <v>0</v>
      </c>
      <c r="AJ325" s="22" t="s">
        <v>809</v>
      </c>
      <c r="AK325" s="201"/>
      <c r="AL325" s="198"/>
      <c r="AM325" s="41" t="s">
        <v>799</v>
      </c>
      <c r="AN325" s="41" t="s">
        <v>800</v>
      </c>
      <c r="AO325" s="24" t="s">
        <v>801</v>
      </c>
      <c r="AP325" s="24" t="s">
        <v>401</v>
      </c>
      <c r="AQ325" s="72"/>
    </row>
    <row r="326" spans="1:43" s="42" customFormat="1" ht="78" hidden="1" customHeight="1">
      <c r="A326" s="38" t="s">
        <v>37</v>
      </c>
      <c r="B326" s="39" t="s">
        <v>422</v>
      </c>
      <c r="C326" s="39">
        <v>424</v>
      </c>
      <c r="D326" s="22" t="s">
        <v>810</v>
      </c>
      <c r="E326" s="22" t="s">
        <v>811</v>
      </c>
      <c r="F326" s="23">
        <v>44682</v>
      </c>
      <c r="G326" s="23">
        <v>44742</v>
      </c>
      <c r="H326" s="173">
        <f>+I326+I327+I328</f>
        <v>1</v>
      </c>
      <c r="I326" s="37">
        <v>0.4</v>
      </c>
      <c r="J326" s="37"/>
      <c r="K326" s="37"/>
      <c r="L326" s="37"/>
      <c r="M326" s="37"/>
      <c r="N326" s="37"/>
      <c r="O326" s="37"/>
      <c r="P326" s="37"/>
      <c r="Q326" s="37"/>
      <c r="R326" s="37">
        <v>0.5</v>
      </c>
      <c r="S326" s="37"/>
      <c r="T326" s="37">
        <v>0.5</v>
      </c>
      <c r="U326" s="37"/>
      <c r="V326" s="37"/>
      <c r="W326" s="37"/>
      <c r="X326" s="37"/>
      <c r="Y326" s="37"/>
      <c r="Z326" s="37"/>
      <c r="AA326" s="37"/>
      <c r="AB326" s="37"/>
      <c r="AC326" s="37"/>
      <c r="AD326" s="37"/>
      <c r="AE326" s="37"/>
      <c r="AF326" s="37"/>
      <c r="AG326" s="37"/>
      <c r="AH326" s="37">
        <f t="shared" si="17"/>
        <v>1</v>
      </c>
      <c r="AI326" s="40">
        <f t="shared" si="17"/>
        <v>0</v>
      </c>
      <c r="AJ326" s="22" t="s">
        <v>812</v>
      </c>
      <c r="AK326" s="43" t="s">
        <v>78</v>
      </c>
      <c r="AL326" s="43" t="s">
        <v>78</v>
      </c>
      <c r="AM326" s="41" t="s">
        <v>799</v>
      </c>
      <c r="AN326" s="41" t="s">
        <v>800</v>
      </c>
      <c r="AO326" s="24" t="s">
        <v>801</v>
      </c>
      <c r="AP326" s="24" t="s">
        <v>401</v>
      </c>
      <c r="AQ326" s="72"/>
    </row>
    <row r="327" spans="1:43" s="42" customFormat="1" ht="78" hidden="1" customHeight="1">
      <c r="A327" s="38" t="s">
        <v>37</v>
      </c>
      <c r="B327" s="39" t="s">
        <v>422</v>
      </c>
      <c r="C327" s="39">
        <v>424</v>
      </c>
      <c r="D327" s="22" t="s">
        <v>810</v>
      </c>
      <c r="E327" s="22" t="s">
        <v>813</v>
      </c>
      <c r="F327" s="23">
        <v>44593</v>
      </c>
      <c r="G327" s="23">
        <v>44895</v>
      </c>
      <c r="H327" s="173"/>
      <c r="I327" s="37">
        <v>0.4</v>
      </c>
      <c r="J327" s="37"/>
      <c r="K327" s="37"/>
      <c r="L327" s="37">
        <v>0.1</v>
      </c>
      <c r="M327" s="37"/>
      <c r="N327" s="37">
        <v>0.1</v>
      </c>
      <c r="O327" s="37"/>
      <c r="P327" s="37">
        <v>0.1</v>
      </c>
      <c r="Q327" s="37"/>
      <c r="R327" s="37">
        <v>0.1</v>
      </c>
      <c r="S327" s="37"/>
      <c r="T327" s="37">
        <v>0.1</v>
      </c>
      <c r="U327" s="37"/>
      <c r="V327" s="37">
        <v>0.1</v>
      </c>
      <c r="W327" s="37"/>
      <c r="X327" s="37">
        <v>0.1</v>
      </c>
      <c r="Y327" s="37"/>
      <c r="Z327" s="37">
        <v>0.1</v>
      </c>
      <c r="AA327" s="37"/>
      <c r="AB327" s="37">
        <v>0.1</v>
      </c>
      <c r="AC327" s="37"/>
      <c r="AD327" s="37">
        <v>0.1</v>
      </c>
      <c r="AE327" s="37"/>
      <c r="AF327" s="37"/>
      <c r="AG327" s="37"/>
      <c r="AH327" s="37">
        <f t="shared" si="17"/>
        <v>0.99999999999999989</v>
      </c>
      <c r="AI327" s="40">
        <f t="shared" si="17"/>
        <v>0</v>
      </c>
      <c r="AJ327" s="22" t="s">
        <v>814</v>
      </c>
      <c r="AK327" s="41" t="s">
        <v>78</v>
      </c>
      <c r="AL327" s="43" t="s">
        <v>78</v>
      </c>
      <c r="AM327" s="41" t="s">
        <v>799</v>
      </c>
      <c r="AN327" s="41" t="s">
        <v>800</v>
      </c>
      <c r="AO327" s="24" t="s">
        <v>801</v>
      </c>
      <c r="AP327" s="24" t="s">
        <v>401</v>
      </c>
      <c r="AQ327" s="72"/>
    </row>
    <row r="328" spans="1:43" s="42" customFormat="1" ht="59.25" hidden="1" customHeight="1">
      <c r="A328" s="38" t="s">
        <v>37</v>
      </c>
      <c r="B328" s="39" t="s">
        <v>422</v>
      </c>
      <c r="C328" s="39">
        <v>424</v>
      </c>
      <c r="D328" s="22" t="s">
        <v>810</v>
      </c>
      <c r="E328" s="22" t="s">
        <v>555</v>
      </c>
      <c r="F328" s="23">
        <v>44713</v>
      </c>
      <c r="G328" s="23">
        <v>44742</v>
      </c>
      <c r="H328" s="173"/>
      <c r="I328" s="37">
        <v>0.2</v>
      </c>
      <c r="J328" s="37"/>
      <c r="K328" s="37"/>
      <c r="L328" s="37"/>
      <c r="M328" s="37"/>
      <c r="N328" s="37"/>
      <c r="O328" s="37"/>
      <c r="P328" s="37"/>
      <c r="Q328" s="37"/>
      <c r="R328" s="37"/>
      <c r="S328" s="37"/>
      <c r="T328" s="37">
        <v>1</v>
      </c>
      <c r="U328" s="37"/>
      <c r="V328" s="37"/>
      <c r="W328" s="37"/>
      <c r="X328" s="37"/>
      <c r="Y328" s="37"/>
      <c r="Z328" s="37"/>
      <c r="AA328" s="37"/>
      <c r="AB328" s="37"/>
      <c r="AC328" s="37"/>
      <c r="AD328" s="37"/>
      <c r="AE328" s="37"/>
      <c r="AF328" s="37"/>
      <c r="AG328" s="37"/>
      <c r="AH328" s="37">
        <f t="shared" si="17"/>
        <v>1</v>
      </c>
      <c r="AI328" s="40">
        <f t="shared" si="17"/>
        <v>0</v>
      </c>
      <c r="AJ328" s="22" t="s">
        <v>506</v>
      </c>
      <c r="AK328" s="41" t="s">
        <v>78</v>
      </c>
      <c r="AL328" s="43" t="s">
        <v>78</v>
      </c>
      <c r="AM328" s="41" t="s">
        <v>799</v>
      </c>
      <c r="AN328" s="41" t="s">
        <v>800</v>
      </c>
      <c r="AO328" s="24" t="s">
        <v>801</v>
      </c>
      <c r="AP328" s="24" t="s">
        <v>401</v>
      </c>
      <c r="AQ328" s="72"/>
    </row>
    <row r="329" spans="1:43" s="42" customFormat="1" ht="57" hidden="1">
      <c r="A329" s="38" t="s">
        <v>395</v>
      </c>
      <c r="B329" s="39" t="s">
        <v>396</v>
      </c>
      <c r="C329" s="39">
        <v>329</v>
      </c>
      <c r="D329" s="22" t="s">
        <v>815</v>
      </c>
      <c r="E329" s="22" t="s">
        <v>816</v>
      </c>
      <c r="F329" s="23">
        <v>44564</v>
      </c>
      <c r="G329" s="23">
        <v>44620</v>
      </c>
      <c r="H329" s="173">
        <v>1</v>
      </c>
      <c r="I329" s="37">
        <v>0.25</v>
      </c>
      <c r="J329" s="37">
        <v>0.4</v>
      </c>
      <c r="K329" s="37"/>
      <c r="L329" s="37">
        <v>0.6</v>
      </c>
      <c r="M329" s="37"/>
      <c r="N329" s="37"/>
      <c r="O329" s="37"/>
      <c r="P329" s="37"/>
      <c r="Q329" s="37"/>
      <c r="R329" s="37"/>
      <c r="S329" s="37"/>
      <c r="T329" s="37"/>
      <c r="U329" s="37"/>
      <c r="V329" s="37"/>
      <c r="W329" s="37"/>
      <c r="X329" s="37"/>
      <c r="Y329" s="37"/>
      <c r="Z329" s="37"/>
      <c r="AA329" s="37"/>
      <c r="AB329" s="37"/>
      <c r="AC329" s="37"/>
      <c r="AD329" s="37"/>
      <c r="AE329" s="37"/>
      <c r="AF329" s="37"/>
      <c r="AG329" s="37"/>
      <c r="AH329" s="37">
        <f t="shared" si="17"/>
        <v>1</v>
      </c>
      <c r="AI329" s="40">
        <f t="shared" si="17"/>
        <v>0</v>
      </c>
      <c r="AJ329" s="22" t="s">
        <v>817</v>
      </c>
      <c r="AK329" s="201">
        <v>105</v>
      </c>
      <c r="AL329" s="196">
        <v>2092450000</v>
      </c>
      <c r="AM329" s="41" t="s">
        <v>818</v>
      </c>
      <c r="AN329" s="41" t="s">
        <v>819</v>
      </c>
      <c r="AO329" s="24" t="s">
        <v>820</v>
      </c>
      <c r="AP329" s="24" t="s">
        <v>401</v>
      </c>
      <c r="AQ329" s="72"/>
    </row>
    <row r="330" spans="1:43" s="42" customFormat="1" ht="71.25" hidden="1">
      <c r="A330" s="38" t="s">
        <v>395</v>
      </c>
      <c r="B330" s="39" t="s">
        <v>396</v>
      </c>
      <c r="C330" s="39">
        <v>329</v>
      </c>
      <c r="D330" s="22" t="s">
        <v>815</v>
      </c>
      <c r="E330" s="22" t="s">
        <v>821</v>
      </c>
      <c r="F330" s="23">
        <v>44621</v>
      </c>
      <c r="G330" s="23">
        <v>44681</v>
      </c>
      <c r="H330" s="173"/>
      <c r="I330" s="37">
        <v>0.2</v>
      </c>
      <c r="J330" s="37"/>
      <c r="K330" s="37"/>
      <c r="L330" s="37"/>
      <c r="M330" s="37"/>
      <c r="N330" s="37">
        <v>0.3</v>
      </c>
      <c r="O330" s="37"/>
      <c r="P330" s="37">
        <v>0.7</v>
      </c>
      <c r="Q330" s="37"/>
      <c r="R330" s="37"/>
      <c r="S330" s="37"/>
      <c r="T330" s="37"/>
      <c r="U330" s="37"/>
      <c r="V330" s="37"/>
      <c r="W330" s="37"/>
      <c r="X330" s="37"/>
      <c r="Y330" s="37"/>
      <c r="Z330" s="37"/>
      <c r="AA330" s="37"/>
      <c r="AB330" s="37"/>
      <c r="AC330" s="37"/>
      <c r="AD330" s="37"/>
      <c r="AE330" s="37"/>
      <c r="AF330" s="37"/>
      <c r="AG330" s="37"/>
      <c r="AH330" s="37">
        <f t="shared" si="17"/>
        <v>1</v>
      </c>
      <c r="AI330" s="40">
        <f t="shared" si="17"/>
        <v>0</v>
      </c>
      <c r="AJ330" s="22" t="s">
        <v>822</v>
      </c>
      <c r="AK330" s="201"/>
      <c r="AL330" s="197"/>
      <c r="AM330" s="41" t="s">
        <v>818</v>
      </c>
      <c r="AN330" s="41" t="s">
        <v>819</v>
      </c>
      <c r="AO330" s="24" t="s">
        <v>820</v>
      </c>
      <c r="AP330" s="24" t="s">
        <v>401</v>
      </c>
      <c r="AQ330" s="72"/>
    </row>
    <row r="331" spans="1:43" s="42" customFormat="1" ht="57.75" hidden="1" customHeight="1">
      <c r="A331" s="38" t="s">
        <v>395</v>
      </c>
      <c r="B331" s="39" t="s">
        <v>396</v>
      </c>
      <c r="C331" s="39">
        <v>329</v>
      </c>
      <c r="D331" s="22" t="s">
        <v>815</v>
      </c>
      <c r="E331" s="22" t="s">
        <v>823</v>
      </c>
      <c r="F331" s="23">
        <v>44621</v>
      </c>
      <c r="G331" s="23">
        <v>44742</v>
      </c>
      <c r="H331" s="173"/>
      <c r="I331" s="37">
        <v>0.1</v>
      </c>
      <c r="J331" s="37"/>
      <c r="K331" s="37"/>
      <c r="L331" s="37"/>
      <c r="M331" s="37"/>
      <c r="N331" s="37">
        <v>0.25</v>
      </c>
      <c r="O331" s="37"/>
      <c r="P331" s="37">
        <v>0.25</v>
      </c>
      <c r="Q331" s="37"/>
      <c r="R331" s="37">
        <v>0.25</v>
      </c>
      <c r="S331" s="37"/>
      <c r="T331" s="37">
        <v>0.25</v>
      </c>
      <c r="U331" s="37"/>
      <c r="V331" s="37"/>
      <c r="W331" s="37"/>
      <c r="X331" s="37"/>
      <c r="Y331" s="37"/>
      <c r="Z331" s="37"/>
      <c r="AA331" s="37"/>
      <c r="AB331" s="37"/>
      <c r="AC331" s="37"/>
      <c r="AD331" s="37"/>
      <c r="AE331" s="37"/>
      <c r="AF331" s="37"/>
      <c r="AG331" s="37"/>
      <c r="AH331" s="37">
        <f t="shared" si="17"/>
        <v>1</v>
      </c>
      <c r="AI331" s="40">
        <f t="shared" si="17"/>
        <v>0</v>
      </c>
      <c r="AJ331" s="22" t="s">
        <v>824</v>
      </c>
      <c r="AK331" s="201"/>
      <c r="AL331" s="197"/>
      <c r="AM331" s="41" t="s">
        <v>818</v>
      </c>
      <c r="AN331" s="41" t="s">
        <v>819</v>
      </c>
      <c r="AO331" s="24" t="s">
        <v>820</v>
      </c>
      <c r="AP331" s="24" t="s">
        <v>401</v>
      </c>
      <c r="AQ331" s="72"/>
    </row>
    <row r="332" spans="1:43" s="42" customFormat="1" ht="76.5" hidden="1" customHeight="1">
      <c r="A332" s="38" t="s">
        <v>395</v>
      </c>
      <c r="B332" s="39" t="s">
        <v>396</v>
      </c>
      <c r="C332" s="39">
        <v>329</v>
      </c>
      <c r="D332" s="22" t="s">
        <v>815</v>
      </c>
      <c r="E332" s="22" t="s">
        <v>825</v>
      </c>
      <c r="F332" s="23">
        <v>44564</v>
      </c>
      <c r="G332" s="23">
        <v>44681</v>
      </c>
      <c r="H332" s="173"/>
      <c r="I332" s="37">
        <v>0.35</v>
      </c>
      <c r="J332" s="37">
        <v>0.1</v>
      </c>
      <c r="K332" s="37"/>
      <c r="L332" s="37">
        <v>0.3</v>
      </c>
      <c r="M332" s="37"/>
      <c r="N332" s="37">
        <v>0.4</v>
      </c>
      <c r="O332" s="37"/>
      <c r="P332" s="37">
        <v>0.2</v>
      </c>
      <c r="Q332" s="37"/>
      <c r="R332" s="37"/>
      <c r="S332" s="37"/>
      <c r="T332" s="37"/>
      <c r="U332" s="37"/>
      <c r="V332" s="37"/>
      <c r="W332" s="37"/>
      <c r="X332" s="37"/>
      <c r="Y332" s="37"/>
      <c r="Z332" s="37"/>
      <c r="AA332" s="37"/>
      <c r="AB332" s="37"/>
      <c r="AC332" s="37"/>
      <c r="AD332" s="37"/>
      <c r="AE332" s="37"/>
      <c r="AF332" s="37"/>
      <c r="AG332" s="37"/>
      <c r="AH332" s="37">
        <f t="shared" si="17"/>
        <v>1</v>
      </c>
      <c r="AI332" s="40">
        <f t="shared" si="17"/>
        <v>0</v>
      </c>
      <c r="AJ332" s="22" t="s">
        <v>826</v>
      </c>
      <c r="AK332" s="201"/>
      <c r="AL332" s="197"/>
      <c r="AM332" s="41" t="s">
        <v>818</v>
      </c>
      <c r="AN332" s="41" t="s">
        <v>819</v>
      </c>
      <c r="AO332" s="24" t="s">
        <v>820</v>
      </c>
      <c r="AP332" s="24" t="s">
        <v>401</v>
      </c>
      <c r="AQ332" s="72"/>
    </row>
    <row r="333" spans="1:43" s="42" customFormat="1" ht="69.75" hidden="1" customHeight="1">
      <c r="A333" s="38" t="s">
        <v>395</v>
      </c>
      <c r="B333" s="39" t="s">
        <v>396</v>
      </c>
      <c r="C333" s="39">
        <v>329</v>
      </c>
      <c r="D333" s="22" t="s">
        <v>815</v>
      </c>
      <c r="E333" s="22" t="s">
        <v>827</v>
      </c>
      <c r="F333" s="23">
        <v>44621</v>
      </c>
      <c r="G333" s="23">
        <v>44681</v>
      </c>
      <c r="H333" s="173"/>
      <c r="I333" s="37">
        <v>0.1</v>
      </c>
      <c r="J333" s="37"/>
      <c r="K333" s="37"/>
      <c r="L333" s="37"/>
      <c r="M333" s="37"/>
      <c r="N333" s="37">
        <v>0.3</v>
      </c>
      <c r="O333" s="37"/>
      <c r="P333" s="37">
        <v>0.7</v>
      </c>
      <c r="Q333" s="37"/>
      <c r="R333" s="37"/>
      <c r="S333" s="37"/>
      <c r="T333" s="37"/>
      <c r="U333" s="37"/>
      <c r="V333" s="37"/>
      <c r="W333" s="37"/>
      <c r="X333" s="37"/>
      <c r="Y333" s="37"/>
      <c r="Z333" s="37"/>
      <c r="AA333" s="37"/>
      <c r="AB333" s="37"/>
      <c r="AC333" s="37"/>
      <c r="AD333" s="37"/>
      <c r="AE333" s="37"/>
      <c r="AF333" s="37"/>
      <c r="AG333" s="37"/>
      <c r="AH333" s="37">
        <f t="shared" si="17"/>
        <v>1</v>
      </c>
      <c r="AI333" s="40">
        <f t="shared" si="17"/>
        <v>0</v>
      </c>
      <c r="AJ333" s="22" t="s">
        <v>828</v>
      </c>
      <c r="AK333" s="201"/>
      <c r="AL333" s="198"/>
      <c r="AM333" s="41" t="s">
        <v>818</v>
      </c>
      <c r="AN333" s="41" t="s">
        <v>819</v>
      </c>
      <c r="AO333" s="24" t="s">
        <v>820</v>
      </c>
      <c r="AP333" s="24" t="s">
        <v>401</v>
      </c>
      <c r="AQ333" s="72"/>
    </row>
    <row r="334" spans="1:43" s="42" customFormat="1" ht="57" hidden="1">
      <c r="A334" s="38" t="s">
        <v>395</v>
      </c>
      <c r="B334" s="39" t="s">
        <v>396</v>
      </c>
      <c r="C334" s="39">
        <v>329</v>
      </c>
      <c r="D334" s="22" t="s">
        <v>829</v>
      </c>
      <c r="E334" s="22" t="s">
        <v>830</v>
      </c>
      <c r="F334" s="23">
        <v>44593</v>
      </c>
      <c r="G334" s="23">
        <v>44620</v>
      </c>
      <c r="H334" s="173">
        <f>+I334+I335+I336+I337+I338+I339</f>
        <v>1</v>
      </c>
      <c r="I334" s="37">
        <v>0.2</v>
      </c>
      <c r="J334" s="58"/>
      <c r="K334" s="37"/>
      <c r="L334" s="37">
        <v>1</v>
      </c>
      <c r="M334" s="37"/>
      <c r="N334" s="37"/>
      <c r="O334" s="37"/>
      <c r="P334" s="37"/>
      <c r="Q334" s="37"/>
      <c r="R334" s="37"/>
      <c r="S334" s="37"/>
      <c r="T334" s="37"/>
      <c r="U334" s="37"/>
      <c r="V334" s="37"/>
      <c r="W334" s="37"/>
      <c r="X334" s="37"/>
      <c r="Y334" s="37"/>
      <c r="Z334" s="37"/>
      <c r="AA334" s="37"/>
      <c r="AB334" s="37"/>
      <c r="AC334" s="37"/>
      <c r="AD334" s="37"/>
      <c r="AE334" s="37"/>
      <c r="AF334" s="37"/>
      <c r="AG334" s="37"/>
      <c r="AH334" s="37" t="e">
        <f>+L334+#REF!+N334+P334+R334+T334+V334+X334+Z334+AB334+AD334+AF334</f>
        <v>#REF!</v>
      </c>
      <c r="AI334" s="40">
        <f t="shared" si="17"/>
        <v>0</v>
      </c>
      <c r="AJ334" s="22" t="s">
        <v>831</v>
      </c>
      <c r="AK334" s="43" t="s">
        <v>78</v>
      </c>
      <c r="AL334" s="43" t="s">
        <v>78</v>
      </c>
      <c r="AM334" s="41" t="s">
        <v>818</v>
      </c>
      <c r="AN334" s="41" t="s">
        <v>819</v>
      </c>
      <c r="AO334" s="24" t="s">
        <v>820</v>
      </c>
      <c r="AP334" s="24" t="s">
        <v>401</v>
      </c>
      <c r="AQ334" s="72"/>
    </row>
    <row r="335" spans="1:43" s="42" customFormat="1" ht="57" hidden="1">
      <c r="A335" s="38" t="s">
        <v>395</v>
      </c>
      <c r="B335" s="39" t="s">
        <v>396</v>
      </c>
      <c r="C335" s="39">
        <v>329</v>
      </c>
      <c r="D335" s="22" t="s">
        <v>829</v>
      </c>
      <c r="E335" s="22" t="s">
        <v>832</v>
      </c>
      <c r="F335" s="23">
        <v>44652</v>
      </c>
      <c r="G335" s="23">
        <v>44711</v>
      </c>
      <c r="H335" s="173"/>
      <c r="I335" s="37">
        <v>0.2</v>
      </c>
      <c r="J335" s="37"/>
      <c r="K335" s="37"/>
      <c r="L335" s="37"/>
      <c r="M335" s="37"/>
      <c r="N335" s="37"/>
      <c r="O335" s="37"/>
      <c r="P335" s="37">
        <v>0.3</v>
      </c>
      <c r="Q335" s="37"/>
      <c r="R335" s="37">
        <v>0.7</v>
      </c>
      <c r="S335" s="37"/>
      <c r="T335" s="37"/>
      <c r="U335" s="37"/>
      <c r="V335" s="37"/>
      <c r="W335" s="37"/>
      <c r="X335" s="37"/>
      <c r="Y335" s="37"/>
      <c r="Z335" s="37"/>
      <c r="AA335" s="37"/>
      <c r="AB335" s="37"/>
      <c r="AC335" s="37"/>
      <c r="AD335" s="37"/>
      <c r="AE335" s="37"/>
      <c r="AF335" s="37"/>
      <c r="AG335" s="37"/>
      <c r="AH335" s="37">
        <f t="shared" si="17"/>
        <v>1</v>
      </c>
      <c r="AI335" s="40">
        <f t="shared" si="17"/>
        <v>0</v>
      </c>
      <c r="AJ335" s="22" t="s">
        <v>833</v>
      </c>
      <c r="AK335" s="43" t="s">
        <v>78</v>
      </c>
      <c r="AL335" s="43" t="s">
        <v>78</v>
      </c>
      <c r="AM335" s="41" t="s">
        <v>818</v>
      </c>
      <c r="AN335" s="41" t="s">
        <v>819</v>
      </c>
      <c r="AO335" s="24" t="s">
        <v>820</v>
      </c>
      <c r="AP335" s="24" t="s">
        <v>401</v>
      </c>
      <c r="AQ335" s="72"/>
    </row>
    <row r="336" spans="1:43" s="42" customFormat="1" ht="57" hidden="1">
      <c r="A336" s="38" t="s">
        <v>395</v>
      </c>
      <c r="B336" s="39" t="s">
        <v>396</v>
      </c>
      <c r="C336" s="39">
        <v>329</v>
      </c>
      <c r="D336" s="22" t="s">
        <v>829</v>
      </c>
      <c r="E336" s="22" t="s">
        <v>834</v>
      </c>
      <c r="F336" s="23">
        <v>44713</v>
      </c>
      <c r="G336" s="23">
        <v>44757</v>
      </c>
      <c r="H336" s="173"/>
      <c r="I336" s="65">
        <v>0.05</v>
      </c>
      <c r="J336" s="37"/>
      <c r="K336" s="37"/>
      <c r="L336" s="37"/>
      <c r="M336" s="37"/>
      <c r="N336" s="37"/>
      <c r="O336" s="37"/>
      <c r="P336" s="37"/>
      <c r="Q336" s="37"/>
      <c r="R336" s="37"/>
      <c r="S336" s="37"/>
      <c r="T336" s="37">
        <v>0.4</v>
      </c>
      <c r="U336" s="37"/>
      <c r="V336" s="37">
        <v>0.6</v>
      </c>
      <c r="W336" s="37"/>
      <c r="X336" s="37"/>
      <c r="Y336" s="37"/>
      <c r="Z336" s="37"/>
      <c r="AA336" s="37"/>
      <c r="AB336" s="37"/>
      <c r="AC336" s="37"/>
      <c r="AD336" s="37"/>
      <c r="AE336" s="37"/>
      <c r="AF336" s="37"/>
      <c r="AG336" s="37"/>
      <c r="AH336" s="37">
        <f t="shared" si="17"/>
        <v>1</v>
      </c>
      <c r="AI336" s="40">
        <f t="shared" si="17"/>
        <v>0</v>
      </c>
      <c r="AJ336" s="22" t="s">
        <v>835</v>
      </c>
      <c r="AK336" s="43" t="s">
        <v>78</v>
      </c>
      <c r="AL336" s="43" t="s">
        <v>78</v>
      </c>
      <c r="AM336" s="41" t="s">
        <v>818</v>
      </c>
      <c r="AN336" s="41" t="s">
        <v>819</v>
      </c>
      <c r="AO336" s="24" t="s">
        <v>820</v>
      </c>
      <c r="AP336" s="24" t="s">
        <v>401</v>
      </c>
      <c r="AQ336" s="72"/>
    </row>
    <row r="337" spans="1:43" s="42" customFormat="1" ht="57" hidden="1">
      <c r="A337" s="38" t="s">
        <v>395</v>
      </c>
      <c r="B337" s="39" t="s">
        <v>396</v>
      </c>
      <c r="C337" s="39">
        <v>329</v>
      </c>
      <c r="D337" s="22" t="s">
        <v>829</v>
      </c>
      <c r="E337" s="22" t="s">
        <v>836</v>
      </c>
      <c r="F337" s="46">
        <v>44713</v>
      </c>
      <c r="G337" s="46">
        <v>44742</v>
      </c>
      <c r="H337" s="173"/>
      <c r="I337" s="65">
        <v>0.1</v>
      </c>
      <c r="J337" s="37"/>
      <c r="K337" s="37"/>
      <c r="L337" s="37"/>
      <c r="M337" s="37"/>
      <c r="N337" s="37"/>
      <c r="O337" s="37"/>
      <c r="P337" s="37"/>
      <c r="Q337" s="37"/>
      <c r="R337" s="37"/>
      <c r="S337" s="37"/>
      <c r="T337" s="37">
        <v>1</v>
      </c>
      <c r="U337" s="37"/>
      <c r="V337" s="37"/>
      <c r="W337" s="37"/>
      <c r="X337" s="37"/>
      <c r="Y337" s="37"/>
      <c r="Z337" s="37"/>
      <c r="AA337" s="37"/>
      <c r="AB337" s="37"/>
      <c r="AC337" s="37"/>
      <c r="AD337" s="37"/>
      <c r="AE337" s="37"/>
      <c r="AF337" s="37"/>
      <c r="AG337" s="37"/>
      <c r="AH337" s="37">
        <f t="shared" si="17"/>
        <v>1</v>
      </c>
      <c r="AI337" s="40">
        <f t="shared" si="17"/>
        <v>0</v>
      </c>
      <c r="AJ337" s="22" t="s">
        <v>506</v>
      </c>
      <c r="AK337" s="43" t="s">
        <v>78</v>
      </c>
      <c r="AL337" s="43" t="s">
        <v>78</v>
      </c>
      <c r="AM337" s="41" t="s">
        <v>818</v>
      </c>
      <c r="AN337" s="41" t="s">
        <v>819</v>
      </c>
      <c r="AO337" s="24" t="s">
        <v>820</v>
      </c>
      <c r="AP337" s="24" t="s">
        <v>401</v>
      </c>
      <c r="AQ337" s="72"/>
    </row>
    <row r="338" spans="1:43" s="42" customFormat="1" ht="57" hidden="1">
      <c r="A338" s="38" t="s">
        <v>395</v>
      </c>
      <c r="B338" s="39" t="s">
        <v>396</v>
      </c>
      <c r="C338" s="39">
        <v>329</v>
      </c>
      <c r="D338" s="22" t="s">
        <v>829</v>
      </c>
      <c r="E338" s="22" t="s">
        <v>837</v>
      </c>
      <c r="F338" s="23">
        <v>44866</v>
      </c>
      <c r="G338" s="23">
        <v>44895</v>
      </c>
      <c r="H338" s="173"/>
      <c r="I338" s="37">
        <v>0.15</v>
      </c>
      <c r="J338" s="37"/>
      <c r="K338" s="37"/>
      <c r="L338" s="37"/>
      <c r="M338" s="37"/>
      <c r="N338" s="37"/>
      <c r="O338" s="37"/>
      <c r="P338" s="37"/>
      <c r="Q338" s="37"/>
      <c r="R338" s="37"/>
      <c r="S338" s="37"/>
      <c r="T338" s="37"/>
      <c r="U338" s="37"/>
      <c r="V338" s="37"/>
      <c r="W338" s="37"/>
      <c r="X338" s="37"/>
      <c r="Y338" s="37"/>
      <c r="Z338" s="37"/>
      <c r="AA338" s="37"/>
      <c r="AB338" s="37"/>
      <c r="AC338" s="37"/>
      <c r="AD338" s="37">
        <v>1</v>
      </c>
      <c r="AE338" s="37"/>
      <c r="AF338" s="37"/>
      <c r="AG338" s="37"/>
      <c r="AH338" s="37">
        <f>+J338+L338+N338+P338+R338+T338+V338+X338+Z338+AB338+AD338+AF338</f>
        <v>1</v>
      </c>
      <c r="AI338" s="40">
        <f>+K338+M338+O338+Q338+S338+U338+W338+Y338+AA338+AC338+AE338+AG338</f>
        <v>0</v>
      </c>
      <c r="AJ338" s="26" t="s">
        <v>838</v>
      </c>
      <c r="AK338" s="43" t="s">
        <v>78</v>
      </c>
      <c r="AL338" s="43" t="s">
        <v>78</v>
      </c>
      <c r="AM338" s="41" t="s">
        <v>818</v>
      </c>
      <c r="AN338" s="41" t="s">
        <v>819</v>
      </c>
      <c r="AO338" s="24" t="s">
        <v>820</v>
      </c>
      <c r="AP338" s="24" t="s">
        <v>401</v>
      </c>
      <c r="AQ338" s="72"/>
    </row>
    <row r="339" spans="1:43" s="42" customFormat="1" ht="81" hidden="1" customHeight="1">
      <c r="A339" s="38" t="s">
        <v>395</v>
      </c>
      <c r="B339" s="39" t="s">
        <v>396</v>
      </c>
      <c r="C339" s="39">
        <v>329</v>
      </c>
      <c r="D339" s="22" t="s">
        <v>829</v>
      </c>
      <c r="E339" s="22" t="s">
        <v>839</v>
      </c>
      <c r="F339" s="46">
        <v>44562</v>
      </c>
      <c r="G339" s="46">
        <v>44925</v>
      </c>
      <c r="H339" s="173"/>
      <c r="I339" s="37">
        <v>0.3</v>
      </c>
      <c r="J339" s="37">
        <v>0.05</v>
      </c>
      <c r="K339" s="37"/>
      <c r="L339" s="37">
        <v>0.05</v>
      </c>
      <c r="M339" s="37"/>
      <c r="N339" s="37">
        <v>0.05</v>
      </c>
      <c r="O339" s="37"/>
      <c r="P339" s="37">
        <v>0.05</v>
      </c>
      <c r="Q339" s="37"/>
      <c r="R339" s="37">
        <v>0.1</v>
      </c>
      <c r="S339" s="37"/>
      <c r="T339" s="37">
        <v>0.1</v>
      </c>
      <c r="U339" s="37"/>
      <c r="V339" s="37">
        <v>0.1</v>
      </c>
      <c r="W339" s="37"/>
      <c r="X339" s="37">
        <v>0.1</v>
      </c>
      <c r="Y339" s="37"/>
      <c r="Z339" s="37">
        <v>0.1</v>
      </c>
      <c r="AA339" s="37"/>
      <c r="AB339" s="37">
        <v>0.1</v>
      </c>
      <c r="AC339" s="37"/>
      <c r="AD339" s="37">
        <v>0.1</v>
      </c>
      <c r="AE339" s="37"/>
      <c r="AF339" s="37">
        <v>0.1</v>
      </c>
      <c r="AG339" s="37"/>
      <c r="AH339" s="37">
        <f>+J339+L339+N339+P339+R339+T339+V339+X339+Z339+AB339+AD339+AF339</f>
        <v>0.99999999999999989</v>
      </c>
      <c r="AI339" s="40">
        <f>+K339+M339+O339+Q339+S339+U339+W339+Y339+AA339+AC339+AE339+AG339</f>
        <v>0</v>
      </c>
      <c r="AJ339" s="26" t="s">
        <v>840</v>
      </c>
      <c r="AK339" s="43" t="s">
        <v>78</v>
      </c>
      <c r="AL339" s="43" t="s">
        <v>78</v>
      </c>
      <c r="AM339" s="41" t="s">
        <v>818</v>
      </c>
      <c r="AN339" s="41" t="s">
        <v>819</v>
      </c>
      <c r="AO339" s="24" t="s">
        <v>820</v>
      </c>
      <c r="AP339" s="24" t="s">
        <v>401</v>
      </c>
      <c r="AQ339" s="72"/>
    </row>
    <row r="340" spans="1:43" s="42" customFormat="1" ht="57" hidden="1">
      <c r="A340" s="38" t="s">
        <v>37</v>
      </c>
      <c r="B340" s="39" t="s">
        <v>422</v>
      </c>
      <c r="C340" s="39">
        <v>424</v>
      </c>
      <c r="D340" s="22" t="s">
        <v>841</v>
      </c>
      <c r="E340" s="22" t="s">
        <v>842</v>
      </c>
      <c r="F340" s="23">
        <v>44593</v>
      </c>
      <c r="G340" s="23">
        <v>44926</v>
      </c>
      <c r="H340" s="214">
        <f>+I340+I341+I342+I343+I344+I345+I346+I347+I348+I349</f>
        <v>0.99999999999999989</v>
      </c>
      <c r="I340" s="37">
        <v>0.1</v>
      </c>
      <c r="J340" s="37"/>
      <c r="K340" s="37"/>
      <c r="L340" s="37">
        <v>0.08</v>
      </c>
      <c r="M340" s="37"/>
      <c r="N340" s="37">
        <v>0.08</v>
      </c>
      <c r="O340" s="37"/>
      <c r="P340" s="37">
        <v>0.1</v>
      </c>
      <c r="Q340" s="37"/>
      <c r="R340" s="37">
        <v>0.08</v>
      </c>
      <c r="S340" s="37"/>
      <c r="T340" s="37">
        <v>0.1</v>
      </c>
      <c r="U340" s="37"/>
      <c r="V340" s="37">
        <v>0.1</v>
      </c>
      <c r="W340" s="37"/>
      <c r="X340" s="37">
        <v>0.1</v>
      </c>
      <c r="Y340" s="37"/>
      <c r="Z340" s="37">
        <v>0.1</v>
      </c>
      <c r="AA340" s="37"/>
      <c r="AB340" s="37">
        <v>0.08</v>
      </c>
      <c r="AC340" s="37"/>
      <c r="AD340" s="37">
        <v>0.08</v>
      </c>
      <c r="AE340" s="37"/>
      <c r="AF340" s="37">
        <v>0.1</v>
      </c>
      <c r="AG340" s="37"/>
      <c r="AH340" s="62">
        <f>+J340+L340+N340+P340+R340+T340+V340+X340+Z340+AB340+AD340+AF340</f>
        <v>0.99999999999999989</v>
      </c>
      <c r="AI340" s="27">
        <v>0</v>
      </c>
      <c r="AJ340" s="28" t="s">
        <v>843</v>
      </c>
      <c r="AK340" s="43" t="s">
        <v>78</v>
      </c>
      <c r="AL340" s="43" t="s">
        <v>78</v>
      </c>
      <c r="AM340" s="36" t="s">
        <v>844</v>
      </c>
      <c r="AN340" s="36" t="s">
        <v>845</v>
      </c>
      <c r="AO340" s="36" t="s">
        <v>846</v>
      </c>
      <c r="AP340" s="24" t="s">
        <v>428</v>
      </c>
      <c r="AQ340" s="72"/>
    </row>
    <row r="341" spans="1:43" s="42" customFormat="1" ht="42.75" hidden="1">
      <c r="A341" s="38" t="s">
        <v>37</v>
      </c>
      <c r="B341" s="39" t="s">
        <v>422</v>
      </c>
      <c r="C341" s="39">
        <v>424</v>
      </c>
      <c r="D341" s="22" t="s">
        <v>841</v>
      </c>
      <c r="E341" s="22" t="s">
        <v>847</v>
      </c>
      <c r="F341" s="23">
        <v>44593</v>
      </c>
      <c r="G341" s="23">
        <v>44926</v>
      </c>
      <c r="H341" s="214"/>
      <c r="I341" s="37">
        <v>0.1</v>
      </c>
      <c r="J341" s="37"/>
      <c r="K341" s="37"/>
      <c r="L341" s="37">
        <v>0.06</v>
      </c>
      <c r="M341" s="37"/>
      <c r="N341" s="37">
        <v>0.12</v>
      </c>
      <c r="O341" s="37"/>
      <c r="P341" s="37">
        <v>0.08</v>
      </c>
      <c r="Q341" s="37"/>
      <c r="R341" s="37">
        <v>0.08</v>
      </c>
      <c r="S341" s="37"/>
      <c r="T341" s="37">
        <v>0.12</v>
      </c>
      <c r="U341" s="37"/>
      <c r="V341" s="37">
        <v>0.08</v>
      </c>
      <c r="W341" s="37"/>
      <c r="X341" s="37">
        <v>0.08</v>
      </c>
      <c r="Y341" s="37"/>
      <c r="Z341" s="37">
        <v>0.08</v>
      </c>
      <c r="AA341" s="37"/>
      <c r="AB341" s="37">
        <v>0.08</v>
      </c>
      <c r="AC341" s="37"/>
      <c r="AD341" s="37">
        <v>0.12</v>
      </c>
      <c r="AE341" s="37"/>
      <c r="AF341" s="37">
        <v>0.1</v>
      </c>
      <c r="AG341" s="37"/>
      <c r="AH341" s="62">
        <f t="shared" ref="AH341:AH349" si="18">+J341+L341+N341+P341+R341+T341+V341+X341+Z341+AB341+AD341+AF341</f>
        <v>0.99999999999999989</v>
      </c>
      <c r="AI341" s="27">
        <v>0</v>
      </c>
      <c r="AJ341" s="28" t="s">
        <v>848</v>
      </c>
      <c r="AK341" s="43" t="s">
        <v>78</v>
      </c>
      <c r="AL341" s="43" t="s">
        <v>78</v>
      </c>
      <c r="AM341" s="36" t="s">
        <v>844</v>
      </c>
      <c r="AN341" s="36" t="s">
        <v>845</v>
      </c>
      <c r="AO341" s="36" t="s">
        <v>846</v>
      </c>
      <c r="AP341" s="24" t="s">
        <v>428</v>
      </c>
      <c r="AQ341" s="72"/>
    </row>
    <row r="342" spans="1:43" s="42" customFormat="1" ht="42.75" hidden="1">
      <c r="A342" s="38" t="s">
        <v>37</v>
      </c>
      <c r="B342" s="39" t="s">
        <v>422</v>
      </c>
      <c r="C342" s="39">
        <v>424</v>
      </c>
      <c r="D342" s="22" t="s">
        <v>841</v>
      </c>
      <c r="E342" s="22" t="s">
        <v>849</v>
      </c>
      <c r="F342" s="23">
        <v>44682</v>
      </c>
      <c r="G342" s="23">
        <v>44895</v>
      </c>
      <c r="H342" s="214"/>
      <c r="I342" s="37">
        <v>0.1</v>
      </c>
      <c r="J342" s="37"/>
      <c r="K342" s="37"/>
      <c r="L342" s="37"/>
      <c r="M342" s="37"/>
      <c r="N342" s="37"/>
      <c r="O342" s="37"/>
      <c r="P342" s="37"/>
      <c r="Q342" s="37"/>
      <c r="R342" s="37">
        <v>0.2</v>
      </c>
      <c r="S342" s="37"/>
      <c r="T342" s="37">
        <v>0.25</v>
      </c>
      <c r="U342" s="37"/>
      <c r="V342" s="37"/>
      <c r="W342" s="37"/>
      <c r="X342" s="37"/>
      <c r="Y342" s="37"/>
      <c r="Z342" s="37">
        <v>0.25</v>
      </c>
      <c r="AA342" s="37"/>
      <c r="AB342" s="37"/>
      <c r="AC342" s="37"/>
      <c r="AD342" s="37">
        <v>0.3</v>
      </c>
      <c r="AE342" s="37"/>
      <c r="AF342" s="37"/>
      <c r="AG342" s="37"/>
      <c r="AH342" s="62">
        <f t="shared" si="18"/>
        <v>1</v>
      </c>
      <c r="AI342" s="27">
        <v>0</v>
      </c>
      <c r="AJ342" s="28" t="s">
        <v>850</v>
      </c>
      <c r="AK342" s="43" t="s">
        <v>78</v>
      </c>
      <c r="AL342" s="43" t="s">
        <v>78</v>
      </c>
      <c r="AM342" s="36" t="s">
        <v>844</v>
      </c>
      <c r="AN342" s="36" t="s">
        <v>845</v>
      </c>
      <c r="AO342" s="36" t="s">
        <v>846</v>
      </c>
      <c r="AP342" s="24" t="s">
        <v>428</v>
      </c>
      <c r="AQ342" s="72"/>
    </row>
    <row r="343" spans="1:43" s="42" customFormat="1" ht="54" hidden="1" customHeight="1">
      <c r="A343" s="38" t="s">
        <v>37</v>
      </c>
      <c r="B343" s="39" t="s">
        <v>422</v>
      </c>
      <c r="C343" s="39">
        <v>424</v>
      </c>
      <c r="D343" s="22" t="s">
        <v>841</v>
      </c>
      <c r="E343" s="22" t="s">
        <v>851</v>
      </c>
      <c r="F343" s="23">
        <v>44593</v>
      </c>
      <c r="G343" s="23">
        <v>44742</v>
      </c>
      <c r="H343" s="214"/>
      <c r="I343" s="37">
        <v>0.1</v>
      </c>
      <c r="J343" s="37"/>
      <c r="K343" s="37"/>
      <c r="L343" s="37">
        <v>0.15</v>
      </c>
      <c r="M343" s="37"/>
      <c r="N343" s="37"/>
      <c r="O343" s="37"/>
      <c r="P343" s="37">
        <v>0.2</v>
      </c>
      <c r="Q343" s="37"/>
      <c r="R343" s="37">
        <v>0.3</v>
      </c>
      <c r="S343" s="37"/>
      <c r="T343" s="37">
        <v>0.35</v>
      </c>
      <c r="U343" s="37"/>
      <c r="V343" s="37"/>
      <c r="W343" s="37"/>
      <c r="X343" s="37"/>
      <c r="Y343" s="37"/>
      <c r="Z343" s="37"/>
      <c r="AA343" s="37"/>
      <c r="AB343" s="37"/>
      <c r="AC343" s="37"/>
      <c r="AD343" s="37"/>
      <c r="AE343" s="37"/>
      <c r="AF343" s="37"/>
      <c r="AG343" s="37"/>
      <c r="AH343" s="62">
        <f t="shared" si="18"/>
        <v>0.99999999999999989</v>
      </c>
      <c r="AI343" s="27">
        <v>0</v>
      </c>
      <c r="AJ343" s="28" t="s">
        <v>852</v>
      </c>
      <c r="AK343" s="43" t="s">
        <v>78</v>
      </c>
      <c r="AL343" s="43" t="s">
        <v>78</v>
      </c>
      <c r="AM343" s="36" t="s">
        <v>844</v>
      </c>
      <c r="AN343" s="36" t="s">
        <v>845</v>
      </c>
      <c r="AO343" s="36" t="s">
        <v>846</v>
      </c>
      <c r="AP343" s="24" t="s">
        <v>428</v>
      </c>
      <c r="AQ343" s="72"/>
    </row>
    <row r="344" spans="1:43" s="42" customFormat="1" ht="71.25" hidden="1">
      <c r="A344" s="38" t="s">
        <v>37</v>
      </c>
      <c r="B344" s="39" t="s">
        <v>422</v>
      </c>
      <c r="C344" s="39">
        <v>424</v>
      </c>
      <c r="D344" s="22" t="s">
        <v>841</v>
      </c>
      <c r="E344" s="22" t="s">
        <v>853</v>
      </c>
      <c r="F344" s="23">
        <v>44593</v>
      </c>
      <c r="G344" s="23">
        <v>44895</v>
      </c>
      <c r="H344" s="214"/>
      <c r="I344" s="37">
        <v>0.1</v>
      </c>
      <c r="J344" s="37"/>
      <c r="K344" s="37"/>
      <c r="L344" s="37">
        <v>0.1</v>
      </c>
      <c r="M344" s="37"/>
      <c r="N344" s="37">
        <v>0.1</v>
      </c>
      <c r="O344" s="37"/>
      <c r="P344" s="37"/>
      <c r="Q344" s="37"/>
      <c r="R344" s="37">
        <v>0.2</v>
      </c>
      <c r="S344" s="37"/>
      <c r="T344" s="37"/>
      <c r="U344" s="37"/>
      <c r="V344" s="37">
        <v>0.2</v>
      </c>
      <c r="W344" s="37"/>
      <c r="X344" s="37"/>
      <c r="Y344" s="37"/>
      <c r="Z344" s="37">
        <v>0.2</v>
      </c>
      <c r="AA344" s="37"/>
      <c r="AB344" s="37"/>
      <c r="AC344" s="37"/>
      <c r="AD344" s="37">
        <v>0.2</v>
      </c>
      <c r="AE344" s="37"/>
      <c r="AF344" s="37"/>
      <c r="AG344" s="37"/>
      <c r="AH344" s="62">
        <f t="shared" si="18"/>
        <v>1</v>
      </c>
      <c r="AI344" s="27">
        <v>0</v>
      </c>
      <c r="AJ344" s="28" t="s">
        <v>854</v>
      </c>
      <c r="AK344" s="43" t="s">
        <v>78</v>
      </c>
      <c r="AL344" s="43" t="s">
        <v>78</v>
      </c>
      <c r="AM344" s="36" t="s">
        <v>844</v>
      </c>
      <c r="AN344" s="36" t="s">
        <v>845</v>
      </c>
      <c r="AO344" s="36" t="s">
        <v>846</v>
      </c>
      <c r="AP344" s="24" t="s">
        <v>428</v>
      </c>
      <c r="AQ344" s="72"/>
    </row>
    <row r="345" spans="1:43" s="42" customFormat="1" ht="71.25" hidden="1">
      <c r="A345" s="38" t="s">
        <v>37</v>
      </c>
      <c r="B345" s="39" t="s">
        <v>422</v>
      </c>
      <c r="C345" s="39">
        <v>424</v>
      </c>
      <c r="D345" s="22" t="s">
        <v>841</v>
      </c>
      <c r="E345" s="22" t="s">
        <v>855</v>
      </c>
      <c r="F345" s="23">
        <v>44593</v>
      </c>
      <c r="G345" s="23">
        <v>44925</v>
      </c>
      <c r="H345" s="214"/>
      <c r="I345" s="37">
        <v>0.1</v>
      </c>
      <c r="J345" s="37"/>
      <c r="K345" s="37"/>
      <c r="L345" s="37">
        <v>0.1</v>
      </c>
      <c r="M345" s="37"/>
      <c r="N345" s="37">
        <v>0.1</v>
      </c>
      <c r="O345" s="37"/>
      <c r="P345" s="37"/>
      <c r="Q345" s="37"/>
      <c r="R345" s="37">
        <v>0.2</v>
      </c>
      <c r="S345" s="37"/>
      <c r="T345" s="37"/>
      <c r="U345" s="37"/>
      <c r="V345" s="37">
        <v>0.2</v>
      </c>
      <c r="W345" s="37"/>
      <c r="X345" s="37"/>
      <c r="Y345" s="37"/>
      <c r="Z345" s="37"/>
      <c r="AA345" s="37"/>
      <c r="AB345" s="37">
        <v>0.1</v>
      </c>
      <c r="AC345" s="37"/>
      <c r="AD345" s="37"/>
      <c r="AE345" s="37"/>
      <c r="AF345" s="37">
        <v>0.3</v>
      </c>
      <c r="AG345" s="37"/>
      <c r="AH345" s="62">
        <f t="shared" si="18"/>
        <v>1</v>
      </c>
      <c r="AI345" s="27">
        <v>0</v>
      </c>
      <c r="AJ345" s="28" t="s">
        <v>856</v>
      </c>
      <c r="AK345" s="43" t="s">
        <v>78</v>
      </c>
      <c r="AL345" s="43" t="s">
        <v>78</v>
      </c>
      <c r="AM345" s="36" t="s">
        <v>844</v>
      </c>
      <c r="AN345" s="36" t="s">
        <v>845</v>
      </c>
      <c r="AO345" s="36" t="s">
        <v>846</v>
      </c>
      <c r="AP345" s="24" t="s">
        <v>428</v>
      </c>
      <c r="AQ345" s="72"/>
    </row>
    <row r="346" spans="1:43" s="42" customFormat="1" ht="42.75" hidden="1" customHeight="1">
      <c r="A346" s="38" t="s">
        <v>37</v>
      </c>
      <c r="B346" s="39" t="s">
        <v>422</v>
      </c>
      <c r="C346" s="39">
        <v>424</v>
      </c>
      <c r="D346" s="22" t="s">
        <v>841</v>
      </c>
      <c r="E346" s="22" t="s">
        <v>870</v>
      </c>
      <c r="F346" s="23">
        <v>44593</v>
      </c>
      <c r="G346" s="23">
        <v>44895</v>
      </c>
      <c r="H346" s="214"/>
      <c r="I346" s="37">
        <v>0.1</v>
      </c>
      <c r="J346" s="37"/>
      <c r="K346" s="37"/>
      <c r="L346" s="37">
        <v>0.1</v>
      </c>
      <c r="M346" s="37"/>
      <c r="N346" s="37"/>
      <c r="O346" s="37"/>
      <c r="P346" s="37"/>
      <c r="Q346" s="37"/>
      <c r="R346" s="37">
        <v>0.2</v>
      </c>
      <c r="S346" s="37"/>
      <c r="T346" s="37">
        <v>0.2</v>
      </c>
      <c r="U346" s="37"/>
      <c r="V346" s="37"/>
      <c r="W346" s="37"/>
      <c r="X346" s="37"/>
      <c r="Y346" s="37"/>
      <c r="Z346" s="37"/>
      <c r="AA346" s="37"/>
      <c r="AB346" s="37">
        <v>0.3</v>
      </c>
      <c r="AC346" s="37"/>
      <c r="AD346" s="37">
        <v>0.2</v>
      </c>
      <c r="AE346" s="37"/>
      <c r="AF346" s="37"/>
      <c r="AG346" s="37"/>
      <c r="AH346" s="62">
        <f t="shared" si="18"/>
        <v>1</v>
      </c>
      <c r="AI346" s="27">
        <v>0</v>
      </c>
      <c r="AJ346" s="28" t="s">
        <v>857</v>
      </c>
      <c r="AK346" s="43" t="s">
        <v>78</v>
      </c>
      <c r="AL346" s="43" t="s">
        <v>78</v>
      </c>
      <c r="AM346" s="36" t="s">
        <v>844</v>
      </c>
      <c r="AN346" s="36" t="s">
        <v>845</v>
      </c>
      <c r="AO346" s="36" t="s">
        <v>846</v>
      </c>
      <c r="AP346" s="24" t="s">
        <v>428</v>
      </c>
      <c r="AQ346" s="72"/>
    </row>
    <row r="347" spans="1:43" s="42" customFormat="1" ht="68.25" hidden="1" customHeight="1">
      <c r="A347" s="38" t="s">
        <v>37</v>
      </c>
      <c r="B347" s="39" t="s">
        <v>422</v>
      </c>
      <c r="C347" s="39">
        <v>424</v>
      </c>
      <c r="D347" s="22" t="s">
        <v>841</v>
      </c>
      <c r="E347" s="22" t="s">
        <v>858</v>
      </c>
      <c r="F347" s="23">
        <v>44593</v>
      </c>
      <c r="G347" s="23">
        <v>44926</v>
      </c>
      <c r="H347" s="214"/>
      <c r="I347" s="37">
        <v>0.1</v>
      </c>
      <c r="J347" s="37"/>
      <c r="K347" s="37"/>
      <c r="L347" s="37">
        <v>0.1</v>
      </c>
      <c r="M347" s="37"/>
      <c r="N347" s="37">
        <v>0.2</v>
      </c>
      <c r="O347" s="37"/>
      <c r="P347" s="37"/>
      <c r="Q347" s="37"/>
      <c r="R347" s="37">
        <v>0.15</v>
      </c>
      <c r="S347" s="37"/>
      <c r="T347" s="37"/>
      <c r="U347" s="37"/>
      <c r="V347" s="37"/>
      <c r="W347" s="37"/>
      <c r="X347" s="37"/>
      <c r="Y347" s="37"/>
      <c r="Z347" s="37">
        <v>0.25</v>
      </c>
      <c r="AA347" s="37"/>
      <c r="AB347" s="37"/>
      <c r="AC347" s="37"/>
      <c r="AD347" s="37"/>
      <c r="AE347" s="37"/>
      <c r="AF347" s="37">
        <v>0.3</v>
      </c>
      <c r="AG347" s="37"/>
      <c r="AH347" s="62">
        <f t="shared" si="18"/>
        <v>1</v>
      </c>
      <c r="AI347" s="27">
        <v>0</v>
      </c>
      <c r="AJ347" s="28" t="s">
        <v>859</v>
      </c>
      <c r="AK347" s="43" t="s">
        <v>78</v>
      </c>
      <c r="AL347" s="43" t="s">
        <v>78</v>
      </c>
      <c r="AM347" s="36" t="s">
        <v>844</v>
      </c>
      <c r="AN347" s="36" t="s">
        <v>845</v>
      </c>
      <c r="AO347" s="36" t="s">
        <v>846</v>
      </c>
      <c r="AP347" s="24" t="s">
        <v>428</v>
      </c>
      <c r="AQ347" s="72"/>
    </row>
    <row r="348" spans="1:43" ht="56.25" hidden="1" customHeight="1">
      <c r="A348" s="29" t="s">
        <v>37</v>
      </c>
      <c r="B348" s="59" t="s">
        <v>422</v>
      </c>
      <c r="C348" s="59">
        <v>424</v>
      </c>
      <c r="D348" s="22" t="s">
        <v>841</v>
      </c>
      <c r="E348" s="22" t="s">
        <v>860</v>
      </c>
      <c r="F348" s="23">
        <v>44593</v>
      </c>
      <c r="G348" s="23">
        <v>44926</v>
      </c>
      <c r="H348" s="214"/>
      <c r="I348" s="37">
        <v>0.1</v>
      </c>
      <c r="J348" s="37"/>
      <c r="K348" s="37"/>
      <c r="L348" s="37">
        <v>0.2</v>
      </c>
      <c r="M348" s="37"/>
      <c r="N348" s="37">
        <v>0.2</v>
      </c>
      <c r="O348" s="37"/>
      <c r="P348" s="37"/>
      <c r="Q348" s="37"/>
      <c r="R348" s="37"/>
      <c r="S348" s="37"/>
      <c r="T348" s="37"/>
      <c r="U348" s="37"/>
      <c r="V348" s="37">
        <v>0.4</v>
      </c>
      <c r="W348" s="37"/>
      <c r="X348" s="37"/>
      <c r="Y348" s="37"/>
      <c r="Z348" s="37"/>
      <c r="AA348" s="37"/>
      <c r="AB348" s="37"/>
      <c r="AC348" s="37"/>
      <c r="AD348" s="37"/>
      <c r="AE348" s="37"/>
      <c r="AF348" s="37">
        <v>0.2</v>
      </c>
      <c r="AG348" s="37"/>
      <c r="AH348" s="62">
        <f t="shared" si="18"/>
        <v>1</v>
      </c>
      <c r="AI348" s="27">
        <v>0</v>
      </c>
      <c r="AJ348" s="28" t="s">
        <v>861</v>
      </c>
      <c r="AK348" s="43" t="s">
        <v>78</v>
      </c>
      <c r="AL348" s="43" t="s">
        <v>78</v>
      </c>
      <c r="AM348" s="36" t="s">
        <v>844</v>
      </c>
      <c r="AN348" s="36" t="s">
        <v>845</v>
      </c>
      <c r="AO348" s="36" t="s">
        <v>846</v>
      </c>
      <c r="AP348" s="24" t="s">
        <v>428</v>
      </c>
      <c r="AQ348" s="73"/>
    </row>
    <row r="349" spans="1:43" ht="55.5" hidden="1" customHeight="1">
      <c r="A349" s="29" t="s">
        <v>37</v>
      </c>
      <c r="B349" s="59" t="s">
        <v>422</v>
      </c>
      <c r="C349" s="59">
        <v>424</v>
      </c>
      <c r="D349" s="22" t="s">
        <v>841</v>
      </c>
      <c r="E349" s="22" t="s">
        <v>555</v>
      </c>
      <c r="F349" s="23">
        <v>44713</v>
      </c>
      <c r="G349" s="23">
        <v>44742</v>
      </c>
      <c r="H349" s="214"/>
      <c r="I349" s="37">
        <v>0.1</v>
      </c>
      <c r="J349" s="37"/>
      <c r="K349" s="37"/>
      <c r="L349" s="37"/>
      <c r="M349" s="37"/>
      <c r="N349" s="37"/>
      <c r="O349" s="37"/>
      <c r="P349" s="37"/>
      <c r="Q349" s="37"/>
      <c r="R349" s="37"/>
      <c r="S349" s="37"/>
      <c r="T349" s="37">
        <v>1</v>
      </c>
      <c r="U349" s="37"/>
      <c r="V349" s="37"/>
      <c r="W349" s="37"/>
      <c r="X349" s="37"/>
      <c r="Y349" s="37"/>
      <c r="Z349" s="37"/>
      <c r="AA349" s="37"/>
      <c r="AB349" s="37"/>
      <c r="AC349" s="37"/>
      <c r="AD349" s="37"/>
      <c r="AE349" s="37"/>
      <c r="AF349" s="37"/>
      <c r="AG349" s="37"/>
      <c r="AH349" s="62">
        <f t="shared" si="18"/>
        <v>1</v>
      </c>
      <c r="AI349" s="27">
        <v>0</v>
      </c>
      <c r="AJ349" s="22" t="s">
        <v>506</v>
      </c>
      <c r="AK349" s="43" t="s">
        <v>78</v>
      </c>
      <c r="AL349" s="43" t="s">
        <v>78</v>
      </c>
      <c r="AM349" s="36" t="s">
        <v>844</v>
      </c>
      <c r="AN349" s="36" t="s">
        <v>845</v>
      </c>
      <c r="AO349" s="36" t="s">
        <v>846</v>
      </c>
      <c r="AP349" s="24" t="s">
        <v>428</v>
      </c>
      <c r="AQ349" s="73"/>
    </row>
    <row r="350" spans="1:43">
      <c r="AL350" s="67"/>
    </row>
    <row r="355" spans="5:5" ht="15">
      <c r="E355" s="35"/>
    </row>
  </sheetData>
  <autoFilter ref="A9:AQ349">
    <filterColumn colId="38">
      <colorFilter dxfId="1"/>
    </filterColumn>
  </autoFilter>
  <dataConsolidate/>
  <mergeCells count="131">
    <mergeCell ref="AQ7:AQ9"/>
    <mergeCell ref="H326:H328"/>
    <mergeCell ref="H329:H333"/>
    <mergeCell ref="AK329:AK333"/>
    <mergeCell ref="AL329:AL333"/>
    <mergeCell ref="H334:H339"/>
    <mergeCell ref="H340:H349"/>
    <mergeCell ref="AL308:AL310"/>
    <mergeCell ref="H311:H319"/>
    <mergeCell ref="AK311:AK319"/>
    <mergeCell ref="AL311:AL319"/>
    <mergeCell ref="H321:H325"/>
    <mergeCell ref="AK321:AK325"/>
    <mergeCell ref="AL321:AL325"/>
    <mergeCell ref="AK276:AK277"/>
    <mergeCell ref="H293:H296"/>
    <mergeCell ref="H297:H299"/>
    <mergeCell ref="H300:H303"/>
    <mergeCell ref="H304:H307"/>
    <mergeCell ref="H308:H310"/>
    <mergeCell ref="AK308:AK310"/>
    <mergeCell ref="H249:H252"/>
    <mergeCell ref="H253:H258"/>
    <mergeCell ref="AK253:AK258"/>
    <mergeCell ref="AL253:AL258"/>
    <mergeCell ref="H259:H260"/>
    <mergeCell ref="H261:H264"/>
    <mergeCell ref="AK261:AK264"/>
    <mergeCell ref="AL261:AL292"/>
    <mergeCell ref="H265:H275"/>
    <mergeCell ref="H276:H292"/>
    <mergeCell ref="H229:H236"/>
    <mergeCell ref="AL237:AL244"/>
    <mergeCell ref="H238:H239"/>
    <mergeCell ref="H240:H244"/>
    <mergeCell ref="AK240:AK244"/>
    <mergeCell ref="H245:H248"/>
    <mergeCell ref="AK245:AK248"/>
    <mergeCell ref="AL245:AL248"/>
    <mergeCell ref="H203:H212"/>
    <mergeCell ref="H213:H215"/>
    <mergeCell ref="AK213:AK215"/>
    <mergeCell ref="AL213:AL215"/>
    <mergeCell ref="H216:H221"/>
    <mergeCell ref="AK216:AK221"/>
    <mergeCell ref="AL216:AL227"/>
    <mergeCell ref="H222:H227"/>
    <mergeCell ref="AK222:AK227"/>
    <mergeCell ref="H178:H184"/>
    <mergeCell ref="H185:H189"/>
    <mergeCell ref="AK185:AK189"/>
    <mergeCell ref="AL185:AL189"/>
    <mergeCell ref="H191:H197"/>
    <mergeCell ref="AK191:AK197"/>
    <mergeCell ref="AL191:AL202"/>
    <mergeCell ref="H198:H202"/>
    <mergeCell ref="AK198:AK202"/>
    <mergeCell ref="H169:H172"/>
    <mergeCell ref="AK169:AK172"/>
    <mergeCell ref="AL169:AL172"/>
    <mergeCell ref="H173:H177"/>
    <mergeCell ref="AK173:AK177"/>
    <mergeCell ref="AL173:AL177"/>
    <mergeCell ref="H146:H156"/>
    <mergeCell ref="AK146:AK156"/>
    <mergeCell ref="AL146:AL156"/>
    <mergeCell ref="H157:H162"/>
    <mergeCell ref="AK157:AK162"/>
    <mergeCell ref="AL157:AL168"/>
    <mergeCell ref="H163:H168"/>
    <mergeCell ref="AK163:AK168"/>
    <mergeCell ref="H98:H107"/>
    <mergeCell ref="H108:H109"/>
    <mergeCell ref="H110:H119"/>
    <mergeCell ref="H120:H127"/>
    <mergeCell ref="H128:H138"/>
    <mergeCell ref="H139:H144"/>
    <mergeCell ref="H77:H82"/>
    <mergeCell ref="H83:H85"/>
    <mergeCell ref="H86:H89"/>
    <mergeCell ref="AK86:AK89"/>
    <mergeCell ref="AL86:AL89"/>
    <mergeCell ref="H90:H97"/>
    <mergeCell ref="D24:D26"/>
    <mergeCell ref="H24:H31"/>
    <mergeCell ref="H32:H53"/>
    <mergeCell ref="H54:H68"/>
    <mergeCell ref="H69:H73"/>
    <mergeCell ref="H74:H76"/>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197"/>
    <dataValidation allowBlank="1" showInputMessage="1" showErrorMessage="1" prompt="Son los hitos o grandes actividades a ejecutar en el plan de acción y que se pueden medir en tiempo de ejecución, producto o entregables._x000a__x000a_Nota: formular en infinitivo" sqref="D65217 D65207:D65208"/>
    <dataValidation allowBlank="1" showInputMessage="1" showErrorMessage="1" prompt="Describir el alcance de la tarea. En este sentido se deben detallar  los principales aspectos que permitirán tener claro lo que deben realizar, los entregables y los resultados esperados. " sqref="E65217:F65217 E65207:F65208"/>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60"/>
  <sheetViews>
    <sheetView topLeftCell="A2" zoomScale="70" zoomScaleNormal="70" workbookViewId="0">
      <pane ySplit="8" topLeftCell="A110" activePane="bottomLeft" state="frozen"/>
      <selection activeCell="A2" sqref="A2"/>
      <selection pane="bottomLeft" activeCell="C256" sqref="C256"/>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31" style="1" customWidth="1"/>
    <col min="44" max="16384" width="11.42578125" style="1"/>
  </cols>
  <sheetData>
    <row r="1" spans="1:43" ht="56.25" customHeight="1">
      <c r="A1" s="178"/>
      <c r="B1" s="178"/>
      <c r="C1" s="178"/>
      <c r="D1" s="179" t="s">
        <v>0</v>
      </c>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c r="AL1" s="179"/>
      <c r="AM1" s="179"/>
      <c r="AN1" s="179"/>
      <c r="AO1" s="174" t="s">
        <v>1</v>
      </c>
      <c r="AP1" s="174"/>
    </row>
    <row r="2" spans="1:43" ht="56.25" customHeight="1">
      <c r="A2" s="178"/>
      <c r="B2" s="178"/>
      <c r="C2" s="178"/>
      <c r="D2" s="179" t="s">
        <v>2</v>
      </c>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79"/>
      <c r="AK2" s="179"/>
      <c r="AL2" s="179"/>
      <c r="AM2" s="179"/>
      <c r="AN2" s="179"/>
      <c r="AO2" s="174"/>
      <c r="AP2" s="174"/>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c r="E4" s="7"/>
      <c r="F4" s="7"/>
      <c r="AJ4" s="5"/>
      <c r="AK4" s="5"/>
      <c r="AL4" s="5"/>
    </row>
    <row r="5" spans="1:43" ht="38.25" customHeight="1">
      <c r="A5" s="9" t="s">
        <v>3</v>
      </c>
      <c r="B5" s="10">
        <v>44586</v>
      </c>
      <c r="C5" s="31" t="s">
        <v>862</v>
      </c>
      <c r="D5" s="33">
        <v>44680</v>
      </c>
      <c r="E5" s="32"/>
      <c r="F5" s="11"/>
      <c r="G5" s="12" t="s">
        <v>4</v>
      </c>
      <c r="H5" s="180" t="s">
        <v>5</v>
      </c>
      <c r="I5" s="180"/>
      <c r="J5" s="180"/>
      <c r="K5" s="180"/>
      <c r="L5" s="180"/>
      <c r="M5" s="180"/>
      <c r="N5" s="180"/>
      <c r="O5" s="180"/>
      <c r="P5" s="180"/>
      <c r="Q5" s="13"/>
      <c r="R5" s="13"/>
      <c r="S5" s="13"/>
      <c r="T5" s="13"/>
      <c r="U5" s="13"/>
      <c r="V5" s="13"/>
      <c r="W5" s="13"/>
      <c r="X5" s="13"/>
      <c r="Y5" s="13"/>
      <c r="Z5" s="13"/>
      <c r="AA5" s="13"/>
      <c r="AB5" s="13"/>
      <c r="AC5" s="13"/>
      <c r="AD5" s="13"/>
      <c r="AE5" s="13"/>
      <c r="AF5" s="13"/>
      <c r="AG5" s="13"/>
      <c r="AH5" s="13"/>
      <c r="AI5" s="13"/>
      <c r="AJ5" s="13"/>
      <c r="AK5" s="13"/>
      <c r="AL5" s="13"/>
      <c r="AM5" s="13"/>
      <c r="AN5" s="13"/>
      <c r="AO5" s="34" t="s">
        <v>871</v>
      </c>
      <c r="AP5" s="30">
        <v>4</v>
      </c>
    </row>
    <row r="6" spans="1:43" s="19"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150" t="s">
        <v>6</v>
      </c>
      <c r="B7" s="150" t="s">
        <v>7</v>
      </c>
      <c r="C7" s="150" t="s">
        <v>8</v>
      </c>
      <c r="D7" s="150" t="s">
        <v>9</v>
      </c>
      <c r="E7" s="150" t="s">
        <v>10</v>
      </c>
      <c r="F7" s="150" t="s">
        <v>11</v>
      </c>
      <c r="G7" s="150" t="s">
        <v>12</v>
      </c>
      <c r="H7" s="150" t="s">
        <v>13</v>
      </c>
      <c r="I7" s="150" t="s">
        <v>14</v>
      </c>
      <c r="J7" s="150" t="s">
        <v>15</v>
      </c>
      <c r="K7" s="150"/>
      <c r="L7" s="150"/>
      <c r="M7" s="150"/>
      <c r="N7" s="150"/>
      <c r="O7" s="150"/>
      <c r="P7" s="150"/>
      <c r="Q7" s="150"/>
      <c r="R7" s="150"/>
      <c r="S7" s="150"/>
      <c r="T7" s="150"/>
      <c r="U7" s="150"/>
      <c r="V7" s="150"/>
      <c r="W7" s="150"/>
      <c r="X7" s="150"/>
      <c r="Y7" s="150"/>
      <c r="Z7" s="150"/>
      <c r="AA7" s="150"/>
      <c r="AB7" s="150"/>
      <c r="AC7" s="150"/>
      <c r="AD7" s="150"/>
      <c r="AE7" s="150"/>
      <c r="AF7" s="150"/>
      <c r="AG7" s="150"/>
      <c r="AH7" s="150" t="s">
        <v>16</v>
      </c>
      <c r="AI7" s="150" t="s">
        <v>17</v>
      </c>
      <c r="AJ7" s="150" t="s">
        <v>18</v>
      </c>
      <c r="AK7" s="150" t="s">
        <v>875</v>
      </c>
      <c r="AL7" s="175" t="s">
        <v>874</v>
      </c>
      <c r="AM7" s="150" t="s">
        <v>19</v>
      </c>
      <c r="AN7" s="150" t="s">
        <v>20</v>
      </c>
      <c r="AO7" s="150" t="s">
        <v>21</v>
      </c>
      <c r="AP7" s="150" t="s">
        <v>22</v>
      </c>
      <c r="AQ7" s="150" t="s">
        <v>906</v>
      </c>
    </row>
    <row r="8" spans="1:43" ht="27" hidden="1" customHeight="1">
      <c r="A8" s="150"/>
      <c r="B8" s="150"/>
      <c r="C8" s="150"/>
      <c r="D8" s="150"/>
      <c r="E8" s="150"/>
      <c r="F8" s="150"/>
      <c r="G8" s="150"/>
      <c r="H8" s="150"/>
      <c r="I8" s="150"/>
      <c r="J8" s="150" t="s">
        <v>23</v>
      </c>
      <c r="K8" s="150"/>
      <c r="L8" s="150" t="s">
        <v>24</v>
      </c>
      <c r="M8" s="150"/>
      <c r="N8" s="150" t="s">
        <v>25</v>
      </c>
      <c r="O8" s="150"/>
      <c r="P8" s="150" t="s">
        <v>26</v>
      </c>
      <c r="Q8" s="150"/>
      <c r="R8" s="150" t="s">
        <v>27</v>
      </c>
      <c r="S8" s="150"/>
      <c r="T8" s="150" t="s">
        <v>28</v>
      </c>
      <c r="U8" s="150"/>
      <c r="V8" s="150" t="s">
        <v>29</v>
      </c>
      <c r="W8" s="150"/>
      <c r="X8" s="150" t="s">
        <v>30</v>
      </c>
      <c r="Y8" s="150"/>
      <c r="Z8" s="150" t="s">
        <v>31</v>
      </c>
      <c r="AA8" s="150"/>
      <c r="AB8" s="150" t="s">
        <v>32</v>
      </c>
      <c r="AC8" s="150"/>
      <c r="AD8" s="150" t="s">
        <v>33</v>
      </c>
      <c r="AE8" s="150"/>
      <c r="AF8" s="150" t="s">
        <v>34</v>
      </c>
      <c r="AG8" s="150" t="s">
        <v>34</v>
      </c>
      <c r="AH8" s="150"/>
      <c r="AI8" s="150"/>
      <c r="AJ8" s="150"/>
      <c r="AK8" s="150"/>
      <c r="AL8" s="176"/>
      <c r="AM8" s="150"/>
      <c r="AN8" s="150"/>
      <c r="AO8" s="150"/>
      <c r="AP8" s="150"/>
      <c r="AQ8" s="150"/>
    </row>
    <row r="9" spans="1:43" ht="63" hidden="1" customHeight="1">
      <c r="A9" s="150"/>
      <c r="B9" s="150"/>
      <c r="C9" s="150"/>
      <c r="D9" s="150"/>
      <c r="E9" s="150"/>
      <c r="F9" s="150"/>
      <c r="G9" s="150"/>
      <c r="H9" s="150"/>
      <c r="I9" s="150"/>
      <c r="J9" s="21" t="s">
        <v>35</v>
      </c>
      <c r="K9" s="21" t="s">
        <v>36</v>
      </c>
      <c r="L9" s="21" t="s">
        <v>35</v>
      </c>
      <c r="M9" s="21" t="s">
        <v>36</v>
      </c>
      <c r="N9" s="21" t="s">
        <v>35</v>
      </c>
      <c r="O9" s="21" t="s">
        <v>36</v>
      </c>
      <c r="P9" s="21" t="s">
        <v>35</v>
      </c>
      <c r="Q9" s="21" t="s">
        <v>36</v>
      </c>
      <c r="R9" s="21" t="s">
        <v>35</v>
      </c>
      <c r="S9" s="21" t="s">
        <v>36</v>
      </c>
      <c r="T9" s="21" t="s">
        <v>35</v>
      </c>
      <c r="U9" s="21" t="s">
        <v>36</v>
      </c>
      <c r="V9" s="21" t="s">
        <v>35</v>
      </c>
      <c r="W9" s="21" t="s">
        <v>36</v>
      </c>
      <c r="X9" s="21" t="s">
        <v>35</v>
      </c>
      <c r="Y9" s="21" t="s">
        <v>36</v>
      </c>
      <c r="Z9" s="21" t="s">
        <v>35</v>
      </c>
      <c r="AA9" s="21" t="s">
        <v>36</v>
      </c>
      <c r="AB9" s="21" t="s">
        <v>35</v>
      </c>
      <c r="AC9" s="21" t="s">
        <v>36</v>
      </c>
      <c r="AD9" s="21" t="s">
        <v>35</v>
      </c>
      <c r="AE9" s="21" t="s">
        <v>36</v>
      </c>
      <c r="AF9" s="21" t="s">
        <v>35</v>
      </c>
      <c r="AG9" s="21" t="s">
        <v>36</v>
      </c>
      <c r="AH9" s="150"/>
      <c r="AI9" s="150"/>
      <c r="AJ9" s="150"/>
      <c r="AK9" s="150"/>
      <c r="AL9" s="177"/>
      <c r="AM9" s="150"/>
      <c r="AN9" s="150"/>
      <c r="AO9" s="150"/>
      <c r="AP9" s="150"/>
      <c r="AQ9" s="150"/>
    </row>
    <row r="10" spans="1:43" s="42" customFormat="1" ht="105" hidden="1" customHeight="1">
      <c r="A10" s="38" t="s">
        <v>37</v>
      </c>
      <c r="B10" s="39" t="s">
        <v>38</v>
      </c>
      <c r="C10" s="39">
        <v>526</v>
      </c>
      <c r="D10" s="22" t="s">
        <v>39</v>
      </c>
      <c r="E10" s="22" t="s">
        <v>40</v>
      </c>
      <c r="F10" s="23">
        <v>44593</v>
      </c>
      <c r="G10" s="23">
        <v>44620</v>
      </c>
      <c r="H10" s="173">
        <f>+I10+I11+I12+I13</f>
        <v>1</v>
      </c>
      <c r="I10" s="37">
        <v>0.2</v>
      </c>
      <c r="J10" s="37"/>
      <c r="K10" s="37"/>
      <c r="L10" s="37">
        <v>1</v>
      </c>
      <c r="M10" s="37"/>
      <c r="N10" s="37"/>
      <c r="O10" s="37"/>
      <c r="P10" s="37"/>
      <c r="Q10" s="37"/>
      <c r="R10" s="37"/>
      <c r="S10" s="37"/>
      <c r="T10" s="37"/>
      <c r="U10" s="37"/>
      <c r="V10" s="37"/>
      <c r="W10" s="37"/>
      <c r="X10" s="37"/>
      <c r="Y10" s="37"/>
      <c r="Z10" s="37"/>
      <c r="AA10" s="37"/>
      <c r="AB10" s="37"/>
      <c r="AC10" s="37"/>
      <c r="AD10" s="37"/>
      <c r="AE10" s="37"/>
      <c r="AF10" s="37"/>
      <c r="AG10" s="37"/>
      <c r="AH10" s="37">
        <f>+J10+L10+N10+P10+R10+T10+V10+X10+Z10+AB10+AD10+AF10</f>
        <v>1</v>
      </c>
      <c r="AI10" s="40">
        <f>+K10+M10+O10+Q10+S10+U10+W10+Y10+AA10+AC10+AE10+AG10</f>
        <v>0</v>
      </c>
      <c r="AJ10" s="22" t="s">
        <v>41</v>
      </c>
      <c r="AK10" s="167">
        <v>1</v>
      </c>
      <c r="AL10" s="196">
        <v>2153221339</v>
      </c>
      <c r="AM10" s="41" t="s">
        <v>42</v>
      </c>
      <c r="AN10" s="41" t="s">
        <v>43</v>
      </c>
      <c r="AO10" s="24" t="s">
        <v>44</v>
      </c>
      <c r="AP10" s="24" t="s">
        <v>45</v>
      </c>
      <c r="AQ10" s="72"/>
    </row>
    <row r="11" spans="1:43" s="42" customFormat="1" ht="93" hidden="1" customHeight="1">
      <c r="A11" s="38" t="s">
        <v>37</v>
      </c>
      <c r="B11" s="39" t="s">
        <v>38</v>
      </c>
      <c r="C11" s="39">
        <v>526</v>
      </c>
      <c r="D11" s="22" t="s">
        <v>39</v>
      </c>
      <c r="E11" s="22" t="s">
        <v>46</v>
      </c>
      <c r="F11" s="23">
        <v>44621</v>
      </c>
      <c r="G11" s="23">
        <v>44895</v>
      </c>
      <c r="H11" s="173"/>
      <c r="I11" s="37">
        <v>0.4</v>
      </c>
      <c r="J11" s="37"/>
      <c r="K11" s="37"/>
      <c r="L11" s="37"/>
      <c r="M11" s="37"/>
      <c r="N11" s="37">
        <v>0.1</v>
      </c>
      <c r="O11" s="37"/>
      <c r="P11" s="37">
        <v>0.05</v>
      </c>
      <c r="Q11" s="37"/>
      <c r="R11" s="37">
        <v>0.05</v>
      </c>
      <c r="S11" s="37"/>
      <c r="T11" s="37">
        <v>0.1</v>
      </c>
      <c r="U11" s="37"/>
      <c r="V11" s="37">
        <v>0.15</v>
      </c>
      <c r="W11" s="37"/>
      <c r="X11" s="37">
        <v>0.15</v>
      </c>
      <c r="Y11" s="37"/>
      <c r="Z11" s="37">
        <v>0.15</v>
      </c>
      <c r="AA11" s="37"/>
      <c r="AB11" s="37">
        <v>0.15</v>
      </c>
      <c r="AC11" s="37"/>
      <c r="AD11" s="37">
        <v>0.1</v>
      </c>
      <c r="AE11" s="37"/>
      <c r="AF11" s="37"/>
      <c r="AG11" s="37"/>
      <c r="AH11" s="37">
        <f t="shared" ref="AH11:AI22" si="0">+J11+L11+N11+P11+R11+T11+V11+X11+Z11+AB11+AD11+AF11</f>
        <v>1.0000000000000002</v>
      </c>
      <c r="AI11" s="40">
        <f t="shared" si="0"/>
        <v>0</v>
      </c>
      <c r="AJ11" s="22" t="s">
        <v>47</v>
      </c>
      <c r="AK11" s="200"/>
      <c r="AL11" s="197"/>
      <c r="AM11" s="41" t="s">
        <v>42</v>
      </c>
      <c r="AN11" s="24" t="s">
        <v>44</v>
      </c>
      <c r="AO11" s="41" t="s">
        <v>43</v>
      </c>
      <c r="AP11" s="24" t="s">
        <v>45</v>
      </c>
      <c r="AQ11" s="72"/>
    </row>
    <row r="12" spans="1:43" s="42" customFormat="1" ht="68.25" hidden="1" customHeight="1">
      <c r="A12" s="38" t="s">
        <v>37</v>
      </c>
      <c r="B12" s="39" t="s">
        <v>38</v>
      </c>
      <c r="C12" s="39">
        <v>526</v>
      </c>
      <c r="D12" s="22" t="s">
        <v>39</v>
      </c>
      <c r="E12" s="22" t="s">
        <v>48</v>
      </c>
      <c r="F12" s="23">
        <v>44621</v>
      </c>
      <c r="G12" s="23">
        <v>44910</v>
      </c>
      <c r="H12" s="173"/>
      <c r="I12" s="37">
        <v>0.2</v>
      </c>
      <c r="J12" s="37"/>
      <c r="K12" s="37"/>
      <c r="L12" s="37"/>
      <c r="M12" s="37"/>
      <c r="N12" s="37">
        <v>0.1</v>
      </c>
      <c r="O12" s="37"/>
      <c r="P12" s="37"/>
      <c r="Q12" s="37"/>
      <c r="R12" s="37"/>
      <c r="S12" s="37"/>
      <c r="T12" s="37">
        <v>0.3</v>
      </c>
      <c r="U12" s="37"/>
      <c r="V12" s="37"/>
      <c r="W12" s="37"/>
      <c r="X12" s="37"/>
      <c r="Y12" s="37"/>
      <c r="Z12" s="37">
        <v>0.3</v>
      </c>
      <c r="AA12" s="37"/>
      <c r="AB12" s="37"/>
      <c r="AC12" s="37"/>
      <c r="AD12" s="37"/>
      <c r="AE12" s="37"/>
      <c r="AF12" s="37">
        <v>0.3</v>
      </c>
      <c r="AG12" s="37"/>
      <c r="AH12" s="37">
        <f t="shared" si="0"/>
        <v>1</v>
      </c>
      <c r="AI12" s="40">
        <f t="shared" si="0"/>
        <v>0</v>
      </c>
      <c r="AJ12" s="22" t="s">
        <v>49</v>
      </c>
      <c r="AK12" s="200"/>
      <c r="AL12" s="197"/>
      <c r="AM12" s="41" t="s">
        <v>42</v>
      </c>
      <c r="AN12" s="24" t="s">
        <v>44</v>
      </c>
      <c r="AO12" s="41" t="s">
        <v>43</v>
      </c>
      <c r="AP12" s="24" t="s">
        <v>45</v>
      </c>
      <c r="AQ12" s="72"/>
    </row>
    <row r="13" spans="1:43" s="42" customFormat="1" ht="83.25" hidden="1" customHeight="1">
      <c r="A13" s="38" t="s">
        <v>37</v>
      </c>
      <c r="B13" s="39" t="s">
        <v>38</v>
      </c>
      <c r="C13" s="39">
        <v>526</v>
      </c>
      <c r="D13" s="22" t="s">
        <v>39</v>
      </c>
      <c r="E13" s="22" t="s">
        <v>50</v>
      </c>
      <c r="F13" s="23">
        <v>44743</v>
      </c>
      <c r="G13" s="23">
        <v>44910</v>
      </c>
      <c r="H13" s="173"/>
      <c r="I13" s="37">
        <v>0.2</v>
      </c>
      <c r="J13" s="37"/>
      <c r="K13" s="37"/>
      <c r="L13" s="37"/>
      <c r="M13" s="37"/>
      <c r="N13" s="37"/>
      <c r="O13" s="37"/>
      <c r="P13" s="37"/>
      <c r="Q13" s="37"/>
      <c r="R13" s="37"/>
      <c r="S13" s="37"/>
      <c r="T13" s="37"/>
      <c r="U13" s="37"/>
      <c r="V13" s="37">
        <v>0.5</v>
      </c>
      <c r="W13" s="37"/>
      <c r="X13" s="37"/>
      <c r="Y13" s="37"/>
      <c r="Z13" s="37"/>
      <c r="AA13" s="37"/>
      <c r="AB13" s="37"/>
      <c r="AC13" s="37"/>
      <c r="AD13" s="37"/>
      <c r="AE13" s="37"/>
      <c r="AF13" s="37">
        <v>0.5</v>
      </c>
      <c r="AG13" s="37"/>
      <c r="AH13" s="37">
        <f t="shared" si="0"/>
        <v>1</v>
      </c>
      <c r="AI13" s="40">
        <f t="shared" si="0"/>
        <v>0</v>
      </c>
      <c r="AJ13" s="22" t="s">
        <v>51</v>
      </c>
      <c r="AK13" s="168"/>
      <c r="AL13" s="198"/>
      <c r="AM13" s="41" t="s">
        <v>42</v>
      </c>
      <c r="AN13" s="41" t="s">
        <v>43</v>
      </c>
      <c r="AO13" s="24" t="s">
        <v>44</v>
      </c>
      <c r="AP13" s="24" t="s">
        <v>45</v>
      </c>
      <c r="AQ13" s="72"/>
    </row>
    <row r="14" spans="1:43" s="42" customFormat="1" ht="84.75" hidden="1" customHeight="1">
      <c r="A14" s="38" t="s">
        <v>37</v>
      </c>
      <c r="B14" s="39" t="s">
        <v>38</v>
      </c>
      <c r="C14" s="39">
        <v>527</v>
      </c>
      <c r="D14" s="22" t="s">
        <v>52</v>
      </c>
      <c r="E14" s="22" t="s">
        <v>53</v>
      </c>
      <c r="F14" s="23">
        <v>44593</v>
      </c>
      <c r="G14" s="23">
        <v>44620</v>
      </c>
      <c r="H14" s="173">
        <f>+I14+I15+I16+I17+I18+I19+I20+I21+I22</f>
        <v>0.99999999999999989</v>
      </c>
      <c r="I14" s="37">
        <v>0.1</v>
      </c>
      <c r="J14" s="37"/>
      <c r="K14" s="37"/>
      <c r="L14" s="37"/>
      <c r="M14" s="37"/>
      <c r="N14" s="37"/>
      <c r="O14" s="37"/>
      <c r="P14" s="37"/>
      <c r="Q14" s="37"/>
      <c r="R14" s="37"/>
      <c r="S14" s="37"/>
      <c r="T14" s="37">
        <v>1</v>
      </c>
      <c r="U14" s="37"/>
      <c r="V14" s="37"/>
      <c r="W14" s="37"/>
      <c r="X14" s="37"/>
      <c r="Y14" s="37"/>
      <c r="Z14" s="37"/>
      <c r="AA14" s="37"/>
      <c r="AB14" s="37"/>
      <c r="AC14" s="37"/>
      <c r="AD14" s="37"/>
      <c r="AE14" s="37"/>
      <c r="AF14" s="37"/>
      <c r="AG14" s="37"/>
      <c r="AH14" s="37">
        <f t="shared" si="0"/>
        <v>1</v>
      </c>
      <c r="AI14" s="40">
        <f t="shared" si="0"/>
        <v>0</v>
      </c>
      <c r="AJ14" s="22" t="s">
        <v>54</v>
      </c>
      <c r="AK14" s="201">
        <v>1</v>
      </c>
      <c r="AL14" s="196">
        <v>1048640000</v>
      </c>
      <c r="AM14" s="41" t="s">
        <v>55</v>
      </c>
      <c r="AN14" s="41" t="s">
        <v>56</v>
      </c>
      <c r="AO14" s="24" t="s">
        <v>44</v>
      </c>
      <c r="AP14" s="24" t="s">
        <v>45</v>
      </c>
      <c r="AQ14" s="72"/>
    </row>
    <row r="15" spans="1:43" s="42" customFormat="1" ht="90.75" hidden="1" customHeight="1">
      <c r="A15" s="38" t="s">
        <v>37</v>
      </c>
      <c r="B15" s="39" t="s">
        <v>38</v>
      </c>
      <c r="C15" s="39">
        <v>527</v>
      </c>
      <c r="D15" s="22" t="s">
        <v>52</v>
      </c>
      <c r="E15" s="22" t="s">
        <v>57</v>
      </c>
      <c r="F15" s="23">
        <v>44593</v>
      </c>
      <c r="G15" s="23">
        <v>44773</v>
      </c>
      <c r="H15" s="173"/>
      <c r="I15" s="37">
        <v>0.2</v>
      </c>
      <c r="J15" s="37"/>
      <c r="K15" s="37"/>
      <c r="L15" s="37">
        <v>0.05</v>
      </c>
      <c r="M15" s="37"/>
      <c r="N15" s="37">
        <v>0.15</v>
      </c>
      <c r="O15" s="37"/>
      <c r="P15" s="37">
        <v>0.2</v>
      </c>
      <c r="Q15" s="37"/>
      <c r="R15" s="37">
        <v>0.2</v>
      </c>
      <c r="S15" s="37"/>
      <c r="T15" s="37">
        <v>0.2</v>
      </c>
      <c r="U15" s="37"/>
      <c r="V15" s="37">
        <v>0.2</v>
      </c>
      <c r="W15" s="37"/>
      <c r="X15" s="37"/>
      <c r="Y15" s="37"/>
      <c r="Z15" s="37"/>
      <c r="AA15" s="37"/>
      <c r="AB15" s="37"/>
      <c r="AC15" s="37"/>
      <c r="AD15" s="37"/>
      <c r="AE15" s="37"/>
      <c r="AF15" s="37"/>
      <c r="AG15" s="37"/>
      <c r="AH15" s="37">
        <f t="shared" si="0"/>
        <v>1</v>
      </c>
      <c r="AI15" s="40">
        <f t="shared" si="0"/>
        <v>0</v>
      </c>
      <c r="AJ15" s="22" t="s">
        <v>58</v>
      </c>
      <c r="AK15" s="201"/>
      <c r="AL15" s="197"/>
      <c r="AM15" s="41" t="s">
        <v>55</v>
      </c>
      <c r="AN15" s="41" t="s">
        <v>56</v>
      </c>
      <c r="AO15" s="24" t="s">
        <v>44</v>
      </c>
      <c r="AP15" s="24" t="s">
        <v>45</v>
      </c>
      <c r="AQ15" s="72"/>
    </row>
    <row r="16" spans="1:43" s="42" customFormat="1" ht="72" hidden="1" customHeight="1">
      <c r="A16" s="38" t="s">
        <v>37</v>
      </c>
      <c r="B16" s="39" t="s">
        <v>38</v>
      </c>
      <c r="C16" s="39">
        <v>527</v>
      </c>
      <c r="D16" s="22" t="s">
        <v>52</v>
      </c>
      <c r="E16" s="22" t="s">
        <v>59</v>
      </c>
      <c r="F16" s="23">
        <v>44621</v>
      </c>
      <c r="G16" s="23">
        <v>44712</v>
      </c>
      <c r="H16" s="173"/>
      <c r="I16" s="37">
        <v>0.1</v>
      </c>
      <c r="J16" s="37"/>
      <c r="K16" s="37"/>
      <c r="L16" s="37"/>
      <c r="M16" s="37"/>
      <c r="N16" s="37">
        <v>0.2</v>
      </c>
      <c r="O16" s="37"/>
      <c r="P16" s="37">
        <v>0.3</v>
      </c>
      <c r="Q16" s="37"/>
      <c r="R16" s="37">
        <v>0.5</v>
      </c>
      <c r="S16" s="37"/>
      <c r="T16" s="37"/>
      <c r="U16" s="37"/>
      <c r="V16" s="37"/>
      <c r="W16" s="37"/>
      <c r="X16" s="37"/>
      <c r="Y16" s="37"/>
      <c r="Z16" s="37"/>
      <c r="AA16" s="37"/>
      <c r="AB16" s="37"/>
      <c r="AC16" s="37"/>
      <c r="AD16" s="37"/>
      <c r="AE16" s="37"/>
      <c r="AF16" s="37"/>
      <c r="AG16" s="37"/>
      <c r="AH16" s="37">
        <f t="shared" si="0"/>
        <v>1</v>
      </c>
      <c r="AI16" s="40">
        <f t="shared" si="0"/>
        <v>0</v>
      </c>
      <c r="AJ16" s="22" t="s">
        <v>60</v>
      </c>
      <c r="AK16" s="201"/>
      <c r="AL16" s="197"/>
      <c r="AM16" s="41" t="s">
        <v>55</v>
      </c>
      <c r="AN16" s="41" t="s">
        <v>56</v>
      </c>
      <c r="AO16" s="24" t="s">
        <v>44</v>
      </c>
      <c r="AP16" s="24" t="s">
        <v>45</v>
      </c>
      <c r="AQ16" s="72"/>
    </row>
    <row r="17" spans="1:43" s="42" customFormat="1" ht="72" hidden="1" customHeight="1">
      <c r="A17" s="38" t="s">
        <v>37</v>
      </c>
      <c r="B17" s="39" t="s">
        <v>38</v>
      </c>
      <c r="C17" s="39">
        <v>527</v>
      </c>
      <c r="D17" s="22" t="s">
        <v>52</v>
      </c>
      <c r="E17" s="22" t="s">
        <v>61</v>
      </c>
      <c r="F17" s="23">
        <v>44713</v>
      </c>
      <c r="G17" s="23">
        <v>44773</v>
      </c>
      <c r="H17" s="173"/>
      <c r="I17" s="37">
        <v>0.1</v>
      </c>
      <c r="J17" s="37"/>
      <c r="K17" s="37"/>
      <c r="L17" s="37"/>
      <c r="M17" s="37"/>
      <c r="N17" s="37"/>
      <c r="O17" s="37"/>
      <c r="P17" s="37"/>
      <c r="Q17" s="37"/>
      <c r="R17" s="37"/>
      <c r="S17" s="37"/>
      <c r="T17" s="37">
        <v>0.5</v>
      </c>
      <c r="U17" s="37"/>
      <c r="V17" s="37">
        <v>0.5</v>
      </c>
      <c r="W17" s="37"/>
      <c r="X17" s="37"/>
      <c r="Y17" s="37"/>
      <c r="Z17" s="37"/>
      <c r="AA17" s="37"/>
      <c r="AB17" s="37"/>
      <c r="AC17" s="37"/>
      <c r="AD17" s="37"/>
      <c r="AE17" s="37"/>
      <c r="AF17" s="37"/>
      <c r="AG17" s="37"/>
      <c r="AH17" s="37">
        <f t="shared" si="0"/>
        <v>1</v>
      </c>
      <c r="AI17" s="40">
        <f t="shared" si="0"/>
        <v>0</v>
      </c>
      <c r="AJ17" s="22" t="s">
        <v>62</v>
      </c>
      <c r="AK17" s="201"/>
      <c r="AL17" s="197"/>
      <c r="AM17" s="41" t="s">
        <v>55</v>
      </c>
      <c r="AN17" s="41" t="s">
        <v>56</v>
      </c>
      <c r="AO17" s="24" t="s">
        <v>44</v>
      </c>
      <c r="AP17" s="24" t="s">
        <v>45</v>
      </c>
      <c r="AQ17" s="72"/>
    </row>
    <row r="18" spans="1:43" s="42" customFormat="1" ht="65.25" hidden="1" customHeight="1">
      <c r="A18" s="38" t="s">
        <v>37</v>
      </c>
      <c r="B18" s="39" t="s">
        <v>38</v>
      </c>
      <c r="C18" s="39">
        <v>527</v>
      </c>
      <c r="D18" s="22" t="s">
        <v>52</v>
      </c>
      <c r="E18" s="22" t="s">
        <v>63</v>
      </c>
      <c r="F18" s="23">
        <v>44621</v>
      </c>
      <c r="G18" s="23">
        <v>44651</v>
      </c>
      <c r="H18" s="173"/>
      <c r="I18" s="37">
        <v>0.1</v>
      </c>
      <c r="J18" s="37"/>
      <c r="K18" s="37"/>
      <c r="L18" s="37"/>
      <c r="M18" s="37"/>
      <c r="N18" s="37">
        <v>1</v>
      </c>
      <c r="O18" s="37"/>
      <c r="P18" s="37"/>
      <c r="Q18" s="37"/>
      <c r="R18" s="37"/>
      <c r="S18" s="37"/>
      <c r="T18" s="37"/>
      <c r="U18" s="37"/>
      <c r="V18" s="37"/>
      <c r="W18" s="37"/>
      <c r="X18" s="37"/>
      <c r="Y18" s="37"/>
      <c r="Z18" s="37"/>
      <c r="AA18" s="37"/>
      <c r="AB18" s="37"/>
      <c r="AC18" s="37"/>
      <c r="AD18" s="37"/>
      <c r="AE18" s="37"/>
      <c r="AF18" s="37"/>
      <c r="AG18" s="37"/>
      <c r="AH18" s="37">
        <f t="shared" si="0"/>
        <v>1</v>
      </c>
      <c r="AI18" s="40">
        <f t="shared" si="0"/>
        <v>0</v>
      </c>
      <c r="AJ18" s="22" t="s">
        <v>64</v>
      </c>
      <c r="AK18" s="201"/>
      <c r="AL18" s="197"/>
      <c r="AM18" s="41" t="s">
        <v>55</v>
      </c>
      <c r="AN18" s="41" t="s">
        <v>56</v>
      </c>
      <c r="AO18" s="24" t="s">
        <v>44</v>
      </c>
      <c r="AP18" s="24" t="s">
        <v>45</v>
      </c>
      <c r="AQ18" s="72"/>
    </row>
    <row r="19" spans="1:43" s="42" customFormat="1" ht="66" hidden="1" customHeight="1">
      <c r="A19" s="38" t="s">
        <v>37</v>
      </c>
      <c r="B19" s="39" t="s">
        <v>38</v>
      </c>
      <c r="C19" s="39">
        <v>527</v>
      </c>
      <c r="D19" s="22" t="s">
        <v>52</v>
      </c>
      <c r="E19" s="22" t="s">
        <v>65</v>
      </c>
      <c r="F19" s="23">
        <v>44835</v>
      </c>
      <c r="G19" s="23">
        <v>44895</v>
      </c>
      <c r="H19" s="173"/>
      <c r="I19" s="37">
        <v>0.1</v>
      </c>
      <c r="J19" s="37"/>
      <c r="K19" s="37"/>
      <c r="L19" s="37"/>
      <c r="M19" s="37"/>
      <c r="N19" s="37"/>
      <c r="O19" s="37"/>
      <c r="P19" s="37"/>
      <c r="Q19" s="37"/>
      <c r="R19" s="37"/>
      <c r="S19" s="37"/>
      <c r="T19" s="37"/>
      <c r="U19" s="37"/>
      <c r="V19" s="37"/>
      <c r="W19" s="37"/>
      <c r="X19" s="37"/>
      <c r="Y19" s="37"/>
      <c r="Z19" s="37"/>
      <c r="AA19" s="37"/>
      <c r="AB19" s="37">
        <v>0.5</v>
      </c>
      <c r="AC19" s="37"/>
      <c r="AD19" s="37">
        <v>0.5</v>
      </c>
      <c r="AE19" s="37"/>
      <c r="AF19" s="37"/>
      <c r="AG19" s="37"/>
      <c r="AH19" s="37">
        <f t="shared" si="0"/>
        <v>1</v>
      </c>
      <c r="AI19" s="40">
        <f t="shared" si="0"/>
        <v>0</v>
      </c>
      <c r="AJ19" s="22" t="s">
        <v>66</v>
      </c>
      <c r="AK19" s="201"/>
      <c r="AL19" s="197"/>
      <c r="AM19" s="41" t="s">
        <v>55</v>
      </c>
      <c r="AN19" s="41" t="s">
        <v>56</v>
      </c>
      <c r="AO19" s="24" t="s">
        <v>44</v>
      </c>
      <c r="AP19" s="24" t="s">
        <v>45</v>
      </c>
      <c r="AQ19" s="72"/>
    </row>
    <row r="20" spans="1:43" s="42" customFormat="1" ht="70.5" hidden="1" customHeight="1">
      <c r="A20" s="38" t="s">
        <v>37</v>
      </c>
      <c r="B20" s="39" t="s">
        <v>38</v>
      </c>
      <c r="C20" s="39">
        <v>527</v>
      </c>
      <c r="D20" s="22" t="s">
        <v>52</v>
      </c>
      <c r="E20" s="22" t="s">
        <v>67</v>
      </c>
      <c r="F20" s="23">
        <v>44743</v>
      </c>
      <c r="G20" s="23">
        <v>44895</v>
      </c>
      <c r="H20" s="173"/>
      <c r="I20" s="37">
        <v>0.1</v>
      </c>
      <c r="J20" s="37"/>
      <c r="K20" s="37"/>
      <c r="L20" s="37"/>
      <c r="M20" s="37"/>
      <c r="N20" s="37"/>
      <c r="O20" s="37"/>
      <c r="P20" s="37"/>
      <c r="Q20" s="37"/>
      <c r="R20" s="37"/>
      <c r="S20" s="37"/>
      <c r="T20" s="37"/>
      <c r="U20" s="37"/>
      <c r="V20" s="37">
        <v>0.2</v>
      </c>
      <c r="W20" s="37"/>
      <c r="X20" s="37">
        <v>0.2</v>
      </c>
      <c r="Y20" s="37"/>
      <c r="Z20" s="37">
        <v>0.2</v>
      </c>
      <c r="AA20" s="37"/>
      <c r="AB20" s="37">
        <v>0.2</v>
      </c>
      <c r="AC20" s="37"/>
      <c r="AD20" s="37">
        <v>0.2</v>
      </c>
      <c r="AE20" s="37"/>
      <c r="AF20" s="37"/>
      <c r="AG20" s="37"/>
      <c r="AH20" s="37">
        <f t="shared" si="0"/>
        <v>1</v>
      </c>
      <c r="AI20" s="40">
        <f t="shared" si="0"/>
        <v>0</v>
      </c>
      <c r="AJ20" s="22" t="s">
        <v>68</v>
      </c>
      <c r="AK20" s="201"/>
      <c r="AL20" s="197"/>
      <c r="AM20" s="41" t="s">
        <v>69</v>
      </c>
      <c r="AN20" s="41" t="s">
        <v>70</v>
      </c>
      <c r="AO20" s="24" t="s">
        <v>44</v>
      </c>
      <c r="AP20" s="24" t="s">
        <v>45</v>
      </c>
      <c r="AQ20" s="72"/>
    </row>
    <row r="21" spans="1:43" s="42" customFormat="1" ht="84" hidden="1" customHeight="1">
      <c r="A21" s="38" t="s">
        <v>37</v>
      </c>
      <c r="B21" s="39" t="s">
        <v>38</v>
      </c>
      <c r="C21" s="39">
        <v>527</v>
      </c>
      <c r="D21" s="22" t="s">
        <v>52</v>
      </c>
      <c r="E21" s="22" t="s">
        <v>71</v>
      </c>
      <c r="F21" s="23">
        <v>44593</v>
      </c>
      <c r="G21" s="23">
        <v>44895</v>
      </c>
      <c r="H21" s="173"/>
      <c r="I21" s="37">
        <v>0.1</v>
      </c>
      <c r="J21" s="37"/>
      <c r="K21" s="37"/>
      <c r="L21" s="37">
        <v>0.1</v>
      </c>
      <c r="M21" s="37"/>
      <c r="N21" s="37">
        <v>0.1</v>
      </c>
      <c r="O21" s="37"/>
      <c r="P21" s="37">
        <v>0.1</v>
      </c>
      <c r="Q21" s="37"/>
      <c r="R21" s="37">
        <v>0.1</v>
      </c>
      <c r="S21" s="37"/>
      <c r="T21" s="37">
        <v>0.1</v>
      </c>
      <c r="U21" s="37"/>
      <c r="V21" s="37">
        <v>0.1</v>
      </c>
      <c r="W21" s="37"/>
      <c r="X21" s="37">
        <v>0.1</v>
      </c>
      <c r="Y21" s="37"/>
      <c r="Z21" s="37">
        <v>0.1</v>
      </c>
      <c r="AA21" s="37"/>
      <c r="AB21" s="37">
        <v>0.1</v>
      </c>
      <c r="AC21" s="37"/>
      <c r="AD21" s="37">
        <v>0.1</v>
      </c>
      <c r="AE21" s="37"/>
      <c r="AF21" s="37"/>
      <c r="AG21" s="37"/>
      <c r="AH21" s="37">
        <f t="shared" si="0"/>
        <v>0.99999999999999989</v>
      </c>
      <c r="AI21" s="40">
        <f t="shared" si="0"/>
        <v>0</v>
      </c>
      <c r="AJ21" s="22" t="s">
        <v>72</v>
      </c>
      <c r="AK21" s="201"/>
      <c r="AL21" s="197"/>
      <c r="AM21" s="41" t="s">
        <v>69</v>
      </c>
      <c r="AN21" s="41" t="s">
        <v>70</v>
      </c>
      <c r="AO21" s="24" t="s">
        <v>44</v>
      </c>
      <c r="AP21" s="24" t="s">
        <v>45</v>
      </c>
      <c r="AQ21" s="72"/>
    </row>
    <row r="22" spans="1:43" s="42" customFormat="1" ht="91.5" hidden="1" customHeight="1">
      <c r="A22" s="38" t="s">
        <v>37</v>
      </c>
      <c r="B22" s="39" t="s">
        <v>38</v>
      </c>
      <c r="C22" s="39">
        <v>527</v>
      </c>
      <c r="D22" s="22" t="s">
        <v>52</v>
      </c>
      <c r="E22" s="22" t="s">
        <v>73</v>
      </c>
      <c r="F22" s="23">
        <v>44562</v>
      </c>
      <c r="G22" s="23">
        <v>44773</v>
      </c>
      <c r="H22" s="173"/>
      <c r="I22" s="37">
        <v>0.1</v>
      </c>
      <c r="J22" s="37">
        <v>0.15</v>
      </c>
      <c r="K22" s="37"/>
      <c r="L22" s="37">
        <v>0.15</v>
      </c>
      <c r="M22" s="37"/>
      <c r="N22" s="37">
        <v>0.15</v>
      </c>
      <c r="O22" s="37"/>
      <c r="P22" s="37">
        <v>0.15</v>
      </c>
      <c r="Q22" s="37"/>
      <c r="R22" s="37">
        <v>0.15</v>
      </c>
      <c r="S22" s="37"/>
      <c r="T22" s="37">
        <v>0.15</v>
      </c>
      <c r="U22" s="37"/>
      <c r="V22" s="37">
        <v>0.1</v>
      </c>
      <c r="W22" s="37"/>
      <c r="X22" s="37"/>
      <c r="Y22" s="37"/>
      <c r="Z22" s="37"/>
      <c r="AA22" s="37"/>
      <c r="AB22" s="37"/>
      <c r="AC22" s="37"/>
      <c r="AD22" s="37"/>
      <c r="AE22" s="37"/>
      <c r="AF22" s="37"/>
      <c r="AG22" s="37"/>
      <c r="AH22" s="37">
        <f t="shared" si="0"/>
        <v>1</v>
      </c>
      <c r="AI22" s="40">
        <f t="shared" si="0"/>
        <v>0</v>
      </c>
      <c r="AJ22" s="22" t="s">
        <v>74</v>
      </c>
      <c r="AK22" s="201"/>
      <c r="AL22" s="198"/>
      <c r="AM22" s="41" t="s">
        <v>69</v>
      </c>
      <c r="AN22" s="41" t="s">
        <v>70</v>
      </c>
      <c r="AO22" s="24" t="s">
        <v>44</v>
      </c>
      <c r="AP22" s="24" t="s">
        <v>45</v>
      </c>
      <c r="AQ22" s="72"/>
    </row>
    <row r="23" spans="1:43" s="42" customFormat="1" ht="81.75" hidden="1" customHeight="1">
      <c r="A23" s="38" t="s">
        <v>37</v>
      </c>
      <c r="B23" s="39" t="s">
        <v>38</v>
      </c>
      <c r="C23" s="39">
        <v>526</v>
      </c>
      <c r="D23" s="199" t="s">
        <v>75</v>
      </c>
      <c r="E23" s="22" t="s">
        <v>76</v>
      </c>
      <c r="F23" s="23">
        <v>44621</v>
      </c>
      <c r="G23" s="23">
        <v>44910</v>
      </c>
      <c r="H23" s="173">
        <f>+I23+I24+I25+I26+I27+I28+I29+I30</f>
        <v>0.99999999999999989</v>
      </c>
      <c r="I23" s="60">
        <v>0.15</v>
      </c>
      <c r="J23" s="37"/>
      <c r="K23" s="37"/>
      <c r="L23" s="37"/>
      <c r="M23" s="37"/>
      <c r="N23" s="37">
        <v>0.2</v>
      </c>
      <c r="O23" s="37"/>
      <c r="P23" s="37"/>
      <c r="Q23" s="37"/>
      <c r="R23" s="37">
        <v>0.2</v>
      </c>
      <c r="S23" s="37"/>
      <c r="T23" s="37"/>
      <c r="U23" s="37"/>
      <c r="V23" s="37">
        <v>0.2</v>
      </c>
      <c r="W23" s="37"/>
      <c r="X23" s="37"/>
      <c r="Y23" s="37"/>
      <c r="Z23" s="37">
        <v>0.2</v>
      </c>
      <c r="AA23" s="37"/>
      <c r="AB23" s="37"/>
      <c r="AC23" s="37"/>
      <c r="AD23" s="37">
        <v>0.2</v>
      </c>
      <c r="AE23" s="37"/>
      <c r="AF23" s="37"/>
      <c r="AG23" s="37"/>
      <c r="AH23" s="37">
        <f>+J23+L23+N23+P23+R23+T23+V23+X23+Z23+AB23+AD23+AF23</f>
        <v>1</v>
      </c>
      <c r="AI23" s="40">
        <f>+K23+M23+O23+Q23+S23+U23+W23+Y23+AA23+AC23+AE23+AG23</f>
        <v>0</v>
      </c>
      <c r="AJ23" s="25" t="s">
        <v>77</v>
      </c>
      <c r="AK23" s="43" t="s">
        <v>78</v>
      </c>
      <c r="AL23" s="43" t="s">
        <v>78</v>
      </c>
      <c r="AM23" s="41" t="s">
        <v>79</v>
      </c>
      <c r="AN23" s="41" t="s">
        <v>70</v>
      </c>
      <c r="AO23" s="24" t="s">
        <v>80</v>
      </c>
      <c r="AP23" s="24" t="s">
        <v>45</v>
      </c>
      <c r="AQ23" s="72"/>
    </row>
    <row r="24" spans="1:43" s="42" customFormat="1" ht="57" hidden="1" customHeight="1">
      <c r="A24" s="38" t="s">
        <v>37</v>
      </c>
      <c r="B24" s="39" t="s">
        <v>38</v>
      </c>
      <c r="C24" s="39">
        <v>526</v>
      </c>
      <c r="D24" s="199"/>
      <c r="E24" s="22" t="s">
        <v>81</v>
      </c>
      <c r="F24" s="23">
        <v>44835</v>
      </c>
      <c r="G24" s="23">
        <v>44865</v>
      </c>
      <c r="H24" s="173"/>
      <c r="I24" s="60">
        <v>0.15</v>
      </c>
      <c r="J24" s="37"/>
      <c r="K24" s="37"/>
      <c r="L24" s="37"/>
      <c r="M24" s="37"/>
      <c r="N24" s="37"/>
      <c r="O24" s="37"/>
      <c r="P24" s="37"/>
      <c r="Q24" s="37"/>
      <c r="R24" s="37"/>
      <c r="S24" s="37"/>
      <c r="T24" s="37"/>
      <c r="U24" s="37"/>
      <c r="V24" s="37"/>
      <c r="W24" s="37"/>
      <c r="X24" s="37"/>
      <c r="Y24" s="37"/>
      <c r="Z24" s="37"/>
      <c r="AA24" s="37"/>
      <c r="AB24" s="37">
        <v>1</v>
      </c>
      <c r="AC24" s="37"/>
      <c r="AD24" s="37"/>
      <c r="AE24" s="37"/>
      <c r="AF24" s="37"/>
      <c r="AG24" s="37"/>
      <c r="AH24" s="37">
        <f t="shared" ref="AH24:AI39" si="1">+J24+L24+N24+P24+R24+T24+V24+X24+Z24+AB24+AD24+AF24</f>
        <v>1</v>
      </c>
      <c r="AI24" s="40">
        <f t="shared" si="1"/>
        <v>0</v>
      </c>
      <c r="AJ24" s="25" t="s">
        <v>82</v>
      </c>
      <c r="AK24" s="43" t="s">
        <v>78</v>
      </c>
      <c r="AL24" s="43" t="s">
        <v>78</v>
      </c>
      <c r="AM24" s="41" t="s">
        <v>79</v>
      </c>
      <c r="AN24" s="41" t="s">
        <v>70</v>
      </c>
      <c r="AO24" s="24" t="s">
        <v>80</v>
      </c>
      <c r="AP24" s="24" t="s">
        <v>45</v>
      </c>
      <c r="AQ24" s="72"/>
    </row>
    <row r="25" spans="1:43" s="42" customFormat="1" ht="81.75" hidden="1" customHeight="1">
      <c r="A25" s="38" t="s">
        <v>37</v>
      </c>
      <c r="B25" s="39" t="s">
        <v>38</v>
      </c>
      <c r="C25" s="39">
        <v>526</v>
      </c>
      <c r="D25" s="199"/>
      <c r="E25" s="22" t="s">
        <v>83</v>
      </c>
      <c r="F25" s="23">
        <v>44621</v>
      </c>
      <c r="G25" s="23">
        <v>44772</v>
      </c>
      <c r="H25" s="173"/>
      <c r="I25" s="60">
        <v>0.15</v>
      </c>
      <c r="J25" s="37"/>
      <c r="K25" s="37"/>
      <c r="L25" s="37"/>
      <c r="M25" s="37"/>
      <c r="N25" s="37">
        <v>0.2</v>
      </c>
      <c r="O25" s="37"/>
      <c r="P25" s="37">
        <v>0.2</v>
      </c>
      <c r="Q25" s="37"/>
      <c r="R25" s="37">
        <v>0.2</v>
      </c>
      <c r="S25" s="37"/>
      <c r="T25" s="37">
        <v>0.2</v>
      </c>
      <c r="U25" s="37"/>
      <c r="V25" s="37">
        <v>0.2</v>
      </c>
      <c r="W25" s="37"/>
      <c r="X25" s="37"/>
      <c r="Y25" s="37"/>
      <c r="Z25" s="37"/>
      <c r="AA25" s="37"/>
      <c r="AB25" s="37"/>
      <c r="AC25" s="37"/>
      <c r="AD25" s="37"/>
      <c r="AE25" s="37"/>
      <c r="AF25" s="37"/>
      <c r="AG25" s="37"/>
      <c r="AH25" s="37">
        <f t="shared" si="1"/>
        <v>1</v>
      </c>
      <c r="AI25" s="40">
        <f t="shared" si="1"/>
        <v>0</v>
      </c>
      <c r="AJ25" s="25" t="s">
        <v>84</v>
      </c>
      <c r="AK25" s="43" t="s">
        <v>78</v>
      </c>
      <c r="AL25" s="43" t="s">
        <v>78</v>
      </c>
      <c r="AM25" s="41" t="s">
        <v>79</v>
      </c>
      <c r="AN25" s="41" t="s">
        <v>70</v>
      </c>
      <c r="AO25" s="24" t="s">
        <v>80</v>
      </c>
      <c r="AP25" s="24" t="s">
        <v>45</v>
      </c>
      <c r="AQ25" s="72"/>
    </row>
    <row r="26" spans="1:43" s="42" customFormat="1" ht="76.5" hidden="1" customHeight="1">
      <c r="A26" s="38" t="s">
        <v>37</v>
      </c>
      <c r="B26" s="39" t="s">
        <v>38</v>
      </c>
      <c r="C26" s="39">
        <v>526</v>
      </c>
      <c r="D26" s="22" t="s">
        <v>85</v>
      </c>
      <c r="E26" s="22" t="s">
        <v>86</v>
      </c>
      <c r="F26" s="23">
        <v>44607</v>
      </c>
      <c r="G26" s="23">
        <v>44742</v>
      </c>
      <c r="H26" s="173"/>
      <c r="I26" s="60">
        <v>0.1</v>
      </c>
      <c r="J26" s="37"/>
      <c r="K26" s="37"/>
      <c r="L26" s="37">
        <v>0.2</v>
      </c>
      <c r="M26" s="37"/>
      <c r="N26" s="37">
        <v>0.2</v>
      </c>
      <c r="O26" s="37"/>
      <c r="P26" s="37">
        <v>0.2</v>
      </c>
      <c r="Q26" s="37"/>
      <c r="R26" s="37">
        <v>0.2</v>
      </c>
      <c r="S26" s="37"/>
      <c r="T26" s="37">
        <v>0.2</v>
      </c>
      <c r="U26" s="37"/>
      <c r="V26" s="37"/>
      <c r="W26" s="37"/>
      <c r="X26" s="37"/>
      <c r="Y26" s="37"/>
      <c r="Z26" s="37"/>
      <c r="AA26" s="37"/>
      <c r="AB26" s="37"/>
      <c r="AC26" s="37"/>
      <c r="AD26" s="37"/>
      <c r="AE26" s="37"/>
      <c r="AF26" s="37"/>
      <c r="AG26" s="37"/>
      <c r="AH26" s="37">
        <f t="shared" si="1"/>
        <v>1</v>
      </c>
      <c r="AI26" s="40">
        <f t="shared" si="1"/>
        <v>0</v>
      </c>
      <c r="AJ26" s="25" t="s">
        <v>87</v>
      </c>
      <c r="AK26" s="43" t="s">
        <v>78</v>
      </c>
      <c r="AL26" s="43" t="s">
        <v>78</v>
      </c>
      <c r="AM26" s="41" t="s">
        <v>79</v>
      </c>
      <c r="AN26" s="41" t="s">
        <v>70</v>
      </c>
      <c r="AO26" s="24" t="s">
        <v>80</v>
      </c>
      <c r="AP26" s="24" t="s">
        <v>45</v>
      </c>
      <c r="AQ26" s="72"/>
    </row>
    <row r="27" spans="1:43" s="42" customFormat="1" ht="60.75" hidden="1" customHeight="1">
      <c r="A27" s="38" t="s">
        <v>37</v>
      </c>
      <c r="B27" s="39" t="s">
        <v>38</v>
      </c>
      <c r="C27" s="39">
        <v>526</v>
      </c>
      <c r="D27" s="22" t="s">
        <v>88</v>
      </c>
      <c r="E27" s="22" t="s">
        <v>89</v>
      </c>
      <c r="F27" s="23">
        <v>44593</v>
      </c>
      <c r="G27" s="23">
        <v>44865</v>
      </c>
      <c r="H27" s="173"/>
      <c r="I27" s="60">
        <v>0.1</v>
      </c>
      <c r="J27" s="37"/>
      <c r="K27" s="37"/>
      <c r="L27" s="37">
        <v>0.2</v>
      </c>
      <c r="M27" s="37"/>
      <c r="N27" s="37"/>
      <c r="O27" s="37"/>
      <c r="P27" s="37">
        <v>0.2</v>
      </c>
      <c r="Q27" s="37"/>
      <c r="R27" s="37"/>
      <c r="S27" s="37"/>
      <c r="T27" s="37">
        <v>0.2</v>
      </c>
      <c r="U27" s="37"/>
      <c r="V27" s="37"/>
      <c r="W27" s="37"/>
      <c r="X27" s="37">
        <v>0.2</v>
      </c>
      <c r="Y27" s="37"/>
      <c r="Z27" s="37"/>
      <c r="AA27" s="37"/>
      <c r="AB27" s="37">
        <v>0.2</v>
      </c>
      <c r="AC27" s="37"/>
      <c r="AD27" s="37"/>
      <c r="AE27" s="37"/>
      <c r="AF27" s="37"/>
      <c r="AG27" s="37"/>
      <c r="AH27" s="37">
        <f t="shared" si="1"/>
        <v>1</v>
      </c>
      <c r="AI27" s="40">
        <f t="shared" si="1"/>
        <v>0</v>
      </c>
      <c r="AJ27" s="25" t="s">
        <v>90</v>
      </c>
      <c r="AK27" s="43" t="s">
        <v>78</v>
      </c>
      <c r="AL27" s="43" t="s">
        <v>78</v>
      </c>
      <c r="AM27" s="41" t="s">
        <v>79</v>
      </c>
      <c r="AN27" s="41" t="s">
        <v>70</v>
      </c>
      <c r="AO27" s="24" t="s">
        <v>80</v>
      </c>
      <c r="AP27" s="24" t="s">
        <v>45</v>
      </c>
      <c r="AQ27" s="72"/>
    </row>
    <row r="28" spans="1:43" s="42" customFormat="1" ht="148.5" hidden="1" customHeight="1">
      <c r="A28" s="38" t="s">
        <v>37</v>
      </c>
      <c r="B28" s="39" t="s">
        <v>38</v>
      </c>
      <c r="C28" s="39">
        <v>526</v>
      </c>
      <c r="D28" s="22" t="s">
        <v>876</v>
      </c>
      <c r="E28" s="22" t="s">
        <v>91</v>
      </c>
      <c r="F28" s="23">
        <v>44593</v>
      </c>
      <c r="G28" s="23">
        <v>44711</v>
      </c>
      <c r="H28" s="173"/>
      <c r="I28" s="60">
        <v>0.1</v>
      </c>
      <c r="J28" s="37"/>
      <c r="K28" s="37"/>
      <c r="L28" s="37">
        <v>0.25</v>
      </c>
      <c r="M28" s="37"/>
      <c r="N28" s="37">
        <v>0.25</v>
      </c>
      <c r="O28" s="37"/>
      <c r="P28" s="37">
        <v>0.25</v>
      </c>
      <c r="Q28" s="37"/>
      <c r="R28" s="37">
        <v>0.25</v>
      </c>
      <c r="S28" s="37"/>
      <c r="T28" s="37"/>
      <c r="U28" s="37"/>
      <c r="V28" s="37"/>
      <c r="W28" s="37"/>
      <c r="X28" s="37"/>
      <c r="Y28" s="37"/>
      <c r="Z28" s="37"/>
      <c r="AA28" s="37"/>
      <c r="AB28" s="37"/>
      <c r="AC28" s="37"/>
      <c r="AD28" s="37"/>
      <c r="AE28" s="37"/>
      <c r="AF28" s="37"/>
      <c r="AG28" s="37"/>
      <c r="AH28" s="37">
        <f t="shared" si="1"/>
        <v>1</v>
      </c>
      <c r="AI28" s="40">
        <f t="shared" si="1"/>
        <v>0</v>
      </c>
      <c r="AJ28" s="25" t="s">
        <v>92</v>
      </c>
      <c r="AK28" s="43" t="s">
        <v>78</v>
      </c>
      <c r="AL28" s="43" t="s">
        <v>78</v>
      </c>
      <c r="AM28" s="41" t="s">
        <v>79</v>
      </c>
      <c r="AN28" s="41" t="s">
        <v>70</v>
      </c>
      <c r="AO28" s="24" t="s">
        <v>80</v>
      </c>
      <c r="AP28" s="24" t="s">
        <v>45</v>
      </c>
      <c r="AQ28" s="72"/>
    </row>
    <row r="29" spans="1:43" s="42" customFormat="1" ht="62.25" hidden="1" customHeight="1">
      <c r="A29" s="38" t="s">
        <v>37</v>
      </c>
      <c r="B29" s="39" t="s">
        <v>38</v>
      </c>
      <c r="C29" s="39">
        <v>526</v>
      </c>
      <c r="D29" s="22" t="s">
        <v>93</v>
      </c>
      <c r="E29" s="22" t="s">
        <v>94</v>
      </c>
      <c r="F29" s="23">
        <v>44652</v>
      </c>
      <c r="G29" s="23">
        <v>44910</v>
      </c>
      <c r="H29" s="173"/>
      <c r="I29" s="60">
        <v>0.1</v>
      </c>
      <c r="J29" s="37"/>
      <c r="K29" s="37"/>
      <c r="L29" s="37"/>
      <c r="M29" s="37"/>
      <c r="N29" s="37"/>
      <c r="O29" s="37"/>
      <c r="P29" s="37">
        <v>0.2</v>
      </c>
      <c r="Q29" s="37"/>
      <c r="R29" s="37"/>
      <c r="S29" s="37"/>
      <c r="T29" s="37">
        <v>0.2</v>
      </c>
      <c r="U29" s="37"/>
      <c r="V29" s="37"/>
      <c r="W29" s="37"/>
      <c r="X29" s="37">
        <v>0.2</v>
      </c>
      <c r="Y29" s="37"/>
      <c r="Z29" s="37"/>
      <c r="AA29" s="37"/>
      <c r="AB29" s="37">
        <v>0.2</v>
      </c>
      <c r="AC29" s="37"/>
      <c r="AD29" s="37"/>
      <c r="AE29" s="37"/>
      <c r="AF29" s="37">
        <v>0.2</v>
      </c>
      <c r="AG29" s="37"/>
      <c r="AH29" s="37">
        <f t="shared" si="1"/>
        <v>1</v>
      </c>
      <c r="AI29" s="40">
        <f t="shared" si="1"/>
        <v>0</v>
      </c>
      <c r="AJ29" s="25" t="s">
        <v>95</v>
      </c>
      <c r="AK29" s="43" t="s">
        <v>78</v>
      </c>
      <c r="AL29" s="43" t="s">
        <v>78</v>
      </c>
      <c r="AM29" s="41" t="s">
        <v>79</v>
      </c>
      <c r="AN29" s="41" t="s">
        <v>70</v>
      </c>
      <c r="AO29" s="24" t="s">
        <v>80</v>
      </c>
      <c r="AP29" s="24" t="s">
        <v>45</v>
      </c>
      <c r="AQ29" s="72"/>
    </row>
    <row r="30" spans="1:43" s="42" customFormat="1" ht="71.25" hidden="1" customHeight="1">
      <c r="A30" s="38" t="s">
        <v>37</v>
      </c>
      <c r="B30" s="39" t="s">
        <v>38</v>
      </c>
      <c r="C30" s="39">
        <v>526</v>
      </c>
      <c r="D30" s="22" t="s">
        <v>96</v>
      </c>
      <c r="E30" s="22" t="s">
        <v>97</v>
      </c>
      <c r="F30" s="23">
        <v>44621</v>
      </c>
      <c r="G30" s="23">
        <v>44926</v>
      </c>
      <c r="H30" s="173"/>
      <c r="I30" s="60">
        <v>0.15</v>
      </c>
      <c r="J30" s="37"/>
      <c r="K30" s="37"/>
      <c r="L30" s="37"/>
      <c r="M30" s="37"/>
      <c r="N30" s="37">
        <v>0.25</v>
      </c>
      <c r="O30" s="37"/>
      <c r="P30" s="37"/>
      <c r="Q30" s="37"/>
      <c r="R30" s="37"/>
      <c r="S30" s="37"/>
      <c r="T30" s="37">
        <v>0.25</v>
      </c>
      <c r="U30" s="37"/>
      <c r="V30" s="37"/>
      <c r="W30" s="37"/>
      <c r="X30" s="37"/>
      <c r="Y30" s="37"/>
      <c r="Z30" s="37">
        <v>0.25</v>
      </c>
      <c r="AA30" s="37"/>
      <c r="AB30" s="37"/>
      <c r="AC30" s="37"/>
      <c r="AD30" s="37"/>
      <c r="AE30" s="37"/>
      <c r="AF30" s="37">
        <v>0.25</v>
      </c>
      <c r="AG30" s="37"/>
      <c r="AH30" s="37">
        <f t="shared" si="1"/>
        <v>1</v>
      </c>
      <c r="AI30" s="40">
        <f t="shared" si="1"/>
        <v>0</v>
      </c>
      <c r="AJ30" s="25" t="s">
        <v>98</v>
      </c>
      <c r="AK30" s="43" t="s">
        <v>78</v>
      </c>
      <c r="AL30" s="43" t="s">
        <v>78</v>
      </c>
      <c r="AM30" s="41" t="s">
        <v>79</v>
      </c>
      <c r="AN30" s="41" t="s">
        <v>70</v>
      </c>
      <c r="AO30" s="24" t="s">
        <v>80</v>
      </c>
      <c r="AP30" s="24" t="s">
        <v>45</v>
      </c>
      <c r="AQ30" s="72"/>
    </row>
    <row r="31" spans="1:43" s="42" customFormat="1" ht="74.25" hidden="1" customHeight="1">
      <c r="A31" s="38" t="s">
        <v>37</v>
      </c>
      <c r="B31" s="39" t="s">
        <v>38</v>
      </c>
      <c r="C31" s="39">
        <v>526</v>
      </c>
      <c r="D31" s="22" t="s">
        <v>99</v>
      </c>
      <c r="E31" s="22" t="s">
        <v>100</v>
      </c>
      <c r="F31" s="23">
        <v>44593</v>
      </c>
      <c r="G31" s="23">
        <v>44620</v>
      </c>
      <c r="H31" s="173">
        <f>SUM(I31:I53)</f>
        <v>1.01</v>
      </c>
      <c r="I31" s="60">
        <v>0.05</v>
      </c>
      <c r="J31" s="37"/>
      <c r="K31" s="37"/>
      <c r="L31" s="37">
        <v>1</v>
      </c>
      <c r="M31" s="37"/>
      <c r="N31" s="37"/>
      <c r="O31" s="37"/>
      <c r="P31" s="37"/>
      <c r="Q31" s="37"/>
      <c r="R31" s="37"/>
      <c r="S31" s="37"/>
      <c r="T31" s="37"/>
      <c r="U31" s="37"/>
      <c r="V31" s="37"/>
      <c r="W31" s="37"/>
      <c r="X31" s="37"/>
      <c r="Y31" s="37"/>
      <c r="Z31" s="37"/>
      <c r="AA31" s="37"/>
      <c r="AB31" s="37"/>
      <c r="AC31" s="37"/>
      <c r="AD31" s="37"/>
      <c r="AE31" s="37"/>
      <c r="AF31" s="37"/>
      <c r="AG31" s="37"/>
      <c r="AH31" s="37">
        <f t="shared" si="1"/>
        <v>1</v>
      </c>
      <c r="AI31" s="40">
        <f t="shared" si="1"/>
        <v>0</v>
      </c>
      <c r="AJ31" s="25" t="s">
        <v>101</v>
      </c>
      <c r="AK31" s="43" t="s">
        <v>78</v>
      </c>
      <c r="AL31" s="43" t="s">
        <v>78</v>
      </c>
      <c r="AM31" s="41" t="s">
        <v>102</v>
      </c>
      <c r="AN31" s="41" t="s">
        <v>103</v>
      </c>
      <c r="AO31" s="24" t="s">
        <v>44</v>
      </c>
      <c r="AP31" s="24" t="s">
        <v>45</v>
      </c>
      <c r="AQ31" s="72"/>
    </row>
    <row r="32" spans="1:43" s="42" customFormat="1" ht="99.75" hidden="1">
      <c r="A32" s="38" t="s">
        <v>37</v>
      </c>
      <c r="B32" s="39" t="s">
        <v>38</v>
      </c>
      <c r="C32" s="39">
        <v>526</v>
      </c>
      <c r="D32" s="22" t="s">
        <v>104</v>
      </c>
      <c r="E32" s="22" t="s">
        <v>105</v>
      </c>
      <c r="F32" s="23">
        <v>44621</v>
      </c>
      <c r="G32" s="23">
        <v>44651</v>
      </c>
      <c r="H32" s="173"/>
      <c r="I32" s="60">
        <v>0.03</v>
      </c>
      <c r="J32" s="37"/>
      <c r="K32" s="37"/>
      <c r="L32" s="37"/>
      <c r="M32" s="37"/>
      <c r="N32" s="37">
        <v>1</v>
      </c>
      <c r="O32" s="37"/>
      <c r="P32" s="37"/>
      <c r="Q32" s="37"/>
      <c r="R32" s="37"/>
      <c r="S32" s="37"/>
      <c r="T32" s="37"/>
      <c r="U32" s="37"/>
      <c r="V32" s="37"/>
      <c r="W32" s="37"/>
      <c r="X32" s="37"/>
      <c r="Y32" s="37"/>
      <c r="Z32" s="37"/>
      <c r="AA32" s="37"/>
      <c r="AB32" s="37"/>
      <c r="AC32" s="37"/>
      <c r="AD32" s="37"/>
      <c r="AE32" s="37"/>
      <c r="AF32" s="37"/>
      <c r="AG32" s="37"/>
      <c r="AH32" s="37">
        <f t="shared" si="1"/>
        <v>1</v>
      </c>
      <c r="AI32" s="40">
        <f t="shared" si="1"/>
        <v>0</v>
      </c>
      <c r="AJ32" s="25" t="s">
        <v>106</v>
      </c>
      <c r="AK32" s="43" t="s">
        <v>78</v>
      </c>
      <c r="AL32" s="43" t="s">
        <v>78</v>
      </c>
      <c r="AM32" s="41" t="s">
        <v>102</v>
      </c>
      <c r="AN32" s="41" t="s">
        <v>103</v>
      </c>
      <c r="AO32" s="24" t="s">
        <v>44</v>
      </c>
      <c r="AP32" s="24" t="s">
        <v>45</v>
      </c>
      <c r="AQ32" s="72"/>
    </row>
    <row r="33" spans="1:43" s="42" customFormat="1" ht="112.35" hidden="1" customHeight="1">
      <c r="A33" s="38" t="s">
        <v>37</v>
      </c>
      <c r="B33" s="39" t="s">
        <v>38</v>
      </c>
      <c r="C33" s="39">
        <v>526</v>
      </c>
      <c r="D33" s="22" t="s">
        <v>107</v>
      </c>
      <c r="E33" s="22" t="s">
        <v>108</v>
      </c>
      <c r="F33" s="23">
        <v>44652</v>
      </c>
      <c r="G33" s="23">
        <v>44923</v>
      </c>
      <c r="H33" s="173"/>
      <c r="I33" s="60">
        <v>0.12</v>
      </c>
      <c r="J33" s="37"/>
      <c r="K33" s="37"/>
      <c r="L33" s="37"/>
      <c r="M33" s="37"/>
      <c r="N33" s="37"/>
      <c r="O33" s="37"/>
      <c r="P33" s="37"/>
      <c r="Q33" s="37"/>
      <c r="R33" s="37"/>
      <c r="S33" s="37"/>
      <c r="T33" s="37">
        <v>0.33333333333333337</v>
      </c>
      <c r="U33" s="37"/>
      <c r="V33" s="37"/>
      <c r="W33" s="37"/>
      <c r="X33" s="37"/>
      <c r="Y33" s="37"/>
      <c r="Z33" s="37">
        <v>0.33333333333333337</v>
      </c>
      <c r="AA33" s="37"/>
      <c r="AB33" s="37"/>
      <c r="AC33" s="37"/>
      <c r="AD33" s="37"/>
      <c r="AE33" s="37"/>
      <c r="AF33" s="37">
        <v>0.33333333333333337</v>
      </c>
      <c r="AG33" s="37"/>
      <c r="AH33" s="37">
        <f t="shared" si="1"/>
        <v>1</v>
      </c>
      <c r="AI33" s="40">
        <f t="shared" si="1"/>
        <v>0</v>
      </c>
      <c r="AJ33" s="25" t="s">
        <v>109</v>
      </c>
      <c r="AK33" s="43" t="s">
        <v>78</v>
      </c>
      <c r="AL33" s="43" t="s">
        <v>78</v>
      </c>
      <c r="AM33" s="41" t="s">
        <v>102</v>
      </c>
      <c r="AN33" s="41" t="s">
        <v>103</v>
      </c>
      <c r="AO33" s="24" t="s">
        <v>44</v>
      </c>
      <c r="AP33" s="24" t="s">
        <v>45</v>
      </c>
      <c r="AQ33" s="72"/>
    </row>
    <row r="34" spans="1:43" s="42" customFormat="1" ht="113.45" hidden="1" customHeight="1">
      <c r="A34" s="38" t="s">
        <v>37</v>
      </c>
      <c r="B34" s="39" t="s">
        <v>38</v>
      </c>
      <c r="C34" s="39">
        <v>526</v>
      </c>
      <c r="D34" s="22" t="s">
        <v>110</v>
      </c>
      <c r="E34" s="22" t="s">
        <v>111</v>
      </c>
      <c r="F34" s="23">
        <v>44682</v>
      </c>
      <c r="G34" s="23">
        <v>44895</v>
      </c>
      <c r="H34" s="173"/>
      <c r="I34" s="60">
        <v>0.05</v>
      </c>
      <c r="J34" s="37"/>
      <c r="K34" s="37"/>
      <c r="L34" s="37"/>
      <c r="M34" s="37"/>
      <c r="N34" s="37"/>
      <c r="O34" s="37"/>
      <c r="P34" s="37"/>
      <c r="Q34" s="37"/>
      <c r="R34" s="37">
        <v>0.5</v>
      </c>
      <c r="S34" s="37"/>
      <c r="T34" s="37"/>
      <c r="U34" s="37"/>
      <c r="V34" s="37"/>
      <c r="W34" s="37"/>
      <c r="X34" s="37"/>
      <c r="Y34" s="37"/>
      <c r="Z34" s="37"/>
      <c r="AA34" s="37"/>
      <c r="AB34" s="37"/>
      <c r="AC34" s="37"/>
      <c r="AD34" s="37">
        <v>0.5</v>
      </c>
      <c r="AE34" s="37"/>
      <c r="AF34" s="37"/>
      <c r="AG34" s="37"/>
      <c r="AH34" s="37">
        <f t="shared" si="1"/>
        <v>1</v>
      </c>
      <c r="AI34" s="40">
        <f t="shared" si="1"/>
        <v>0</v>
      </c>
      <c r="AJ34" s="25" t="s">
        <v>112</v>
      </c>
      <c r="AK34" s="43" t="s">
        <v>78</v>
      </c>
      <c r="AL34" s="43" t="s">
        <v>78</v>
      </c>
      <c r="AM34" s="41" t="s">
        <v>102</v>
      </c>
      <c r="AN34" s="41" t="s">
        <v>103</v>
      </c>
      <c r="AO34" s="24" t="s">
        <v>44</v>
      </c>
      <c r="AP34" s="24" t="s">
        <v>45</v>
      </c>
      <c r="AQ34" s="72"/>
    </row>
    <row r="35" spans="1:43" s="42" customFormat="1" ht="57" hidden="1">
      <c r="A35" s="38" t="s">
        <v>37</v>
      </c>
      <c r="B35" s="39" t="s">
        <v>38</v>
      </c>
      <c r="C35" s="39">
        <v>526</v>
      </c>
      <c r="D35" s="22" t="s">
        <v>113</v>
      </c>
      <c r="E35" s="22" t="s">
        <v>114</v>
      </c>
      <c r="F35" s="23">
        <v>44713</v>
      </c>
      <c r="G35" s="23">
        <v>44895</v>
      </c>
      <c r="H35" s="173"/>
      <c r="I35" s="60">
        <v>0.05</v>
      </c>
      <c r="J35" s="37"/>
      <c r="K35" s="37"/>
      <c r="L35" s="37"/>
      <c r="M35" s="37"/>
      <c r="N35" s="37"/>
      <c r="O35" s="37"/>
      <c r="P35" s="37"/>
      <c r="Q35" s="37"/>
      <c r="R35" s="37"/>
      <c r="S35" s="37"/>
      <c r="T35" s="37">
        <v>0.5</v>
      </c>
      <c r="U35" s="37"/>
      <c r="V35" s="37"/>
      <c r="W35" s="37"/>
      <c r="X35" s="37"/>
      <c r="Y35" s="37"/>
      <c r="Z35" s="37"/>
      <c r="AA35" s="37"/>
      <c r="AB35" s="37"/>
      <c r="AC35" s="37"/>
      <c r="AD35" s="37">
        <v>0.5</v>
      </c>
      <c r="AE35" s="37"/>
      <c r="AF35" s="37"/>
      <c r="AG35" s="37"/>
      <c r="AH35" s="37">
        <f t="shared" si="1"/>
        <v>1</v>
      </c>
      <c r="AI35" s="40">
        <f>+K35+M35+O35+Q35+S35+U35+W35+Y35+AA35+AC35+AE35+AG35</f>
        <v>0</v>
      </c>
      <c r="AJ35" s="25" t="s">
        <v>115</v>
      </c>
      <c r="AK35" s="43" t="s">
        <v>78</v>
      </c>
      <c r="AL35" s="43" t="s">
        <v>78</v>
      </c>
      <c r="AM35" s="41" t="s">
        <v>102</v>
      </c>
      <c r="AN35" s="41" t="s">
        <v>103</v>
      </c>
      <c r="AO35" s="24" t="s">
        <v>44</v>
      </c>
      <c r="AP35" s="24" t="s">
        <v>45</v>
      </c>
      <c r="AQ35" s="72"/>
    </row>
    <row r="36" spans="1:43" s="42" customFormat="1" ht="42.75" hidden="1">
      <c r="A36" s="38" t="s">
        <v>37</v>
      </c>
      <c r="B36" s="39" t="s">
        <v>38</v>
      </c>
      <c r="C36" s="39">
        <v>526</v>
      </c>
      <c r="D36" s="22" t="s">
        <v>116</v>
      </c>
      <c r="E36" s="22" t="s">
        <v>117</v>
      </c>
      <c r="F36" s="23">
        <v>44682</v>
      </c>
      <c r="G36" s="23">
        <v>44804</v>
      </c>
      <c r="H36" s="173"/>
      <c r="I36" s="60">
        <v>0.05</v>
      </c>
      <c r="J36" s="37"/>
      <c r="K36" s="37"/>
      <c r="L36" s="37"/>
      <c r="M36" s="37"/>
      <c r="N36" s="37"/>
      <c r="O36" s="37"/>
      <c r="P36" s="37"/>
      <c r="Q36" s="37"/>
      <c r="R36" s="37">
        <v>0.1</v>
      </c>
      <c r="S36" s="37"/>
      <c r="T36" s="37">
        <v>0.2</v>
      </c>
      <c r="U36" s="37"/>
      <c r="V36" s="37">
        <v>0.2</v>
      </c>
      <c r="W36" s="37"/>
      <c r="X36" s="37">
        <v>0.5</v>
      </c>
      <c r="Y36" s="37"/>
      <c r="Z36" s="37"/>
      <c r="AA36" s="37"/>
      <c r="AB36" s="37"/>
      <c r="AC36" s="37"/>
      <c r="AD36" s="37"/>
      <c r="AE36" s="37"/>
      <c r="AF36" s="37"/>
      <c r="AG36" s="37"/>
      <c r="AH36" s="37">
        <f t="shared" si="1"/>
        <v>1</v>
      </c>
      <c r="AI36" s="40">
        <f>+K36+M36+O36+Q36+S36+U36+W36+Y36+AA36+AC36+AE36+AG36</f>
        <v>0</v>
      </c>
      <c r="AJ36" s="25" t="s">
        <v>115</v>
      </c>
      <c r="AK36" s="43" t="s">
        <v>78</v>
      </c>
      <c r="AL36" s="43" t="s">
        <v>78</v>
      </c>
      <c r="AM36" s="41" t="s">
        <v>102</v>
      </c>
      <c r="AN36" s="41" t="s">
        <v>103</v>
      </c>
      <c r="AO36" s="24" t="s">
        <v>44</v>
      </c>
      <c r="AP36" s="24" t="s">
        <v>45</v>
      </c>
      <c r="AQ36" s="72"/>
    </row>
    <row r="37" spans="1:43" s="42" customFormat="1" ht="42.75" hidden="1">
      <c r="A37" s="38" t="s">
        <v>37</v>
      </c>
      <c r="B37" s="39" t="s">
        <v>38</v>
      </c>
      <c r="C37" s="39">
        <v>526</v>
      </c>
      <c r="D37" s="22" t="s">
        <v>118</v>
      </c>
      <c r="E37" s="22" t="s">
        <v>119</v>
      </c>
      <c r="F37" s="23">
        <v>44621</v>
      </c>
      <c r="G37" s="23">
        <v>44865</v>
      </c>
      <c r="H37" s="173"/>
      <c r="I37" s="60">
        <v>0.05</v>
      </c>
      <c r="J37" s="37"/>
      <c r="K37" s="37"/>
      <c r="L37" s="37"/>
      <c r="M37" s="37"/>
      <c r="N37" s="37"/>
      <c r="O37" s="37"/>
      <c r="P37" s="37">
        <v>0.5</v>
      </c>
      <c r="Q37" s="37"/>
      <c r="R37" s="37"/>
      <c r="S37" s="37"/>
      <c r="T37" s="37"/>
      <c r="U37" s="37"/>
      <c r="V37" s="37"/>
      <c r="W37" s="37"/>
      <c r="X37" s="37"/>
      <c r="Y37" s="37"/>
      <c r="Z37" s="37"/>
      <c r="AA37" s="37"/>
      <c r="AB37" s="37">
        <v>0.5</v>
      </c>
      <c r="AC37" s="37"/>
      <c r="AD37" s="37"/>
      <c r="AE37" s="37"/>
      <c r="AF37" s="37"/>
      <c r="AG37" s="37"/>
      <c r="AH37" s="37">
        <f t="shared" si="1"/>
        <v>1</v>
      </c>
      <c r="AI37" s="40">
        <f t="shared" si="1"/>
        <v>0</v>
      </c>
      <c r="AJ37" s="25" t="s">
        <v>115</v>
      </c>
      <c r="AK37" s="43" t="s">
        <v>78</v>
      </c>
      <c r="AL37" s="43" t="s">
        <v>78</v>
      </c>
      <c r="AM37" s="41" t="s">
        <v>102</v>
      </c>
      <c r="AN37" s="41" t="s">
        <v>103</v>
      </c>
      <c r="AO37" s="24" t="s">
        <v>44</v>
      </c>
      <c r="AP37" s="24" t="s">
        <v>45</v>
      </c>
      <c r="AQ37" s="72"/>
    </row>
    <row r="38" spans="1:43" s="42" customFormat="1" ht="60.75" hidden="1" customHeight="1">
      <c r="A38" s="38" t="s">
        <v>37</v>
      </c>
      <c r="B38" s="39" t="s">
        <v>38</v>
      </c>
      <c r="C38" s="39">
        <v>526</v>
      </c>
      <c r="D38" s="22" t="s">
        <v>118</v>
      </c>
      <c r="E38" s="22" t="s">
        <v>120</v>
      </c>
      <c r="F38" s="23">
        <v>44713</v>
      </c>
      <c r="G38" s="23">
        <v>44773</v>
      </c>
      <c r="H38" s="173"/>
      <c r="I38" s="60">
        <v>0.05</v>
      </c>
      <c r="J38" s="37"/>
      <c r="K38" s="37"/>
      <c r="L38" s="37"/>
      <c r="M38" s="37"/>
      <c r="N38" s="37"/>
      <c r="O38" s="37"/>
      <c r="P38" s="37"/>
      <c r="Q38" s="37"/>
      <c r="R38" s="37"/>
      <c r="S38" s="37"/>
      <c r="T38" s="37">
        <v>0.2</v>
      </c>
      <c r="U38" s="37"/>
      <c r="V38" s="37">
        <v>0.8</v>
      </c>
      <c r="W38" s="37"/>
      <c r="X38" s="37"/>
      <c r="Y38" s="37"/>
      <c r="Z38" s="37"/>
      <c r="AA38" s="37"/>
      <c r="AB38" s="37"/>
      <c r="AC38" s="37"/>
      <c r="AD38" s="37"/>
      <c r="AE38" s="37"/>
      <c r="AF38" s="37"/>
      <c r="AG38" s="37"/>
      <c r="AH38" s="37">
        <f t="shared" si="1"/>
        <v>1</v>
      </c>
      <c r="AI38" s="40">
        <f t="shared" si="1"/>
        <v>0</v>
      </c>
      <c r="AJ38" s="25" t="s">
        <v>115</v>
      </c>
      <c r="AK38" s="43" t="s">
        <v>78</v>
      </c>
      <c r="AL38" s="43" t="s">
        <v>78</v>
      </c>
      <c r="AM38" s="41" t="s">
        <v>102</v>
      </c>
      <c r="AN38" s="41" t="s">
        <v>103</v>
      </c>
      <c r="AO38" s="24" t="s">
        <v>44</v>
      </c>
      <c r="AP38" s="24" t="s">
        <v>45</v>
      </c>
      <c r="AQ38" s="72"/>
    </row>
    <row r="39" spans="1:43" s="42" customFormat="1" ht="56.25" hidden="1" customHeight="1">
      <c r="A39" s="38" t="s">
        <v>37</v>
      </c>
      <c r="B39" s="39" t="s">
        <v>38</v>
      </c>
      <c r="C39" s="39">
        <v>526</v>
      </c>
      <c r="D39" s="22" t="s">
        <v>118</v>
      </c>
      <c r="E39" s="22" t="s">
        <v>121</v>
      </c>
      <c r="F39" s="23">
        <v>44621</v>
      </c>
      <c r="G39" s="23">
        <v>44923</v>
      </c>
      <c r="H39" s="173"/>
      <c r="I39" s="60">
        <v>0.05</v>
      </c>
      <c r="J39" s="37"/>
      <c r="K39" s="37"/>
      <c r="L39" s="37"/>
      <c r="M39" s="37"/>
      <c r="N39" s="37">
        <v>0.1</v>
      </c>
      <c r="O39" s="37"/>
      <c r="P39" s="37"/>
      <c r="Q39" s="37"/>
      <c r="R39" s="37"/>
      <c r="S39" s="37"/>
      <c r="T39" s="37">
        <v>0.3</v>
      </c>
      <c r="U39" s="37"/>
      <c r="V39" s="37"/>
      <c r="W39" s="37"/>
      <c r="X39" s="37"/>
      <c r="Y39" s="37"/>
      <c r="Z39" s="37">
        <v>0.3</v>
      </c>
      <c r="AA39" s="37"/>
      <c r="AB39" s="37"/>
      <c r="AC39" s="37"/>
      <c r="AD39" s="37"/>
      <c r="AE39" s="37"/>
      <c r="AF39" s="37">
        <v>0.3</v>
      </c>
      <c r="AG39" s="37"/>
      <c r="AH39" s="37">
        <f t="shared" si="1"/>
        <v>1</v>
      </c>
      <c r="AI39" s="40">
        <f t="shared" si="1"/>
        <v>0</v>
      </c>
      <c r="AJ39" s="25" t="s">
        <v>122</v>
      </c>
      <c r="AK39" s="43" t="s">
        <v>78</v>
      </c>
      <c r="AL39" s="43" t="s">
        <v>78</v>
      </c>
      <c r="AM39" s="41" t="s">
        <v>102</v>
      </c>
      <c r="AN39" s="41" t="s">
        <v>103</v>
      </c>
      <c r="AO39" s="24" t="s">
        <v>44</v>
      </c>
      <c r="AP39" s="24" t="s">
        <v>45</v>
      </c>
      <c r="AQ39" s="72"/>
    </row>
    <row r="40" spans="1:43" s="42" customFormat="1" ht="99" hidden="1" customHeight="1">
      <c r="A40" s="38" t="s">
        <v>37</v>
      </c>
      <c r="B40" s="39" t="s">
        <v>38</v>
      </c>
      <c r="C40" s="39">
        <v>526</v>
      </c>
      <c r="D40" s="22" t="s">
        <v>123</v>
      </c>
      <c r="E40" s="22" t="s">
        <v>124</v>
      </c>
      <c r="F40" s="23">
        <v>44621</v>
      </c>
      <c r="G40" s="23">
        <v>44711</v>
      </c>
      <c r="H40" s="173"/>
      <c r="I40" s="60">
        <v>0.01</v>
      </c>
      <c r="J40" s="37"/>
      <c r="K40" s="37"/>
      <c r="L40" s="37"/>
      <c r="M40" s="37"/>
      <c r="N40" s="37">
        <v>0.2</v>
      </c>
      <c r="O40" s="37"/>
      <c r="P40" s="37">
        <v>0.4</v>
      </c>
      <c r="Q40" s="37"/>
      <c r="R40" s="37">
        <v>0.4</v>
      </c>
      <c r="S40" s="37"/>
      <c r="T40" s="37"/>
      <c r="U40" s="37"/>
      <c r="V40" s="37"/>
      <c r="W40" s="37"/>
      <c r="X40" s="37"/>
      <c r="Y40" s="37"/>
      <c r="Z40" s="37"/>
      <c r="AA40" s="37"/>
      <c r="AB40" s="37"/>
      <c r="AC40" s="37"/>
      <c r="AD40" s="37"/>
      <c r="AE40" s="37"/>
      <c r="AF40" s="37"/>
      <c r="AG40" s="37"/>
      <c r="AH40" s="37">
        <f t="shared" ref="AH40:AI76" si="2">+J40+L40+N40+P40+R40+T40+V40+X40+Z40+AB40+AD40+AF40</f>
        <v>1</v>
      </c>
      <c r="AI40" s="40">
        <f t="shared" si="2"/>
        <v>0</v>
      </c>
      <c r="AJ40" s="25" t="s">
        <v>125</v>
      </c>
      <c r="AK40" s="43" t="s">
        <v>78</v>
      </c>
      <c r="AL40" s="43" t="s">
        <v>78</v>
      </c>
      <c r="AM40" s="41" t="s">
        <v>102</v>
      </c>
      <c r="AN40" s="41" t="s">
        <v>103</v>
      </c>
      <c r="AO40" s="24" t="s">
        <v>44</v>
      </c>
      <c r="AP40" s="24" t="s">
        <v>45</v>
      </c>
      <c r="AQ40" s="72"/>
    </row>
    <row r="41" spans="1:43" s="42" customFormat="1" ht="85.5" hidden="1">
      <c r="A41" s="38" t="s">
        <v>37</v>
      </c>
      <c r="B41" s="39" t="s">
        <v>38</v>
      </c>
      <c r="C41" s="39">
        <v>526</v>
      </c>
      <c r="D41" s="22" t="s">
        <v>123</v>
      </c>
      <c r="E41" s="22" t="s">
        <v>126</v>
      </c>
      <c r="F41" s="23">
        <v>44621</v>
      </c>
      <c r="G41" s="23">
        <v>44681</v>
      </c>
      <c r="H41" s="173"/>
      <c r="I41" s="60">
        <v>0.01</v>
      </c>
      <c r="J41" s="37"/>
      <c r="K41" s="37"/>
      <c r="L41" s="37"/>
      <c r="M41" s="37"/>
      <c r="N41" s="37">
        <v>0.5</v>
      </c>
      <c r="O41" s="37"/>
      <c r="P41" s="37">
        <v>0.5</v>
      </c>
      <c r="Q41" s="37"/>
      <c r="R41" s="37"/>
      <c r="S41" s="37"/>
      <c r="T41" s="37"/>
      <c r="U41" s="37"/>
      <c r="V41" s="37"/>
      <c r="W41" s="37"/>
      <c r="X41" s="37"/>
      <c r="Y41" s="37"/>
      <c r="Z41" s="37"/>
      <c r="AA41" s="37"/>
      <c r="AB41" s="37"/>
      <c r="AC41" s="37"/>
      <c r="AD41" s="37"/>
      <c r="AE41" s="37"/>
      <c r="AF41" s="37"/>
      <c r="AG41" s="37"/>
      <c r="AH41" s="37">
        <f t="shared" si="2"/>
        <v>1</v>
      </c>
      <c r="AI41" s="40">
        <f t="shared" si="2"/>
        <v>0</v>
      </c>
      <c r="AJ41" s="25" t="s">
        <v>127</v>
      </c>
      <c r="AK41" s="43" t="s">
        <v>78</v>
      </c>
      <c r="AL41" s="43" t="s">
        <v>78</v>
      </c>
      <c r="AM41" s="41" t="s">
        <v>102</v>
      </c>
      <c r="AN41" s="41" t="s">
        <v>103</v>
      </c>
      <c r="AO41" s="24" t="s">
        <v>44</v>
      </c>
      <c r="AP41" s="24" t="s">
        <v>45</v>
      </c>
      <c r="AQ41" s="72"/>
    </row>
    <row r="42" spans="1:43" s="42" customFormat="1" ht="42.75" hidden="1">
      <c r="A42" s="38" t="s">
        <v>37</v>
      </c>
      <c r="B42" s="39" t="s">
        <v>38</v>
      </c>
      <c r="C42" s="39">
        <v>526</v>
      </c>
      <c r="D42" s="22" t="s">
        <v>128</v>
      </c>
      <c r="E42" s="22" t="s">
        <v>129</v>
      </c>
      <c r="F42" s="23">
        <v>44593</v>
      </c>
      <c r="G42" s="23">
        <v>44923</v>
      </c>
      <c r="H42" s="173"/>
      <c r="I42" s="60">
        <v>0.01</v>
      </c>
      <c r="J42" s="37"/>
      <c r="K42" s="37"/>
      <c r="L42" s="37"/>
      <c r="M42" s="37"/>
      <c r="N42" s="37"/>
      <c r="O42" s="37"/>
      <c r="P42" s="37">
        <v>0.33333333333333337</v>
      </c>
      <c r="Q42" s="37"/>
      <c r="R42" s="37"/>
      <c r="S42" s="37"/>
      <c r="T42" s="37"/>
      <c r="U42" s="37"/>
      <c r="V42" s="37">
        <v>0.33333333333333337</v>
      </c>
      <c r="W42" s="37"/>
      <c r="X42" s="37"/>
      <c r="Y42" s="37"/>
      <c r="Z42" s="37"/>
      <c r="AA42" s="37"/>
      <c r="AB42" s="37">
        <v>0.33333333333333337</v>
      </c>
      <c r="AC42" s="37"/>
      <c r="AD42" s="37"/>
      <c r="AE42" s="37"/>
      <c r="AF42" s="37"/>
      <c r="AG42" s="37"/>
      <c r="AH42" s="37">
        <f t="shared" si="2"/>
        <v>1</v>
      </c>
      <c r="AI42" s="40">
        <f t="shared" si="2"/>
        <v>0</v>
      </c>
      <c r="AJ42" s="25" t="s">
        <v>130</v>
      </c>
      <c r="AK42" s="43" t="s">
        <v>78</v>
      </c>
      <c r="AL42" s="43" t="s">
        <v>78</v>
      </c>
      <c r="AM42" s="41" t="s">
        <v>102</v>
      </c>
      <c r="AN42" s="41" t="s">
        <v>103</v>
      </c>
      <c r="AO42" s="24" t="s">
        <v>44</v>
      </c>
      <c r="AP42" s="24" t="s">
        <v>45</v>
      </c>
      <c r="AQ42" s="72"/>
    </row>
    <row r="43" spans="1:43" s="42" customFormat="1" ht="99.75">
      <c r="A43" s="69" t="s">
        <v>37</v>
      </c>
      <c r="B43" s="70" t="s">
        <v>38</v>
      </c>
      <c r="C43" s="70">
        <v>526</v>
      </c>
      <c r="D43" s="71" t="s">
        <v>131</v>
      </c>
      <c r="E43" s="71" t="s">
        <v>132</v>
      </c>
      <c r="F43" s="81">
        <v>44621</v>
      </c>
      <c r="G43" s="81">
        <v>44681</v>
      </c>
      <c r="H43" s="173"/>
      <c r="I43" s="95">
        <v>0.01</v>
      </c>
      <c r="J43" s="68"/>
      <c r="K43" s="68"/>
      <c r="L43" s="68"/>
      <c r="M43" s="68"/>
      <c r="N43" s="68">
        <v>0.5</v>
      </c>
      <c r="O43" s="68"/>
      <c r="P43" s="68">
        <v>0.5</v>
      </c>
      <c r="Q43" s="68"/>
      <c r="R43" s="68"/>
      <c r="S43" s="68"/>
      <c r="T43" s="68"/>
      <c r="U43" s="68"/>
      <c r="V43" s="68"/>
      <c r="W43" s="68"/>
      <c r="X43" s="68"/>
      <c r="Y43" s="68"/>
      <c r="Z43" s="68"/>
      <c r="AA43" s="68"/>
      <c r="AB43" s="68"/>
      <c r="AC43" s="68"/>
      <c r="AD43" s="68"/>
      <c r="AE43" s="68"/>
      <c r="AF43" s="68"/>
      <c r="AG43" s="68"/>
      <c r="AH43" s="68">
        <f t="shared" si="2"/>
        <v>1</v>
      </c>
      <c r="AI43" s="77">
        <f t="shared" si="2"/>
        <v>0</v>
      </c>
      <c r="AJ43" s="105" t="s">
        <v>133</v>
      </c>
      <c r="AK43" s="80" t="s">
        <v>78</v>
      </c>
      <c r="AL43" s="80" t="s">
        <v>78</v>
      </c>
      <c r="AM43" s="78" t="s">
        <v>102</v>
      </c>
      <c r="AN43" s="78" t="s">
        <v>103</v>
      </c>
      <c r="AO43" s="79" t="s">
        <v>44</v>
      </c>
      <c r="AP43" s="79" t="s">
        <v>45</v>
      </c>
      <c r="AQ43" s="72"/>
    </row>
    <row r="44" spans="1:43" s="42" customFormat="1" ht="142.5">
      <c r="A44" s="69" t="s">
        <v>37</v>
      </c>
      <c r="B44" s="70" t="s">
        <v>38</v>
      </c>
      <c r="C44" s="70">
        <v>526</v>
      </c>
      <c r="D44" s="71" t="s">
        <v>131</v>
      </c>
      <c r="E44" s="71" t="s">
        <v>132</v>
      </c>
      <c r="F44" s="81">
        <v>44621</v>
      </c>
      <c r="G44" s="93">
        <v>44712</v>
      </c>
      <c r="H44" s="173"/>
      <c r="I44" s="95">
        <v>0.01</v>
      </c>
      <c r="J44" s="68"/>
      <c r="K44" s="68"/>
      <c r="L44" s="68"/>
      <c r="M44" s="68"/>
      <c r="N44" s="76">
        <v>0.25</v>
      </c>
      <c r="O44" s="76"/>
      <c r="P44" s="76">
        <v>0.25</v>
      </c>
      <c r="Q44" s="76"/>
      <c r="R44" s="76">
        <v>0.5</v>
      </c>
      <c r="S44" s="68"/>
      <c r="T44" s="68"/>
      <c r="U44" s="68"/>
      <c r="V44" s="68"/>
      <c r="W44" s="68"/>
      <c r="X44" s="68"/>
      <c r="Y44" s="68"/>
      <c r="Z44" s="68"/>
      <c r="AA44" s="68"/>
      <c r="AB44" s="68"/>
      <c r="AC44" s="68"/>
      <c r="AD44" s="68"/>
      <c r="AE44" s="68"/>
      <c r="AF44" s="68"/>
      <c r="AG44" s="68"/>
      <c r="AH44" s="68">
        <f>+J44+L44+N44+P44+R44+T44+V44+X44+Z44+AB44+AD44+AF44</f>
        <v>1</v>
      </c>
      <c r="AI44" s="77">
        <f>+K44+M44+O44+Q44+S44+U44+W44+Y44+AA44+AC44+AE44+AG44</f>
        <v>0</v>
      </c>
      <c r="AJ44" s="105" t="s">
        <v>133</v>
      </c>
      <c r="AK44" s="80" t="s">
        <v>78</v>
      </c>
      <c r="AL44" s="80" t="s">
        <v>78</v>
      </c>
      <c r="AM44" s="78" t="s">
        <v>102</v>
      </c>
      <c r="AN44" s="78" t="s">
        <v>103</v>
      </c>
      <c r="AO44" s="79" t="s">
        <v>44</v>
      </c>
      <c r="AP44" s="79" t="s">
        <v>45</v>
      </c>
      <c r="AQ44" s="38" t="s">
        <v>915</v>
      </c>
    </row>
    <row r="45" spans="1:43" s="42" customFormat="1" ht="42.75" hidden="1">
      <c r="A45" s="38" t="s">
        <v>37</v>
      </c>
      <c r="B45" s="39" t="s">
        <v>38</v>
      </c>
      <c r="C45" s="39">
        <v>526</v>
      </c>
      <c r="D45" s="22" t="s">
        <v>123</v>
      </c>
      <c r="E45" s="22" t="s">
        <v>136</v>
      </c>
      <c r="F45" s="23">
        <v>44621</v>
      </c>
      <c r="G45" s="23">
        <v>44895</v>
      </c>
      <c r="H45" s="173"/>
      <c r="I45" s="60">
        <v>0.06</v>
      </c>
      <c r="J45" s="37"/>
      <c r="K45" s="37"/>
      <c r="L45" s="37"/>
      <c r="M45" s="37"/>
      <c r="N45" s="37">
        <v>0.1</v>
      </c>
      <c r="O45" s="37"/>
      <c r="P45" s="37">
        <v>0.1</v>
      </c>
      <c r="Q45" s="37"/>
      <c r="R45" s="37">
        <v>0.1</v>
      </c>
      <c r="S45" s="37"/>
      <c r="T45" s="37">
        <v>0.1</v>
      </c>
      <c r="U45" s="37"/>
      <c r="V45" s="37">
        <v>0.1</v>
      </c>
      <c r="W45" s="37"/>
      <c r="X45" s="37">
        <v>0.1</v>
      </c>
      <c r="Y45" s="37"/>
      <c r="Z45" s="37">
        <v>0.1</v>
      </c>
      <c r="AA45" s="37"/>
      <c r="AB45" s="37">
        <v>0.1</v>
      </c>
      <c r="AC45" s="37"/>
      <c r="AD45" s="37">
        <v>0.2</v>
      </c>
      <c r="AE45" s="37"/>
      <c r="AF45" s="37"/>
      <c r="AG45" s="37"/>
      <c r="AH45" s="37">
        <f t="shared" si="2"/>
        <v>1</v>
      </c>
      <c r="AI45" s="40">
        <f t="shared" si="2"/>
        <v>0</v>
      </c>
      <c r="AJ45" s="25" t="s">
        <v>137</v>
      </c>
      <c r="AK45" s="43" t="s">
        <v>78</v>
      </c>
      <c r="AL45" s="43" t="s">
        <v>78</v>
      </c>
      <c r="AM45" s="41" t="s">
        <v>102</v>
      </c>
      <c r="AN45" s="41" t="s">
        <v>103</v>
      </c>
      <c r="AO45" s="24" t="s">
        <v>44</v>
      </c>
      <c r="AP45" s="24" t="s">
        <v>45</v>
      </c>
      <c r="AQ45" s="72"/>
    </row>
    <row r="46" spans="1:43" s="42" customFormat="1" ht="42.75" hidden="1">
      <c r="A46" s="38" t="s">
        <v>37</v>
      </c>
      <c r="B46" s="39" t="s">
        <v>38</v>
      </c>
      <c r="C46" s="39">
        <v>526</v>
      </c>
      <c r="D46" s="22" t="s">
        <v>123</v>
      </c>
      <c r="E46" s="22" t="s">
        <v>138</v>
      </c>
      <c r="F46" s="23">
        <v>44713</v>
      </c>
      <c r="G46" s="23">
        <v>44865</v>
      </c>
      <c r="H46" s="173"/>
      <c r="I46" s="60">
        <v>0.01</v>
      </c>
      <c r="J46" s="37"/>
      <c r="K46" s="37"/>
      <c r="L46" s="37"/>
      <c r="M46" s="37"/>
      <c r="N46" s="37"/>
      <c r="O46" s="37"/>
      <c r="P46" s="37"/>
      <c r="Q46" s="37"/>
      <c r="R46" s="37"/>
      <c r="S46" s="37"/>
      <c r="T46" s="37">
        <v>0.5</v>
      </c>
      <c r="U46" s="37"/>
      <c r="V46" s="37"/>
      <c r="W46" s="37"/>
      <c r="X46" s="37"/>
      <c r="Y46" s="37"/>
      <c r="Z46" s="37"/>
      <c r="AA46" s="37"/>
      <c r="AB46" s="37">
        <v>0.5</v>
      </c>
      <c r="AC46" s="37"/>
      <c r="AD46" s="37"/>
      <c r="AE46" s="37"/>
      <c r="AF46" s="37"/>
      <c r="AG46" s="37"/>
      <c r="AH46" s="37">
        <f t="shared" si="2"/>
        <v>1</v>
      </c>
      <c r="AI46" s="40">
        <f t="shared" si="2"/>
        <v>0</v>
      </c>
      <c r="AJ46" s="25" t="s">
        <v>139</v>
      </c>
      <c r="AK46" s="43" t="s">
        <v>78</v>
      </c>
      <c r="AL46" s="43" t="s">
        <v>78</v>
      </c>
      <c r="AM46" s="41" t="s">
        <v>102</v>
      </c>
      <c r="AN46" s="41" t="s">
        <v>103</v>
      </c>
      <c r="AO46" s="24" t="s">
        <v>44</v>
      </c>
      <c r="AP46" s="24" t="s">
        <v>45</v>
      </c>
      <c r="AQ46" s="72"/>
    </row>
    <row r="47" spans="1:43" s="42" customFormat="1" ht="57" hidden="1">
      <c r="A47" s="38" t="s">
        <v>37</v>
      </c>
      <c r="B47" s="39" t="s">
        <v>38</v>
      </c>
      <c r="C47" s="39">
        <v>526</v>
      </c>
      <c r="D47" s="22" t="s">
        <v>123</v>
      </c>
      <c r="E47" s="22" t="s">
        <v>140</v>
      </c>
      <c r="F47" s="23">
        <v>44621</v>
      </c>
      <c r="G47" s="23">
        <v>44923</v>
      </c>
      <c r="H47" s="173"/>
      <c r="I47" s="60">
        <v>0.03</v>
      </c>
      <c r="J47" s="37"/>
      <c r="K47" s="37"/>
      <c r="L47" s="37"/>
      <c r="M47" s="37"/>
      <c r="N47" s="37">
        <v>0.1</v>
      </c>
      <c r="O47" s="37"/>
      <c r="P47" s="37"/>
      <c r="Q47" s="37"/>
      <c r="R47" s="37"/>
      <c r="S47" s="37"/>
      <c r="T47" s="37">
        <v>0.3</v>
      </c>
      <c r="U47" s="37"/>
      <c r="V47" s="37"/>
      <c r="W47" s="37"/>
      <c r="X47" s="37"/>
      <c r="Y47" s="37"/>
      <c r="Z47" s="37">
        <v>0.3</v>
      </c>
      <c r="AA47" s="37"/>
      <c r="AB47" s="37"/>
      <c r="AC47" s="37"/>
      <c r="AD47" s="37"/>
      <c r="AE47" s="37"/>
      <c r="AF47" s="37">
        <v>0.3</v>
      </c>
      <c r="AG47" s="37"/>
      <c r="AH47" s="37">
        <f t="shared" si="2"/>
        <v>1</v>
      </c>
      <c r="AI47" s="40">
        <f t="shared" si="2"/>
        <v>0</v>
      </c>
      <c r="AJ47" s="25" t="s">
        <v>141</v>
      </c>
      <c r="AK47" s="43" t="s">
        <v>78</v>
      </c>
      <c r="AL47" s="43" t="s">
        <v>78</v>
      </c>
      <c r="AM47" s="41" t="s">
        <v>102</v>
      </c>
      <c r="AN47" s="41" t="s">
        <v>103</v>
      </c>
      <c r="AO47" s="24" t="s">
        <v>44</v>
      </c>
      <c r="AP47" s="24" t="s">
        <v>45</v>
      </c>
      <c r="AQ47" s="72"/>
    </row>
    <row r="48" spans="1:43" s="42" customFormat="1" ht="85.5" hidden="1">
      <c r="A48" s="38" t="s">
        <v>37</v>
      </c>
      <c r="B48" s="39" t="s">
        <v>38</v>
      </c>
      <c r="C48" s="39">
        <v>526</v>
      </c>
      <c r="D48" s="22" t="s">
        <v>123</v>
      </c>
      <c r="E48" s="22" t="s">
        <v>142</v>
      </c>
      <c r="F48" s="23">
        <v>44593</v>
      </c>
      <c r="G48" s="23">
        <v>44834</v>
      </c>
      <c r="H48" s="173"/>
      <c r="I48" s="60">
        <v>0.01</v>
      </c>
      <c r="J48" s="37"/>
      <c r="K48" s="37"/>
      <c r="L48" s="37"/>
      <c r="M48" s="37"/>
      <c r="N48" s="37">
        <v>0.5</v>
      </c>
      <c r="O48" s="37"/>
      <c r="P48" s="37"/>
      <c r="Q48" s="37"/>
      <c r="R48" s="37"/>
      <c r="S48" s="37"/>
      <c r="T48" s="37"/>
      <c r="U48" s="37"/>
      <c r="V48" s="37"/>
      <c r="W48" s="37"/>
      <c r="X48" s="37"/>
      <c r="Y48" s="37"/>
      <c r="Z48" s="37">
        <v>0.5</v>
      </c>
      <c r="AA48" s="37"/>
      <c r="AB48" s="37"/>
      <c r="AC48" s="37"/>
      <c r="AD48" s="37"/>
      <c r="AE48" s="37"/>
      <c r="AF48" s="37"/>
      <c r="AG48" s="37"/>
      <c r="AH48" s="37">
        <f t="shared" si="2"/>
        <v>1</v>
      </c>
      <c r="AI48" s="40">
        <f t="shared" si="2"/>
        <v>0</v>
      </c>
      <c r="AJ48" s="25" t="s">
        <v>143</v>
      </c>
      <c r="AK48" s="43" t="s">
        <v>78</v>
      </c>
      <c r="AL48" s="43" t="s">
        <v>78</v>
      </c>
      <c r="AM48" s="41" t="s">
        <v>102</v>
      </c>
      <c r="AN48" s="41" t="s">
        <v>103</v>
      </c>
      <c r="AO48" s="24" t="s">
        <v>44</v>
      </c>
      <c r="AP48" s="24" t="s">
        <v>45</v>
      </c>
      <c r="AQ48" s="72"/>
    </row>
    <row r="49" spans="1:43" s="42" customFormat="1" ht="57" hidden="1">
      <c r="A49" s="38" t="s">
        <v>37</v>
      </c>
      <c r="B49" s="39" t="s">
        <v>38</v>
      </c>
      <c r="C49" s="39">
        <v>526</v>
      </c>
      <c r="D49" s="22" t="s">
        <v>144</v>
      </c>
      <c r="E49" s="22" t="s">
        <v>145</v>
      </c>
      <c r="F49" s="23">
        <v>44621</v>
      </c>
      <c r="G49" s="23">
        <v>44895</v>
      </c>
      <c r="H49" s="173"/>
      <c r="I49" s="60">
        <v>0.15</v>
      </c>
      <c r="J49" s="37"/>
      <c r="K49" s="37"/>
      <c r="L49" s="37"/>
      <c r="M49" s="37"/>
      <c r="N49" s="37"/>
      <c r="O49" s="37"/>
      <c r="P49" s="37">
        <v>0.33</v>
      </c>
      <c r="Q49" s="37"/>
      <c r="R49" s="37"/>
      <c r="S49" s="37"/>
      <c r="T49" s="37"/>
      <c r="U49" s="37"/>
      <c r="V49" s="37">
        <v>0.33</v>
      </c>
      <c r="W49" s="37"/>
      <c r="X49" s="37"/>
      <c r="Y49" s="37"/>
      <c r="Z49" s="37"/>
      <c r="AA49" s="37"/>
      <c r="AB49" s="37">
        <v>0.34</v>
      </c>
      <c r="AC49" s="37"/>
      <c r="AD49" s="37"/>
      <c r="AE49" s="37"/>
      <c r="AF49" s="37"/>
      <c r="AG49" s="37"/>
      <c r="AH49" s="37">
        <f t="shared" si="2"/>
        <v>1</v>
      </c>
      <c r="AI49" s="40">
        <f t="shared" si="2"/>
        <v>0</v>
      </c>
      <c r="AJ49" s="25" t="s">
        <v>146</v>
      </c>
      <c r="AK49" s="43" t="s">
        <v>78</v>
      </c>
      <c r="AL49" s="43" t="s">
        <v>78</v>
      </c>
      <c r="AM49" s="41" t="s">
        <v>102</v>
      </c>
      <c r="AN49" s="41" t="s">
        <v>103</v>
      </c>
      <c r="AO49" s="24" t="s">
        <v>44</v>
      </c>
      <c r="AP49" s="24" t="s">
        <v>45</v>
      </c>
      <c r="AQ49" s="72"/>
    </row>
    <row r="50" spans="1:43" s="42" customFormat="1" ht="42.75" hidden="1">
      <c r="A50" s="38" t="s">
        <v>37</v>
      </c>
      <c r="B50" s="39" t="s">
        <v>38</v>
      </c>
      <c r="C50" s="39">
        <v>526</v>
      </c>
      <c r="D50" s="22" t="s">
        <v>147</v>
      </c>
      <c r="E50" s="22" t="s">
        <v>148</v>
      </c>
      <c r="F50" s="23">
        <v>44593</v>
      </c>
      <c r="G50" s="23">
        <v>44620</v>
      </c>
      <c r="H50" s="173"/>
      <c r="I50" s="60">
        <v>0.05</v>
      </c>
      <c r="J50" s="37"/>
      <c r="K50" s="37"/>
      <c r="L50" s="37">
        <v>1</v>
      </c>
      <c r="M50" s="37"/>
      <c r="N50" s="37"/>
      <c r="O50" s="37"/>
      <c r="P50" s="37"/>
      <c r="Q50" s="37"/>
      <c r="R50" s="37"/>
      <c r="S50" s="37"/>
      <c r="T50" s="37"/>
      <c r="U50" s="37"/>
      <c r="V50" s="37"/>
      <c r="W50" s="37"/>
      <c r="X50" s="37"/>
      <c r="Y50" s="37"/>
      <c r="Z50" s="37"/>
      <c r="AA50" s="37"/>
      <c r="AB50" s="37"/>
      <c r="AC50" s="37"/>
      <c r="AD50" s="37"/>
      <c r="AE50" s="37"/>
      <c r="AF50" s="37"/>
      <c r="AG50" s="37"/>
      <c r="AH50" s="37">
        <f t="shared" si="2"/>
        <v>1</v>
      </c>
      <c r="AI50" s="40">
        <f t="shared" si="2"/>
        <v>0</v>
      </c>
      <c r="AJ50" s="25" t="s">
        <v>149</v>
      </c>
      <c r="AK50" s="43" t="s">
        <v>78</v>
      </c>
      <c r="AL50" s="43" t="s">
        <v>78</v>
      </c>
      <c r="AM50" s="41" t="s">
        <v>102</v>
      </c>
      <c r="AN50" s="41" t="s">
        <v>103</v>
      </c>
      <c r="AO50" s="24" t="s">
        <v>44</v>
      </c>
      <c r="AP50" s="24" t="s">
        <v>45</v>
      </c>
      <c r="AQ50" s="72"/>
    </row>
    <row r="51" spans="1:43" s="42" customFormat="1" ht="71.25" hidden="1">
      <c r="A51" s="38" t="s">
        <v>37</v>
      </c>
      <c r="B51" s="39" t="s">
        <v>38</v>
      </c>
      <c r="C51" s="39">
        <v>526</v>
      </c>
      <c r="D51" s="22" t="s">
        <v>147</v>
      </c>
      <c r="E51" s="22" t="s">
        <v>150</v>
      </c>
      <c r="F51" s="23">
        <v>44621</v>
      </c>
      <c r="G51" s="23">
        <v>44895</v>
      </c>
      <c r="H51" s="173"/>
      <c r="I51" s="60">
        <v>0.1</v>
      </c>
      <c r="J51" s="37"/>
      <c r="K51" s="37"/>
      <c r="L51" s="37"/>
      <c r="M51" s="37"/>
      <c r="N51" s="37"/>
      <c r="O51" s="37"/>
      <c r="P51" s="37"/>
      <c r="Q51" s="37"/>
      <c r="R51" s="37">
        <v>0.33333333333333337</v>
      </c>
      <c r="S51" s="37"/>
      <c r="T51" s="37"/>
      <c r="U51" s="37"/>
      <c r="V51" s="37"/>
      <c r="W51" s="37"/>
      <c r="X51" s="37">
        <v>0.33333333333333337</v>
      </c>
      <c r="Y51" s="37"/>
      <c r="Z51" s="37"/>
      <c r="AA51" s="37"/>
      <c r="AB51" s="37"/>
      <c r="AC51" s="37"/>
      <c r="AD51" s="37">
        <v>0.33333333333333337</v>
      </c>
      <c r="AE51" s="37"/>
      <c r="AF51" s="37"/>
      <c r="AG51" s="37"/>
      <c r="AH51" s="37">
        <f t="shared" si="2"/>
        <v>1</v>
      </c>
      <c r="AI51" s="40">
        <f t="shared" si="2"/>
        <v>0</v>
      </c>
      <c r="AJ51" s="25" t="s">
        <v>151</v>
      </c>
      <c r="AK51" s="43" t="s">
        <v>78</v>
      </c>
      <c r="AL51" s="43" t="s">
        <v>78</v>
      </c>
      <c r="AM51" s="41" t="s">
        <v>102</v>
      </c>
      <c r="AN51" s="41" t="s">
        <v>103</v>
      </c>
      <c r="AO51" s="24" t="s">
        <v>44</v>
      </c>
      <c r="AP51" s="24" t="s">
        <v>45</v>
      </c>
      <c r="AQ51" s="72"/>
    </row>
    <row r="52" spans="1:43" s="42" customFormat="1" ht="57" hidden="1" customHeight="1">
      <c r="A52" s="38" t="s">
        <v>37</v>
      </c>
      <c r="B52" s="39" t="s">
        <v>38</v>
      </c>
      <c r="C52" s="39">
        <v>526</v>
      </c>
      <c r="D52" s="22" t="s">
        <v>152</v>
      </c>
      <c r="E52" s="22" t="s">
        <v>153</v>
      </c>
      <c r="F52" s="23">
        <v>44774</v>
      </c>
      <c r="G52" s="23">
        <v>44834</v>
      </c>
      <c r="H52" s="173"/>
      <c r="I52" s="60">
        <v>0.01</v>
      </c>
      <c r="J52" s="37"/>
      <c r="K52" s="37"/>
      <c r="L52" s="37"/>
      <c r="M52" s="37"/>
      <c r="N52" s="37"/>
      <c r="O52" s="37"/>
      <c r="P52" s="37"/>
      <c r="Q52" s="37"/>
      <c r="R52" s="37"/>
      <c r="S52" s="37"/>
      <c r="T52" s="37"/>
      <c r="U52" s="37"/>
      <c r="V52" s="37"/>
      <c r="W52" s="37"/>
      <c r="X52" s="37">
        <v>0.5</v>
      </c>
      <c r="Y52" s="37"/>
      <c r="Z52" s="37">
        <v>0.5</v>
      </c>
      <c r="AA52" s="37"/>
      <c r="AB52" s="37"/>
      <c r="AC52" s="37"/>
      <c r="AD52" s="37"/>
      <c r="AE52" s="37"/>
      <c r="AF52" s="37"/>
      <c r="AG52" s="37"/>
      <c r="AH52" s="37">
        <f t="shared" si="2"/>
        <v>1</v>
      </c>
      <c r="AI52" s="40">
        <f t="shared" si="2"/>
        <v>0</v>
      </c>
      <c r="AJ52" s="25" t="s">
        <v>154</v>
      </c>
      <c r="AK52" s="43" t="s">
        <v>78</v>
      </c>
      <c r="AL52" s="43" t="s">
        <v>78</v>
      </c>
      <c r="AM52" s="41" t="s">
        <v>102</v>
      </c>
      <c r="AN52" s="41" t="s">
        <v>103</v>
      </c>
      <c r="AO52" s="24" t="s">
        <v>44</v>
      </c>
      <c r="AP52" s="24" t="s">
        <v>45</v>
      </c>
      <c r="AQ52" s="72"/>
    </row>
    <row r="53" spans="1:43" s="42" customFormat="1" ht="53.25" hidden="1" customHeight="1">
      <c r="A53" s="38" t="s">
        <v>37</v>
      </c>
      <c r="B53" s="39" t="s">
        <v>38</v>
      </c>
      <c r="C53" s="39">
        <v>526</v>
      </c>
      <c r="D53" s="22" t="s">
        <v>152</v>
      </c>
      <c r="E53" s="22" t="s">
        <v>155</v>
      </c>
      <c r="F53" s="23">
        <v>44621</v>
      </c>
      <c r="G53" s="23">
        <v>44923</v>
      </c>
      <c r="H53" s="173"/>
      <c r="I53" s="60">
        <v>0.04</v>
      </c>
      <c r="J53" s="37"/>
      <c r="K53" s="37"/>
      <c r="L53" s="37"/>
      <c r="M53" s="37"/>
      <c r="N53" s="37"/>
      <c r="O53" s="37"/>
      <c r="P53" s="37"/>
      <c r="Q53" s="37"/>
      <c r="R53" s="37"/>
      <c r="S53" s="37"/>
      <c r="T53" s="37">
        <v>0.5</v>
      </c>
      <c r="U53" s="37"/>
      <c r="V53" s="37"/>
      <c r="W53" s="37"/>
      <c r="X53" s="37"/>
      <c r="Y53" s="37"/>
      <c r="Z53" s="37"/>
      <c r="AA53" s="37"/>
      <c r="AB53" s="37"/>
      <c r="AC53" s="37"/>
      <c r="AD53" s="37"/>
      <c r="AE53" s="37"/>
      <c r="AF53" s="37">
        <v>0.5</v>
      </c>
      <c r="AG53" s="37"/>
      <c r="AH53" s="37">
        <f t="shared" si="2"/>
        <v>1</v>
      </c>
      <c r="AI53" s="40">
        <f t="shared" si="2"/>
        <v>0</v>
      </c>
      <c r="AJ53" s="25" t="s">
        <v>156</v>
      </c>
      <c r="AK53" s="43" t="s">
        <v>78</v>
      </c>
      <c r="AL53" s="43" t="s">
        <v>78</v>
      </c>
      <c r="AM53" s="41" t="s">
        <v>102</v>
      </c>
      <c r="AN53" s="41" t="s">
        <v>103</v>
      </c>
      <c r="AO53" s="24" t="s">
        <v>44</v>
      </c>
      <c r="AP53" s="24" t="s">
        <v>45</v>
      </c>
      <c r="AQ53" s="72"/>
    </row>
    <row r="54" spans="1:43" s="42" customFormat="1" ht="54.75" hidden="1" customHeight="1">
      <c r="A54" s="38" t="s">
        <v>37</v>
      </c>
      <c r="B54" s="39" t="s">
        <v>38</v>
      </c>
      <c r="C54" s="39">
        <v>527</v>
      </c>
      <c r="D54" s="22" t="s">
        <v>157</v>
      </c>
      <c r="E54" s="22" t="s">
        <v>158</v>
      </c>
      <c r="F54" s="23">
        <v>44593</v>
      </c>
      <c r="G54" s="23">
        <v>44712</v>
      </c>
      <c r="H54" s="173">
        <f>SUM(I54:I68)</f>
        <v>0.999</v>
      </c>
      <c r="I54" s="37">
        <v>6.6600000000000006E-2</v>
      </c>
      <c r="J54" s="37"/>
      <c r="K54" s="37"/>
      <c r="L54" s="37">
        <v>0.25</v>
      </c>
      <c r="M54" s="37"/>
      <c r="N54" s="37">
        <v>0.25</v>
      </c>
      <c r="O54" s="37"/>
      <c r="P54" s="37">
        <v>0.25</v>
      </c>
      <c r="Q54" s="37"/>
      <c r="R54" s="37">
        <v>0.25</v>
      </c>
      <c r="S54" s="37"/>
      <c r="T54" s="37"/>
      <c r="U54" s="37"/>
      <c r="V54" s="37"/>
      <c r="W54" s="37"/>
      <c r="X54" s="37"/>
      <c r="Y54" s="37"/>
      <c r="Z54" s="37"/>
      <c r="AA54" s="37"/>
      <c r="AB54" s="37"/>
      <c r="AC54" s="37"/>
      <c r="AD54" s="37"/>
      <c r="AE54" s="37"/>
      <c r="AF54" s="37"/>
      <c r="AG54" s="37"/>
      <c r="AH54" s="37">
        <f t="shared" si="2"/>
        <v>1</v>
      </c>
      <c r="AI54" s="40">
        <v>0</v>
      </c>
      <c r="AJ54" s="22" t="s">
        <v>159</v>
      </c>
      <c r="AK54" s="43" t="s">
        <v>78</v>
      </c>
      <c r="AL54" s="43" t="s">
        <v>78</v>
      </c>
      <c r="AM54" s="41" t="s">
        <v>55</v>
      </c>
      <c r="AN54" s="41" t="s">
        <v>160</v>
      </c>
      <c r="AO54" s="24" t="s">
        <v>44</v>
      </c>
      <c r="AP54" s="24" t="s">
        <v>45</v>
      </c>
      <c r="AQ54" s="72"/>
    </row>
    <row r="55" spans="1:43" s="42" customFormat="1" ht="54.75" hidden="1" customHeight="1">
      <c r="A55" s="38" t="s">
        <v>37</v>
      </c>
      <c r="B55" s="39" t="s">
        <v>38</v>
      </c>
      <c r="C55" s="39">
        <v>527</v>
      </c>
      <c r="D55" s="22" t="s">
        <v>157</v>
      </c>
      <c r="E55" s="22" t="s">
        <v>161</v>
      </c>
      <c r="F55" s="23">
        <v>44562</v>
      </c>
      <c r="G55" s="23">
        <v>44895</v>
      </c>
      <c r="H55" s="173"/>
      <c r="I55" s="37">
        <v>6.6600000000000006E-2</v>
      </c>
      <c r="J55" s="37">
        <v>0.09</v>
      </c>
      <c r="K55" s="37"/>
      <c r="L55" s="37">
        <v>0.09</v>
      </c>
      <c r="M55" s="37"/>
      <c r="N55" s="37">
        <v>0.09</v>
      </c>
      <c r="O55" s="37"/>
      <c r="P55" s="37">
        <v>0.09</v>
      </c>
      <c r="Q55" s="37"/>
      <c r="R55" s="37">
        <v>0.09</v>
      </c>
      <c r="S55" s="37"/>
      <c r="T55" s="37">
        <v>0.09</v>
      </c>
      <c r="U55" s="37"/>
      <c r="V55" s="37">
        <v>0.09</v>
      </c>
      <c r="W55" s="37"/>
      <c r="X55" s="37">
        <v>0.09</v>
      </c>
      <c r="Y55" s="37"/>
      <c r="Z55" s="37">
        <v>0.09</v>
      </c>
      <c r="AA55" s="37"/>
      <c r="AB55" s="37">
        <v>0.09</v>
      </c>
      <c r="AC55" s="37"/>
      <c r="AD55" s="37">
        <v>0.1</v>
      </c>
      <c r="AE55" s="37"/>
      <c r="AF55" s="37"/>
      <c r="AG55" s="37"/>
      <c r="AH55" s="37">
        <f t="shared" si="2"/>
        <v>0.99999999999999978</v>
      </c>
      <c r="AI55" s="40">
        <v>0</v>
      </c>
      <c r="AJ55" s="22" t="s">
        <v>162</v>
      </c>
      <c r="AK55" s="43" t="s">
        <v>78</v>
      </c>
      <c r="AL55" s="43" t="s">
        <v>78</v>
      </c>
      <c r="AM55" s="41" t="s">
        <v>55</v>
      </c>
      <c r="AN55" s="41" t="s">
        <v>160</v>
      </c>
      <c r="AO55" s="24" t="s">
        <v>44</v>
      </c>
      <c r="AP55" s="24" t="s">
        <v>45</v>
      </c>
      <c r="AQ55" s="72"/>
    </row>
    <row r="56" spans="1:43" s="42" customFormat="1" ht="72" hidden="1" customHeight="1">
      <c r="A56" s="38" t="s">
        <v>37</v>
      </c>
      <c r="B56" s="39" t="s">
        <v>38</v>
      </c>
      <c r="C56" s="39">
        <v>527</v>
      </c>
      <c r="D56" s="22" t="s">
        <v>157</v>
      </c>
      <c r="E56" s="22" t="s">
        <v>163</v>
      </c>
      <c r="F56" s="23">
        <v>44593</v>
      </c>
      <c r="G56" s="23">
        <v>44895</v>
      </c>
      <c r="H56" s="173"/>
      <c r="I56" s="37">
        <v>6.6600000000000006E-2</v>
      </c>
      <c r="J56" s="37"/>
      <c r="K56" s="37"/>
      <c r="L56" s="37">
        <v>0.1</v>
      </c>
      <c r="M56" s="37"/>
      <c r="N56" s="37">
        <v>0.1</v>
      </c>
      <c r="O56" s="37"/>
      <c r="P56" s="37">
        <v>0.1</v>
      </c>
      <c r="Q56" s="37"/>
      <c r="R56" s="37">
        <v>0.1</v>
      </c>
      <c r="S56" s="37"/>
      <c r="T56" s="37">
        <v>0.1</v>
      </c>
      <c r="U56" s="37"/>
      <c r="V56" s="37">
        <v>0.1</v>
      </c>
      <c r="W56" s="37"/>
      <c r="X56" s="37">
        <v>0.1</v>
      </c>
      <c r="Y56" s="37"/>
      <c r="Z56" s="37">
        <v>0.1</v>
      </c>
      <c r="AA56" s="37"/>
      <c r="AB56" s="37">
        <v>0.1</v>
      </c>
      <c r="AC56" s="37"/>
      <c r="AD56" s="37">
        <v>0.1</v>
      </c>
      <c r="AE56" s="37"/>
      <c r="AF56" s="37"/>
      <c r="AG56" s="37"/>
      <c r="AH56" s="37">
        <f t="shared" si="2"/>
        <v>0.99999999999999989</v>
      </c>
      <c r="AI56" s="40">
        <v>0</v>
      </c>
      <c r="AJ56" s="22" t="s">
        <v>164</v>
      </c>
      <c r="AK56" s="43" t="s">
        <v>78</v>
      </c>
      <c r="AL56" s="43" t="s">
        <v>78</v>
      </c>
      <c r="AM56" s="41" t="s">
        <v>55</v>
      </c>
      <c r="AN56" s="41" t="s">
        <v>160</v>
      </c>
      <c r="AO56" s="24" t="s">
        <v>44</v>
      </c>
      <c r="AP56" s="24" t="s">
        <v>45</v>
      </c>
      <c r="AQ56" s="72"/>
    </row>
    <row r="57" spans="1:43" s="42" customFormat="1" ht="54.75" hidden="1" customHeight="1">
      <c r="A57" s="38" t="s">
        <v>37</v>
      </c>
      <c r="B57" s="39" t="s">
        <v>38</v>
      </c>
      <c r="C57" s="39">
        <v>527</v>
      </c>
      <c r="D57" s="22" t="s">
        <v>157</v>
      </c>
      <c r="E57" s="22" t="s">
        <v>165</v>
      </c>
      <c r="F57" s="23">
        <v>44743</v>
      </c>
      <c r="G57" s="23">
        <v>44804</v>
      </c>
      <c r="H57" s="173"/>
      <c r="I57" s="37">
        <v>6.6600000000000006E-2</v>
      </c>
      <c r="J57" s="37"/>
      <c r="K57" s="37"/>
      <c r="L57" s="37"/>
      <c r="M57" s="37"/>
      <c r="N57" s="37"/>
      <c r="O57" s="37"/>
      <c r="P57" s="37"/>
      <c r="Q57" s="37"/>
      <c r="R57" s="37"/>
      <c r="S57" s="37"/>
      <c r="T57" s="37"/>
      <c r="U57" s="37"/>
      <c r="V57" s="37">
        <v>0.5</v>
      </c>
      <c r="W57" s="37"/>
      <c r="X57" s="37">
        <v>0.5</v>
      </c>
      <c r="Y57" s="37"/>
      <c r="Z57" s="37"/>
      <c r="AA57" s="37"/>
      <c r="AB57" s="37"/>
      <c r="AC57" s="37"/>
      <c r="AD57" s="37"/>
      <c r="AE57" s="37"/>
      <c r="AF57" s="37"/>
      <c r="AG57" s="37"/>
      <c r="AH57" s="37">
        <f t="shared" si="2"/>
        <v>1</v>
      </c>
      <c r="AI57" s="40">
        <v>0</v>
      </c>
      <c r="AJ57" s="22" t="s">
        <v>166</v>
      </c>
      <c r="AK57" s="43" t="s">
        <v>78</v>
      </c>
      <c r="AL57" s="43" t="s">
        <v>78</v>
      </c>
      <c r="AM57" s="41" t="s">
        <v>55</v>
      </c>
      <c r="AN57" s="41" t="s">
        <v>160</v>
      </c>
      <c r="AO57" s="24" t="s">
        <v>44</v>
      </c>
      <c r="AP57" s="24" t="s">
        <v>45</v>
      </c>
      <c r="AQ57" s="72"/>
    </row>
    <row r="58" spans="1:43" s="42" customFormat="1" ht="54.75" hidden="1" customHeight="1">
      <c r="A58" s="38" t="s">
        <v>37</v>
      </c>
      <c r="B58" s="39" t="s">
        <v>38</v>
      </c>
      <c r="C58" s="39">
        <v>527</v>
      </c>
      <c r="D58" s="22" t="s">
        <v>157</v>
      </c>
      <c r="E58" s="22" t="s">
        <v>167</v>
      </c>
      <c r="F58" s="23">
        <v>44652</v>
      </c>
      <c r="G58" s="23">
        <v>44864</v>
      </c>
      <c r="H58" s="173"/>
      <c r="I58" s="37">
        <v>6.6600000000000006E-2</v>
      </c>
      <c r="J58" s="37"/>
      <c r="K58" s="37"/>
      <c r="L58" s="37"/>
      <c r="M58" s="37"/>
      <c r="N58" s="37"/>
      <c r="O58" s="37"/>
      <c r="P58" s="37">
        <v>0.15</v>
      </c>
      <c r="Q58" s="37"/>
      <c r="R58" s="37">
        <v>0.15</v>
      </c>
      <c r="S58" s="37"/>
      <c r="T58" s="37">
        <v>0.15</v>
      </c>
      <c r="U58" s="37"/>
      <c r="V58" s="37">
        <v>0.15</v>
      </c>
      <c r="W58" s="37"/>
      <c r="X58" s="37">
        <v>0.15</v>
      </c>
      <c r="Y58" s="37"/>
      <c r="Z58" s="37">
        <v>0.15</v>
      </c>
      <c r="AA58" s="37"/>
      <c r="AB58" s="37">
        <v>0.1</v>
      </c>
      <c r="AC58" s="37"/>
      <c r="AD58" s="37"/>
      <c r="AE58" s="37"/>
      <c r="AF58" s="37"/>
      <c r="AG58" s="37"/>
      <c r="AH58" s="37">
        <f t="shared" si="2"/>
        <v>1</v>
      </c>
      <c r="AI58" s="40">
        <v>0</v>
      </c>
      <c r="AJ58" s="22" t="s">
        <v>168</v>
      </c>
      <c r="AK58" s="43" t="s">
        <v>78</v>
      </c>
      <c r="AL58" s="43" t="s">
        <v>78</v>
      </c>
      <c r="AM58" s="41" t="s">
        <v>55</v>
      </c>
      <c r="AN58" s="41" t="s">
        <v>160</v>
      </c>
      <c r="AO58" s="24" t="s">
        <v>44</v>
      </c>
      <c r="AP58" s="24" t="s">
        <v>45</v>
      </c>
      <c r="AQ58" s="72"/>
    </row>
    <row r="59" spans="1:43" s="42" customFormat="1" ht="54.75" hidden="1" customHeight="1">
      <c r="A59" s="38" t="s">
        <v>37</v>
      </c>
      <c r="B59" s="39" t="s">
        <v>38</v>
      </c>
      <c r="C59" s="39">
        <v>527</v>
      </c>
      <c r="D59" s="22" t="s">
        <v>157</v>
      </c>
      <c r="E59" s="22" t="s">
        <v>169</v>
      </c>
      <c r="F59" s="23">
        <v>44621</v>
      </c>
      <c r="G59" s="23">
        <v>44712</v>
      </c>
      <c r="H59" s="173"/>
      <c r="I59" s="37">
        <v>6.6600000000000006E-2</v>
      </c>
      <c r="J59" s="37"/>
      <c r="K59" s="37"/>
      <c r="L59" s="37"/>
      <c r="M59" s="37"/>
      <c r="N59" s="37">
        <v>0.3</v>
      </c>
      <c r="O59" s="37"/>
      <c r="P59" s="37">
        <v>0.3</v>
      </c>
      <c r="Q59" s="37"/>
      <c r="R59" s="37">
        <v>0.4</v>
      </c>
      <c r="S59" s="37"/>
      <c r="T59" s="37"/>
      <c r="U59" s="37"/>
      <c r="V59" s="37"/>
      <c r="W59" s="37"/>
      <c r="X59" s="37"/>
      <c r="Y59" s="37"/>
      <c r="Z59" s="37"/>
      <c r="AA59" s="37"/>
      <c r="AB59" s="37"/>
      <c r="AC59" s="37"/>
      <c r="AD59" s="37"/>
      <c r="AE59" s="37"/>
      <c r="AF59" s="37"/>
      <c r="AG59" s="37"/>
      <c r="AH59" s="37">
        <f t="shared" si="2"/>
        <v>1</v>
      </c>
      <c r="AI59" s="40">
        <v>0</v>
      </c>
      <c r="AJ59" s="22" t="s">
        <v>170</v>
      </c>
      <c r="AK59" s="43" t="s">
        <v>78</v>
      </c>
      <c r="AL59" s="43" t="s">
        <v>78</v>
      </c>
      <c r="AM59" s="41" t="s">
        <v>55</v>
      </c>
      <c r="AN59" s="41" t="s">
        <v>160</v>
      </c>
      <c r="AO59" s="24" t="s">
        <v>44</v>
      </c>
      <c r="AP59" s="24" t="s">
        <v>45</v>
      </c>
      <c r="AQ59" s="72"/>
    </row>
    <row r="60" spans="1:43" s="42" customFormat="1" ht="54.75" hidden="1" customHeight="1">
      <c r="A60" s="38" t="s">
        <v>37</v>
      </c>
      <c r="B60" s="39" t="s">
        <v>38</v>
      </c>
      <c r="C60" s="39">
        <v>527</v>
      </c>
      <c r="D60" s="22" t="s">
        <v>157</v>
      </c>
      <c r="E60" s="22" t="s">
        <v>171</v>
      </c>
      <c r="F60" s="23">
        <v>44621</v>
      </c>
      <c r="G60" s="23">
        <v>44712</v>
      </c>
      <c r="H60" s="173"/>
      <c r="I60" s="37">
        <v>6.6600000000000006E-2</v>
      </c>
      <c r="J60" s="37"/>
      <c r="K60" s="37"/>
      <c r="L60" s="37"/>
      <c r="M60" s="37"/>
      <c r="N60" s="37">
        <v>0.3</v>
      </c>
      <c r="O60" s="37"/>
      <c r="P60" s="37">
        <v>0.3</v>
      </c>
      <c r="Q60" s="37"/>
      <c r="R60" s="37">
        <v>0.4</v>
      </c>
      <c r="S60" s="37"/>
      <c r="T60" s="37"/>
      <c r="U60" s="37"/>
      <c r="V60" s="37"/>
      <c r="W60" s="37"/>
      <c r="X60" s="37"/>
      <c r="Y60" s="37"/>
      <c r="Z60" s="37"/>
      <c r="AA60" s="37"/>
      <c r="AB60" s="37"/>
      <c r="AC60" s="37"/>
      <c r="AD60" s="37"/>
      <c r="AE60" s="37"/>
      <c r="AF60" s="37"/>
      <c r="AG60" s="37"/>
      <c r="AH60" s="37">
        <f t="shared" si="2"/>
        <v>1</v>
      </c>
      <c r="AI60" s="40">
        <v>0</v>
      </c>
      <c r="AJ60" s="22" t="s">
        <v>172</v>
      </c>
      <c r="AK60" s="43" t="s">
        <v>78</v>
      </c>
      <c r="AL60" s="43" t="s">
        <v>78</v>
      </c>
      <c r="AM60" s="41" t="s">
        <v>55</v>
      </c>
      <c r="AN60" s="41" t="s">
        <v>160</v>
      </c>
      <c r="AO60" s="24" t="s">
        <v>44</v>
      </c>
      <c r="AP60" s="24" t="s">
        <v>45</v>
      </c>
      <c r="AQ60" s="72"/>
    </row>
    <row r="61" spans="1:43" s="42" customFormat="1" ht="54.75" hidden="1" customHeight="1">
      <c r="A61" s="38" t="s">
        <v>37</v>
      </c>
      <c r="B61" s="39" t="s">
        <v>38</v>
      </c>
      <c r="C61" s="39">
        <v>527</v>
      </c>
      <c r="D61" s="22" t="s">
        <v>157</v>
      </c>
      <c r="E61" s="22" t="s">
        <v>173</v>
      </c>
      <c r="F61" s="23">
        <v>44713</v>
      </c>
      <c r="G61" s="23">
        <v>44804</v>
      </c>
      <c r="H61" s="173"/>
      <c r="I61" s="37">
        <v>6.6600000000000006E-2</v>
      </c>
      <c r="J61" s="37"/>
      <c r="K61" s="37"/>
      <c r="L61" s="37"/>
      <c r="M61" s="37"/>
      <c r="N61" s="37"/>
      <c r="O61" s="37"/>
      <c r="P61" s="37"/>
      <c r="Q61" s="37"/>
      <c r="R61" s="37"/>
      <c r="S61" s="37"/>
      <c r="T61" s="37">
        <v>0.3</v>
      </c>
      <c r="U61" s="37"/>
      <c r="V61" s="37">
        <v>0.3</v>
      </c>
      <c r="W61" s="37"/>
      <c r="X61" s="37">
        <v>0.4</v>
      </c>
      <c r="Y61" s="37"/>
      <c r="Z61" s="37"/>
      <c r="AA61" s="37"/>
      <c r="AB61" s="37"/>
      <c r="AC61" s="37"/>
      <c r="AD61" s="37"/>
      <c r="AE61" s="37"/>
      <c r="AF61" s="37"/>
      <c r="AG61" s="37"/>
      <c r="AH61" s="37">
        <f t="shared" si="2"/>
        <v>1</v>
      </c>
      <c r="AI61" s="40">
        <v>0</v>
      </c>
      <c r="AJ61" s="22" t="s">
        <v>174</v>
      </c>
      <c r="AK61" s="43" t="s">
        <v>78</v>
      </c>
      <c r="AL61" s="43" t="s">
        <v>78</v>
      </c>
      <c r="AM61" s="41" t="s">
        <v>55</v>
      </c>
      <c r="AN61" s="41" t="s">
        <v>160</v>
      </c>
      <c r="AO61" s="24" t="s">
        <v>44</v>
      </c>
      <c r="AP61" s="24" t="s">
        <v>45</v>
      </c>
      <c r="AQ61" s="72"/>
    </row>
    <row r="62" spans="1:43" s="42" customFormat="1" ht="54.75" hidden="1" customHeight="1">
      <c r="A62" s="38" t="s">
        <v>37</v>
      </c>
      <c r="B62" s="39" t="s">
        <v>38</v>
      </c>
      <c r="C62" s="39">
        <v>527</v>
      </c>
      <c r="D62" s="22" t="s">
        <v>157</v>
      </c>
      <c r="E62" s="22" t="s">
        <v>175</v>
      </c>
      <c r="F62" s="23">
        <v>44593</v>
      </c>
      <c r="G62" s="23">
        <v>44773</v>
      </c>
      <c r="H62" s="173"/>
      <c r="I62" s="37">
        <v>6.6600000000000006E-2</v>
      </c>
      <c r="J62" s="37"/>
      <c r="K62" s="37"/>
      <c r="L62" s="37">
        <v>0.05</v>
      </c>
      <c r="M62" s="37"/>
      <c r="N62" s="37">
        <v>0.15</v>
      </c>
      <c r="O62" s="37"/>
      <c r="P62" s="37">
        <v>0.2</v>
      </c>
      <c r="Q62" s="37"/>
      <c r="R62" s="37">
        <v>0.2</v>
      </c>
      <c r="S62" s="37"/>
      <c r="T62" s="37">
        <v>0.2</v>
      </c>
      <c r="U62" s="37"/>
      <c r="V62" s="37">
        <v>0.2</v>
      </c>
      <c r="W62" s="37"/>
      <c r="X62" s="37"/>
      <c r="Y62" s="37"/>
      <c r="Z62" s="37"/>
      <c r="AA62" s="37"/>
      <c r="AB62" s="37"/>
      <c r="AC62" s="37"/>
      <c r="AD62" s="37"/>
      <c r="AE62" s="37"/>
      <c r="AF62" s="37"/>
      <c r="AG62" s="37"/>
      <c r="AH62" s="37">
        <f t="shared" si="2"/>
        <v>1</v>
      </c>
      <c r="AI62" s="40">
        <v>0</v>
      </c>
      <c r="AJ62" s="22" t="s">
        <v>176</v>
      </c>
      <c r="AK62" s="43" t="s">
        <v>78</v>
      </c>
      <c r="AL62" s="43" t="s">
        <v>78</v>
      </c>
      <c r="AM62" s="41" t="s">
        <v>55</v>
      </c>
      <c r="AN62" s="41" t="s">
        <v>160</v>
      </c>
      <c r="AO62" s="24" t="s">
        <v>44</v>
      </c>
      <c r="AP62" s="24" t="s">
        <v>45</v>
      </c>
      <c r="AQ62" s="72"/>
    </row>
    <row r="63" spans="1:43" s="42" customFormat="1" ht="54.75" hidden="1" customHeight="1">
      <c r="A63" s="38" t="s">
        <v>37</v>
      </c>
      <c r="B63" s="39" t="s">
        <v>38</v>
      </c>
      <c r="C63" s="39">
        <v>527</v>
      </c>
      <c r="D63" s="22" t="s">
        <v>157</v>
      </c>
      <c r="E63" s="22" t="s">
        <v>177</v>
      </c>
      <c r="F63" s="23">
        <v>44593</v>
      </c>
      <c r="G63" s="23">
        <v>44773</v>
      </c>
      <c r="H63" s="173"/>
      <c r="I63" s="37">
        <v>6.6600000000000006E-2</v>
      </c>
      <c r="J63" s="37"/>
      <c r="K63" s="37"/>
      <c r="L63" s="37">
        <v>0.05</v>
      </c>
      <c r="M63" s="37"/>
      <c r="N63" s="37">
        <v>0.15</v>
      </c>
      <c r="O63" s="37"/>
      <c r="P63" s="37">
        <v>0.2</v>
      </c>
      <c r="Q63" s="37"/>
      <c r="R63" s="37">
        <v>0.2</v>
      </c>
      <c r="S63" s="37"/>
      <c r="T63" s="37">
        <v>0.2</v>
      </c>
      <c r="U63" s="37"/>
      <c r="V63" s="37">
        <v>0.2</v>
      </c>
      <c r="W63" s="37"/>
      <c r="X63" s="37"/>
      <c r="Y63" s="37"/>
      <c r="Z63" s="37"/>
      <c r="AA63" s="37"/>
      <c r="AB63" s="37"/>
      <c r="AC63" s="37"/>
      <c r="AD63" s="37"/>
      <c r="AE63" s="37"/>
      <c r="AF63" s="37"/>
      <c r="AG63" s="37"/>
      <c r="AH63" s="37">
        <f t="shared" si="2"/>
        <v>1</v>
      </c>
      <c r="AI63" s="40">
        <v>0</v>
      </c>
      <c r="AJ63" s="22" t="s">
        <v>176</v>
      </c>
      <c r="AK63" s="43" t="s">
        <v>78</v>
      </c>
      <c r="AL63" s="43" t="s">
        <v>78</v>
      </c>
      <c r="AM63" s="41" t="s">
        <v>55</v>
      </c>
      <c r="AN63" s="41" t="s">
        <v>160</v>
      </c>
      <c r="AO63" s="24" t="s">
        <v>44</v>
      </c>
      <c r="AP63" s="24" t="s">
        <v>45</v>
      </c>
      <c r="AQ63" s="72"/>
    </row>
    <row r="64" spans="1:43" s="42" customFormat="1" ht="54.75" hidden="1" customHeight="1">
      <c r="A64" s="38" t="s">
        <v>37</v>
      </c>
      <c r="B64" s="39" t="s">
        <v>38</v>
      </c>
      <c r="C64" s="39">
        <v>527</v>
      </c>
      <c r="D64" s="22" t="s">
        <v>157</v>
      </c>
      <c r="E64" s="22" t="s">
        <v>178</v>
      </c>
      <c r="F64" s="23">
        <v>44593</v>
      </c>
      <c r="G64" s="23">
        <v>44773</v>
      </c>
      <c r="H64" s="173"/>
      <c r="I64" s="37">
        <v>6.6600000000000006E-2</v>
      </c>
      <c r="J64" s="37"/>
      <c r="K64" s="37"/>
      <c r="L64" s="37">
        <v>0.05</v>
      </c>
      <c r="M64" s="37"/>
      <c r="N64" s="37">
        <v>0.15</v>
      </c>
      <c r="O64" s="37"/>
      <c r="P64" s="37">
        <v>0.2</v>
      </c>
      <c r="Q64" s="37"/>
      <c r="R64" s="37">
        <v>0.2</v>
      </c>
      <c r="S64" s="37"/>
      <c r="T64" s="37">
        <v>0.2</v>
      </c>
      <c r="U64" s="37"/>
      <c r="V64" s="37">
        <v>0.2</v>
      </c>
      <c r="W64" s="37"/>
      <c r="X64" s="37"/>
      <c r="Y64" s="37"/>
      <c r="Z64" s="37"/>
      <c r="AA64" s="37"/>
      <c r="AB64" s="37"/>
      <c r="AC64" s="37"/>
      <c r="AD64" s="37"/>
      <c r="AE64" s="37"/>
      <c r="AF64" s="37"/>
      <c r="AG64" s="37"/>
      <c r="AH64" s="37">
        <f t="shared" si="2"/>
        <v>1</v>
      </c>
      <c r="AI64" s="40">
        <v>0</v>
      </c>
      <c r="AJ64" s="22" t="s">
        <v>176</v>
      </c>
      <c r="AK64" s="43" t="s">
        <v>78</v>
      </c>
      <c r="AL64" s="43" t="s">
        <v>78</v>
      </c>
      <c r="AM64" s="41" t="s">
        <v>55</v>
      </c>
      <c r="AN64" s="41" t="s">
        <v>160</v>
      </c>
      <c r="AO64" s="24" t="s">
        <v>44</v>
      </c>
      <c r="AP64" s="24" t="s">
        <v>45</v>
      </c>
      <c r="AQ64" s="72"/>
    </row>
    <row r="65" spans="1:43" s="42" customFormat="1" ht="54.75" hidden="1" customHeight="1">
      <c r="A65" s="38" t="s">
        <v>37</v>
      </c>
      <c r="B65" s="39" t="s">
        <v>38</v>
      </c>
      <c r="C65" s="39">
        <v>527</v>
      </c>
      <c r="D65" s="22" t="s">
        <v>157</v>
      </c>
      <c r="E65" s="22" t="s">
        <v>179</v>
      </c>
      <c r="F65" s="23">
        <v>44593</v>
      </c>
      <c r="G65" s="23">
        <v>44773</v>
      </c>
      <c r="H65" s="173"/>
      <c r="I65" s="37">
        <v>6.6600000000000006E-2</v>
      </c>
      <c r="J65" s="37"/>
      <c r="K65" s="37"/>
      <c r="L65" s="37">
        <v>0.05</v>
      </c>
      <c r="M65" s="37"/>
      <c r="N65" s="37">
        <v>0.15</v>
      </c>
      <c r="O65" s="37"/>
      <c r="P65" s="37">
        <v>0.2</v>
      </c>
      <c r="Q65" s="37"/>
      <c r="R65" s="37">
        <v>0.2</v>
      </c>
      <c r="S65" s="37"/>
      <c r="T65" s="37">
        <v>0.2</v>
      </c>
      <c r="U65" s="37"/>
      <c r="V65" s="37">
        <v>0.2</v>
      </c>
      <c r="W65" s="37"/>
      <c r="X65" s="37"/>
      <c r="Y65" s="37"/>
      <c r="Z65" s="37"/>
      <c r="AA65" s="37"/>
      <c r="AB65" s="37"/>
      <c r="AC65" s="37"/>
      <c r="AD65" s="37"/>
      <c r="AE65" s="37"/>
      <c r="AF65" s="37"/>
      <c r="AG65" s="37"/>
      <c r="AH65" s="37">
        <f t="shared" si="2"/>
        <v>1</v>
      </c>
      <c r="AI65" s="40">
        <v>0</v>
      </c>
      <c r="AJ65" s="22" t="s">
        <v>176</v>
      </c>
      <c r="AK65" s="43" t="s">
        <v>78</v>
      </c>
      <c r="AL65" s="43" t="s">
        <v>78</v>
      </c>
      <c r="AM65" s="41" t="s">
        <v>55</v>
      </c>
      <c r="AN65" s="41" t="s">
        <v>160</v>
      </c>
      <c r="AO65" s="24" t="s">
        <v>44</v>
      </c>
      <c r="AP65" s="24" t="s">
        <v>45</v>
      </c>
      <c r="AQ65" s="72"/>
    </row>
    <row r="66" spans="1:43" s="42" customFormat="1" ht="54.75" hidden="1" customHeight="1">
      <c r="A66" s="38" t="s">
        <v>37</v>
      </c>
      <c r="B66" s="39" t="s">
        <v>38</v>
      </c>
      <c r="C66" s="39">
        <v>527</v>
      </c>
      <c r="D66" s="22" t="s">
        <v>157</v>
      </c>
      <c r="E66" s="22" t="s">
        <v>180</v>
      </c>
      <c r="F66" s="23">
        <v>44593</v>
      </c>
      <c r="G66" s="23">
        <v>44773</v>
      </c>
      <c r="H66" s="173"/>
      <c r="I66" s="37">
        <v>6.6600000000000006E-2</v>
      </c>
      <c r="J66" s="37"/>
      <c r="K66" s="37"/>
      <c r="L66" s="37">
        <v>0.05</v>
      </c>
      <c r="M66" s="37"/>
      <c r="N66" s="37">
        <v>0.15</v>
      </c>
      <c r="O66" s="37"/>
      <c r="P66" s="37">
        <v>0.2</v>
      </c>
      <c r="Q66" s="37"/>
      <c r="R66" s="37">
        <v>0.2</v>
      </c>
      <c r="S66" s="37"/>
      <c r="T66" s="37">
        <v>0.2</v>
      </c>
      <c r="U66" s="37"/>
      <c r="V66" s="37">
        <v>0.2</v>
      </c>
      <c r="W66" s="37"/>
      <c r="X66" s="37"/>
      <c r="Y66" s="37"/>
      <c r="Z66" s="37"/>
      <c r="AA66" s="37"/>
      <c r="AB66" s="37"/>
      <c r="AC66" s="37"/>
      <c r="AD66" s="37"/>
      <c r="AE66" s="37"/>
      <c r="AF66" s="37"/>
      <c r="AG66" s="37"/>
      <c r="AH66" s="37">
        <f t="shared" si="2"/>
        <v>1</v>
      </c>
      <c r="AI66" s="40">
        <v>0</v>
      </c>
      <c r="AJ66" s="22" t="s">
        <v>176</v>
      </c>
      <c r="AK66" s="43" t="s">
        <v>78</v>
      </c>
      <c r="AL66" s="43" t="s">
        <v>78</v>
      </c>
      <c r="AM66" s="41" t="s">
        <v>55</v>
      </c>
      <c r="AN66" s="41" t="s">
        <v>160</v>
      </c>
      <c r="AO66" s="24" t="s">
        <v>44</v>
      </c>
      <c r="AP66" s="24" t="s">
        <v>45</v>
      </c>
      <c r="AQ66" s="72"/>
    </row>
    <row r="67" spans="1:43" s="42" customFormat="1" ht="54.75" hidden="1" customHeight="1">
      <c r="A67" s="38" t="s">
        <v>37</v>
      </c>
      <c r="B67" s="39" t="s">
        <v>38</v>
      </c>
      <c r="C67" s="39">
        <v>527</v>
      </c>
      <c r="D67" s="22" t="s">
        <v>157</v>
      </c>
      <c r="E67" s="22" t="s">
        <v>181</v>
      </c>
      <c r="F67" s="23">
        <v>44713</v>
      </c>
      <c r="G67" s="23">
        <v>44834</v>
      </c>
      <c r="H67" s="173"/>
      <c r="I67" s="37">
        <v>6.6600000000000006E-2</v>
      </c>
      <c r="J67" s="37"/>
      <c r="K67" s="37"/>
      <c r="L67" s="37"/>
      <c r="M67" s="37"/>
      <c r="N67" s="37"/>
      <c r="O67" s="37"/>
      <c r="P67" s="37"/>
      <c r="Q67" s="37"/>
      <c r="R67" s="37"/>
      <c r="S67" s="37"/>
      <c r="T67" s="37">
        <v>0.1</v>
      </c>
      <c r="U67" s="37"/>
      <c r="V67" s="37">
        <v>0.25</v>
      </c>
      <c r="W67" s="37"/>
      <c r="X67" s="37">
        <v>0.25</v>
      </c>
      <c r="Y67" s="37"/>
      <c r="Z67" s="37">
        <v>0.4</v>
      </c>
      <c r="AA67" s="37"/>
      <c r="AB67" s="37"/>
      <c r="AC67" s="37"/>
      <c r="AD67" s="37"/>
      <c r="AE67" s="37"/>
      <c r="AF67" s="37"/>
      <c r="AG67" s="37"/>
      <c r="AH67" s="37">
        <f t="shared" si="2"/>
        <v>1</v>
      </c>
      <c r="AI67" s="40">
        <v>0</v>
      </c>
      <c r="AJ67" s="22" t="s">
        <v>182</v>
      </c>
      <c r="AK67" s="43" t="s">
        <v>78</v>
      </c>
      <c r="AL67" s="43" t="s">
        <v>78</v>
      </c>
      <c r="AM67" s="41" t="s">
        <v>55</v>
      </c>
      <c r="AN67" s="41" t="s">
        <v>160</v>
      </c>
      <c r="AO67" s="24" t="s">
        <v>44</v>
      </c>
      <c r="AP67" s="24" t="s">
        <v>45</v>
      </c>
      <c r="AQ67" s="72"/>
    </row>
    <row r="68" spans="1:43" s="42" customFormat="1" ht="54.75" hidden="1" customHeight="1">
      <c r="A68" s="38" t="s">
        <v>37</v>
      </c>
      <c r="B68" s="39" t="s">
        <v>38</v>
      </c>
      <c r="C68" s="39">
        <v>527</v>
      </c>
      <c r="D68" s="22" t="s">
        <v>157</v>
      </c>
      <c r="E68" s="22" t="s">
        <v>183</v>
      </c>
      <c r="F68" s="23">
        <v>44713</v>
      </c>
      <c r="G68" s="23">
        <v>44834</v>
      </c>
      <c r="H68" s="173"/>
      <c r="I68" s="37">
        <v>6.6600000000000006E-2</v>
      </c>
      <c r="J68" s="37"/>
      <c r="K68" s="37"/>
      <c r="L68" s="37"/>
      <c r="M68" s="37"/>
      <c r="N68" s="37"/>
      <c r="O68" s="37"/>
      <c r="P68" s="37"/>
      <c r="Q68" s="37"/>
      <c r="R68" s="37"/>
      <c r="S68" s="37"/>
      <c r="T68" s="37">
        <v>0.1</v>
      </c>
      <c r="U68" s="37"/>
      <c r="V68" s="37">
        <v>0.25</v>
      </c>
      <c r="W68" s="37"/>
      <c r="X68" s="37">
        <v>0.25</v>
      </c>
      <c r="Y68" s="37"/>
      <c r="Z68" s="37">
        <v>0.4</v>
      </c>
      <c r="AA68" s="37"/>
      <c r="AB68" s="37"/>
      <c r="AC68" s="37"/>
      <c r="AD68" s="37"/>
      <c r="AE68" s="37"/>
      <c r="AF68" s="37"/>
      <c r="AG68" s="37"/>
      <c r="AH68" s="37">
        <f t="shared" si="2"/>
        <v>1</v>
      </c>
      <c r="AI68" s="40">
        <v>0</v>
      </c>
      <c r="AJ68" s="22" t="s">
        <v>182</v>
      </c>
      <c r="AK68" s="43" t="s">
        <v>78</v>
      </c>
      <c r="AL68" s="43" t="s">
        <v>78</v>
      </c>
      <c r="AM68" s="41" t="s">
        <v>55</v>
      </c>
      <c r="AN68" s="41" t="s">
        <v>160</v>
      </c>
      <c r="AO68" s="24" t="s">
        <v>44</v>
      </c>
      <c r="AP68" s="24" t="s">
        <v>45</v>
      </c>
      <c r="AQ68" s="72"/>
    </row>
    <row r="69" spans="1:43" s="42" customFormat="1" ht="42.75" hidden="1" customHeight="1">
      <c r="A69" s="38" t="s">
        <v>37</v>
      </c>
      <c r="B69" s="39" t="s">
        <v>38</v>
      </c>
      <c r="C69" s="39">
        <v>527</v>
      </c>
      <c r="D69" s="22" t="s">
        <v>184</v>
      </c>
      <c r="E69" s="22" t="s">
        <v>185</v>
      </c>
      <c r="F69" s="23">
        <v>44593</v>
      </c>
      <c r="G69" s="23">
        <v>44680</v>
      </c>
      <c r="H69" s="173">
        <f>+I69+I70+I71+I72+I73</f>
        <v>1</v>
      </c>
      <c r="I69" s="60">
        <v>0.2</v>
      </c>
      <c r="J69" s="37"/>
      <c r="K69" s="37"/>
      <c r="L69" s="37">
        <v>0.15</v>
      </c>
      <c r="M69" s="37"/>
      <c r="N69" s="37">
        <v>0.35</v>
      </c>
      <c r="O69" s="37"/>
      <c r="P69" s="37">
        <v>0.5</v>
      </c>
      <c r="Q69" s="37"/>
      <c r="R69" s="37"/>
      <c r="S69" s="37"/>
      <c r="T69" s="37"/>
      <c r="U69" s="37"/>
      <c r="V69" s="37"/>
      <c r="W69" s="37"/>
      <c r="X69" s="37"/>
      <c r="Y69" s="37"/>
      <c r="Z69" s="37"/>
      <c r="AA69" s="37"/>
      <c r="AB69" s="37"/>
      <c r="AC69" s="37"/>
      <c r="AD69" s="37"/>
      <c r="AE69" s="37"/>
      <c r="AF69" s="37"/>
      <c r="AG69" s="37"/>
      <c r="AH69" s="37">
        <f t="shared" si="2"/>
        <v>1</v>
      </c>
      <c r="AI69" s="40">
        <v>0</v>
      </c>
      <c r="AJ69" s="26" t="s">
        <v>186</v>
      </c>
      <c r="AK69" s="43" t="s">
        <v>78</v>
      </c>
      <c r="AL69" s="43" t="s">
        <v>78</v>
      </c>
      <c r="AM69" s="41" t="s">
        <v>42</v>
      </c>
      <c r="AN69" s="41" t="s">
        <v>160</v>
      </c>
      <c r="AO69" s="24" t="s">
        <v>187</v>
      </c>
      <c r="AP69" s="24" t="s">
        <v>45</v>
      </c>
      <c r="AQ69" s="72"/>
    </row>
    <row r="70" spans="1:43" s="42" customFormat="1" ht="57" hidden="1">
      <c r="A70" s="38" t="s">
        <v>37</v>
      </c>
      <c r="B70" s="39" t="s">
        <v>38</v>
      </c>
      <c r="C70" s="39">
        <v>527</v>
      </c>
      <c r="D70" s="22" t="s">
        <v>184</v>
      </c>
      <c r="E70" s="22" t="s">
        <v>188</v>
      </c>
      <c r="F70" s="23">
        <v>44564</v>
      </c>
      <c r="G70" s="23">
        <v>44925</v>
      </c>
      <c r="H70" s="173"/>
      <c r="I70" s="60">
        <v>0.2</v>
      </c>
      <c r="J70" s="37">
        <v>0.4</v>
      </c>
      <c r="K70" s="37"/>
      <c r="L70" s="37"/>
      <c r="M70" s="37"/>
      <c r="N70" s="37"/>
      <c r="O70" s="37"/>
      <c r="P70" s="37">
        <v>0.2</v>
      </c>
      <c r="Q70" s="37"/>
      <c r="R70" s="37"/>
      <c r="S70" s="37"/>
      <c r="T70" s="37"/>
      <c r="U70" s="37"/>
      <c r="V70" s="37"/>
      <c r="W70" s="37"/>
      <c r="X70" s="37">
        <v>0.2</v>
      </c>
      <c r="Y70" s="37"/>
      <c r="Z70" s="37"/>
      <c r="AA70" s="37"/>
      <c r="AB70" s="37"/>
      <c r="AC70" s="37"/>
      <c r="AD70" s="37"/>
      <c r="AE70" s="37"/>
      <c r="AF70" s="37">
        <v>0.2</v>
      </c>
      <c r="AG70" s="37"/>
      <c r="AH70" s="37">
        <f t="shared" si="2"/>
        <v>1</v>
      </c>
      <c r="AI70" s="40">
        <v>0</v>
      </c>
      <c r="AJ70" s="26" t="s">
        <v>189</v>
      </c>
      <c r="AK70" s="43" t="s">
        <v>78</v>
      </c>
      <c r="AL70" s="43" t="s">
        <v>78</v>
      </c>
      <c r="AM70" s="41" t="s">
        <v>42</v>
      </c>
      <c r="AN70" s="41" t="s">
        <v>160</v>
      </c>
      <c r="AO70" s="24" t="s">
        <v>187</v>
      </c>
      <c r="AP70" s="24" t="s">
        <v>45</v>
      </c>
      <c r="AQ70" s="72"/>
    </row>
    <row r="71" spans="1:43" s="42" customFormat="1" ht="57" hidden="1">
      <c r="A71" s="38" t="s">
        <v>37</v>
      </c>
      <c r="B71" s="39" t="s">
        <v>38</v>
      </c>
      <c r="C71" s="39">
        <v>527</v>
      </c>
      <c r="D71" s="22" t="s">
        <v>184</v>
      </c>
      <c r="E71" s="22" t="s">
        <v>190</v>
      </c>
      <c r="F71" s="23">
        <v>44711</v>
      </c>
      <c r="G71" s="23">
        <v>44864</v>
      </c>
      <c r="H71" s="173"/>
      <c r="I71" s="60">
        <v>0.2</v>
      </c>
      <c r="J71" s="37"/>
      <c r="K71" s="37"/>
      <c r="L71" s="37"/>
      <c r="M71" s="37"/>
      <c r="N71" s="37"/>
      <c r="O71" s="37"/>
      <c r="P71" s="37"/>
      <c r="Q71" s="37"/>
      <c r="R71" s="37">
        <v>0.15</v>
      </c>
      <c r="S71" s="37"/>
      <c r="T71" s="37">
        <v>0.15</v>
      </c>
      <c r="U71" s="37"/>
      <c r="V71" s="37">
        <v>0.15</v>
      </c>
      <c r="W71" s="37"/>
      <c r="X71" s="37">
        <v>0.15</v>
      </c>
      <c r="Y71" s="37"/>
      <c r="Z71" s="37">
        <v>0.15</v>
      </c>
      <c r="AA71" s="37"/>
      <c r="AB71" s="37">
        <v>0.25</v>
      </c>
      <c r="AC71" s="37"/>
      <c r="AD71" s="37"/>
      <c r="AE71" s="37"/>
      <c r="AF71" s="37"/>
      <c r="AG71" s="37"/>
      <c r="AH71" s="37">
        <f t="shared" si="2"/>
        <v>1</v>
      </c>
      <c r="AI71" s="40">
        <v>0</v>
      </c>
      <c r="AJ71" s="26" t="s">
        <v>191</v>
      </c>
      <c r="AK71" s="43" t="s">
        <v>78</v>
      </c>
      <c r="AL71" s="43" t="s">
        <v>78</v>
      </c>
      <c r="AM71" s="41" t="s">
        <v>42</v>
      </c>
      <c r="AN71" s="41" t="s">
        <v>160</v>
      </c>
      <c r="AO71" s="24" t="s">
        <v>187</v>
      </c>
      <c r="AP71" s="24" t="s">
        <v>45</v>
      </c>
      <c r="AQ71" s="72"/>
    </row>
    <row r="72" spans="1:43" s="42" customFormat="1" ht="57" hidden="1">
      <c r="A72" s="38" t="s">
        <v>37</v>
      </c>
      <c r="B72" s="39" t="s">
        <v>38</v>
      </c>
      <c r="C72" s="39">
        <v>527</v>
      </c>
      <c r="D72" s="22" t="s">
        <v>184</v>
      </c>
      <c r="E72" s="22" t="s">
        <v>192</v>
      </c>
      <c r="F72" s="23">
        <v>44743</v>
      </c>
      <c r="G72" s="23">
        <v>44772</v>
      </c>
      <c r="H72" s="173"/>
      <c r="I72" s="60">
        <v>0.2</v>
      </c>
      <c r="J72" s="37"/>
      <c r="K72" s="37"/>
      <c r="L72" s="37"/>
      <c r="M72" s="37"/>
      <c r="N72" s="37"/>
      <c r="O72" s="37"/>
      <c r="P72" s="37"/>
      <c r="Q72" s="37"/>
      <c r="R72" s="37"/>
      <c r="S72" s="37"/>
      <c r="T72" s="37"/>
      <c r="U72" s="37"/>
      <c r="V72" s="37">
        <v>1</v>
      </c>
      <c r="W72" s="37"/>
      <c r="X72" s="37"/>
      <c r="Y72" s="37"/>
      <c r="Z72" s="37"/>
      <c r="AA72" s="37"/>
      <c r="AB72" s="37"/>
      <c r="AC72" s="37"/>
      <c r="AD72" s="37"/>
      <c r="AE72" s="37"/>
      <c r="AF72" s="37"/>
      <c r="AG72" s="37"/>
      <c r="AH72" s="37">
        <f t="shared" si="2"/>
        <v>1</v>
      </c>
      <c r="AI72" s="40">
        <v>0</v>
      </c>
      <c r="AJ72" s="37" t="s">
        <v>193</v>
      </c>
      <c r="AK72" s="43" t="s">
        <v>78</v>
      </c>
      <c r="AL72" s="43" t="s">
        <v>78</v>
      </c>
      <c r="AM72" s="41" t="s">
        <v>42</v>
      </c>
      <c r="AN72" s="41" t="s">
        <v>160</v>
      </c>
      <c r="AO72" s="24" t="s">
        <v>187</v>
      </c>
      <c r="AP72" s="24" t="s">
        <v>45</v>
      </c>
      <c r="AQ72" s="72"/>
    </row>
    <row r="73" spans="1:43" s="42" customFormat="1" ht="95.25" hidden="1" customHeight="1">
      <c r="A73" s="38" t="s">
        <v>37</v>
      </c>
      <c r="B73" s="39" t="s">
        <v>38</v>
      </c>
      <c r="C73" s="39">
        <v>527</v>
      </c>
      <c r="D73" s="22" t="s">
        <v>184</v>
      </c>
      <c r="E73" s="22" t="s">
        <v>194</v>
      </c>
      <c r="F73" s="23">
        <v>44683</v>
      </c>
      <c r="G73" s="23">
        <v>44834</v>
      </c>
      <c r="H73" s="173"/>
      <c r="I73" s="60">
        <v>0.2</v>
      </c>
      <c r="J73" s="37"/>
      <c r="K73" s="37"/>
      <c r="L73" s="37"/>
      <c r="M73" s="37"/>
      <c r="N73" s="37"/>
      <c r="O73" s="37"/>
      <c r="P73" s="37"/>
      <c r="Q73" s="37"/>
      <c r="R73" s="37">
        <v>0.2</v>
      </c>
      <c r="S73" s="37"/>
      <c r="T73" s="37">
        <v>0.2</v>
      </c>
      <c r="U73" s="37"/>
      <c r="V73" s="37">
        <v>0.2</v>
      </c>
      <c r="W73" s="37"/>
      <c r="X73" s="37">
        <v>0.2</v>
      </c>
      <c r="Y73" s="37"/>
      <c r="Z73" s="37">
        <v>0.2</v>
      </c>
      <c r="AA73" s="37"/>
      <c r="AB73" s="37"/>
      <c r="AC73" s="37"/>
      <c r="AD73" s="37"/>
      <c r="AE73" s="37"/>
      <c r="AF73" s="37"/>
      <c r="AG73" s="37"/>
      <c r="AH73" s="37">
        <f t="shared" si="2"/>
        <v>1</v>
      </c>
      <c r="AI73" s="40">
        <v>0</v>
      </c>
      <c r="AJ73" s="26" t="s">
        <v>195</v>
      </c>
      <c r="AK73" s="43" t="s">
        <v>78</v>
      </c>
      <c r="AL73" s="43" t="s">
        <v>78</v>
      </c>
      <c r="AM73" s="41" t="s">
        <v>42</v>
      </c>
      <c r="AN73" s="41" t="s">
        <v>160</v>
      </c>
      <c r="AO73" s="24" t="s">
        <v>187</v>
      </c>
      <c r="AP73" s="24" t="s">
        <v>45</v>
      </c>
      <c r="AQ73" s="72"/>
    </row>
    <row r="74" spans="1:43" s="42" customFormat="1" ht="60.75" hidden="1" customHeight="1">
      <c r="A74" s="38" t="s">
        <v>37</v>
      </c>
      <c r="B74" s="39" t="s">
        <v>38</v>
      </c>
      <c r="C74" s="39">
        <v>527</v>
      </c>
      <c r="D74" s="22" t="s">
        <v>196</v>
      </c>
      <c r="E74" s="22" t="s">
        <v>197</v>
      </c>
      <c r="F74" s="23">
        <v>44621</v>
      </c>
      <c r="G74" s="23">
        <v>44651</v>
      </c>
      <c r="H74" s="173">
        <v>1</v>
      </c>
      <c r="I74" s="60">
        <v>0.3</v>
      </c>
      <c r="J74" s="37"/>
      <c r="K74" s="37"/>
      <c r="L74" s="37"/>
      <c r="M74" s="37"/>
      <c r="N74" s="37">
        <v>1</v>
      </c>
      <c r="O74" s="37"/>
      <c r="P74" s="37"/>
      <c r="Q74" s="37"/>
      <c r="R74" s="37"/>
      <c r="S74" s="37"/>
      <c r="T74" s="37"/>
      <c r="U74" s="37"/>
      <c r="V74" s="37"/>
      <c r="W74" s="37"/>
      <c r="X74" s="37"/>
      <c r="Y74" s="37"/>
      <c r="Z74" s="37"/>
      <c r="AA74" s="37"/>
      <c r="AB74" s="37"/>
      <c r="AC74" s="37"/>
      <c r="AD74" s="37"/>
      <c r="AE74" s="37"/>
      <c r="AF74" s="37"/>
      <c r="AG74" s="37"/>
      <c r="AH74" s="37">
        <f t="shared" si="2"/>
        <v>1</v>
      </c>
      <c r="AI74" s="40">
        <f t="shared" si="2"/>
        <v>0</v>
      </c>
      <c r="AJ74" s="26" t="s">
        <v>198</v>
      </c>
      <c r="AK74" s="43" t="s">
        <v>78</v>
      </c>
      <c r="AL74" s="43" t="s">
        <v>78</v>
      </c>
      <c r="AM74" s="41" t="s">
        <v>42</v>
      </c>
      <c r="AN74" s="41" t="s">
        <v>160</v>
      </c>
      <c r="AO74" s="24" t="s">
        <v>187</v>
      </c>
      <c r="AP74" s="24" t="s">
        <v>45</v>
      </c>
      <c r="AQ74" s="72"/>
    </row>
    <row r="75" spans="1:43" s="42" customFormat="1" ht="60.75" hidden="1" customHeight="1">
      <c r="A75" s="38" t="s">
        <v>37</v>
      </c>
      <c r="B75" s="39" t="s">
        <v>38</v>
      </c>
      <c r="C75" s="39">
        <v>527</v>
      </c>
      <c r="D75" s="22" t="s">
        <v>196</v>
      </c>
      <c r="E75" s="22" t="s">
        <v>199</v>
      </c>
      <c r="F75" s="23">
        <v>44652</v>
      </c>
      <c r="G75" s="23">
        <v>44925</v>
      </c>
      <c r="H75" s="173"/>
      <c r="I75" s="60">
        <v>0.5</v>
      </c>
      <c r="J75" s="37"/>
      <c r="K75" s="37"/>
      <c r="L75" s="37"/>
      <c r="M75" s="37"/>
      <c r="N75" s="37"/>
      <c r="O75" s="37"/>
      <c r="P75" s="37">
        <v>0.1</v>
      </c>
      <c r="Q75" s="37"/>
      <c r="R75" s="37">
        <v>0.1</v>
      </c>
      <c r="S75" s="37"/>
      <c r="T75" s="37">
        <v>0.1</v>
      </c>
      <c r="U75" s="37"/>
      <c r="V75" s="37">
        <v>0.1</v>
      </c>
      <c r="W75" s="37"/>
      <c r="X75" s="37">
        <v>0.1</v>
      </c>
      <c r="Y75" s="37"/>
      <c r="Z75" s="37">
        <v>0.15</v>
      </c>
      <c r="AA75" s="37"/>
      <c r="AB75" s="37">
        <v>0.1</v>
      </c>
      <c r="AC75" s="37"/>
      <c r="AD75" s="37">
        <v>0.1</v>
      </c>
      <c r="AE75" s="37"/>
      <c r="AF75" s="37">
        <v>0.15</v>
      </c>
      <c r="AG75" s="37"/>
      <c r="AH75" s="37">
        <f t="shared" si="2"/>
        <v>1</v>
      </c>
      <c r="AI75" s="40">
        <f t="shared" si="2"/>
        <v>0</v>
      </c>
      <c r="AJ75" s="26" t="s">
        <v>200</v>
      </c>
      <c r="AK75" s="43" t="s">
        <v>78</v>
      </c>
      <c r="AL75" s="43" t="s">
        <v>78</v>
      </c>
      <c r="AM75" s="41" t="s">
        <v>42</v>
      </c>
      <c r="AN75" s="41" t="s">
        <v>160</v>
      </c>
      <c r="AO75" s="24" t="s">
        <v>187</v>
      </c>
      <c r="AP75" s="24" t="s">
        <v>45</v>
      </c>
      <c r="AQ75" s="72"/>
    </row>
    <row r="76" spans="1:43" s="42" customFormat="1" ht="71.25" hidden="1">
      <c r="A76" s="38" t="s">
        <v>37</v>
      </c>
      <c r="B76" s="39" t="s">
        <v>38</v>
      </c>
      <c r="C76" s="39">
        <v>527</v>
      </c>
      <c r="D76" s="22" t="s">
        <v>196</v>
      </c>
      <c r="E76" s="22" t="s">
        <v>201</v>
      </c>
      <c r="F76" s="23">
        <v>44805</v>
      </c>
      <c r="G76" s="23">
        <v>44925</v>
      </c>
      <c r="H76" s="173"/>
      <c r="I76" s="37">
        <v>0.2</v>
      </c>
      <c r="J76" s="37"/>
      <c r="K76" s="37"/>
      <c r="L76" s="37"/>
      <c r="M76" s="37"/>
      <c r="N76" s="37"/>
      <c r="O76" s="37"/>
      <c r="P76" s="37"/>
      <c r="Q76" s="37"/>
      <c r="R76" s="37"/>
      <c r="S76" s="37"/>
      <c r="T76" s="37"/>
      <c r="U76" s="37"/>
      <c r="V76" s="37"/>
      <c r="W76" s="37"/>
      <c r="X76" s="37"/>
      <c r="Y76" s="37"/>
      <c r="Z76" s="37">
        <v>0.5</v>
      </c>
      <c r="AA76" s="37"/>
      <c r="AB76" s="37"/>
      <c r="AC76" s="37"/>
      <c r="AD76" s="37"/>
      <c r="AE76" s="37"/>
      <c r="AF76" s="37">
        <v>0.5</v>
      </c>
      <c r="AG76" s="37"/>
      <c r="AH76" s="37">
        <f t="shared" si="2"/>
        <v>1</v>
      </c>
      <c r="AI76" s="40">
        <f t="shared" si="2"/>
        <v>0</v>
      </c>
      <c r="AJ76" s="26" t="s">
        <v>202</v>
      </c>
      <c r="AK76" s="43" t="s">
        <v>78</v>
      </c>
      <c r="AL76" s="43" t="s">
        <v>78</v>
      </c>
      <c r="AM76" s="41" t="s">
        <v>42</v>
      </c>
      <c r="AN76" s="41" t="s">
        <v>160</v>
      </c>
      <c r="AO76" s="24" t="s">
        <v>187</v>
      </c>
      <c r="AP76" s="24" t="s">
        <v>45</v>
      </c>
      <c r="AQ76" s="72"/>
    </row>
    <row r="77" spans="1:43" s="42" customFormat="1" ht="42.75" hidden="1">
      <c r="A77" s="38" t="s">
        <v>37</v>
      </c>
      <c r="B77" s="39" t="s">
        <v>38</v>
      </c>
      <c r="C77" s="39">
        <v>528</v>
      </c>
      <c r="D77" s="22" t="s">
        <v>203</v>
      </c>
      <c r="E77" s="22" t="s">
        <v>204</v>
      </c>
      <c r="F77" s="23">
        <v>44564</v>
      </c>
      <c r="G77" s="23">
        <v>44925</v>
      </c>
      <c r="H77" s="173">
        <f>+I77+I78+I79+I80+I81+I82</f>
        <v>1</v>
      </c>
      <c r="I77" s="37">
        <v>0.2</v>
      </c>
      <c r="J77" s="37">
        <v>0.05</v>
      </c>
      <c r="K77" s="37"/>
      <c r="L77" s="37">
        <v>0.08</v>
      </c>
      <c r="M77" s="37"/>
      <c r="N77" s="37">
        <v>0.08</v>
      </c>
      <c r="O77" s="37"/>
      <c r="P77" s="37">
        <v>0.1</v>
      </c>
      <c r="Q77" s="37"/>
      <c r="R77" s="37">
        <v>0.1</v>
      </c>
      <c r="S77" s="37"/>
      <c r="T77" s="37">
        <v>0.09</v>
      </c>
      <c r="U77" s="37"/>
      <c r="V77" s="37">
        <v>0.09</v>
      </c>
      <c r="W77" s="37"/>
      <c r="X77" s="37">
        <v>0.09</v>
      </c>
      <c r="Y77" s="37"/>
      <c r="Z77" s="37">
        <v>0.08</v>
      </c>
      <c r="AA77" s="37"/>
      <c r="AB77" s="37">
        <v>0.08</v>
      </c>
      <c r="AC77" s="37"/>
      <c r="AD77" s="37">
        <v>0.08</v>
      </c>
      <c r="AE77" s="37"/>
      <c r="AF77" s="37">
        <v>0.08</v>
      </c>
      <c r="AG77" s="37"/>
      <c r="AH77" s="37">
        <f>+J77+L77+N77+P77+R77+T77+V77+X77+Z77+AB77+AD77+AF77</f>
        <v>0.99999999999999978</v>
      </c>
      <c r="AI77" s="40">
        <f>+K77+M77+O77+Q77+S77+U77+W77+Y77+AA77+AC77+AE77+AG77</f>
        <v>0</v>
      </c>
      <c r="AJ77" s="22" t="s">
        <v>205</v>
      </c>
      <c r="AK77" s="43" t="s">
        <v>78</v>
      </c>
      <c r="AL77" s="43" t="s">
        <v>78</v>
      </c>
      <c r="AM77" s="41" t="s">
        <v>206</v>
      </c>
      <c r="AN77" s="24" t="s">
        <v>207</v>
      </c>
      <c r="AO77" s="24" t="s">
        <v>208</v>
      </c>
      <c r="AP77" s="24" t="s">
        <v>209</v>
      </c>
      <c r="AQ77" s="72"/>
    </row>
    <row r="78" spans="1:43" s="42" customFormat="1" ht="57" hidden="1">
      <c r="A78" s="38" t="s">
        <v>37</v>
      </c>
      <c r="B78" s="39" t="s">
        <v>38</v>
      </c>
      <c r="C78" s="39">
        <v>528</v>
      </c>
      <c r="D78" s="22" t="s">
        <v>203</v>
      </c>
      <c r="E78" s="22" t="s">
        <v>210</v>
      </c>
      <c r="F78" s="23">
        <v>44564</v>
      </c>
      <c r="G78" s="23">
        <v>44925</v>
      </c>
      <c r="H78" s="173"/>
      <c r="I78" s="37">
        <v>0.2</v>
      </c>
      <c r="J78" s="37">
        <v>0.08</v>
      </c>
      <c r="K78" s="37"/>
      <c r="L78" s="37">
        <v>0.08</v>
      </c>
      <c r="M78" s="37"/>
      <c r="N78" s="37">
        <v>0.09</v>
      </c>
      <c r="O78" s="37"/>
      <c r="P78" s="37">
        <v>0.09</v>
      </c>
      <c r="Q78" s="37"/>
      <c r="R78" s="37">
        <v>0.08</v>
      </c>
      <c r="S78" s="37"/>
      <c r="T78" s="37">
        <v>0.08</v>
      </c>
      <c r="U78" s="37"/>
      <c r="V78" s="37">
        <v>0.08</v>
      </c>
      <c r="W78" s="37"/>
      <c r="X78" s="37">
        <v>0.08</v>
      </c>
      <c r="Y78" s="37"/>
      <c r="Z78" s="37">
        <v>0.09</v>
      </c>
      <c r="AA78" s="37"/>
      <c r="AB78" s="37">
        <v>0.09</v>
      </c>
      <c r="AC78" s="37"/>
      <c r="AD78" s="37">
        <v>0.08</v>
      </c>
      <c r="AE78" s="37"/>
      <c r="AF78" s="37">
        <v>0.08</v>
      </c>
      <c r="AG78" s="37"/>
      <c r="AH78" s="37">
        <f>+J78+L78+N78+P78+R78+T78+V78+X78+Z78+AB78+AD78+AF78</f>
        <v>0.99999999999999978</v>
      </c>
      <c r="AI78" s="40">
        <f t="shared" ref="AH78:AI85" si="3">+K78+M78+O78+Q78+S78+U78+W78+Y78+AA78+AC78+AE78+AG78</f>
        <v>0</v>
      </c>
      <c r="AJ78" s="22" t="s">
        <v>211</v>
      </c>
      <c r="AK78" s="43" t="s">
        <v>78</v>
      </c>
      <c r="AL78" s="43" t="s">
        <v>78</v>
      </c>
      <c r="AM78" s="41" t="s">
        <v>206</v>
      </c>
      <c r="AN78" s="24" t="s">
        <v>207</v>
      </c>
      <c r="AO78" s="24" t="s">
        <v>208</v>
      </c>
      <c r="AP78" s="24" t="s">
        <v>209</v>
      </c>
      <c r="AQ78" s="72"/>
    </row>
    <row r="79" spans="1:43" s="42" customFormat="1" ht="42.75" hidden="1">
      <c r="A79" s="38" t="s">
        <v>37</v>
      </c>
      <c r="B79" s="39" t="s">
        <v>38</v>
      </c>
      <c r="C79" s="39">
        <v>528</v>
      </c>
      <c r="D79" s="22" t="s">
        <v>203</v>
      </c>
      <c r="E79" s="22" t="s">
        <v>212</v>
      </c>
      <c r="F79" s="23">
        <v>44564</v>
      </c>
      <c r="G79" s="23">
        <v>44925</v>
      </c>
      <c r="H79" s="173"/>
      <c r="I79" s="37">
        <v>0.2</v>
      </c>
      <c r="J79" s="37">
        <v>0.08</v>
      </c>
      <c r="K79" s="37"/>
      <c r="L79" s="37">
        <v>0.08</v>
      </c>
      <c r="M79" s="37"/>
      <c r="N79" s="37">
        <v>0.09</v>
      </c>
      <c r="O79" s="37"/>
      <c r="P79" s="37">
        <v>0.09</v>
      </c>
      <c r="Q79" s="37"/>
      <c r="R79" s="37">
        <v>0.08</v>
      </c>
      <c r="S79" s="37"/>
      <c r="T79" s="37">
        <v>0.08</v>
      </c>
      <c r="U79" s="37"/>
      <c r="V79" s="37">
        <v>0.08</v>
      </c>
      <c r="W79" s="37"/>
      <c r="X79" s="37">
        <v>0.08</v>
      </c>
      <c r="Y79" s="37"/>
      <c r="Z79" s="37">
        <v>0.09</v>
      </c>
      <c r="AA79" s="37"/>
      <c r="AB79" s="37">
        <v>0.09</v>
      </c>
      <c r="AC79" s="37"/>
      <c r="AD79" s="37">
        <v>0.08</v>
      </c>
      <c r="AE79" s="37"/>
      <c r="AF79" s="37">
        <v>0.08</v>
      </c>
      <c r="AG79" s="37"/>
      <c r="AH79" s="37">
        <f>+J79+L79+N79+P79+R79+T79+V79+X79+Z79+AB79+AD79+AF79</f>
        <v>0.99999999999999978</v>
      </c>
      <c r="AI79" s="40">
        <f t="shared" si="3"/>
        <v>0</v>
      </c>
      <c r="AJ79" s="22" t="s">
        <v>213</v>
      </c>
      <c r="AK79" s="43" t="s">
        <v>78</v>
      </c>
      <c r="AL79" s="43" t="s">
        <v>78</v>
      </c>
      <c r="AM79" s="41" t="s">
        <v>206</v>
      </c>
      <c r="AN79" s="24" t="s">
        <v>207</v>
      </c>
      <c r="AO79" s="24" t="s">
        <v>208</v>
      </c>
      <c r="AP79" s="24" t="s">
        <v>209</v>
      </c>
      <c r="AQ79" s="72"/>
    </row>
    <row r="80" spans="1:43" s="42" customFormat="1" ht="99.75" hidden="1">
      <c r="A80" s="38" t="s">
        <v>37</v>
      </c>
      <c r="B80" s="39" t="s">
        <v>38</v>
      </c>
      <c r="C80" s="39">
        <v>528</v>
      </c>
      <c r="D80" s="22" t="s">
        <v>203</v>
      </c>
      <c r="E80" s="22" t="s">
        <v>214</v>
      </c>
      <c r="F80" s="23">
        <v>44564</v>
      </c>
      <c r="G80" s="23">
        <v>44925</v>
      </c>
      <c r="H80" s="173"/>
      <c r="I80" s="37">
        <v>0.2</v>
      </c>
      <c r="J80" s="37">
        <v>0.08</v>
      </c>
      <c r="K80" s="37"/>
      <c r="L80" s="37">
        <v>0.08</v>
      </c>
      <c r="M80" s="37"/>
      <c r="N80" s="37">
        <v>0.09</v>
      </c>
      <c r="O80" s="37"/>
      <c r="P80" s="37">
        <v>0.09</v>
      </c>
      <c r="Q80" s="37"/>
      <c r="R80" s="37">
        <v>0.08</v>
      </c>
      <c r="S80" s="37"/>
      <c r="T80" s="37">
        <v>0.08</v>
      </c>
      <c r="U80" s="37"/>
      <c r="V80" s="37">
        <v>0.08</v>
      </c>
      <c r="W80" s="37"/>
      <c r="X80" s="37">
        <v>0.08</v>
      </c>
      <c r="Y80" s="37"/>
      <c r="Z80" s="37">
        <v>0.09</v>
      </c>
      <c r="AA80" s="37"/>
      <c r="AB80" s="37">
        <v>0.09</v>
      </c>
      <c r="AC80" s="37"/>
      <c r="AD80" s="37">
        <v>0.08</v>
      </c>
      <c r="AE80" s="37"/>
      <c r="AF80" s="37">
        <v>0.08</v>
      </c>
      <c r="AG80" s="37"/>
      <c r="AH80" s="37">
        <f>+J80+L80+N80+P80+R80+T80+V80+X80+Z80+AB80+AD80+AF80</f>
        <v>0.99999999999999978</v>
      </c>
      <c r="AI80" s="40">
        <f t="shared" si="3"/>
        <v>0</v>
      </c>
      <c r="AJ80" s="22" t="s">
        <v>215</v>
      </c>
      <c r="AK80" s="43" t="s">
        <v>78</v>
      </c>
      <c r="AL80" s="43" t="s">
        <v>78</v>
      </c>
      <c r="AM80" s="41" t="s">
        <v>206</v>
      </c>
      <c r="AN80" s="24" t="s">
        <v>207</v>
      </c>
      <c r="AO80" s="24" t="s">
        <v>208</v>
      </c>
      <c r="AP80" s="24" t="s">
        <v>209</v>
      </c>
      <c r="AQ80" s="72"/>
    </row>
    <row r="81" spans="1:43" s="42" customFormat="1" ht="71.25" hidden="1">
      <c r="A81" s="38" t="s">
        <v>37</v>
      </c>
      <c r="B81" s="39" t="s">
        <v>38</v>
      </c>
      <c r="C81" s="39">
        <v>528</v>
      </c>
      <c r="D81" s="22" t="s">
        <v>203</v>
      </c>
      <c r="E81" s="22" t="s">
        <v>216</v>
      </c>
      <c r="F81" s="23">
        <v>44593</v>
      </c>
      <c r="G81" s="23">
        <v>44926</v>
      </c>
      <c r="H81" s="173"/>
      <c r="I81" s="37">
        <v>0.1</v>
      </c>
      <c r="J81" s="37"/>
      <c r="K81" s="37"/>
      <c r="L81" s="37">
        <v>0.09</v>
      </c>
      <c r="M81" s="37"/>
      <c r="N81" s="37">
        <v>0.09</v>
      </c>
      <c r="O81" s="37"/>
      <c r="P81" s="37">
        <v>0.09</v>
      </c>
      <c r="Q81" s="37"/>
      <c r="R81" s="37">
        <v>0.09</v>
      </c>
      <c r="S81" s="37"/>
      <c r="T81" s="37">
        <v>0.09</v>
      </c>
      <c r="U81" s="37"/>
      <c r="V81" s="37">
        <v>0.09</v>
      </c>
      <c r="W81" s="37"/>
      <c r="X81" s="37">
        <v>0.09</v>
      </c>
      <c r="Y81" s="37"/>
      <c r="Z81" s="37">
        <v>0.09</v>
      </c>
      <c r="AA81" s="37"/>
      <c r="AB81" s="37">
        <v>0.09</v>
      </c>
      <c r="AC81" s="37"/>
      <c r="AD81" s="37">
        <v>0.09</v>
      </c>
      <c r="AE81" s="37"/>
      <c r="AF81" s="37">
        <v>0.1</v>
      </c>
      <c r="AG81" s="37"/>
      <c r="AH81" s="37">
        <f>+J81+L81+N81+P81+R81+T81+V81+X81+Z81+AB81+AD81+AF81</f>
        <v>0.99999999999999978</v>
      </c>
      <c r="AI81" s="40">
        <f t="shared" si="3"/>
        <v>0</v>
      </c>
      <c r="AJ81" s="22" t="s">
        <v>217</v>
      </c>
      <c r="AK81" s="43" t="s">
        <v>78</v>
      </c>
      <c r="AL81" s="43" t="s">
        <v>78</v>
      </c>
      <c r="AM81" s="41" t="s">
        <v>206</v>
      </c>
      <c r="AN81" s="24" t="s">
        <v>207</v>
      </c>
      <c r="AO81" s="24" t="s">
        <v>208</v>
      </c>
      <c r="AP81" s="24" t="s">
        <v>209</v>
      </c>
      <c r="AQ81" s="72"/>
    </row>
    <row r="82" spans="1:43" s="42" customFormat="1" ht="42.75" hidden="1">
      <c r="A82" s="38" t="s">
        <v>37</v>
      </c>
      <c r="B82" s="39" t="s">
        <v>38</v>
      </c>
      <c r="C82" s="39">
        <v>528</v>
      </c>
      <c r="D82" s="22" t="s">
        <v>203</v>
      </c>
      <c r="E82" s="22" t="s">
        <v>218</v>
      </c>
      <c r="F82" s="23">
        <v>44621</v>
      </c>
      <c r="G82" s="23">
        <v>44864</v>
      </c>
      <c r="H82" s="173"/>
      <c r="I82" s="37">
        <v>0.1</v>
      </c>
      <c r="J82" s="37"/>
      <c r="K82" s="37"/>
      <c r="L82" s="37"/>
      <c r="M82" s="37"/>
      <c r="N82" s="37">
        <v>0.5</v>
      </c>
      <c r="O82" s="37"/>
      <c r="P82" s="37"/>
      <c r="Q82" s="37"/>
      <c r="R82" s="37"/>
      <c r="S82" s="37"/>
      <c r="T82" s="37"/>
      <c r="U82" s="37"/>
      <c r="V82" s="37"/>
      <c r="W82" s="37"/>
      <c r="X82" s="37"/>
      <c r="Y82" s="37"/>
      <c r="Z82" s="37">
        <v>0.5</v>
      </c>
      <c r="AA82" s="37"/>
      <c r="AB82" s="37"/>
      <c r="AC82" s="37"/>
      <c r="AD82" s="37"/>
      <c r="AE82" s="37"/>
      <c r="AF82" s="37"/>
      <c r="AG82" s="37"/>
      <c r="AH82" s="37">
        <f>+J82+L82+N82+P82+R82+T82+V82+X82+Z82+AB82+AD82+AF82</f>
        <v>1</v>
      </c>
      <c r="AI82" s="40">
        <f t="shared" si="3"/>
        <v>0</v>
      </c>
      <c r="AJ82" s="22" t="s">
        <v>219</v>
      </c>
      <c r="AK82" s="43" t="s">
        <v>78</v>
      </c>
      <c r="AL82" s="43" t="s">
        <v>78</v>
      </c>
      <c r="AM82" s="41" t="s">
        <v>206</v>
      </c>
      <c r="AN82" s="24" t="s">
        <v>207</v>
      </c>
      <c r="AO82" s="24" t="s">
        <v>208</v>
      </c>
      <c r="AP82" s="24" t="s">
        <v>209</v>
      </c>
      <c r="AQ82" s="72"/>
    </row>
    <row r="83" spans="1:43" s="42" customFormat="1" ht="42.75" hidden="1">
      <c r="A83" s="38" t="s">
        <v>37</v>
      </c>
      <c r="B83" s="39" t="s">
        <v>38</v>
      </c>
      <c r="C83" s="39">
        <v>528</v>
      </c>
      <c r="D83" s="22" t="s">
        <v>220</v>
      </c>
      <c r="E83" s="22" t="s">
        <v>221</v>
      </c>
      <c r="F83" s="23">
        <v>44564</v>
      </c>
      <c r="G83" s="23">
        <v>44592</v>
      </c>
      <c r="H83" s="173">
        <f>+I83+I84+I85</f>
        <v>1</v>
      </c>
      <c r="I83" s="37">
        <v>0.05</v>
      </c>
      <c r="J83" s="37">
        <v>1</v>
      </c>
      <c r="K83" s="37"/>
      <c r="L83" s="37"/>
      <c r="M83" s="37"/>
      <c r="N83" s="37"/>
      <c r="O83" s="37"/>
      <c r="P83" s="37"/>
      <c r="Q83" s="37"/>
      <c r="R83" s="37"/>
      <c r="S83" s="37"/>
      <c r="T83" s="37"/>
      <c r="U83" s="37"/>
      <c r="V83" s="37"/>
      <c r="W83" s="37"/>
      <c r="X83" s="37"/>
      <c r="Y83" s="37"/>
      <c r="Z83" s="37"/>
      <c r="AA83" s="37"/>
      <c r="AB83" s="37"/>
      <c r="AC83" s="37"/>
      <c r="AD83" s="37"/>
      <c r="AE83" s="37"/>
      <c r="AF83" s="37"/>
      <c r="AG83" s="37"/>
      <c r="AH83" s="37">
        <f t="shared" si="3"/>
        <v>1</v>
      </c>
      <c r="AI83" s="40">
        <f t="shared" si="3"/>
        <v>0</v>
      </c>
      <c r="AJ83" s="22" t="s">
        <v>222</v>
      </c>
      <c r="AK83" s="41" t="s">
        <v>78</v>
      </c>
      <c r="AL83" s="43" t="s">
        <v>78</v>
      </c>
      <c r="AM83" s="41" t="s">
        <v>223</v>
      </c>
      <c r="AN83" s="41" t="s">
        <v>882</v>
      </c>
      <c r="AO83" s="41" t="s">
        <v>224</v>
      </c>
      <c r="AP83" s="24" t="s">
        <v>226</v>
      </c>
      <c r="AQ83" s="72"/>
    </row>
    <row r="84" spans="1:43" s="42" customFormat="1" ht="42.75" hidden="1">
      <c r="A84" s="38" t="s">
        <v>37</v>
      </c>
      <c r="B84" s="39" t="s">
        <v>38</v>
      </c>
      <c r="C84" s="39">
        <v>528</v>
      </c>
      <c r="D84" s="22" t="s">
        <v>220</v>
      </c>
      <c r="E84" s="22" t="s">
        <v>227</v>
      </c>
      <c r="F84" s="23">
        <v>44564</v>
      </c>
      <c r="G84" s="23">
        <v>44925</v>
      </c>
      <c r="H84" s="173"/>
      <c r="I84" s="37">
        <v>0.9</v>
      </c>
      <c r="J84" s="37">
        <v>0.1</v>
      </c>
      <c r="K84" s="37"/>
      <c r="L84" s="37">
        <v>0.12</v>
      </c>
      <c r="M84" s="37"/>
      <c r="N84" s="37">
        <v>0.06</v>
      </c>
      <c r="O84" s="37"/>
      <c r="P84" s="37">
        <v>0.05</v>
      </c>
      <c r="Q84" s="37"/>
      <c r="R84" s="37">
        <v>0.05</v>
      </c>
      <c r="S84" s="37"/>
      <c r="T84" s="37">
        <v>0.04</v>
      </c>
      <c r="U84" s="37"/>
      <c r="V84" s="37">
        <v>0.1</v>
      </c>
      <c r="W84" s="37"/>
      <c r="X84" s="37">
        <v>0.05</v>
      </c>
      <c r="Y84" s="37"/>
      <c r="Z84" s="37">
        <v>0.08</v>
      </c>
      <c r="AA84" s="37"/>
      <c r="AB84" s="37">
        <v>0.06</v>
      </c>
      <c r="AC84" s="37"/>
      <c r="AD84" s="37">
        <v>7.0000000000000007E-2</v>
      </c>
      <c r="AE84" s="37"/>
      <c r="AF84" s="37">
        <v>0.22</v>
      </c>
      <c r="AG84" s="37"/>
      <c r="AH84" s="37">
        <f t="shared" si="3"/>
        <v>1</v>
      </c>
      <c r="AI84" s="40">
        <f t="shared" si="3"/>
        <v>0</v>
      </c>
      <c r="AJ84" s="22" t="s">
        <v>228</v>
      </c>
      <c r="AK84" s="41" t="s">
        <v>78</v>
      </c>
      <c r="AL84" s="43" t="s">
        <v>78</v>
      </c>
      <c r="AM84" s="41" t="s">
        <v>223</v>
      </c>
      <c r="AN84" s="41" t="s">
        <v>882</v>
      </c>
      <c r="AO84" s="41" t="s">
        <v>224</v>
      </c>
      <c r="AP84" s="24" t="s">
        <v>226</v>
      </c>
      <c r="AQ84" s="72"/>
    </row>
    <row r="85" spans="1:43" s="42" customFormat="1" ht="71.25" hidden="1">
      <c r="A85" s="38" t="s">
        <v>37</v>
      </c>
      <c r="B85" s="39" t="s">
        <v>38</v>
      </c>
      <c r="C85" s="39">
        <v>528</v>
      </c>
      <c r="D85" s="22" t="s">
        <v>220</v>
      </c>
      <c r="E85" s="22" t="s">
        <v>229</v>
      </c>
      <c r="F85" s="23">
        <v>44564</v>
      </c>
      <c r="G85" s="23">
        <v>44925</v>
      </c>
      <c r="H85" s="173"/>
      <c r="I85" s="37">
        <v>0.05</v>
      </c>
      <c r="J85" s="37"/>
      <c r="K85" s="37"/>
      <c r="L85" s="37"/>
      <c r="M85" s="37"/>
      <c r="N85" s="72"/>
      <c r="O85" s="37"/>
      <c r="P85" s="37">
        <v>0.33329999999999999</v>
      </c>
      <c r="Q85" s="37"/>
      <c r="R85" s="37"/>
      <c r="S85" s="37"/>
      <c r="T85" s="37"/>
      <c r="U85" s="37"/>
      <c r="V85" s="37">
        <v>0.33329999999999999</v>
      </c>
      <c r="W85" s="37"/>
      <c r="X85" s="37"/>
      <c r="Y85" s="37"/>
      <c r="Z85" s="37"/>
      <c r="AA85" s="37"/>
      <c r="AB85" s="37">
        <v>0.33329999999999999</v>
      </c>
      <c r="AC85" s="37"/>
      <c r="AD85" s="37"/>
      <c r="AE85" s="37"/>
      <c r="AF85" s="37"/>
      <c r="AG85" s="37"/>
      <c r="AH85" s="37">
        <f t="shared" si="3"/>
        <v>0.99990000000000001</v>
      </c>
      <c r="AI85" s="40">
        <f t="shared" si="3"/>
        <v>0</v>
      </c>
      <c r="AJ85" s="22" t="s">
        <v>230</v>
      </c>
      <c r="AK85" s="41" t="s">
        <v>78</v>
      </c>
      <c r="AL85" s="43" t="s">
        <v>78</v>
      </c>
      <c r="AM85" s="41" t="s">
        <v>223</v>
      </c>
      <c r="AN85" s="41" t="s">
        <v>882</v>
      </c>
      <c r="AO85" s="41" t="s">
        <v>224</v>
      </c>
      <c r="AP85" s="24" t="s">
        <v>226</v>
      </c>
      <c r="AQ85" s="72"/>
    </row>
    <row r="86" spans="1:43" s="42" customFormat="1" ht="63.75" hidden="1" customHeight="1">
      <c r="A86" s="38" t="s">
        <v>37</v>
      </c>
      <c r="B86" s="39" t="s">
        <v>38</v>
      </c>
      <c r="C86" s="39">
        <v>528</v>
      </c>
      <c r="D86" s="22" t="s">
        <v>231</v>
      </c>
      <c r="E86" s="22" t="s">
        <v>232</v>
      </c>
      <c r="F86" s="23">
        <v>44593</v>
      </c>
      <c r="G86" s="23">
        <v>44620</v>
      </c>
      <c r="H86" s="173">
        <f>+I86+I87+I88+I89</f>
        <v>1</v>
      </c>
      <c r="I86" s="37">
        <v>0.2</v>
      </c>
      <c r="J86" s="37"/>
      <c r="K86" s="37"/>
      <c r="L86" s="37">
        <v>1</v>
      </c>
      <c r="M86" s="37"/>
      <c r="N86" s="37"/>
      <c r="O86" s="37"/>
      <c r="P86" s="37"/>
      <c r="Q86" s="37"/>
      <c r="R86" s="37"/>
      <c r="S86" s="37"/>
      <c r="T86" s="37"/>
      <c r="U86" s="37"/>
      <c r="V86" s="37"/>
      <c r="W86" s="37"/>
      <c r="X86" s="37"/>
      <c r="Y86" s="37"/>
      <c r="Z86" s="37"/>
      <c r="AA86" s="37"/>
      <c r="AB86" s="37"/>
      <c r="AC86" s="37"/>
      <c r="AD86" s="37"/>
      <c r="AE86" s="37"/>
      <c r="AF86" s="37"/>
      <c r="AG86" s="37"/>
      <c r="AH86" s="37">
        <f>+J86+L86+N86+P86+R86+T86+V86+X86+Z86+AB86+AD86+AF86</f>
        <v>1</v>
      </c>
      <c r="AI86" s="40">
        <f>+K86+M86+O86+Q86+S86+U86+W86+Y86+AA86+AC86+AE86+AG86</f>
        <v>0</v>
      </c>
      <c r="AJ86" s="22" t="s">
        <v>233</v>
      </c>
      <c r="AK86" s="201">
        <v>1</v>
      </c>
      <c r="AL86" s="196">
        <v>1444923661</v>
      </c>
      <c r="AM86" s="41" t="s">
        <v>234</v>
      </c>
      <c r="AN86" s="41" t="s">
        <v>235</v>
      </c>
      <c r="AO86" s="24" t="s">
        <v>236</v>
      </c>
      <c r="AP86" s="24" t="s">
        <v>225</v>
      </c>
      <c r="AQ86" s="72"/>
    </row>
    <row r="87" spans="1:43" s="42" customFormat="1" ht="61.5" hidden="1" customHeight="1">
      <c r="A87" s="38" t="s">
        <v>37</v>
      </c>
      <c r="B87" s="39" t="s">
        <v>38</v>
      </c>
      <c r="C87" s="39">
        <v>528</v>
      </c>
      <c r="D87" s="22" t="s">
        <v>231</v>
      </c>
      <c r="E87" s="22" t="s">
        <v>237</v>
      </c>
      <c r="F87" s="23">
        <v>44593</v>
      </c>
      <c r="G87" s="23">
        <v>44620</v>
      </c>
      <c r="H87" s="173"/>
      <c r="I87" s="37">
        <v>0.2</v>
      </c>
      <c r="J87" s="37"/>
      <c r="K87" s="37"/>
      <c r="L87" s="37">
        <v>1</v>
      </c>
      <c r="M87" s="37"/>
      <c r="N87" s="37"/>
      <c r="O87" s="37"/>
      <c r="P87" s="37"/>
      <c r="Q87" s="37"/>
      <c r="R87" s="37"/>
      <c r="S87" s="37"/>
      <c r="T87" s="37"/>
      <c r="U87" s="37"/>
      <c r="V87" s="37"/>
      <c r="W87" s="37"/>
      <c r="X87" s="37"/>
      <c r="Y87" s="37"/>
      <c r="Z87" s="37"/>
      <c r="AA87" s="37"/>
      <c r="AB87" s="37"/>
      <c r="AC87" s="37"/>
      <c r="AD87" s="37"/>
      <c r="AE87" s="37"/>
      <c r="AF87" s="37"/>
      <c r="AG87" s="37"/>
      <c r="AH87" s="37">
        <f t="shared" ref="AH87:AI112" si="4">+J87+L87+N87+P87+R87+T87+V87+X87+Z87+AB87+AD87+AF87</f>
        <v>1</v>
      </c>
      <c r="AI87" s="40">
        <f t="shared" si="4"/>
        <v>0</v>
      </c>
      <c r="AJ87" s="22" t="s">
        <v>238</v>
      </c>
      <c r="AK87" s="201"/>
      <c r="AL87" s="197"/>
      <c r="AM87" s="41" t="s">
        <v>234</v>
      </c>
      <c r="AN87" s="41" t="s">
        <v>235</v>
      </c>
      <c r="AO87" s="24" t="s">
        <v>236</v>
      </c>
      <c r="AP87" s="24" t="s">
        <v>225</v>
      </c>
      <c r="AQ87" s="72"/>
    </row>
    <row r="88" spans="1:43" s="42" customFormat="1" ht="49.5" hidden="1" customHeight="1">
      <c r="A88" s="38" t="s">
        <v>37</v>
      </c>
      <c r="B88" s="39" t="s">
        <v>38</v>
      </c>
      <c r="C88" s="39">
        <v>528</v>
      </c>
      <c r="D88" s="22" t="s">
        <v>231</v>
      </c>
      <c r="E88" s="22" t="s">
        <v>239</v>
      </c>
      <c r="F88" s="23">
        <v>44621</v>
      </c>
      <c r="G88" s="23">
        <v>44925</v>
      </c>
      <c r="H88" s="173"/>
      <c r="I88" s="37">
        <v>0.5</v>
      </c>
      <c r="J88" s="37"/>
      <c r="K88" s="37"/>
      <c r="L88" s="65"/>
      <c r="M88" s="37"/>
      <c r="N88" s="65">
        <v>0.1</v>
      </c>
      <c r="O88" s="37"/>
      <c r="P88" s="65">
        <v>0.1</v>
      </c>
      <c r="Q88" s="37"/>
      <c r="R88" s="65">
        <v>0.1</v>
      </c>
      <c r="S88" s="37"/>
      <c r="T88" s="65">
        <v>0.1</v>
      </c>
      <c r="U88" s="37"/>
      <c r="V88" s="65">
        <v>0.1</v>
      </c>
      <c r="W88" s="37"/>
      <c r="X88" s="65">
        <v>0.1</v>
      </c>
      <c r="Y88" s="37"/>
      <c r="Z88" s="65">
        <v>0.1</v>
      </c>
      <c r="AA88" s="37"/>
      <c r="AB88" s="65">
        <v>0.1</v>
      </c>
      <c r="AC88" s="37"/>
      <c r="AD88" s="65">
        <v>0.1</v>
      </c>
      <c r="AE88" s="37"/>
      <c r="AF88" s="65">
        <v>0.1</v>
      </c>
      <c r="AG88" s="37"/>
      <c r="AH88" s="37">
        <f t="shared" si="4"/>
        <v>0.99999999999999989</v>
      </c>
      <c r="AI88" s="40">
        <f t="shared" si="4"/>
        <v>0</v>
      </c>
      <c r="AJ88" s="22" t="s">
        <v>240</v>
      </c>
      <c r="AK88" s="201"/>
      <c r="AL88" s="197"/>
      <c r="AM88" s="41" t="s">
        <v>234</v>
      </c>
      <c r="AN88" s="41" t="s">
        <v>235</v>
      </c>
      <c r="AO88" s="24" t="s">
        <v>236</v>
      </c>
      <c r="AP88" s="24" t="s">
        <v>225</v>
      </c>
      <c r="AQ88" s="72"/>
    </row>
    <row r="89" spans="1:43" s="42" customFormat="1" ht="56.25" hidden="1" customHeight="1">
      <c r="A89" s="38" t="s">
        <v>37</v>
      </c>
      <c r="B89" s="39" t="s">
        <v>38</v>
      </c>
      <c r="C89" s="39">
        <v>528</v>
      </c>
      <c r="D89" s="22" t="s">
        <v>231</v>
      </c>
      <c r="E89" s="22" t="s">
        <v>241</v>
      </c>
      <c r="F89" s="23">
        <v>44621</v>
      </c>
      <c r="G89" s="23">
        <v>44925</v>
      </c>
      <c r="H89" s="173"/>
      <c r="I89" s="37">
        <v>0.1</v>
      </c>
      <c r="J89" s="37"/>
      <c r="K89" s="37"/>
      <c r="L89" s="37"/>
      <c r="M89" s="37"/>
      <c r="N89" s="37">
        <v>0.25</v>
      </c>
      <c r="O89" s="37"/>
      <c r="P89" s="37"/>
      <c r="Q89" s="37"/>
      <c r="R89" s="37"/>
      <c r="S89" s="37"/>
      <c r="T89" s="37">
        <v>0.25</v>
      </c>
      <c r="U89" s="37"/>
      <c r="V89" s="37"/>
      <c r="W89" s="37"/>
      <c r="X89" s="37"/>
      <c r="Y89" s="37"/>
      <c r="Z89" s="37">
        <v>0.25</v>
      </c>
      <c r="AA89" s="37"/>
      <c r="AB89" s="37"/>
      <c r="AC89" s="37"/>
      <c r="AD89" s="37"/>
      <c r="AE89" s="37"/>
      <c r="AF89" s="37">
        <v>0.25</v>
      </c>
      <c r="AG89" s="37"/>
      <c r="AH89" s="37">
        <f t="shared" si="4"/>
        <v>1</v>
      </c>
      <c r="AI89" s="40">
        <f t="shared" si="4"/>
        <v>0</v>
      </c>
      <c r="AJ89" s="22" t="s">
        <v>242</v>
      </c>
      <c r="AK89" s="201"/>
      <c r="AL89" s="198"/>
      <c r="AM89" s="41" t="s">
        <v>234</v>
      </c>
      <c r="AN89" s="41" t="s">
        <v>235</v>
      </c>
      <c r="AO89" s="24" t="s">
        <v>236</v>
      </c>
      <c r="AP89" s="24" t="s">
        <v>225</v>
      </c>
      <c r="AQ89" s="72"/>
    </row>
    <row r="90" spans="1:43" s="42" customFormat="1" ht="56.25" hidden="1" customHeight="1">
      <c r="A90" s="38" t="s">
        <v>37</v>
      </c>
      <c r="B90" s="39" t="s">
        <v>38</v>
      </c>
      <c r="C90" s="39">
        <v>527</v>
      </c>
      <c r="D90" s="22" t="s">
        <v>243</v>
      </c>
      <c r="E90" s="22" t="s">
        <v>244</v>
      </c>
      <c r="F90" s="23">
        <v>44562</v>
      </c>
      <c r="G90" s="23">
        <v>44926</v>
      </c>
      <c r="H90" s="173">
        <f>+I90+I91+I92+I93+I94+I95+I96+I97</f>
        <v>0.99999999999999989</v>
      </c>
      <c r="I90" s="37">
        <v>0.1</v>
      </c>
      <c r="J90" s="37"/>
      <c r="K90" s="37"/>
      <c r="L90" s="37"/>
      <c r="M90" s="37"/>
      <c r="N90" s="37">
        <v>0.25</v>
      </c>
      <c r="O90" s="37"/>
      <c r="P90" s="37"/>
      <c r="Q90" s="37"/>
      <c r="R90" s="37"/>
      <c r="S90" s="37"/>
      <c r="T90" s="37">
        <v>0.25</v>
      </c>
      <c r="U90" s="37"/>
      <c r="V90" s="37"/>
      <c r="W90" s="37"/>
      <c r="X90" s="37"/>
      <c r="Y90" s="37"/>
      <c r="Z90" s="37">
        <v>0.25</v>
      </c>
      <c r="AA90" s="37"/>
      <c r="AB90" s="37"/>
      <c r="AC90" s="37"/>
      <c r="AD90" s="37"/>
      <c r="AE90" s="37"/>
      <c r="AF90" s="37">
        <v>0.25</v>
      </c>
      <c r="AG90" s="37"/>
      <c r="AH90" s="37">
        <f t="shared" si="4"/>
        <v>1</v>
      </c>
      <c r="AI90" s="40">
        <f t="shared" si="4"/>
        <v>0</v>
      </c>
      <c r="AJ90" s="22" t="s">
        <v>245</v>
      </c>
      <c r="AK90" s="41" t="s">
        <v>78</v>
      </c>
      <c r="AL90" s="43" t="s">
        <v>78</v>
      </c>
      <c r="AM90" s="41" t="s">
        <v>234</v>
      </c>
      <c r="AN90" s="41" t="s">
        <v>246</v>
      </c>
      <c r="AO90" s="24" t="s">
        <v>236</v>
      </c>
      <c r="AP90" s="24" t="s">
        <v>225</v>
      </c>
      <c r="AQ90" s="72"/>
    </row>
    <row r="91" spans="1:43" s="42" customFormat="1" ht="56.25" hidden="1" customHeight="1">
      <c r="A91" s="38" t="s">
        <v>37</v>
      </c>
      <c r="B91" s="39" t="s">
        <v>38</v>
      </c>
      <c r="C91" s="39">
        <v>527</v>
      </c>
      <c r="D91" s="22" t="s">
        <v>243</v>
      </c>
      <c r="E91" s="22" t="s">
        <v>247</v>
      </c>
      <c r="F91" s="23">
        <v>44774</v>
      </c>
      <c r="G91" s="23">
        <v>44895</v>
      </c>
      <c r="H91" s="173"/>
      <c r="I91" s="37">
        <v>0.1</v>
      </c>
      <c r="J91" s="37"/>
      <c r="K91" s="37"/>
      <c r="L91" s="37"/>
      <c r="M91" s="37"/>
      <c r="N91" s="37"/>
      <c r="O91" s="37"/>
      <c r="P91" s="37"/>
      <c r="Q91" s="37"/>
      <c r="R91" s="37"/>
      <c r="S91" s="37"/>
      <c r="T91" s="37"/>
      <c r="U91" s="37"/>
      <c r="V91" s="37"/>
      <c r="W91" s="37"/>
      <c r="X91" s="37">
        <v>0.1</v>
      </c>
      <c r="Y91" s="37"/>
      <c r="Z91" s="37">
        <v>0.1</v>
      </c>
      <c r="AA91" s="37"/>
      <c r="AB91" s="37">
        <v>0.7</v>
      </c>
      <c r="AC91" s="37"/>
      <c r="AD91" s="37">
        <v>0.1</v>
      </c>
      <c r="AE91" s="37"/>
      <c r="AF91" s="37"/>
      <c r="AG91" s="37"/>
      <c r="AH91" s="37">
        <f t="shared" si="4"/>
        <v>0.99999999999999989</v>
      </c>
      <c r="AI91" s="40">
        <f t="shared" si="4"/>
        <v>0</v>
      </c>
      <c r="AJ91" s="22" t="s">
        <v>248</v>
      </c>
      <c r="AK91" s="41" t="s">
        <v>78</v>
      </c>
      <c r="AL91" s="43" t="s">
        <v>78</v>
      </c>
      <c r="AM91" s="41" t="s">
        <v>234</v>
      </c>
      <c r="AN91" s="41" t="s">
        <v>249</v>
      </c>
      <c r="AO91" s="24" t="s">
        <v>236</v>
      </c>
      <c r="AP91" s="24" t="s">
        <v>225</v>
      </c>
      <c r="AQ91" s="72"/>
    </row>
    <row r="92" spans="1:43" s="42" customFormat="1" ht="56.25" hidden="1" customHeight="1">
      <c r="A92" s="38" t="s">
        <v>37</v>
      </c>
      <c r="B92" s="39" t="s">
        <v>38</v>
      </c>
      <c r="C92" s="39">
        <v>527</v>
      </c>
      <c r="D92" s="22" t="s">
        <v>243</v>
      </c>
      <c r="E92" s="44" t="s">
        <v>250</v>
      </c>
      <c r="F92" s="23">
        <v>44562</v>
      </c>
      <c r="G92" s="23">
        <v>44926</v>
      </c>
      <c r="H92" s="173"/>
      <c r="I92" s="37">
        <v>0.1</v>
      </c>
      <c r="J92" s="37">
        <v>0.2</v>
      </c>
      <c r="K92" s="37"/>
      <c r="L92" s="37"/>
      <c r="M92" s="37"/>
      <c r="N92" s="37"/>
      <c r="O92" s="37"/>
      <c r="P92" s="37">
        <v>0.2</v>
      </c>
      <c r="Q92" s="37"/>
      <c r="R92" s="37"/>
      <c r="S92" s="37"/>
      <c r="T92" s="37"/>
      <c r="U92" s="37"/>
      <c r="V92" s="37">
        <v>0.2</v>
      </c>
      <c r="W92" s="37"/>
      <c r="X92" s="37"/>
      <c r="Y92" s="37"/>
      <c r="Z92" s="37"/>
      <c r="AA92" s="37"/>
      <c r="AB92" s="37">
        <v>0.2</v>
      </c>
      <c r="AC92" s="37"/>
      <c r="AD92" s="37"/>
      <c r="AE92" s="37"/>
      <c r="AF92" s="37">
        <v>0.2</v>
      </c>
      <c r="AG92" s="37"/>
      <c r="AH92" s="37">
        <f t="shared" si="4"/>
        <v>1</v>
      </c>
      <c r="AI92" s="40">
        <f t="shared" si="4"/>
        <v>0</v>
      </c>
      <c r="AJ92" s="22" t="s">
        <v>251</v>
      </c>
      <c r="AK92" s="41" t="s">
        <v>78</v>
      </c>
      <c r="AL92" s="43" t="s">
        <v>78</v>
      </c>
      <c r="AM92" s="41" t="s">
        <v>234</v>
      </c>
      <c r="AN92" s="24" t="s">
        <v>236</v>
      </c>
      <c r="AO92" s="24" t="s">
        <v>236</v>
      </c>
      <c r="AP92" s="24" t="s">
        <v>225</v>
      </c>
      <c r="AQ92" s="72"/>
    </row>
    <row r="93" spans="1:43" s="42" customFormat="1" ht="72.75" hidden="1" customHeight="1">
      <c r="A93" s="38" t="s">
        <v>37</v>
      </c>
      <c r="B93" s="39" t="s">
        <v>38</v>
      </c>
      <c r="C93" s="39">
        <v>527</v>
      </c>
      <c r="D93" s="22" t="s">
        <v>243</v>
      </c>
      <c r="E93" s="22" t="s">
        <v>252</v>
      </c>
      <c r="F93" s="23">
        <v>44562</v>
      </c>
      <c r="G93" s="23">
        <v>44926</v>
      </c>
      <c r="H93" s="173"/>
      <c r="I93" s="37">
        <v>0.2</v>
      </c>
      <c r="J93" s="37">
        <v>0.1</v>
      </c>
      <c r="K93" s="37"/>
      <c r="L93" s="37">
        <v>0.08</v>
      </c>
      <c r="M93" s="37"/>
      <c r="N93" s="37">
        <v>0.08</v>
      </c>
      <c r="O93" s="37"/>
      <c r="P93" s="37">
        <v>0.08</v>
      </c>
      <c r="Q93" s="37"/>
      <c r="R93" s="37">
        <v>0.08</v>
      </c>
      <c r="S93" s="37"/>
      <c r="T93" s="37">
        <v>0.08</v>
      </c>
      <c r="U93" s="37"/>
      <c r="V93" s="37">
        <v>0.08</v>
      </c>
      <c r="W93" s="37"/>
      <c r="X93" s="37">
        <v>0.08</v>
      </c>
      <c r="Y93" s="37"/>
      <c r="Z93" s="37">
        <v>0.08</v>
      </c>
      <c r="AA93" s="37"/>
      <c r="AB93" s="37">
        <v>0.08</v>
      </c>
      <c r="AC93" s="37"/>
      <c r="AD93" s="37">
        <v>0.08</v>
      </c>
      <c r="AE93" s="37"/>
      <c r="AF93" s="37">
        <v>0.1</v>
      </c>
      <c r="AG93" s="37"/>
      <c r="AH93" s="37">
        <f t="shared" si="4"/>
        <v>0.99999999999999978</v>
      </c>
      <c r="AI93" s="40">
        <f t="shared" si="4"/>
        <v>0</v>
      </c>
      <c r="AJ93" s="22" t="s">
        <v>253</v>
      </c>
      <c r="AK93" s="41" t="s">
        <v>78</v>
      </c>
      <c r="AL93" s="43" t="s">
        <v>78</v>
      </c>
      <c r="AM93" s="41" t="s">
        <v>234</v>
      </c>
      <c r="AN93" s="41" t="s">
        <v>254</v>
      </c>
      <c r="AO93" s="24" t="s">
        <v>236</v>
      </c>
      <c r="AP93" s="24" t="s">
        <v>225</v>
      </c>
      <c r="AQ93" s="72"/>
    </row>
    <row r="94" spans="1:43" s="42" customFormat="1" ht="56.25" hidden="1" customHeight="1">
      <c r="A94" s="38" t="s">
        <v>37</v>
      </c>
      <c r="B94" s="39" t="s">
        <v>38</v>
      </c>
      <c r="C94" s="39">
        <v>527</v>
      </c>
      <c r="D94" s="22" t="s">
        <v>243</v>
      </c>
      <c r="E94" s="22" t="s">
        <v>255</v>
      </c>
      <c r="F94" s="23">
        <v>44562</v>
      </c>
      <c r="G94" s="23">
        <v>44926</v>
      </c>
      <c r="H94" s="173"/>
      <c r="I94" s="37">
        <v>0.2</v>
      </c>
      <c r="J94" s="37">
        <v>0.1</v>
      </c>
      <c r="K94" s="37"/>
      <c r="L94" s="37">
        <v>0.08</v>
      </c>
      <c r="M94" s="37"/>
      <c r="N94" s="37">
        <v>0.08</v>
      </c>
      <c r="O94" s="37"/>
      <c r="P94" s="37">
        <v>0.08</v>
      </c>
      <c r="Q94" s="37"/>
      <c r="R94" s="37">
        <v>0.08</v>
      </c>
      <c r="S94" s="37"/>
      <c r="T94" s="37">
        <v>0.08</v>
      </c>
      <c r="U94" s="37"/>
      <c r="V94" s="37">
        <v>0.08</v>
      </c>
      <c r="W94" s="37"/>
      <c r="X94" s="37">
        <v>0.08</v>
      </c>
      <c r="Y94" s="37"/>
      <c r="Z94" s="37">
        <v>0.08</v>
      </c>
      <c r="AA94" s="37"/>
      <c r="AB94" s="37">
        <v>0.08</v>
      </c>
      <c r="AC94" s="37"/>
      <c r="AD94" s="37">
        <v>0.08</v>
      </c>
      <c r="AE94" s="37"/>
      <c r="AF94" s="37">
        <v>0.1</v>
      </c>
      <c r="AG94" s="37"/>
      <c r="AH94" s="37">
        <f t="shared" si="4"/>
        <v>0.99999999999999978</v>
      </c>
      <c r="AI94" s="40">
        <f t="shared" si="4"/>
        <v>0</v>
      </c>
      <c r="AJ94" s="22" t="s">
        <v>256</v>
      </c>
      <c r="AK94" s="41" t="s">
        <v>78</v>
      </c>
      <c r="AL94" s="43" t="s">
        <v>78</v>
      </c>
      <c r="AM94" s="41" t="s">
        <v>234</v>
      </c>
      <c r="AN94" s="41" t="s">
        <v>257</v>
      </c>
      <c r="AO94" s="24" t="s">
        <v>236</v>
      </c>
      <c r="AP94" s="24" t="s">
        <v>225</v>
      </c>
      <c r="AQ94" s="72"/>
    </row>
    <row r="95" spans="1:43" s="42" customFormat="1" ht="56.25" hidden="1" customHeight="1">
      <c r="A95" s="38" t="s">
        <v>37</v>
      </c>
      <c r="B95" s="39" t="s">
        <v>38</v>
      </c>
      <c r="C95" s="39">
        <v>527</v>
      </c>
      <c r="D95" s="22" t="s">
        <v>243</v>
      </c>
      <c r="E95" s="22" t="s">
        <v>258</v>
      </c>
      <c r="F95" s="23">
        <v>44593</v>
      </c>
      <c r="G95" s="23" t="s">
        <v>259</v>
      </c>
      <c r="H95" s="173"/>
      <c r="I95" s="37">
        <v>0.1</v>
      </c>
      <c r="J95" s="37"/>
      <c r="K95" s="37"/>
      <c r="L95" s="37">
        <v>0.1</v>
      </c>
      <c r="M95" s="37"/>
      <c r="N95" s="37">
        <v>0.1</v>
      </c>
      <c r="O95" s="37"/>
      <c r="P95" s="37">
        <v>0.1</v>
      </c>
      <c r="Q95" s="37"/>
      <c r="R95" s="37">
        <v>0.1</v>
      </c>
      <c r="S95" s="37"/>
      <c r="T95" s="37">
        <v>0.1</v>
      </c>
      <c r="U95" s="37"/>
      <c r="V95" s="37">
        <v>0.1</v>
      </c>
      <c r="W95" s="37"/>
      <c r="X95" s="37">
        <v>0.1</v>
      </c>
      <c r="Y95" s="37"/>
      <c r="Z95" s="37">
        <v>0.1</v>
      </c>
      <c r="AA95" s="37"/>
      <c r="AB95" s="37">
        <v>0.1</v>
      </c>
      <c r="AC95" s="37"/>
      <c r="AD95" s="37">
        <v>0.1</v>
      </c>
      <c r="AE95" s="37"/>
      <c r="AF95" s="37"/>
      <c r="AG95" s="37"/>
      <c r="AH95" s="37">
        <f t="shared" si="4"/>
        <v>0.99999999999999989</v>
      </c>
      <c r="AI95" s="40">
        <f t="shared" si="4"/>
        <v>0</v>
      </c>
      <c r="AJ95" s="22" t="s">
        <v>260</v>
      </c>
      <c r="AK95" s="41" t="s">
        <v>78</v>
      </c>
      <c r="AL95" s="43" t="s">
        <v>78</v>
      </c>
      <c r="AM95" s="41" t="s">
        <v>234</v>
      </c>
      <c r="AN95" s="41" t="s">
        <v>261</v>
      </c>
      <c r="AO95" s="24" t="s">
        <v>236</v>
      </c>
      <c r="AP95" s="24" t="s">
        <v>225</v>
      </c>
      <c r="AQ95" s="72"/>
    </row>
    <row r="96" spans="1:43" s="42" customFormat="1" ht="56.25" hidden="1" customHeight="1">
      <c r="A96" s="38" t="s">
        <v>37</v>
      </c>
      <c r="B96" s="39" t="s">
        <v>38</v>
      </c>
      <c r="C96" s="39">
        <v>527</v>
      </c>
      <c r="D96" s="22" t="s">
        <v>243</v>
      </c>
      <c r="E96" s="22" t="s">
        <v>262</v>
      </c>
      <c r="F96" s="23">
        <v>44593</v>
      </c>
      <c r="G96" s="23" t="s">
        <v>259</v>
      </c>
      <c r="H96" s="173"/>
      <c r="I96" s="37">
        <v>0.1</v>
      </c>
      <c r="J96" s="37"/>
      <c r="K96" s="37"/>
      <c r="L96" s="37">
        <v>0.1</v>
      </c>
      <c r="M96" s="37"/>
      <c r="N96" s="37">
        <v>0.1</v>
      </c>
      <c r="O96" s="37"/>
      <c r="P96" s="37">
        <v>0.1</v>
      </c>
      <c r="Q96" s="37"/>
      <c r="R96" s="37">
        <v>0.1</v>
      </c>
      <c r="S96" s="37"/>
      <c r="T96" s="37">
        <v>0.1</v>
      </c>
      <c r="U96" s="37"/>
      <c r="V96" s="37">
        <v>0.1</v>
      </c>
      <c r="W96" s="37"/>
      <c r="X96" s="37">
        <v>0.1</v>
      </c>
      <c r="Y96" s="37"/>
      <c r="Z96" s="37">
        <v>0.1</v>
      </c>
      <c r="AA96" s="37"/>
      <c r="AB96" s="37">
        <v>0.1</v>
      </c>
      <c r="AC96" s="37"/>
      <c r="AD96" s="37">
        <v>0.1</v>
      </c>
      <c r="AE96" s="37"/>
      <c r="AF96" s="37"/>
      <c r="AG96" s="37"/>
      <c r="AH96" s="37">
        <f t="shared" si="4"/>
        <v>0.99999999999999989</v>
      </c>
      <c r="AI96" s="40">
        <f t="shared" si="4"/>
        <v>0</v>
      </c>
      <c r="AJ96" s="22" t="s">
        <v>263</v>
      </c>
      <c r="AK96" s="41" t="s">
        <v>78</v>
      </c>
      <c r="AL96" s="43" t="s">
        <v>78</v>
      </c>
      <c r="AM96" s="41" t="s">
        <v>234</v>
      </c>
      <c r="AN96" s="41" t="s">
        <v>261</v>
      </c>
      <c r="AO96" s="24" t="s">
        <v>236</v>
      </c>
      <c r="AP96" s="24" t="s">
        <v>225</v>
      </c>
      <c r="AQ96" s="72"/>
    </row>
    <row r="97" spans="1:43" s="42" customFormat="1" ht="56.25" hidden="1" customHeight="1">
      <c r="A97" s="38" t="s">
        <v>37</v>
      </c>
      <c r="B97" s="39" t="s">
        <v>38</v>
      </c>
      <c r="C97" s="39">
        <v>527</v>
      </c>
      <c r="D97" s="22" t="s">
        <v>243</v>
      </c>
      <c r="E97" s="22" t="s">
        <v>264</v>
      </c>
      <c r="F97" s="23">
        <v>44621</v>
      </c>
      <c r="G97" s="23">
        <v>44803</v>
      </c>
      <c r="H97" s="173"/>
      <c r="I97" s="37">
        <v>0.1</v>
      </c>
      <c r="J97" s="37"/>
      <c r="K97" s="37"/>
      <c r="L97" s="37"/>
      <c r="M97" s="37"/>
      <c r="N97" s="37">
        <v>0.1</v>
      </c>
      <c r="O97" s="37"/>
      <c r="P97" s="37">
        <v>0.2</v>
      </c>
      <c r="Q97" s="37"/>
      <c r="R97" s="37">
        <v>0.2</v>
      </c>
      <c r="S97" s="37"/>
      <c r="T97" s="37">
        <v>0.2</v>
      </c>
      <c r="U97" s="37"/>
      <c r="V97" s="37">
        <v>0.2</v>
      </c>
      <c r="W97" s="37"/>
      <c r="X97" s="37">
        <v>0.1</v>
      </c>
      <c r="Y97" s="37"/>
      <c r="Z97" s="37"/>
      <c r="AA97" s="37"/>
      <c r="AB97" s="37"/>
      <c r="AC97" s="37"/>
      <c r="AD97" s="37"/>
      <c r="AE97" s="37"/>
      <c r="AF97" s="37"/>
      <c r="AG97" s="37"/>
      <c r="AH97" s="37">
        <f t="shared" si="4"/>
        <v>0.99999999999999989</v>
      </c>
      <c r="AI97" s="40">
        <f t="shared" si="4"/>
        <v>0</v>
      </c>
      <c r="AJ97" s="22" t="s">
        <v>265</v>
      </c>
      <c r="AK97" s="41" t="s">
        <v>78</v>
      </c>
      <c r="AL97" s="43" t="s">
        <v>78</v>
      </c>
      <c r="AM97" s="41" t="s">
        <v>234</v>
      </c>
      <c r="AN97" s="41" t="s">
        <v>261</v>
      </c>
      <c r="AO97" s="24" t="s">
        <v>236</v>
      </c>
      <c r="AP97" s="24" t="s">
        <v>225</v>
      </c>
      <c r="AQ97" s="72"/>
    </row>
    <row r="98" spans="1:43" s="42" customFormat="1" ht="58.5" hidden="1">
      <c r="A98" s="38" t="s">
        <v>37</v>
      </c>
      <c r="B98" s="39" t="s">
        <v>38</v>
      </c>
      <c r="C98" s="39">
        <v>528</v>
      </c>
      <c r="D98" s="22" t="s">
        <v>266</v>
      </c>
      <c r="E98" s="45" t="s">
        <v>267</v>
      </c>
      <c r="F98" s="23">
        <v>44564</v>
      </c>
      <c r="G98" s="23">
        <v>44926</v>
      </c>
      <c r="H98" s="173">
        <f>+I98+I99+I100+I101+I102+I103+I104+I105+I106+I107</f>
        <v>1</v>
      </c>
      <c r="I98" s="37">
        <v>0.2</v>
      </c>
      <c r="J98" s="37"/>
      <c r="K98" s="37"/>
      <c r="L98" s="37">
        <v>0.25</v>
      </c>
      <c r="M98" s="37"/>
      <c r="N98" s="37"/>
      <c r="O98" s="37"/>
      <c r="P98" s="37">
        <v>0.25</v>
      </c>
      <c r="Q98" s="37"/>
      <c r="R98" s="37"/>
      <c r="S98" s="37"/>
      <c r="T98" s="37"/>
      <c r="U98" s="37"/>
      <c r="V98" s="37">
        <v>0.25</v>
      </c>
      <c r="W98" s="37"/>
      <c r="X98" s="37"/>
      <c r="Y98" s="37"/>
      <c r="Z98" s="37"/>
      <c r="AA98" s="37"/>
      <c r="AB98" s="37"/>
      <c r="AC98" s="37"/>
      <c r="AD98" s="37"/>
      <c r="AE98" s="37"/>
      <c r="AF98" s="37">
        <v>0.25</v>
      </c>
      <c r="AG98" s="37"/>
      <c r="AH98" s="37">
        <f t="shared" si="4"/>
        <v>1</v>
      </c>
      <c r="AI98" s="40">
        <f t="shared" si="4"/>
        <v>0</v>
      </c>
      <c r="AJ98" s="22" t="s">
        <v>268</v>
      </c>
      <c r="AK98" s="43" t="s">
        <v>78</v>
      </c>
      <c r="AL98" s="43" t="s">
        <v>78</v>
      </c>
      <c r="AM98" s="41" t="s">
        <v>234</v>
      </c>
      <c r="AN98" s="41" t="s">
        <v>261</v>
      </c>
      <c r="AO98" s="24" t="s">
        <v>236</v>
      </c>
      <c r="AP98" s="24" t="s">
        <v>225</v>
      </c>
      <c r="AQ98" s="72"/>
    </row>
    <row r="99" spans="1:43" s="42" customFormat="1" ht="72.75" hidden="1">
      <c r="A99" s="38" t="s">
        <v>37</v>
      </c>
      <c r="B99" s="39" t="s">
        <v>38</v>
      </c>
      <c r="C99" s="39">
        <v>528</v>
      </c>
      <c r="D99" s="22" t="s">
        <v>269</v>
      </c>
      <c r="E99" s="45" t="s">
        <v>270</v>
      </c>
      <c r="F99" s="46">
        <v>44866</v>
      </c>
      <c r="G99" s="23">
        <v>44925</v>
      </c>
      <c r="H99" s="173"/>
      <c r="I99" s="37">
        <v>0.08</v>
      </c>
      <c r="J99" s="37"/>
      <c r="K99" s="37"/>
      <c r="L99" s="37"/>
      <c r="M99" s="37"/>
      <c r="N99" s="37"/>
      <c r="O99" s="37"/>
      <c r="P99" s="37"/>
      <c r="Q99" s="37"/>
      <c r="R99" s="37"/>
      <c r="S99" s="37"/>
      <c r="T99" s="37"/>
      <c r="U99" s="37"/>
      <c r="V99" s="37"/>
      <c r="W99" s="37"/>
      <c r="X99" s="37"/>
      <c r="Y99" s="37"/>
      <c r="Z99" s="37"/>
      <c r="AA99" s="37"/>
      <c r="AB99" s="37"/>
      <c r="AC99" s="37"/>
      <c r="AD99" s="37">
        <v>0.5</v>
      </c>
      <c r="AE99" s="37"/>
      <c r="AF99" s="37">
        <v>0.5</v>
      </c>
      <c r="AG99" s="37"/>
      <c r="AH99" s="37">
        <f t="shared" si="4"/>
        <v>1</v>
      </c>
      <c r="AI99" s="40">
        <f t="shared" si="4"/>
        <v>0</v>
      </c>
      <c r="AJ99" s="22" t="s">
        <v>271</v>
      </c>
      <c r="AK99" s="43" t="s">
        <v>78</v>
      </c>
      <c r="AL99" s="43" t="s">
        <v>78</v>
      </c>
      <c r="AM99" s="41" t="s">
        <v>234</v>
      </c>
      <c r="AN99" s="41" t="s">
        <v>261</v>
      </c>
      <c r="AO99" s="24" t="s">
        <v>236</v>
      </c>
      <c r="AP99" s="24" t="s">
        <v>225</v>
      </c>
      <c r="AQ99" s="72"/>
    </row>
    <row r="100" spans="1:43" s="42" customFormat="1" ht="72.75" hidden="1">
      <c r="A100" s="38" t="s">
        <v>37</v>
      </c>
      <c r="B100" s="39" t="s">
        <v>38</v>
      </c>
      <c r="C100" s="39">
        <v>528</v>
      </c>
      <c r="D100" s="22" t="s">
        <v>272</v>
      </c>
      <c r="E100" s="45" t="s">
        <v>273</v>
      </c>
      <c r="F100" s="46">
        <v>44866</v>
      </c>
      <c r="G100" s="23">
        <v>44925</v>
      </c>
      <c r="H100" s="173"/>
      <c r="I100" s="37">
        <v>0.08</v>
      </c>
      <c r="J100" s="37"/>
      <c r="K100" s="37"/>
      <c r="L100" s="37"/>
      <c r="M100" s="37"/>
      <c r="N100" s="37"/>
      <c r="O100" s="37"/>
      <c r="P100" s="37"/>
      <c r="Q100" s="37"/>
      <c r="R100" s="37"/>
      <c r="S100" s="37"/>
      <c r="T100" s="37"/>
      <c r="U100" s="37"/>
      <c r="V100" s="37"/>
      <c r="W100" s="37"/>
      <c r="X100" s="37"/>
      <c r="Y100" s="37"/>
      <c r="Z100" s="37"/>
      <c r="AA100" s="37"/>
      <c r="AB100" s="37"/>
      <c r="AC100" s="37"/>
      <c r="AD100" s="37">
        <v>0.5</v>
      </c>
      <c r="AE100" s="37"/>
      <c r="AF100" s="37">
        <v>0.5</v>
      </c>
      <c r="AG100" s="37"/>
      <c r="AH100" s="37">
        <f t="shared" si="4"/>
        <v>1</v>
      </c>
      <c r="AI100" s="40">
        <f t="shared" si="4"/>
        <v>0</v>
      </c>
      <c r="AJ100" s="22" t="s">
        <v>274</v>
      </c>
      <c r="AK100" s="43" t="s">
        <v>78</v>
      </c>
      <c r="AL100" s="43" t="s">
        <v>78</v>
      </c>
      <c r="AM100" s="41" t="s">
        <v>234</v>
      </c>
      <c r="AN100" s="41" t="s">
        <v>261</v>
      </c>
      <c r="AO100" s="24" t="s">
        <v>236</v>
      </c>
      <c r="AP100" s="24" t="s">
        <v>225</v>
      </c>
      <c r="AQ100" s="72"/>
    </row>
    <row r="101" spans="1:43" s="42" customFormat="1" ht="72.75" hidden="1">
      <c r="A101" s="38" t="s">
        <v>37</v>
      </c>
      <c r="B101" s="39" t="s">
        <v>38</v>
      </c>
      <c r="C101" s="39">
        <v>528</v>
      </c>
      <c r="D101" s="22" t="s">
        <v>269</v>
      </c>
      <c r="E101" s="45" t="s">
        <v>275</v>
      </c>
      <c r="F101" s="46">
        <v>44896</v>
      </c>
      <c r="G101" s="23">
        <v>44925</v>
      </c>
      <c r="H101" s="173"/>
      <c r="I101" s="37">
        <v>0.04</v>
      </c>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v>1</v>
      </c>
      <c r="AG101" s="37"/>
      <c r="AH101" s="37">
        <f t="shared" si="4"/>
        <v>1</v>
      </c>
      <c r="AI101" s="40">
        <f t="shared" si="4"/>
        <v>0</v>
      </c>
      <c r="AJ101" s="22" t="s">
        <v>276</v>
      </c>
      <c r="AK101" s="43" t="s">
        <v>78</v>
      </c>
      <c r="AL101" s="43" t="s">
        <v>78</v>
      </c>
      <c r="AM101" s="41" t="s">
        <v>234</v>
      </c>
      <c r="AN101" s="41" t="s">
        <v>261</v>
      </c>
      <c r="AO101" s="24" t="s">
        <v>236</v>
      </c>
      <c r="AP101" s="24" t="s">
        <v>225</v>
      </c>
      <c r="AQ101" s="72"/>
    </row>
    <row r="102" spans="1:43" s="42" customFormat="1" ht="58.5" hidden="1">
      <c r="A102" s="38" t="s">
        <v>37</v>
      </c>
      <c r="B102" s="39" t="s">
        <v>38</v>
      </c>
      <c r="C102" s="39">
        <v>528</v>
      </c>
      <c r="D102" s="22" t="s">
        <v>277</v>
      </c>
      <c r="E102" s="45" t="s">
        <v>278</v>
      </c>
      <c r="F102" s="46">
        <v>44562</v>
      </c>
      <c r="G102" s="23">
        <v>44592</v>
      </c>
      <c r="H102" s="173"/>
      <c r="I102" s="37">
        <v>0.1</v>
      </c>
      <c r="J102" s="37">
        <v>1</v>
      </c>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f t="shared" si="4"/>
        <v>1</v>
      </c>
      <c r="AI102" s="40">
        <f t="shared" si="4"/>
        <v>0</v>
      </c>
      <c r="AJ102" s="22" t="s">
        <v>279</v>
      </c>
      <c r="AK102" s="43" t="s">
        <v>78</v>
      </c>
      <c r="AL102" s="43" t="s">
        <v>78</v>
      </c>
      <c r="AM102" s="41" t="s">
        <v>234</v>
      </c>
      <c r="AN102" s="41" t="s">
        <v>261</v>
      </c>
      <c r="AO102" s="24" t="s">
        <v>236</v>
      </c>
      <c r="AP102" s="24" t="s">
        <v>225</v>
      </c>
      <c r="AQ102" s="72"/>
    </row>
    <row r="103" spans="1:43" s="42" customFormat="1" ht="58.5" hidden="1">
      <c r="A103" s="38" t="s">
        <v>37</v>
      </c>
      <c r="B103" s="39" t="s">
        <v>38</v>
      </c>
      <c r="C103" s="39">
        <v>528</v>
      </c>
      <c r="D103" s="22" t="s">
        <v>280</v>
      </c>
      <c r="E103" s="45" t="s">
        <v>281</v>
      </c>
      <c r="F103" s="46">
        <v>44562</v>
      </c>
      <c r="G103" s="23">
        <v>44592</v>
      </c>
      <c r="H103" s="173"/>
      <c r="I103" s="37">
        <v>0.05</v>
      </c>
      <c r="J103" s="37">
        <v>1</v>
      </c>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f>+J103+L103+N103+P103+R103+T103+V103+X103+Z103+AB103+AD103+AF103</f>
        <v>1</v>
      </c>
      <c r="AI103" s="40">
        <f>+K103+M103+O103+Q103+S103+U103+W103+Y103+AA103+AC103+AE103+AG103</f>
        <v>0</v>
      </c>
      <c r="AJ103" s="22" t="s">
        <v>282</v>
      </c>
      <c r="AK103" s="43" t="s">
        <v>78</v>
      </c>
      <c r="AL103" s="43" t="s">
        <v>78</v>
      </c>
      <c r="AM103" s="41" t="s">
        <v>234</v>
      </c>
      <c r="AN103" s="41" t="s">
        <v>261</v>
      </c>
      <c r="AO103" s="24" t="s">
        <v>236</v>
      </c>
      <c r="AP103" s="24" t="s">
        <v>225</v>
      </c>
      <c r="AQ103" s="72"/>
    </row>
    <row r="104" spans="1:43" s="42" customFormat="1" ht="99.75" hidden="1">
      <c r="A104" s="38" t="s">
        <v>37</v>
      </c>
      <c r="B104" s="39" t="s">
        <v>38</v>
      </c>
      <c r="C104" s="39">
        <v>528</v>
      </c>
      <c r="D104" s="22" t="s">
        <v>283</v>
      </c>
      <c r="E104" s="45" t="s">
        <v>284</v>
      </c>
      <c r="F104" s="46">
        <v>44593</v>
      </c>
      <c r="G104" s="23">
        <v>44620</v>
      </c>
      <c r="H104" s="173"/>
      <c r="I104" s="37">
        <v>0.05</v>
      </c>
      <c r="J104" s="37"/>
      <c r="K104" s="37"/>
      <c r="L104" s="37">
        <v>1</v>
      </c>
      <c r="M104" s="37"/>
      <c r="N104" s="37"/>
      <c r="O104" s="37"/>
      <c r="P104" s="37"/>
      <c r="Q104" s="37"/>
      <c r="R104" s="37"/>
      <c r="S104" s="37"/>
      <c r="T104" s="37"/>
      <c r="U104" s="37"/>
      <c r="V104" s="37"/>
      <c r="W104" s="37"/>
      <c r="X104" s="37"/>
      <c r="Y104" s="37"/>
      <c r="Z104" s="37"/>
      <c r="AA104" s="37"/>
      <c r="AB104" s="37"/>
      <c r="AC104" s="37"/>
      <c r="AD104" s="37"/>
      <c r="AE104" s="37"/>
      <c r="AF104" s="37"/>
      <c r="AG104" s="37"/>
      <c r="AH104" s="37">
        <f t="shared" si="4"/>
        <v>1</v>
      </c>
      <c r="AI104" s="40">
        <f t="shared" si="4"/>
        <v>0</v>
      </c>
      <c r="AJ104" s="22" t="s">
        <v>285</v>
      </c>
      <c r="AK104" s="43" t="s">
        <v>78</v>
      </c>
      <c r="AL104" s="43" t="s">
        <v>78</v>
      </c>
      <c r="AM104" s="41" t="s">
        <v>234</v>
      </c>
      <c r="AN104" s="41" t="s">
        <v>261</v>
      </c>
      <c r="AO104" s="24" t="s">
        <v>236</v>
      </c>
      <c r="AP104" s="24" t="s">
        <v>225</v>
      </c>
      <c r="AQ104" s="72"/>
    </row>
    <row r="105" spans="1:43" s="42" customFormat="1" ht="58.5" hidden="1">
      <c r="A105" s="38" t="s">
        <v>37</v>
      </c>
      <c r="B105" s="39" t="s">
        <v>38</v>
      </c>
      <c r="C105" s="39">
        <v>528</v>
      </c>
      <c r="D105" s="22" t="s">
        <v>286</v>
      </c>
      <c r="E105" s="45" t="s">
        <v>287</v>
      </c>
      <c r="F105" s="46">
        <v>44593</v>
      </c>
      <c r="G105" s="23">
        <v>44925</v>
      </c>
      <c r="H105" s="173"/>
      <c r="I105" s="37">
        <v>0.1</v>
      </c>
      <c r="J105" s="37"/>
      <c r="K105" s="37"/>
      <c r="L105" s="37"/>
      <c r="M105" s="37"/>
      <c r="N105" s="37">
        <v>0.25</v>
      </c>
      <c r="O105" s="37"/>
      <c r="P105" s="37"/>
      <c r="Q105" s="37"/>
      <c r="R105" s="37"/>
      <c r="S105" s="37"/>
      <c r="T105" s="37">
        <v>0.25</v>
      </c>
      <c r="U105" s="37"/>
      <c r="V105" s="37"/>
      <c r="W105" s="37"/>
      <c r="X105" s="37"/>
      <c r="Y105" s="37"/>
      <c r="Z105" s="37">
        <v>0.25</v>
      </c>
      <c r="AA105" s="37"/>
      <c r="AB105" s="37"/>
      <c r="AC105" s="37"/>
      <c r="AD105" s="37"/>
      <c r="AE105" s="37"/>
      <c r="AF105" s="37">
        <v>0.25</v>
      </c>
      <c r="AG105" s="37"/>
      <c r="AH105" s="37">
        <f t="shared" si="4"/>
        <v>1</v>
      </c>
      <c r="AI105" s="40">
        <f t="shared" si="4"/>
        <v>0</v>
      </c>
      <c r="AJ105" s="22" t="s">
        <v>288</v>
      </c>
      <c r="AK105" s="43" t="s">
        <v>78</v>
      </c>
      <c r="AL105" s="43" t="s">
        <v>78</v>
      </c>
      <c r="AM105" s="41" t="s">
        <v>289</v>
      </c>
      <c r="AN105" s="41" t="s">
        <v>290</v>
      </c>
      <c r="AO105" s="24" t="s">
        <v>291</v>
      </c>
      <c r="AP105" s="24" t="s">
        <v>225</v>
      </c>
      <c r="AQ105" s="72"/>
    </row>
    <row r="106" spans="1:43" s="42" customFormat="1" ht="71.25" hidden="1">
      <c r="A106" s="38" t="s">
        <v>37</v>
      </c>
      <c r="B106" s="39" t="s">
        <v>38</v>
      </c>
      <c r="C106" s="39">
        <v>528</v>
      </c>
      <c r="D106" s="22" t="s">
        <v>292</v>
      </c>
      <c r="E106" s="45" t="s">
        <v>293</v>
      </c>
      <c r="F106" s="46">
        <v>44652</v>
      </c>
      <c r="G106" s="23">
        <v>44925</v>
      </c>
      <c r="H106" s="173"/>
      <c r="I106" s="37">
        <v>0.1</v>
      </c>
      <c r="J106" s="37"/>
      <c r="K106" s="37"/>
      <c r="L106" s="37"/>
      <c r="M106" s="37"/>
      <c r="N106" s="37"/>
      <c r="O106" s="37"/>
      <c r="P106" s="37">
        <v>0.33329999999999999</v>
      </c>
      <c r="Q106" s="37"/>
      <c r="R106" s="37"/>
      <c r="S106" s="37"/>
      <c r="T106" s="37"/>
      <c r="U106" s="37"/>
      <c r="V106" s="37"/>
      <c r="W106" s="37"/>
      <c r="X106" s="37">
        <v>0.33329999999999999</v>
      </c>
      <c r="Y106" s="37"/>
      <c r="Z106" s="37"/>
      <c r="AA106" s="37"/>
      <c r="AB106" s="37"/>
      <c r="AC106" s="37"/>
      <c r="AD106" s="37"/>
      <c r="AE106" s="37"/>
      <c r="AF106" s="37">
        <v>0.33329999999999999</v>
      </c>
      <c r="AG106" s="37"/>
      <c r="AH106" s="37">
        <f t="shared" si="4"/>
        <v>0.99990000000000001</v>
      </c>
      <c r="AI106" s="40">
        <f t="shared" si="4"/>
        <v>0</v>
      </c>
      <c r="AJ106" s="22" t="s">
        <v>294</v>
      </c>
      <c r="AK106" s="43" t="s">
        <v>78</v>
      </c>
      <c r="AL106" s="43" t="s">
        <v>78</v>
      </c>
      <c r="AM106" s="41" t="s">
        <v>234</v>
      </c>
      <c r="AN106" s="41" t="s">
        <v>261</v>
      </c>
      <c r="AO106" s="24" t="s">
        <v>236</v>
      </c>
      <c r="AP106" s="24" t="s">
        <v>225</v>
      </c>
      <c r="AQ106" s="72"/>
    </row>
    <row r="107" spans="1:43" s="42" customFormat="1" ht="87.75" hidden="1" customHeight="1">
      <c r="A107" s="38" t="s">
        <v>37</v>
      </c>
      <c r="B107" s="39" t="s">
        <v>38</v>
      </c>
      <c r="C107" s="39">
        <v>528</v>
      </c>
      <c r="D107" s="22" t="s">
        <v>295</v>
      </c>
      <c r="E107" s="45" t="s">
        <v>296</v>
      </c>
      <c r="F107" s="46">
        <v>44652</v>
      </c>
      <c r="G107" s="23">
        <v>44925</v>
      </c>
      <c r="H107" s="173"/>
      <c r="I107" s="37">
        <v>0.2</v>
      </c>
      <c r="J107" s="37"/>
      <c r="K107" s="37"/>
      <c r="L107" s="37"/>
      <c r="M107" s="37"/>
      <c r="N107" s="37"/>
      <c r="O107" s="37"/>
      <c r="P107" s="37">
        <v>0.33329999999999999</v>
      </c>
      <c r="Q107" s="37"/>
      <c r="R107" s="37"/>
      <c r="S107" s="37"/>
      <c r="T107" s="37"/>
      <c r="U107" s="37"/>
      <c r="V107" s="37"/>
      <c r="W107" s="37"/>
      <c r="X107" s="37">
        <v>0.33329999999999999</v>
      </c>
      <c r="Y107" s="37"/>
      <c r="Z107" s="37"/>
      <c r="AA107" s="37"/>
      <c r="AB107" s="37"/>
      <c r="AC107" s="37"/>
      <c r="AD107" s="37"/>
      <c r="AE107" s="37"/>
      <c r="AF107" s="37">
        <v>0.33329999999999999</v>
      </c>
      <c r="AG107" s="37"/>
      <c r="AH107" s="37">
        <f t="shared" si="4"/>
        <v>0.99990000000000001</v>
      </c>
      <c r="AI107" s="40">
        <f t="shared" si="4"/>
        <v>0</v>
      </c>
      <c r="AJ107" s="22" t="s">
        <v>297</v>
      </c>
      <c r="AK107" s="43" t="s">
        <v>78</v>
      </c>
      <c r="AL107" s="43" t="s">
        <v>78</v>
      </c>
      <c r="AM107" s="41" t="s">
        <v>234</v>
      </c>
      <c r="AN107" s="41" t="s">
        <v>261</v>
      </c>
      <c r="AO107" s="24" t="s">
        <v>236</v>
      </c>
      <c r="AP107" s="24" t="s">
        <v>225</v>
      </c>
      <c r="AQ107" s="72"/>
    </row>
    <row r="108" spans="1:43" s="42" customFormat="1" ht="42.75" customHeight="1">
      <c r="A108" s="69" t="s">
        <v>37</v>
      </c>
      <c r="B108" s="70" t="s">
        <v>38</v>
      </c>
      <c r="C108" s="70">
        <v>528</v>
      </c>
      <c r="D108" s="71" t="s">
        <v>298</v>
      </c>
      <c r="E108" s="74" t="s">
        <v>299</v>
      </c>
      <c r="F108" s="94">
        <v>44652</v>
      </c>
      <c r="G108" s="81">
        <v>44712</v>
      </c>
      <c r="H108" s="173">
        <f>+I108+I110</f>
        <v>1</v>
      </c>
      <c r="I108" s="68">
        <v>0.3</v>
      </c>
      <c r="J108" s="68"/>
      <c r="K108" s="68"/>
      <c r="L108" s="68"/>
      <c r="M108" s="68"/>
      <c r="N108" s="68"/>
      <c r="O108" s="68"/>
      <c r="P108" s="68">
        <v>0.3</v>
      </c>
      <c r="Q108" s="68"/>
      <c r="R108" s="68">
        <v>0.7</v>
      </c>
      <c r="S108" s="68"/>
      <c r="T108" s="68"/>
      <c r="U108" s="68"/>
      <c r="V108" s="68"/>
      <c r="W108" s="68"/>
      <c r="X108" s="68"/>
      <c r="Y108" s="68"/>
      <c r="Z108" s="68"/>
      <c r="AA108" s="68"/>
      <c r="AB108" s="68"/>
      <c r="AC108" s="68"/>
      <c r="AD108" s="68"/>
      <c r="AE108" s="68"/>
      <c r="AF108" s="68"/>
      <c r="AG108" s="68"/>
      <c r="AH108" s="68">
        <f t="shared" si="4"/>
        <v>1</v>
      </c>
      <c r="AI108" s="77">
        <f t="shared" si="4"/>
        <v>0</v>
      </c>
      <c r="AJ108" s="71" t="s">
        <v>300</v>
      </c>
      <c r="AK108" s="80" t="s">
        <v>78</v>
      </c>
      <c r="AL108" s="80" t="s">
        <v>78</v>
      </c>
      <c r="AM108" s="78" t="s">
        <v>301</v>
      </c>
      <c r="AN108" s="78" t="s">
        <v>302</v>
      </c>
      <c r="AO108" s="79" t="s">
        <v>303</v>
      </c>
      <c r="AP108" s="79" t="s">
        <v>225</v>
      </c>
      <c r="AQ108" s="82"/>
    </row>
    <row r="109" spans="1:43" s="42" customFormat="1" ht="162.75" customHeight="1">
      <c r="A109" s="69" t="s">
        <v>37</v>
      </c>
      <c r="B109" s="70" t="s">
        <v>38</v>
      </c>
      <c r="C109" s="70">
        <v>528</v>
      </c>
      <c r="D109" s="71" t="s">
        <v>298</v>
      </c>
      <c r="E109" s="74" t="s">
        <v>299</v>
      </c>
      <c r="F109" s="103">
        <v>44713</v>
      </c>
      <c r="G109" s="93">
        <v>44804</v>
      </c>
      <c r="H109" s="173"/>
      <c r="I109" s="68">
        <v>0.3</v>
      </c>
      <c r="J109" s="68"/>
      <c r="K109" s="68"/>
      <c r="L109" s="68"/>
      <c r="M109" s="68"/>
      <c r="N109" s="68"/>
      <c r="O109" s="68"/>
      <c r="P109" s="68"/>
      <c r="Q109" s="68"/>
      <c r="R109" s="68"/>
      <c r="S109" s="68"/>
      <c r="T109" s="76">
        <v>0.2</v>
      </c>
      <c r="U109" s="76"/>
      <c r="V109" s="76">
        <v>0.2</v>
      </c>
      <c r="W109" s="76"/>
      <c r="X109" s="76">
        <v>0.6</v>
      </c>
      <c r="Y109" s="68"/>
      <c r="Z109" s="68"/>
      <c r="AA109" s="68"/>
      <c r="AB109" s="68"/>
      <c r="AC109" s="68"/>
      <c r="AD109" s="68"/>
      <c r="AE109" s="68"/>
      <c r="AF109" s="68"/>
      <c r="AG109" s="68"/>
      <c r="AH109" s="68">
        <f>+J109+L109+N109+P109+R109+T109+V109+X109+Z109+AB109+AD109+AF109</f>
        <v>1</v>
      </c>
      <c r="AI109" s="77">
        <f>+K109+M109+O109+Q109+S109+U109+W109+Y109+AA109+AC109+AE109+AG109</f>
        <v>0</v>
      </c>
      <c r="AJ109" s="71" t="s">
        <v>300</v>
      </c>
      <c r="AK109" s="80" t="s">
        <v>78</v>
      </c>
      <c r="AL109" s="80" t="s">
        <v>78</v>
      </c>
      <c r="AM109" s="78" t="s">
        <v>301</v>
      </c>
      <c r="AN109" s="78" t="s">
        <v>302</v>
      </c>
      <c r="AO109" s="79" t="s">
        <v>303</v>
      </c>
      <c r="AP109" s="79" t="s">
        <v>225</v>
      </c>
      <c r="AQ109" s="69" t="s">
        <v>916</v>
      </c>
    </row>
    <row r="110" spans="1:43" s="42" customFormat="1" ht="42.75">
      <c r="A110" s="69" t="s">
        <v>37</v>
      </c>
      <c r="B110" s="70" t="s">
        <v>38</v>
      </c>
      <c r="C110" s="70">
        <v>528</v>
      </c>
      <c r="D110" s="71" t="s">
        <v>298</v>
      </c>
      <c r="E110" s="74" t="s">
        <v>304</v>
      </c>
      <c r="F110" s="94">
        <v>44713</v>
      </c>
      <c r="G110" s="81">
        <v>44742</v>
      </c>
      <c r="H110" s="173"/>
      <c r="I110" s="68">
        <v>0.7</v>
      </c>
      <c r="J110" s="68"/>
      <c r="K110" s="68"/>
      <c r="L110" s="68"/>
      <c r="M110" s="68"/>
      <c r="N110" s="68"/>
      <c r="O110" s="68"/>
      <c r="P110" s="68"/>
      <c r="Q110" s="68"/>
      <c r="R110" s="68"/>
      <c r="S110" s="68"/>
      <c r="T110" s="68">
        <v>1</v>
      </c>
      <c r="U110" s="68"/>
      <c r="V110" s="68"/>
      <c r="W110" s="68"/>
      <c r="X110" s="68"/>
      <c r="Y110" s="68"/>
      <c r="Z110" s="68"/>
      <c r="AA110" s="68"/>
      <c r="AB110" s="68"/>
      <c r="AC110" s="68"/>
      <c r="AD110" s="68"/>
      <c r="AE110" s="68"/>
      <c r="AF110" s="68"/>
      <c r="AG110" s="68"/>
      <c r="AH110" s="68">
        <f t="shared" si="4"/>
        <v>1</v>
      </c>
      <c r="AI110" s="77">
        <f t="shared" si="4"/>
        <v>0</v>
      </c>
      <c r="AJ110" s="71" t="s">
        <v>305</v>
      </c>
      <c r="AK110" s="80" t="s">
        <v>78</v>
      </c>
      <c r="AL110" s="80" t="s">
        <v>78</v>
      </c>
      <c r="AM110" s="78" t="s">
        <v>301</v>
      </c>
      <c r="AN110" s="78" t="s">
        <v>302</v>
      </c>
      <c r="AO110" s="79" t="s">
        <v>303</v>
      </c>
      <c r="AP110" s="79" t="s">
        <v>225</v>
      </c>
      <c r="AQ110" s="82"/>
    </row>
    <row r="111" spans="1:43" s="42" customFormat="1" ht="409.5">
      <c r="A111" s="69" t="s">
        <v>37</v>
      </c>
      <c r="B111" s="70" t="s">
        <v>38</v>
      </c>
      <c r="C111" s="70">
        <v>528</v>
      </c>
      <c r="D111" s="71" t="s">
        <v>298</v>
      </c>
      <c r="E111" s="74" t="s">
        <v>304</v>
      </c>
      <c r="F111" s="103">
        <v>44805</v>
      </c>
      <c r="G111" s="93">
        <v>44895</v>
      </c>
      <c r="H111" s="60"/>
      <c r="I111" s="68">
        <v>0.7</v>
      </c>
      <c r="J111" s="68"/>
      <c r="K111" s="68"/>
      <c r="L111" s="68"/>
      <c r="M111" s="68"/>
      <c r="N111" s="68"/>
      <c r="O111" s="68"/>
      <c r="P111" s="68"/>
      <c r="Q111" s="68"/>
      <c r="R111" s="68"/>
      <c r="S111" s="68"/>
      <c r="T111" s="68"/>
      <c r="U111" s="68"/>
      <c r="V111" s="68"/>
      <c r="W111" s="68"/>
      <c r="X111" s="68"/>
      <c r="Y111" s="68"/>
      <c r="Z111" s="76">
        <v>0.2</v>
      </c>
      <c r="AA111" s="76"/>
      <c r="AB111" s="76">
        <v>0.2</v>
      </c>
      <c r="AC111" s="76"/>
      <c r="AD111" s="76">
        <v>0.6</v>
      </c>
      <c r="AE111" s="68"/>
      <c r="AF111" s="68"/>
      <c r="AG111" s="68"/>
      <c r="AH111" s="68">
        <f>+J111+L111+N111+P111+R111+T111+V111+X111+Z111+AB111+AD111+AF111</f>
        <v>1</v>
      </c>
      <c r="AI111" s="77">
        <f>+K111+M111+O111+Q111+S111+U111+W111+Y111+AA111+AC111+AE111+AG111</f>
        <v>0</v>
      </c>
      <c r="AJ111" s="71" t="s">
        <v>305</v>
      </c>
      <c r="AK111" s="80" t="s">
        <v>78</v>
      </c>
      <c r="AL111" s="80" t="s">
        <v>78</v>
      </c>
      <c r="AM111" s="78" t="s">
        <v>301</v>
      </c>
      <c r="AN111" s="78" t="s">
        <v>302</v>
      </c>
      <c r="AO111" s="79" t="s">
        <v>303</v>
      </c>
      <c r="AP111" s="79" t="s">
        <v>225</v>
      </c>
      <c r="AQ111" s="69" t="s">
        <v>916</v>
      </c>
    </row>
    <row r="112" spans="1:43" s="42" customFormat="1" ht="58.5" hidden="1">
      <c r="A112" s="38" t="s">
        <v>37</v>
      </c>
      <c r="B112" s="39" t="s">
        <v>38</v>
      </c>
      <c r="C112" s="39">
        <v>528</v>
      </c>
      <c r="D112" s="22" t="s">
        <v>306</v>
      </c>
      <c r="E112" s="45" t="s">
        <v>307</v>
      </c>
      <c r="F112" s="46">
        <v>44564</v>
      </c>
      <c r="G112" s="23">
        <v>44592</v>
      </c>
      <c r="H112" s="173">
        <f>+I112+I113+I114+I115+I116+I117+I119+I120+I121+I122</f>
        <v>1.1000000000000001</v>
      </c>
      <c r="I112" s="37">
        <v>0.1</v>
      </c>
      <c r="J112" s="37">
        <v>1</v>
      </c>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f t="shared" si="4"/>
        <v>1</v>
      </c>
      <c r="AI112" s="40">
        <f t="shared" si="4"/>
        <v>0</v>
      </c>
      <c r="AJ112" s="45" t="s">
        <v>308</v>
      </c>
      <c r="AK112" s="43" t="s">
        <v>78</v>
      </c>
      <c r="AL112" s="43" t="s">
        <v>78</v>
      </c>
      <c r="AM112" s="41" t="s">
        <v>234</v>
      </c>
      <c r="AN112" s="41" t="s">
        <v>261</v>
      </c>
      <c r="AO112" s="24" t="s">
        <v>236</v>
      </c>
      <c r="AP112" s="24" t="s">
        <v>225</v>
      </c>
      <c r="AQ112" s="72"/>
    </row>
    <row r="113" spans="1:43" s="42" customFormat="1" ht="58.5" hidden="1">
      <c r="A113" s="38" t="s">
        <v>37</v>
      </c>
      <c r="B113" s="39" t="s">
        <v>38</v>
      </c>
      <c r="C113" s="39">
        <v>528</v>
      </c>
      <c r="D113" s="22" t="s">
        <v>309</v>
      </c>
      <c r="E113" s="45" t="s">
        <v>310</v>
      </c>
      <c r="F113" s="46">
        <v>44652</v>
      </c>
      <c r="G113" s="23">
        <v>44681</v>
      </c>
      <c r="H113" s="173"/>
      <c r="I113" s="37">
        <v>0.1</v>
      </c>
      <c r="J113" s="37"/>
      <c r="K113" s="37"/>
      <c r="L113" s="37"/>
      <c r="M113" s="37"/>
      <c r="N113" s="37"/>
      <c r="O113" s="37"/>
      <c r="P113" s="37">
        <v>1</v>
      </c>
      <c r="Q113" s="37"/>
      <c r="R113" s="37"/>
      <c r="S113" s="37"/>
      <c r="T113" s="37"/>
      <c r="U113" s="37"/>
      <c r="V113" s="37"/>
      <c r="W113" s="37"/>
      <c r="X113" s="37"/>
      <c r="Y113" s="37"/>
      <c r="Z113" s="37"/>
      <c r="AA113" s="37"/>
      <c r="AB113" s="37"/>
      <c r="AC113" s="37"/>
      <c r="AD113" s="37"/>
      <c r="AE113" s="37"/>
      <c r="AF113" s="37"/>
      <c r="AG113" s="37"/>
      <c r="AH113" s="37">
        <f t="shared" ref="AH113:AI129" si="5">+J113+L113+N113+P113+R113+T113+V113+X113+Z113+AB113+AD113+AF113</f>
        <v>1</v>
      </c>
      <c r="AI113" s="40">
        <f t="shared" si="5"/>
        <v>0</v>
      </c>
      <c r="AJ113" s="45" t="s">
        <v>311</v>
      </c>
      <c r="AK113" s="43" t="s">
        <v>78</v>
      </c>
      <c r="AL113" s="43" t="s">
        <v>78</v>
      </c>
      <c r="AM113" s="41" t="s">
        <v>312</v>
      </c>
      <c r="AN113" s="24" t="s">
        <v>400</v>
      </c>
      <c r="AO113" s="24" t="s">
        <v>313</v>
      </c>
      <c r="AP113" s="24" t="s">
        <v>225</v>
      </c>
      <c r="AQ113" s="72"/>
    </row>
    <row r="114" spans="1:43" s="42" customFormat="1" ht="58.5" hidden="1">
      <c r="A114" s="38" t="s">
        <v>37</v>
      </c>
      <c r="B114" s="39" t="s">
        <v>38</v>
      </c>
      <c r="C114" s="39">
        <v>528</v>
      </c>
      <c r="D114" s="22" t="s">
        <v>314</v>
      </c>
      <c r="E114" s="45" t="s">
        <v>315</v>
      </c>
      <c r="F114" s="46">
        <v>44564</v>
      </c>
      <c r="G114" s="23">
        <v>44925</v>
      </c>
      <c r="H114" s="173"/>
      <c r="I114" s="37">
        <v>0.05</v>
      </c>
      <c r="J114" s="37">
        <v>0.08</v>
      </c>
      <c r="K114" s="37"/>
      <c r="L114" s="37">
        <v>0.08</v>
      </c>
      <c r="M114" s="37"/>
      <c r="N114" s="37">
        <v>0.08</v>
      </c>
      <c r="O114" s="37"/>
      <c r="P114" s="37">
        <v>0.1</v>
      </c>
      <c r="Q114" s="37"/>
      <c r="R114" s="37">
        <v>0.08</v>
      </c>
      <c r="S114" s="37"/>
      <c r="T114" s="37">
        <v>0.08</v>
      </c>
      <c r="U114" s="37"/>
      <c r="V114" s="37">
        <v>0.08</v>
      </c>
      <c r="W114" s="37"/>
      <c r="X114" s="37">
        <v>0.1</v>
      </c>
      <c r="Y114" s="37"/>
      <c r="Z114" s="37">
        <v>0.08</v>
      </c>
      <c r="AA114" s="37"/>
      <c r="AB114" s="37">
        <v>0.08</v>
      </c>
      <c r="AC114" s="37"/>
      <c r="AD114" s="37">
        <v>0.08</v>
      </c>
      <c r="AE114" s="37"/>
      <c r="AF114" s="37">
        <v>0.08</v>
      </c>
      <c r="AG114" s="37"/>
      <c r="AH114" s="37">
        <f t="shared" si="5"/>
        <v>0.99999999999999978</v>
      </c>
      <c r="AI114" s="40">
        <f t="shared" si="5"/>
        <v>0</v>
      </c>
      <c r="AJ114" s="45" t="s">
        <v>316</v>
      </c>
      <c r="AK114" s="43" t="s">
        <v>78</v>
      </c>
      <c r="AL114" s="43" t="s">
        <v>78</v>
      </c>
      <c r="AM114" s="41" t="s">
        <v>317</v>
      </c>
      <c r="AN114" s="24" t="s">
        <v>290</v>
      </c>
      <c r="AO114" s="24" t="s">
        <v>318</v>
      </c>
      <c r="AP114" s="24" t="s">
        <v>225</v>
      </c>
      <c r="AQ114" s="72"/>
    </row>
    <row r="115" spans="1:43" s="42" customFormat="1" ht="58.5" hidden="1">
      <c r="A115" s="38" t="s">
        <v>37</v>
      </c>
      <c r="B115" s="39" t="s">
        <v>38</v>
      </c>
      <c r="C115" s="39">
        <v>528</v>
      </c>
      <c r="D115" s="22" t="s">
        <v>319</v>
      </c>
      <c r="E115" s="45" t="s">
        <v>320</v>
      </c>
      <c r="F115" s="46">
        <v>44682</v>
      </c>
      <c r="G115" s="23">
        <v>44803</v>
      </c>
      <c r="H115" s="173"/>
      <c r="I115" s="37">
        <v>0.2</v>
      </c>
      <c r="J115" s="37"/>
      <c r="K115" s="37"/>
      <c r="L115" s="37"/>
      <c r="M115" s="37"/>
      <c r="N115" s="37"/>
      <c r="O115" s="37"/>
      <c r="P115" s="37"/>
      <c r="Q115" s="37"/>
      <c r="R115" s="37">
        <v>0.2</v>
      </c>
      <c r="S115" s="37"/>
      <c r="T115" s="37">
        <v>0.3</v>
      </c>
      <c r="U115" s="37"/>
      <c r="V115" s="37">
        <v>0.3</v>
      </c>
      <c r="W115" s="37"/>
      <c r="X115" s="37">
        <v>0.2</v>
      </c>
      <c r="Y115" s="37"/>
      <c r="Z115" s="37"/>
      <c r="AA115" s="37"/>
      <c r="AB115" s="37"/>
      <c r="AC115" s="37"/>
      <c r="AD115" s="37"/>
      <c r="AE115" s="37"/>
      <c r="AF115" s="37"/>
      <c r="AG115" s="37"/>
      <c r="AH115" s="37">
        <f t="shared" si="5"/>
        <v>1</v>
      </c>
      <c r="AI115" s="40">
        <f t="shared" si="5"/>
        <v>0</v>
      </c>
      <c r="AJ115" s="22" t="s">
        <v>321</v>
      </c>
      <c r="AK115" s="43" t="s">
        <v>78</v>
      </c>
      <c r="AL115" s="43" t="s">
        <v>78</v>
      </c>
      <c r="AM115" s="41" t="s">
        <v>42</v>
      </c>
      <c r="AN115" s="24" t="s">
        <v>322</v>
      </c>
      <c r="AO115" s="24" t="s">
        <v>323</v>
      </c>
      <c r="AP115" s="24" t="s">
        <v>225</v>
      </c>
      <c r="AQ115" s="72"/>
    </row>
    <row r="116" spans="1:43" s="42" customFormat="1" ht="69.75" hidden="1" customHeight="1">
      <c r="A116" s="38" t="s">
        <v>37</v>
      </c>
      <c r="B116" s="39" t="s">
        <v>38</v>
      </c>
      <c r="C116" s="39">
        <v>528</v>
      </c>
      <c r="D116" s="22" t="s">
        <v>324</v>
      </c>
      <c r="E116" s="45" t="s">
        <v>325</v>
      </c>
      <c r="F116" s="46">
        <v>44652</v>
      </c>
      <c r="G116" s="23">
        <v>44925</v>
      </c>
      <c r="H116" s="173"/>
      <c r="I116" s="37">
        <v>0.05</v>
      </c>
      <c r="J116" s="37"/>
      <c r="K116" s="37"/>
      <c r="L116" s="37"/>
      <c r="M116" s="37"/>
      <c r="N116" s="37"/>
      <c r="O116" s="37"/>
      <c r="P116" s="37">
        <v>0.33329999999999999</v>
      </c>
      <c r="Q116" s="37"/>
      <c r="R116" s="37"/>
      <c r="S116" s="37"/>
      <c r="T116" s="37"/>
      <c r="U116" s="37"/>
      <c r="V116" s="37"/>
      <c r="W116" s="37"/>
      <c r="X116" s="37"/>
      <c r="Y116" s="37"/>
      <c r="Z116" s="37">
        <v>0.33329999999999999</v>
      </c>
      <c r="AA116" s="37"/>
      <c r="AB116" s="37"/>
      <c r="AC116" s="37"/>
      <c r="AD116" s="37"/>
      <c r="AE116" s="37"/>
      <c r="AF116" s="37">
        <v>0.33329999999999999</v>
      </c>
      <c r="AG116" s="37"/>
      <c r="AH116" s="37">
        <f t="shared" si="5"/>
        <v>0.99990000000000001</v>
      </c>
      <c r="AI116" s="40">
        <f t="shared" si="5"/>
        <v>0</v>
      </c>
      <c r="AJ116" s="22" t="s">
        <v>326</v>
      </c>
      <c r="AK116" s="43" t="s">
        <v>78</v>
      </c>
      <c r="AL116" s="43" t="s">
        <v>78</v>
      </c>
      <c r="AM116" s="41" t="s">
        <v>234</v>
      </c>
      <c r="AN116" s="41" t="s">
        <v>261</v>
      </c>
      <c r="AO116" s="24" t="s">
        <v>236</v>
      </c>
      <c r="AP116" s="24" t="s">
        <v>225</v>
      </c>
      <c r="AQ116" s="72"/>
    </row>
    <row r="117" spans="1:43" s="42" customFormat="1" ht="58.5">
      <c r="A117" s="69" t="s">
        <v>37</v>
      </c>
      <c r="B117" s="70" t="s">
        <v>38</v>
      </c>
      <c r="C117" s="70">
        <v>528</v>
      </c>
      <c r="D117" s="71" t="s">
        <v>327</v>
      </c>
      <c r="E117" s="74" t="s">
        <v>328</v>
      </c>
      <c r="F117" s="94">
        <v>44593</v>
      </c>
      <c r="G117" s="81">
        <v>44681</v>
      </c>
      <c r="H117" s="173"/>
      <c r="I117" s="68">
        <v>0.15</v>
      </c>
      <c r="J117" s="68"/>
      <c r="K117" s="68"/>
      <c r="L117" s="68">
        <v>0.2</v>
      </c>
      <c r="M117" s="68"/>
      <c r="N117" s="68">
        <v>0.7</v>
      </c>
      <c r="O117" s="68"/>
      <c r="P117" s="68">
        <v>0.1</v>
      </c>
      <c r="Q117" s="68"/>
      <c r="R117" s="68"/>
      <c r="S117" s="68"/>
      <c r="T117" s="68"/>
      <c r="U117" s="68"/>
      <c r="V117" s="68"/>
      <c r="W117" s="68"/>
      <c r="X117" s="68"/>
      <c r="Y117" s="68"/>
      <c r="Z117" s="68"/>
      <c r="AA117" s="68"/>
      <c r="AB117" s="68"/>
      <c r="AC117" s="68"/>
      <c r="AD117" s="68"/>
      <c r="AE117" s="68"/>
      <c r="AF117" s="68"/>
      <c r="AG117" s="68"/>
      <c r="AH117" s="68">
        <f t="shared" si="5"/>
        <v>0.99999999999999989</v>
      </c>
      <c r="AI117" s="77">
        <f t="shared" si="5"/>
        <v>0</v>
      </c>
      <c r="AJ117" s="71" t="s">
        <v>329</v>
      </c>
      <c r="AK117" s="80" t="s">
        <v>78</v>
      </c>
      <c r="AL117" s="80" t="s">
        <v>78</v>
      </c>
      <c r="AM117" s="78" t="s">
        <v>312</v>
      </c>
      <c r="AN117" s="78" t="s">
        <v>400</v>
      </c>
      <c r="AO117" s="79" t="s">
        <v>313</v>
      </c>
      <c r="AP117" s="79" t="s">
        <v>225</v>
      </c>
      <c r="AQ117" s="72"/>
    </row>
    <row r="118" spans="1:43" s="42" customFormat="1" ht="71.25">
      <c r="A118" s="69" t="s">
        <v>37</v>
      </c>
      <c r="B118" s="70" t="s">
        <v>38</v>
      </c>
      <c r="C118" s="70">
        <v>528</v>
      </c>
      <c r="D118" s="71" t="s">
        <v>327</v>
      </c>
      <c r="E118" s="74" t="s">
        <v>328</v>
      </c>
      <c r="F118" s="94">
        <v>44593</v>
      </c>
      <c r="G118" s="93">
        <v>44712</v>
      </c>
      <c r="H118" s="173"/>
      <c r="I118" s="68">
        <v>0.15</v>
      </c>
      <c r="J118" s="68"/>
      <c r="K118" s="68"/>
      <c r="L118" s="76">
        <v>0.1</v>
      </c>
      <c r="M118" s="76"/>
      <c r="N118" s="76">
        <v>0.1</v>
      </c>
      <c r="O118" s="76"/>
      <c r="P118" s="76">
        <v>0.1</v>
      </c>
      <c r="Q118" s="76"/>
      <c r="R118" s="76">
        <v>0.7</v>
      </c>
      <c r="S118" s="68"/>
      <c r="T118" s="68"/>
      <c r="U118" s="68"/>
      <c r="V118" s="68"/>
      <c r="W118" s="68"/>
      <c r="X118" s="68"/>
      <c r="Y118" s="68"/>
      <c r="Z118" s="68"/>
      <c r="AA118" s="68"/>
      <c r="AB118" s="68"/>
      <c r="AC118" s="68"/>
      <c r="AD118" s="68"/>
      <c r="AE118" s="68"/>
      <c r="AF118" s="68"/>
      <c r="AG118" s="68"/>
      <c r="AH118" s="68">
        <f>+J118+L118+N118+P118+R118+T118+V118+X118+Z118+AB118+AD118+AF118</f>
        <v>1</v>
      </c>
      <c r="AI118" s="77">
        <f>+K118+M118+O118+Q118+S118+U118+W118+Y118+AA118+AC118+AE118+AG118</f>
        <v>0</v>
      </c>
      <c r="AJ118" s="71" t="s">
        <v>329</v>
      </c>
      <c r="AK118" s="80" t="s">
        <v>78</v>
      </c>
      <c r="AL118" s="80" t="s">
        <v>78</v>
      </c>
      <c r="AM118" s="78" t="s">
        <v>312</v>
      </c>
      <c r="AN118" s="78" t="s">
        <v>400</v>
      </c>
      <c r="AO118" s="79" t="s">
        <v>313</v>
      </c>
      <c r="AP118" s="79" t="s">
        <v>225</v>
      </c>
      <c r="AQ118" s="38" t="s">
        <v>910</v>
      </c>
    </row>
    <row r="119" spans="1:43" s="42" customFormat="1" ht="92.25" hidden="1" customHeight="1">
      <c r="A119" s="38" t="s">
        <v>37</v>
      </c>
      <c r="B119" s="39" t="s">
        <v>38</v>
      </c>
      <c r="C119" s="39">
        <v>528</v>
      </c>
      <c r="D119" s="22" t="s">
        <v>330</v>
      </c>
      <c r="E119" s="45" t="s">
        <v>331</v>
      </c>
      <c r="F119" s="46">
        <v>44564</v>
      </c>
      <c r="G119" s="23">
        <v>44925</v>
      </c>
      <c r="H119" s="173"/>
      <c r="I119" s="37">
        <v>0.15</v>
      </c>
      <c r="J119" s="37">
        <v>0.08</v>
      </c>
      <c r="K119" s="37"/>
      <c r="L119" s="37">
        <v>0.08</v>
      </c>
      <c r="M119" s="37"/>
      <c r="N119" s="37">
        <v>0.08</v>
      </c>
      <c r="O119" s="37"/>
      <c r="P119" s="37">
        <v>0.1</v>
      </c>
      <c r="Q119" s="37"/>
      <c r="R119" s="37">
        <v>0.08</v>
      </c>
      <c r="S119" s="37"/>
      <c r="T119" s="37">
        <v>0.08</v>
      </c>
      <c r="U119" s="37"/>
      <c r="V119" s="37">
        <v>0.08</v>
      </c>
      <c r="W119" s="37"/>
      <c r="X119" s="37">
        <v>0.1</v>
      </c>
      <c r="Y119" s="37"/>
      <c r="Z119" s="37">
        <v>0.08</v>
      </c>
      <c r="AA119" s="37"/>
      <c r="AB119" s="37">
        <v>0.08</v>
      </c>
      <c r="AC119" s="37"/>
      <c r="AD119" s="37">
        <v>0.08</v>
      </c>
      <c r="AE119" s="37"/>
      <c r="AF119" s="37">
        <v>0.08</v>
      </c>
      <c r="AG119" s="37"/>
      <c r="AH119" s="37">
        <f t="shared" si="5"/>
        <v>0.99999999999999978</v>
      </c>
      <c r="AI119" s="40">
        <f t="shared" si="5"/>
        <v>0</v>
      </c>
      <c r="AJ119" s="22" t="s">
        <v>329</v>
      </c>
      <c r="AK119" s="43" t="s">
        <v>78</v>
      </c>
      <c r="AL119" s="43" t="s">
        <v>78</v>
      </c>
      <c r="AM119" s="41" t="s">
        <v>312</v>
      </c>
      <c r="AN119" s="41" t="s">
        <v>400</v>
      </c>
      <c r="AO119" s="24" t="s">
        <v>313</v>
      </c>
      <c r="AP119" s="24" t="s">
        <v>225</v>
      </c>
      <c r="AQ119" s="72"/>
    </row>
    <row r="120" spans="1:43" s="42" customFormat="1" ht="73.5" hidden="1" customHeight="1">
      <c r="A120" s="38" t="s">
        <v>37</v>
      </c>
      <c r="B120" s="39" t="s">
        <v>38</v>
      </c>
      <c r="C120" s="39">
        <v>528</v>
      </c>
      <c r="D120" s="22" t="s">
        <v>332</v>
      </c>
      <c r="E120" s="45" t="s">
        <v>333</v>
      </c>
      <c r="F120" s="46">
        <v>44652</v>
      </c>
      <c r="G120" s="23">
        <v>44925</v>
      </c>
      <c r="H120" s="173"/>
      <c r="I120" s="37">
        <v>0.1</v>
      </c>
      <c r="J120" s="37"/>
      <c r="K120" s="37"/>
      <c r="L120" s="37"/>
      <c r="M120" s="37"/>
      <c r="N120" s="37"/>
      <c r="O120" s="37"/>
      <c r="P120" s="37">
        <v>0.5</v>
      </c>
      <c r="Q120" s="37"/>
      <c r="R120" s="37"/>
      <c r="S120" s="37"/>
      <c r="T120" s="37"/>
      <c r="U120" s="37"/>
      <c r="V120" s="37"/>
      <c r="W120" s="37"/>
      <c r="X120" s="37">
        <v>0.5</v>
      </c>
      <c r="Y120" s="37"/>
      <c r="Z120" s="37"/>
      <c r="AA120" s="37"/>
      <c r="AB120" s="37"/>
      <c r="AC120" s="37"/>
      <c r="AD120" s="37"/>
      <c r="AE120" s="37"/>
      <c r="AF120" s="37"/>
      <c r="AG120" s="37"/>
      <c r="AH120" s="37">
        <f t="shared" si="5"/>
        <v>1</v>
      </c>
      <c r="AI120" s="40">
        <f t="shared" si="5"/>
        <v>0</v>
      </c>
      <c r="AJ120" s="22" t="s">
        <v>334</v>
      </c>
      <c r="AK120" s="43" t="s">
        <v>78</v>
      </c>
      <c r="AL120" s="43" t="s">
        <v>78</v>
      </c>
      <c r="AM120" s="41" t="s">
        <v>234</v>
      </c>
      <c r="AN120" s="41" t="s">
        <v>261</v>
      </c>
      <c r="AO120" s="24" t="s">
        <v>236</v>
      </c>
      <c r="AP120" s="24" t="s">
        <v>225</v>
      </c>
      <c r="AQ120" s="72"/>
    </row>
    <row r="121" spans="1:43" s="42" customFormat="1" ht="81" hidden="1" customHeight="1">
      <c r="A121" s="38" t="s">
        <v>37</v>
      </c>
      <c r="B121" s="39" t="s">
        <v>38</v>
      </c>
      <c r="C121" s="39">
        <v>528</v>
      </c>
      <c r="D121" s="22" t="s">
        <v>335</v>
      </c>
      <c r="E121" s="45" t="s">
        <v>336</v>
      </c>
      <c r="F121" s="46">
        <v>44564</v>
      </c>
      <c r="G121" s="23">
        <v>44925</v>
      </c>
      <c r="H121" s="173"/>
      <c r="I121" s="37">
        <v>0.05</v>
      </c>
      <c r="J121" s="37">
        <v>0.08</v>
      </c>
      <c r="K121" s="37"/>
      <c r="L121" s="37">
        <v>0.08</v>
      </c>
      <c r="M121" s="37"/>
      <c r="N121" s="37">
        <v>0.08</v>
      </c>
      <c r="O121" s="37"/>
      <c r="P121" s="37">
        <v>0.1</v>
      </c>
      <c r="Q121" s="37"/>
      <c r="R121" s="37">
        <v>0.08</v>
      </c>
      <c r="S121" s="37"/>
      <c r="T121" s="37">
        <v>0.08</v>
      </c>
      <c r="U121" s="37"/>
      <c r="V121" s="37">
        <v>0.08</v>
      </c>
      <c r="W121" s="37"/>
      <c r="X121" s="37">
        <v>0.1</v>
      </c>
      <c r="Y121" s="37"/>
      <c r="Z121" s="37">
        <v>0.08</v>
      </c>
      <c r="AA121" s="37"/>
      <c r="AB121" s="37">
        <v>0.08</v>
      </c>
      <c r="AC121" s="37"/>
      <c r="AD121" s="37">
        <v>0.08</v>
      </c>
      <c r="AE121" s="37"/>
      <c r="AF121" s="37">
        <v>0.08</v>
      </c>
      <c r="AG121" s="37"/>
      <c r="AH121" s="37">
        <f t="shared" si="5"/>
        <v>0.99999999999999978</v>
      </c>
      <c r="AI121" s="40">
        <f t="shared" si="5"/>
        <v>0</v>
      </c>
      <c r="AJ121" s="22" t="s">
        <v>337</v>
      </c>
      <c r="AK121" s="43" t="s">
        <v>78</v>
      </c>
      <c r="AL121" s="43" t="s">
        <v>78</v>
      </c>
      <c r="AM121" s="41" t="s">
        <v>289</v>
      </c>
      <c r="AN121" s="41" t="s">
        <v>290</v>
      </c>
      <c r="AO121" s="24" t="s">
        <v>291</v>
      </c>
      <c r="AP121" s="24" t="s">
        <v>225</v>
      </c>
      <c r="AQ121" s="72"/>
    </row>
    <row r="122" spans="1:43" s="42" customFormat="1" ht="84.75" hidden="1" customHeight="1">
      <c r="A122" s="38" t="s">
        <v>37</v>
      </c>
      <c r="B122" s="39" t="s">
        <v>38</v>
      </c>
      <c r="C122" s="39">
        <v>528</v>
      </c>
      <c r="D122" s="22" t="s">
        <v>335</v>
      </c>
      <c r="E122" s="45" t="s">
        <v>338</v>
      </c>
      <c r="F122" s="46">
        <v>44652</v>
      </c>
      <c r="G122" s="23">
        <v>44711</v>
      </c>
      <c r="H122" s="173"/>
      <c r="I122" s="37">
        <v>0.15</v>
      </c>
      <c r="J122" s="37"/>
      <c r="K122" s="37"/>
      <c r="L122" s="37"/>
      <c r="M122" s="37"/>
      <c r="N122" s="37"/>
      <c r="O122" s="37"/>
      <c r="P122" s="37">
        <v>0.3</v>
      </c>
      <c r="Q122" s="37"/>
      <c r="R122" s="37">
        <v>0.7</v>
      </c>
      <c r="S122" s="37"/>
      <c r="T122" s="37"/>
      <c r="U122" s="37"/>
      <c r="V122" s="37"/>
      <c r="W122" s="37"/>
      <c r="X122" s="37"/>
      <c r="Y122" s="37"/>
      <c r="Z122" s="37"/>
      <c r="AA122" s="37"/>
      <c r="AB122" s="37"/>
      <c r="AC122" s="37"/>
      <c r="AD122" s="37"/>
      <c r="AE122" s="37"/>
      <c r="AF122" s="37"/>
      <c r="AG122" s="37"/>
      <c r="AH122" s="37">
        <f t="shared" si="5"/>
        <v>1</v>
      </c>
      <c r="AI122" s="40">
        <f t="shared" si="5"/>
        <v>0</v>
      </c>
      <c r="AJ122" s="22" t="s">
        <v>339</v>
      </c>
      <c r="AK122" s="43" t="s">
        <v>78</v>
      </c>
      <c r="AL122" s="43" t="s">
        <v>78</v>
      </c>
      <c r="AM122" s="41" t="s">
        <v>234</v>
      </c>
      <c r="AN122" s="41" t="s">
        <v>261</v>
      </c>
      <c r="AO122" s="24" t="s">
        <v>236</v>
      </c>
      <c r="AP122" s="24" t="s">
        <v>225</v>
      </c>
      <c r="AQ122" s="72"/>
    </row>
    <row r="123" spans="1:43" s="42" customFormat="1" ht="79.5" hidden="1" customHeight="1">
      <c r="A123" s="38" t="s">
        <v>37</v>
      </c>
      <c r="B123" s="39" t="s">
        <v>38</v>
      </c>
      <c r="C123" s="39">
        <v>528</v>
      </c>
      <c r="D123" s="22" t="s">
        <v>340</v>
      </c>
      <c r="E123" s="45" t="s">
        <v>341</v>
      </c>
      <c r="F123" s="46">
        <v>44652</v>
      </c>
      <c r="G123" s="23">
        <v>44895</v>
      </c>
      <c r="H123" s="173">
        <f>+I123+I124+I125+I126+I127+I128+I129</f>
        <v>1</v>
      </c>
      <c r="I123" s="37">
        <v>0.1</v>
      </c>
      <c r="J123" s="37"/>
      <c r="K123" s="37"/>
      <c r="L123" s="37"/>
      <c r="M123" s="37"/>
      <c r="N123" s="37"/>
      <c r="O123" s="37"/>
      <c r="P123" s="37">
        <v>0.33329999999999999</v>
      </c>
      <c r="Q123" s="37"/>
      <c r="R123" s="37"/>
      <c r="S123" s="37"/>
      <c r="T123" s="37"/>
      <c r="U123" s="37"/>
      <c r="V123" s="37">
        <v>0.33329999999999999</v>
      </c>
      <c r="W123" s="37"/>
      <c r="X123" s="37"/>
      <c r="Y123" s="37"/>
      <c r="Z123" s="37"/>
      <c r="AA123" s="37"/>
      <c r="AB123" s="37"/>
      <c r="AC123" s="37"/>
      <c r="AD123" s="37">
        <v>0.33329999999999999</v>
      </c>
      <c r="AE123" s="37"/>
      <c r="AF123" s="37"/>
      <c r="AG123" s="37"/>
      <c r="AH123" s="37">
        <f t="shared" si="5"/>
        <v>0.99990000000000001</v>
      </c>
      <c r="AI123" s="40">
        <f t="shared" si="5"/>
        <v>0</v>
      </c>
      <c r="AJ123" s="22" t="s">
        <v>342</v>
      </c>
      <c r="AK123" s="43" t="s">
        <v>78</v>
      </c>
      <c r="AL123" s="43" t="s">
        <v>78</v>
      </c>
      <c r="AM123" s="41" t="s">
        <v>42</v>
      </c>
      <c r="AN123" s="41" t="s">
        <v>322</v>
      </c>
      <c r="AO123" s="24" t="s">
        <v>323</v>
      </c>
      <c r="AP123" s="24" t="s">
        <v>225</v>
      </c>
      <c r="AQ123" s="72"/>
    </row>
    <row r="124" spans="1:43" s="42" customFormat="1" ht="75" hidden="1" customHeight="1">
      <c r="A124" s="38" t="s">
        <v>37</v>
      </c>
      <c r="B124" s="39" t="s">
        <v>38</v>
      </c>
      <c r="C124" s="39">
        <v>528</v>
      </c>
      <c r="D124" s="22" t="s">
        <v>343</v>
      </c>
      <c r="E124" s="45" t="s">
        <v>344</v>
      </c>
      <c r="F124" s="46">
        <v>44652</v>
      </c>
      <c r="G124" s="23">
        <v>44925</v>
      </c>
      <c r="H124" s="173"/>
      <c r="I124" s="37">
        <v>0.1</v>
      </c>
      <c r="J124" s="37"/>
      <c r="K124" s="37"/>
      <c r="L124" s="37"/>
      <c r="M124" s="37"/>
      <c r="N124" s="37"/>
      <c r="O124" s="37"/>
      <c r="P124" s="37">
        <v>0.33329999999999999</v>
      </c>
      <c r="Q124" s="37"/>
      <c r="R124" s="37"/>
      <c r="S124" s="37"/>
      <c r="T124" s="37"/>
      <c r="U124" s="37"/>
      <c r="V124" s="37"/>
      <c r="W124" s="37"/>
      <c r="X124" s="37">
        <v>0.33329999999999999</v>
      </c>
      <c r="Y124" s="37"/>
      <c r="Z124" s="37"/>
      <c r="AA124" s="37"/>
      <c r="AB124" s="37"/>
      <c r="AC124" s="37"/>
      <c r="AD124" s="37"/>
      <c r="AE124" s="37"/>
      <c r="AF124" s="37">
        <v>0.33329999999999999</v>
      </c>
      <c r="AG124" s="37"/>
      <c r="AH124" s="37">
        <f t="shared" si="5"/>
        <v>0.99990000000000001</v>
      </c>
      <c r="AI124" s="40">
        <f t="shared" si="5"/>
        <v>0</v>
      </c>
      <c r="AJ124" s="22" t="s">
        <v>345</v>
      </c>
      <c r="AK124" s="43" t="s">
        <v>78</v>
      </c>
      <c r="AL124" s="43" t="s">
        <v>78</v>
      </c>
      <c r="AM124" s="41" t="s">
        <v>42</v>
      </c>
      <c r="AN124" s="41" t="s">
        <v>322</v>
      </c>
      <c r="AO124" s="24" t="s">
        <v>323</v>
      </c>
      <c r="AP124" s="24" t="s">
        <v>225</v>
      </c>
      <c r="AQ124" s="72"/>
    </row>
    <row r="125" spans="1:43" s="42" customFormat="1" ht="88.5" hidden="1" customHeight="1">
      <c r="A125" s="38" t="s">
        <v>37</v>
      </c>
      <c r="B125" s="39" t="s">
        <v>38</v>
      </c>
      <c r="C125" s="39">
        <v>528</v>
      </c>
      <c r="D125" s="22" t="s">
        <v>343</v>
      </c>
      <c r="E125" s="45" t="s">
        <v>868</v>
      </c>
      <c r="F125" s="46">
        <v>44652</v>
      </c>
      <c r="G125" s="23">
        <v>44681</v>
      </c>
      <c r="H125" s="173"/>
      <c r="I125" s="37">
        <v>0.2</v>
      </c>
      <c r="J125" s="37"/>
      <c r="K125" s="37"/>
      <c r="L125" s="37"/>
      <c r="M125" s="37"/>
      <c r="N125" s="37"/>
      <c r="O125" s="37"/>
      <c r="P125" s="37">
        <v>1</v>
      </c>
      <c r="Q125" s="37"/>
      <c r="R125" s="37"/>
      <c r="S125" s="37"/>
      <c r="T125" s="37"/>
      <c r="U125" s="37"/>
      <c r="V125" s="37"/>
      <c r="W125" s="37"/>
      <c r="X125" s="37"/>
      <c r="Y125" s="37"/>
      <c r="Z125" s="37"/>
      <c r="AA125" s="37"/>
      <c r="AB125" s="37"/>
      <c r="AC125" s="37"/>
      <c r="AD125" s="37"/>
      <c r="AE125" s="37"/>
      <c r="AF125" s="37"/>
      <c r="AG125" s="37"/>
      <c r="AH125" s="37">
        <f t="shared" si="5"/>
        <v>1</v>
      </c>
      <c r="AI125" s="40">
        <f t="shared" si="5"/>
        <v>0</v>
      </c>
      <c r="AJ125" s="22" t="s">
        <v>869</v>
      </c>
      <c r="AK125" s="43" t="s">
        <v>78</v>
      </c>
      <c r="AL125" s="43" t="s">
        <v>78</v>
      </c>
      <c r="AM125" s="41" t="s">
        <v>42</v>
      </c>
      <c r="AN125" s="41" t="s">
        <v>322</v>
      </c>
      <c r="AO125" s="24" t="s">
        <v>323</v>
      </c>
      <c r="AP125" s="24" t="s">
        <v>225</v>
      </c>
      <c r="AQ125" s="72"/>
    </row>
    <row r="126" spans="1:43" s="42" customFormat="1" ht="86.25" hidden="1" customHeight="1">
      <c r="A126" s="38" t="s">
        <v>37</v>
      </c>
      <c r="B126" s="39" t="s">
        <v>38</v>
      </c>
      <c r="C126" s="39">
        <v>528</v>
      </c>
      <c r="D126" s="22" t="s">
        <v>346</v>
      </c>
      <c r="E126" s="45" t="s">
        <v>347</v>
      </c>
      <c r="F126" s="46">
        <v>44564</v>
      </c>
      <c r="G126" s="23">
        <v>44925</v>
      </c>
      <c r="H126" s="173"/>
      <c r="I126" s="37">
        <v>0.1</v>
      </c>
      <c r="J126" s="37"/>
      <c r="K126" s="37"/>
      <c r="L126" s="37">
        <v>0.25</v>
      </c>
      <c r="M126" s="37"/>
      <c r="N126" s="37"/>
      <c r="O126" s="37"/>
      <c r="P126" s="37"/>
      <c r="Q126" s="37"/>
      <c r="R126" s="37">
        <v>0.25</v>
      </c>
      <c r="S126" s="37"/>
      <c r="T126" s="37"/>
      <c r="U126" s="37"/>
      <c r="V126" s="37"/>
      <c r="W126" s="37"/>
      <c r="X126" s="37">
        <v>0.25</v>
      </c>
      <c r="Y126" s="37"/>
      <c r="Z126" s="37"/>
      <c r="AA126" s="37"/>
      <c r="AB126" s="37"/>
      <c r="AC126" s="37"/>
      <c r="AD126" s="37">
        <v>0.25</v>
      </c>
      <c r="AE126" s="37"/>
      <c r="AF126" s="37"/>
      <c r="AG126" s="37"/>
      <c r="AH126" s="37">
        <f t="shared" si="5"/>
        <v>1</v>
      </c>
      <c r="AI126" s="40">
        <f t="shared" si="5"/>
        <v>0</v>
      </c>
      <c r="AJ126" s="22" t="s">
        <v>334</v>
      </c>
      <c r="AK126" s="43" t="s">
        <v>78</v>
      </c>
      <c r="AL126" s="43" t="s">
        <v>78</v>
      </c>
      <c r="AM126" s="41" t="s">
        <v>42</v>
      </c>
      <c r="AN126" s="41" t="s">
        <v>322</v>
      </c>
      <c r="AO126" s="24" t="s">
        <v>323</v>
      </c>
      <c r="AP126" s="24" t="s">
        <v>225</v>
      </c>
      <c r="AQ126" s="72"/>
    </row>
    <row r="127" spans="1:43" s="42" customFormat="1" ht="79.5" hidden="1" customHeight="1">
      <c r="A127" s="38" t="s">
        <v>37</v>
      </c>
      <c r="B127" s="39" t="s">
        <v>38</v>
      </c>
      <c r="C127" s="39">
        <v>528</v>
      </c>
      <c r="D127" s="22" t="s">
        <v>348</v>
      </c>
      <c r="E127" s="45" t="s">
        <v>349</v>
      </c>
      <c r="F127" s="46">
        <v>44621</v>
      </c>
      <c r="G127" s="23">
        <v>44925</v>
      </c>
      <c r="H127" s="173"/>
      <c r="I127" s="37">
        <v>0.2</v>
      </c>
      <c r="J127" s="37"/>
      <c r="K127" s="37"/>
      <c r="L127" s="37"/>
      <c r="M127" s="37"/>
      <c r="N127" s="37">
        <v>0.25</v>
      </c>
      <c r="O127" s="37"/>
      <c r="P127" s="37"/>
      <c r="Q127" s="37"/>
      <c r="R127" s="37"/>
      <c r="S127" s="37"/>
      <c r="T127" s="37">
        <v>0.25</v>
      </c>
      <c r="U127" s="37"/>
      <c r="V127" s="37"/>
      <c r="W127" s="37"/>
      <c r="X127" s="37"/>
      <c r="Y127" s="37"/>
      <c r="Z127" s="37">
        <v>0.25</v>
      </c>
      <c r="AA127" s="37"/>
      <c r="AB127" s="37"/>
      <c r="AC127" s="37"/>
      <c r="AD127" s="37"/>
      <c r="AE127" s="37"/>
      <c r="AF127" s="37">
        <v>0.25</v>
      </c>
      <c r="AG127" s="37"/>
      <c r="AH127" s="37">
        <f t="shared" si="5"/>
        <v>1</v>
      </c>
      <c r="AI127" s="40">
        <f t="shared" si="5"/>
        <v>0</v>
      </c>
      <c r="AJ127" s="22" t="s">
        <v>350</v>
      </c>
      <c r="AK127" s="43" t="s">
        <v>78</v>
      </c>
      <c r="AL127" s="43" t="s">
        <v>78</v>
      </c>
      <c r="AM127" s="41" t="s">
        <v>42</v>
      </c>
      <c r="AN127" s="41" t="s">
        <v>322</v>
      </c>
      <c r="AO127" s="24" t="s">
        <v>323</v>
      </c>
      <c r="AP127" s="24" t="s">
        <v>225</v>
      </c>
      <c r="AQ127" s="72"/>
    </row>
    <row r="128" spans="1:43" s="42" customFormat="1" ht="85.5" hidden="1">
      <c r="A128" s="38" t="s">
        <v>37</v>
      </c>
      <c r="B128" s="39" t="s">
        <v>38</v>
      </c>
      <c r="C128" s="39">
        <v>528</v>
      </c>
      <c r="D128" s="22" t="s">
        <v>348</v>
      </c>
      <c r="E128" s="45" t="s">
        <v>351</v>
      </c>
      <c r="F128" s="46">
        <v>44564</v>
      </c>
      <c r="G128" s="23">
        <v>44925</v>
      </c>
      <c r="H128" s="173"/>
      <c r="I128" s="37">
        <v>0.1</v>
      </c>
      <c r="J128" s="37"/>
      <c r="K128" s="37"/>
      <c r="L128" s="37"/>
      <c r="M128" s="37"/>
      <c r="N128" s="37"/>
      <c r="O128" s="37"/>
      <c r="P128" s="37">
        <v>0.33329999999999999</v>
      </c>
      <c r="Q128" s="37"/>
      <c r="R128" s="37"/>
      <c r="S128" s="37"/>
      <c r="T128" s="37"/>
      <c r="U128" s="37"/>
      <c r="V128" s="37">
        <v>0.33329999999999999</v>
      </c>
      <c r="W128" s="37"/>
      <c r="X128" s="37"/>
      <c r="Y128" s="37"/>
      <c r="Z128" s="37"/>
      <c r="AA128" s="37"/>
      <c r="AB128" s="37">
        <v>0.33329999999999999</v>
      </c>
      <c r="AC128" s="37"/>
      <c r="AD128" s="37"/>
      <c r="AE128" s="37"/>
      <c r="AF128" s="37"/>
      <c r="AG128" s="37"/>
      <c r="AH128" s="37">
        <f t="shared" si="5"/>
        <v>0.99990000000000001</v>
      </c>
      <c r="AI128" s="40">
        <f t="shared" si="5"/>
        <v>0</v>
      </c>
      <c r="AJ128" s="22" t="s">
        <v>334</v>
      </c>
      <c r="AK128" s="43" t="s">
        <v>78</v>
      </c>
      <c r="AL128" s="43" t="s">
        <v>78</v>
      </c>
      <c r="AM128" s="41" t="s">
        <v>42</v>
      </c>
      <c r="AN128" s="41" t="s">
        <v>322</v>
      </c>
      <c r="AO128" s="24" t="s">
        <v>323</v>
      </c>
      <c r="AP128" s="24" t="s">
        <v>225</v>
      </c>
      <c r="AQ128" s="72"/>
    </row>
    <row r="129" spans="1:43" s="42" customFormat="1" ht="57" hidden="1">
      <c r="A129" s="38" t="s">
        <v>37</v>
      </c>
      <c r="B129" s="39" t="s">
        <v>38</v>
      </c>
      <c r="C129" s="39">
        <v>528</v>
      </c>
      <c r="D129" s="22" t="s">
        <v>352</v>
      </c>
      <c r="E129" s="45" t="s">
        <v>353</v>
      </c>
      <c r="F129" s="46">
        <v>44621</v>
      </c>
      <c r="G129" s="23">
        <v>44925</v>
      </c>
      <c r="H129" s="173"/>
      <c r="I129" s="37">
        <v>0.2</v>
      </c>
      <c r="J129" s="37"/>
      <c r="K129" s="37"/>
      <c r="L129" s="37"/>
      <c r="M129" s="37"/>
      <c r="N129" s="37">
        <v>0.25</v>
      </c>
      <c r="O129" s="37"/>
      <c r="P129" s="37"/>
      <c r="Q129" s="37"/>
      <c r="R129" s="37"/>
      <c r="S129" s="37"/>
      <c r="T129" s="37">
        <v>0.25</v>
      </c>
      <c r="U129" s="37"/>
      <c r="V129" s="37"/>
      <c r="W129" s="37"/>
      <c r="X129" s="37"/>
      <c r="Y129" s="37"/>
      <c r="Z129" s="37">
        <v>0.25</v>
      </c>
      <c r="AA129" s="37"/>
      <c r="AB129" s="37"/>
      <c r="AC129" s="37"/>
      <c r="AD129" s="37"/>
      <c r="AE129" s="37"/>
      <c r="AF129" s="37">
        <v>0.25</v>
      </c>
      <c r="AG129" s="37"/>
      <c r="AH129" s="37">
        <f t="shared" si="5"/>
        <v>1</v>
      </c>
      <c r="AI129" s="40">
        <f t="shared" si="5"/>
        <v>0</v>
      </c>
      <c r="AJ129" s="22" t="s">
        <v>354</v>
      </c>
      <c r="AK129" s="43" t="s">
        <v>78</v>
      </c>
      <c r="AL129" s="43" t="s">
        <v>78</v>
      </c>
      <c r="AM129" s="41" t="s">
        <v>42</v>
      </c>
      <c r="AN129" s="41" t="s">
        <v>322</v>
      </c>
      <c r="AO129" s="24" t="s">
        <v>323</v>
      </c>
      <c r="AP129" s="24" t="s">
        <v>225</v>
      </c>
      <c r="AQ129" s="72"/>
    </row>
    <row r="130" spans="1:43" s="42" customFormat="1" ht="58.5" hidden="1">
      <c r="A130" s="38" t="s">
        <v>37</v>
      </c>
      <c r="B130" s="39" t="s">
        <v>38</v>
      </c>
      <c r="C130" s="39">
        <v>528</v>
      </c>
      <c r="D130" s="22" t="s">
        <v>355</v>
      </c>
      <c r="E130" s="45" t="s">
        <v>356</v>
      </c>
      <c r="F130" s="46">
        <v>44652</v>
      </c>
      <c r="G130" s="23">
        <v>44681</v>
      </c>
      <c r="H130" s="173">
        <f>+I130+I131+I132+I133+I134+I135+I136+I137+I138+I139+I140+I141</f>
        <v>1.0000000000000002</v>
      </c>
      <c r="I130" s="37">
        <v>0.1</v>
      </c>
      <c r="J130" s="37"/>
      <c r="K130" s="37"/>
      <c r="L130" s="37"/>
      <c r="M130" s="37"/>
      <c r="N130" s="37"/>
      <c r="O130" s="37"/>
      <c r="P130" s="37">
        <v>1</v>
      </c>
      <c r="Q130" s="37"/>
      <c r="R130" s="37"/>
      <c r="S130" s="37"/>
      <c r="T130" s="37"/>
      <c r="U130" s="37"/>
      <c r="V130" s="37"/>
      <c r="W130" s="37"/>
      <c r="X130" s="37"/>
      <c r="Y130" s="37"/>
      <c r="Z130" s="37"/>
      <c r="AA130" s="37"/>
      <c r="AB130" s="37"/>
      <c r="AC130" s="37"/>
      <c r="AD130" s="37"/>
      <c r="AE130" s="37"/>
      <c r="AF130" s="37"/>
      <c r="AG130" s="37"/>
      <c r="AH130" s="37">
        <f t="shared" ref="AH130:AI146" si="6">+J130+L130+N130+P130+R130+T130+V130+X130+Z130+AB130+AD130+AF130</f>
        <v>1</v>
      </c>
      <c r="AI130" s="40">
        <f t="shared" si="6"/>
        <v>0</v>
      </c>
      <c r="AJ130" s="22" t="s">
        <v>357</v>
      </c>
      <c r="AK130" s="43" t="s">
        <v>78</v>
      </c>
      <c r="AL130" s="43" t="s">
        <v>78</v>
      </c>
      <c r="AM130" s="41" t="s">
        <v>42</v>
      </c>
      <c r="AN130" s="41" t="s">
        <v>56</v>
      </c>
      <c r="AO130" s="24" t="s">
        <v>323</v>
      </c>
      <c r="AP130" s="24" t="s">
        <v>225</v>
      </c>
      <c r="AQ130" s="72"/>
    </row>
    <row r="131" spans="1:43" s="42" customFormat="1" ht="58.5" hidden="1">
      <c r="A131" s="38" t="s">
        <v>37</v>
      </c>
      <c r="B131" s="39" t="s">
        <v>38</v>
      </c>
      <c r="C131" s="39">
        <v>528</v>
      </c>
      <c r="D131" s="22" t="s">
        <v>355</v>
      </c>
      <c r="E131" s="45" t="s">
        <v>358</v>
      </c>
      <c r="F131" s="46">
        <v>44564</v>
      </c>
      <c r="G131" s="23">
        <v>44925</v>
      </c>
      <c r="H131" s="173"/>
      <c r="I131" s="37">
        <v>0.1</v>
      </c>
      <c r="J131" s="37"/>
      <c r="K131" s="37"/>
      <c r="L131" s="37">
        <v>0.25</v>
      </c>
      <c r="M131" s="37"/>
      <c r="N131" s="37"/>
      <c r="O131" s="37"/>
      <c r="P131" s="37"/>
      <c r="Q131" s="37"/>
      <c r="R131" s="37">
        <v>0.25</v>
      </c>
      <c r="S131" s="37"/>
      <c r="T131" s="37"/>
      <c r="U131" s="37"/>
      <c r="V131" s="37"/>
      <c r="W131" s="37"/>
      <c r="X131" s="37">
        <v>0.25</v>
      </c>
      <c r="Y131" s="37"/>
      <c r="Z131" s="37"/>
      <c r="AA131" s="37"/>
      <c r="AB131" s="37"/>
      <c r="AC131" s="37"/>
      <c r="AD131" s="37"/>
      <c r="AE131" s="37"/>
      <c r="AF131" s="37">
        <v>0.25</v>
      </c>
      <c r="AG131" s="37"/>
      <c r="AH131" s="37">
        <f t="shared" si="6"/>
        <v>1</v>
      </c>
      <c r="AI131" s="40">
        <f t="shared" si="6"/>
        <v>0</v>
      </c>
      <c r="AJ131" s="22" t="s">
        <v>334</v>
      </c>
      <c r="AK131" s="43" t="s">
        <v>78</v>
      </c>
      <c r="AL131" s="43" t="s">
        <v>78</v>
      </c>
      <c r="AM131" s="41" t="s">
        <v>234</v>
      </c>
      <c r="AN131" s="41" t="s">
        <v>261</v>
      </c>
      <c r="AO131" s="24" t="s">
        <v>236</v>
      </c>
      <c r="AP131" s="24" t="s">
        <v>225</v>
      </c>
      <c r="AQ131" s="72"/>
    </row>
    <row r="132" spans="1:43" s="42" customFormat="1" ht="191.25" hidden="1" customHeight="1">
      <c r="A132" s="38" t="s">
        <v>37</v>
      </c>
      <c r="B132" s="39" t="s">
        <v>38</v>
      </c>
      <c r="C132" s="39">
        <v>528</v>
      </c>
      <c r="D132" s="22" t="s">
        <v>355</v>
      </c>
      <c r="E132" s="45" t="s">
        <v>359</v>
      </c>
      <c r="F132" s="46">
        <v>44652</v>
      </c>
      <c r="G132" s="23">
        <v>44925</v>
      </c>
      <c r="H132" s="173"/>
      <c r="I132" s="37">
        <v>0.2</v>
      </c>
      <c r="J132" s="37"/>
      <c r="K132" s="37"/>
      <c r="L132" s="37"/>
      <c r="M132" s="37"/>
      <c r="N132" s="37"/>
      <c r="O132" s="37"/>
      <c r="P132" s="37">
        <v>0.33329999999999999</v>
      </c>
      <c r="Q132" s="37"/>
      <c r="R132" s="37"/>
      <c r="S132" s="37"/>
      <c r="T132" s="37"/>
      <c r="U132" s="37"/>
      <c r="V132" s="37"/>
      <c r="W132" s="37"/>
      <c r="X132" s="37">
        <v>0.33329999999999999</v>
      </c>
      <c r="Y132" s="37"/>
      <c r="Z132" s="37"/>
      <c r="AA132" s="37"/>
      <c r="AB132" s="37"/>
      <c r="AC132" s="37"/>
      <c r="AD132" s="37"/>
      <c r="AE132" s="37"/>
      <c r="AF132" s="37">
        <v>0.33329999999999999</v>
      </c>
      <c r="AG132" s="37"/>
      <c r="AH132" s="37">
        <f t="shared" si="6"/>
        <v>0.99990000000000001</v>
      </c>
      <c r="AI132" s="40">
        <f t="shared" si="6"/>
        <v>0</v>
      </c>
      <c r="AJ132" s="22" t="s">
        <v>360</v>
      </c>
      <c r="AK132" s="43" t="s">
        <v>78</v>
      </c>
      <c r="AL132" s="43" t="s">
        <v>78</v>
      </c>
      <c r="AM132" s="41" t="s">
        <v>234</v>
      </c>
      <c r="AN132" s="41" t="s">
        <v>361</v>
      </c>
      <c r="AO132" s="24" t="s">
        <v>236</v>
      </c>
      <c r="AP132" s="24" t="s">
        <v>225</v>
      </c>
      <c r="AQ132" s="72"/>
    </row>
    <row r="133" spans="1:43" s="42" customFormat="1" ht="191.25" customHeight="1">
      <c r="A133" s="91" t="s">
        <v>37</v>
      </c>
      <c r="B133" s="87" t="s">
        <v>38</v>
      </c>
      <c r="C133" s="87">
        <v>528</v>
      </c>
      <c r="D133" s="92" t="s">
        <v>919</v>
      </c>
      <c r="E133" s="91" t="s">
        <v>918</v>
      </c>
      <c r="F133" s="103">
        <v>44774</v>
      </c>
      <c r="G133" s="93">
        <v>44834</v>
      </c>
      <c r="H133" s="173"/>
      <c r="I133" s="68">
        <v>0.1</v>
      </c>
      <c r="J133" s="68"/>
      <c r="K133" s="68"/>
      <c r="L133" s="68"/>
      <c r="M133" s="68"/>
      <c r="N133" s="68"/>
      <c r="O133" s="68"/>
      <c r="P133" s="68"/>
      <c r="Q133" s="68"/>
      <c r="R133" s="68"/>
      <c r="S133" s="68"/>
      <c r="T133" s="68"/>
      <c r="U133" s="68"/>
      <c r="V133" s="68"/>
      <c r="W133" s="68"/>
      <c r="X133" s="76">
        <v>0.5</v>
      </c>
      <c r="Y133" s="76"/>
      <c r="Z133" s="76">
        <v>0.5</v>
      </c>
      <c r="AA133" s="68"/>
      <c r="AB133" s="68"/>
      <c r="AC133" s="68"/>
      <c r="AD133" s="68"/>
      <c r="AE133" s="68"/>
      <c r="AF133" s="68"/>
      <c r="AG133" s="68"/>
      <c r="AH133" s="68">
        <f>+J133+L133+N133+P133+R133+T133+V133+X133+Z133+AB133+AD133+AF133</f>
        <v>1</v>
      </c>
      <c r="AI133" s="77">
        <f>+K133+M133+O133+Q133+S133+U133+W133+Y133+AA133+AC133+AE133+AG133</f>
        <v>0</v>
      </c>
      <c r="AJ133" s="92" t="s">
        <v>920</v>
      </c>
      <c r="AK133" s="80" t="s">
        <v>78</v>
      </c>
      <c r="AL133" s="80" t="s">
        <v>78</v>
      </c>
      <c r="AM133" s="88" t="s">
        <v>921</v>
      </c>
      <c r="AN133" s="88" t="s">
        <v>922</v>
      </c>
      <c r="AO133" s="89" t="s">
        <v>303</v>
      </c>
      <c r="AP133" s="89" t="s">
        <v>225</v>
      </c>
      <c r="AQ133" s="82" t="s">
        <v>923</v>
      </c>
    </row>
    <row r="134" spans="1:43" s="42" customFormat="1" ht="98.25" hidden="1" customHeight="1">
      <c r="A134" s="38" t="s">
        <v>37</v>
      </c>
      <c r="B134" s="39" t="s">
        <v>38</v>
      </c>
      <c r="C134" s="39">
        <v>528</v>
      </c>
      <c r="D134" s="22" t="s">
        <v>362</v>
      </c>
      <c r="E134" s="45" t="s">
        <v>363</v>
      </c>
      <c r="F134" s="46">
        <v>44682</v>
      </c>
      <c r="G134" s="23">
        <v>44834</v>
      </c>
      <c r="H134" s="173"/>
      <c r="I134" s="37">
        <v>0.05</v>
      </c>
      <c r="J134" s="37"/>
      <c r="K134" s="37"/>
      <c r="L134" s="37"/>
      <c r="M134" s="37"/>
      <c r="N134" s="37"/>
      <c r="O134" s="37"/>
      <c r="P134" s="37"/>
      <c r="Q134" s="37"/>
      <c r="R134" s="37">
        <v>0.5</v>
      </c>
      <c r="S134" s="37"/>
      <c r="T134" s="37"/>
      <c r="U134" s="37"/>
      <c r="V134" s="37"/>
      <c r="W134" s="37"/>
      <c r="X134" s="37"/>
      <c r="Y134" s="37"/>
      <c r="Z134" s="37">
        <v>0.5</v>
      </c>
      <c r="AA134" s="37"/>
      <c r="AB134" s="37"/>
      <c r="AC134" s="37"/>
      <c r="AD134" s="37"/>
      <c r="AE134" s="37"/>
      <c r="AF134" s="37"/>
      <c r="AG134" s="37"/>
      <c r="AH134" s="37">
        <f t="shared" si="6"/>
        <v>1</v>
      </c>
      <c r="AI134" s="40">
        <f t="shared" si="6"/>
        <v>0</v>
      </c>
      <c r="AJ134" s="22" t="s">
        <v>364</v>
      </c>
      <c r="AK134" s="43" t="s">
        <v>78</v>
      </c>
      <c r="AL134" s="43" t="s">
        <v>78</v>
      </c>
      <c r="AM134" s="41" t="s">
        <v>289</v>
      </c>
      <c r="AN134" s="41" t="s">
        <v>290</v>
      </c>
      <c r="AO134" s="24" t="s">
        <v>291</v>
      </c>
      <c r="AP134" s="24" t="s">
        <v>225</v>
      </c>
      <c r="AQ134" s="72"/>
    </row>
    <row r="135" spans="1:43" s="42" customFormat="1" ht="72.75" hidden="1">
      <c r="A135" s="38" t="s">
        <v>37</v>
      </c>
      <c r="B135" s="39" t="s">
        <v>38</v>
      </c>
      <c r="C135" s="39">
        <v>528</v>
      </c>
      <c r="D135" s="22" t="s">
        <v>365</v>
      </c>
      <c r="E135" s="45" t="s">
        <v>366</v>
      </c>
      <c r="F135" s="47">
        <v>44835</v>
      </c>
      <c r="G135" s="47">
        <v>44895</v>
      </c>
      <c r="H135" s="173"/>
      <c r="I135" s="37">
        <v>0.05</v>
      </c>
      <c r="J135" s="37"/>
      <c r="K135" s="37"/>
      <c r="L135" s="37"/>
      <c r="M135" s="37"/>
      <c r="N135" s="37"/>
      <c r="O135" s="37"/>
      <c r="P135" s="37"/>
      <c r="Q135" s="37"/>
      <c r="R135" s="37"/>
      <c r="S135" s="37"/>
      <c r="T135" s="37"/>
      <c r="U135" s="37"/>
      <c r="V135" s="37"/>
      <c r="W135" s="37"/>
      <c r="X135" s="37"/>
      <c r="Y135" s="37"/>
      <c r="Z135" s="37"/>
      <c r="AA135" s="37"/>
      <c r="AB135" s="37">
        <v>0.3</v>
      </c>
      <c r="AC135" s="37"/>
      <c r="AD135" s="37">
        <v>0.7</v>
      </c>
      <c r="AE135" s="37"/>
      <c r="AF135" s="37"/>
      <c r="AG135" s="37"/>
      <c r="AH135" s="37">
        <f t="shared" si="6"/>
        <v>1</v>
      </c>
      <c r="AI135" s="40">
        <f t="shared" si="6"/>
        <v>0</v>
      </c>
      <c r="AJ135" s="22" t="s">
        <v>367</v>
      </c>
      <c r="AK135" s="43" t="s">
        <v>78</v>
      </c>
      <c r="AL135" s="43" t="s">
        <v>78</v>
      </c>
      <c r="AM135" s="41" t="s">
        <v>42</v>
      </c>
      <c r="AN135" s="41" t="s">
        <v>56</v>
      </c>
      <c r="AO135" s="24" t="s">
        <v>323</v>
      </c>
      <c r="AP135" s="24" t="s">
        <v>225</v>
      </c>
      <c r="AQ135" s="72"/>
    </row>
    <row r="136" spans="1:43" s="42" customFormat="1" ht="72.75" hidden="1">
      <c r="A136" s="38" t="s">
        <v>37</v>
      </c>
      <c r="B136" s="39" t="s">
        <v>38</v>
      </c>
      <c r="C136" s="39">
        <v>528</v>
      </c>
      <c r="D136" s="22" t="s">
        <v>365</v>
      </c>
      <c r="E136" s="45" t="s">
        <v>368</v>
      </c>
      <c r="F136" s="47">
        <v>44835</v>
      </c>
      <c r="G136" s="47">
        <v>44895</v>
      </c>
      <c r="H136" s="173"/>
      <c r="I136" s="37">
        <v>0.05</v>
      </c>
      <c r="J136" s="37"/>
      <c r="K136" s="37"/>
      <c r="L136" s="37"/>
      <c r="M136" s="37"/>
      <c r="N136" s="37"/>
      <c r="O136" s="37"/>
      <c r="P136" s="37"/>
      <c r="Q136" s="37"/>
      <c r="R136" s="37"/>
      <c r="S136" s="37"/>
      <c r="T136" s="37"/>
      <c r="U136" s="37"/>
      <c r="V136" s="37"/>
      <c r="W136" s="37"/>
      <c r="X136" s="37"/>
      <c r="Y136" s="37"/>
      <c r="Z136" s="37"/>
      <c r="AA136" s="37"/>
      <c r="AB136" s="37">
        <v>0.3</v>
      </c>
      <c r="AC136" s="37"/>
      <c r="AD136" s="37">
        <v>0.7</v>
      </c>
      <c r="AE136" s="37"/>
      <c r="AF136" s="37"/>
      <c r="AG136" s="37"/>
      <c r="AH136" s="37">
        <f t="shared" si="6"/>
        <v>1</v>
      </c>
      <c r="AI136" s="40">
        <f t="shared" si="6"/>
        <v>0</v>
      </c>
      <c r="AJ136" s="22" t="s">
        <v>369</v>
      </c>
      <c r="AK136" s="43" t="s">
        <v>78</v>
      </c>
      <c r="AL136" s="43" t="s">
        <v>78</v>
      </c>
      <c r="AM136" s="41" t="s">
        <v>42</v>
      </c>
      <c r="AN136" s="41" t="s">
        <v>56</v>
      </c>
      <c r="AO136" s="24" t="s">
        <v>323</v>
      </c>
      <c r="AP136" s="24" t="s">
        <v>225</v>
      </c>
      <c r="AQ136" s="72"/>
    </row>
    <row r="137" spans="1:43" s="42" customFormat="1" ht="58.5" hidden="1">
      <c r="A137" s="38" t="s">
        <v>37</v>
      </c>
      <c r="B137" s="39" t="s">
        <v>38</v>
      </c>
      <c r="C137" s="39">
        <v>528</v>
      </c>
      <c r="D137" s="22" t="s">
        <v>370</v>
      </c>
      <c r="E137" s="45" t="s">
        <v>371</v>
      </c>
      <c r="F137" s="46">
        <v>44652</v>
      </c>
      <c r="G137" s="23">
        <v>44925</v>
      </c>
      <c r="H137" s="173"/>
      <c r="I137" s="37">
        <v>0.05</v>
      </c>
      <c r="J137" s="37"/>
      <c r="K137" s="37"/>
      <c r="L137" s="37"/>
      <c r="M137" s="37"/>
      <c r="N137" s="37"/>
      <c r="O137" s="37"/>
      <c r="P137" s="37">
        <v>0.33329999999999999</v>
      </c>
      <c r="Q137" s="37"/>
      <c r="R137" s="37"/>
      <c r="S137" s="37"/>
      <c r="T137" s="37"/>
      <c r="U137" s="37"/>
      <c r="V137" s="37"/>
      <c r="W137" s="37"/>
      <c r="X137" s="37">
        <v>0.33329999999999999</v>
      </c>
      <c r="Y137" s="37"/>
      <c r="Z137" s="37"/>
      <c r="AA137" s="37"/>
      <c r="AB137" s="37"/>
      <c r="AC137" s="37"/>
      <c r="AD137" s="37"/>
      <c r="AE137" s="37"/>
      <c r="AF137" s="37">
        <v>0.33329999999999999</v>
      </c>
      <c r="AG137" s="37"/>
      <c r="AH137" s="37">
        <f t="shared" si="6"/>
        <v>0.99990000000000001</v>
      </c>
      <c r="AI137" s="40">
        <f t="shared" si="6"/>
        <v>0</v>
      </c>
      <c r="AJ137" s="22" t="s">
        <v>372</v>
      </c>
      <c r="AK137" s="43" t="s">
        <v>78</v>
      </c>
      <c r="AL137" s="43" t="s">
        <v>78</v>
      </c>
      <c r="AM137" s="41" t="s">
        <v>234</v>
      </c>
      <c r="AN137" s="41" t="s">
        <v>261</v>
      </c>
      <c r="AO137" s="24" t="s">
        <v>236</v>
      </c>
      <c r="AP137" s="24" t="s">
        <v>225</v>
      </c>
      <c r="AQ137" s="72"/>
    </row>
    <row r="138" spans="1:43" s="42" customFormat="1" ht="71.25" hidden="1">
      <c r="A138" s="38" t="s">
        <v>37</v>
      </c>
      <c r="B138" s="39" t="s">
        <v>38</v>
      </c>
      <c r="C138" s="39">
        <v>528</v>
      </c>
      <c r="D138" s="22" t="s">
        <v>373</v>
      </c>
      <c r="E138" s="45" t="s">
        <v>374</v>
      </c>
      <c r="F138" s="46">
        <v>44593</v>
      </c>
      <c r="G138" s="23">
        <v>44742</v>
      </c>
      <c r="H138" s="173"/>
      <c r="I138" s="37">
        <v>0.1</v>
      </c>
      <c r="J138" s="37"/>
      <c r="K138" s="37"/>
      <c r="L138" s="37">
        <v>0.2</v>
      </c>
      <c r="M138" s="37"/>
      <c r="N138" s="37">
        <v>0.2</v>
      </c>
      <c r="O138" s="37"/>
      <c r="P138" s="37">
        <v>0.2</v>
      </c>
      <c r="Q138" s="37"/>
      <c r="R138" s="37">
        <v>0.2</v>
      </c>
      <c r="S138" s="37"/>
      <c r="T138" s="37">
        <v>0.2</v>
      </c>
      <c r="U138" s="37"/>
      <c r="V138" s="37"/>
      <c r="W138" s="37"/>
      <c r="X138" s="37"/>
      <c r="Y138" s="37"/>
      <c r="Z138" s="37"/>
      <c r="AA138" s="37"/>
      <c r="AB138" s="37"/>
      <c r="AC138" s="37"/>
      <c r="AD138" s="37"/>
      <c r="AE138" s="37"/>
      <c r="AF138" s="37"/>
      <c r="AG138" s="37"/>
      <c r="AH138" s="37">
        <f t="shared" si="6"/>
        <v>1</v>
      </c>
      <c r="AI138" s="40">
        <f t="shared" si="6"/>
        <v>0</v>
      </c>
      <c r="AJ138" s="22" t="s">
        <v>375</v>
      </c>
      <c r="AK138" s="43" t="s">
        <v>78</v>
      </c>
      <c r="AL138" s="43" t="s">
        <v>78</v>
      </c>
      <c r="AM138" s="41" t="s">
        <v>42</v>
      </c>
      <c r="AN138" s="41" t="s">
        <v>322</v>
      </c>
      <c r="AO138" s="24" t="s">
        <v>323</v>
      </c>
      <c r="AP138" s="24" t="s">
        <v>225</v>
      </c>
      <c r="AQ138" s="72"/>
    </row>
    <row r="139" spans="1:43" s="42" customFormat="1" ht="72.75" hidden="1">
      <c r="A139" s="38" t="s">
        <v>37</v>
      </c>
      <c r="B139" s="39" t="s">
        <v>38</v>
      </c>
      <c r="C139" s="39">
        <v>528</v>
      </c>
      <c r="D139" s="22" t="s">
        <v>376</v>
      </c>
      <c r="E139" s="45" t="s">
        <v>377</v>
      </c>
      <c r="F139" s="46">
        <v>44564</v>
      </c>
      <c r="G139" s="23">
        <v>44925</v>
      </c>
      <c r="H139" s="173"/>
      <c r="I139" s="37">
        <v>0.05</v>
      </c>
      <c r="J139" s="37">
        <v>0.08</v>
      </c>
      <c r="K139" s="37"/>
      <c r="L139" s="37">
        <v>0.08</v>
      </c>
      <c r="M139" s="37"/>
      <c r="N139" s="37">
        <v>0.08</v>
      </c>
      <c r="O139" s="37"/>
      <c r="P139" s="37">
        <v>0.1</v>
      </c>
      <c r="Q139" s="37"/>
      <c r="R139" s="37">
        <v>0.08</v>
      </c>
      <c r="S139" s="37"/>
      <c r="T139" s="37">
        <v>0.08</v>
      </c>
      <c r="U139" s="37"/>
      <c r="V139" s="37">
        <v>0.08</v>
      </c>
      <c r="W139" s="37"/>
      <c r="X139" s="37">
        <v>0.1</v>
      </c>
      <c r="Y139" s="37"/>
      <c r="Z139" s="37">
        <v>0.08</v>
      </c>
      <c r="AA139" s="37"/>
      <c r="AB139" s="37">
        <v>0.08</v>
      </c>
      <c r="AC139" s="37"/>
      <c r="AD139" s="37">
        <v>0.08</v>
      </c>
      <c r="AE139" s="37"/>
      <c r="AF139" s="37">
        <v>0.08</v>
      </c>
      <c r="AG139" s="37"/>
      <c r="AH139" s="37">
        <f t="shared" si="6"/>
        <v>0.99999999999999978</v>
      </c>
      <c r="AI139" s="40">
        <f t="shared" si="6"/>
        <v>0</v>
      </c>
      <c r="AJ139" s="22" t="s">
        <v>378</v>
      </c>
      <c r="AK139" s="43" t="s">
        <v>78</v>
      </c>
      <c r="AL139" s="43" t="s">
        <v>78</v>
      </c>
      <c r="AM139" s="41" t="s">
        <v>312</v>
      </c>
      <c r="AN139" s="41" t="s">
        <v>400</v>
      </c>
      <c r="AO139" s="24" t="s">
        <v>313</v>
      </c>
      <c r="AP139" s="24" t="s">
        <v>225</v>
      </c>
      <c r="AQ139" s="72"/>
    </row>
    <row r="140" spans="1:43" s="42" customFormat="1" ht="128.25" hidden="1">
      <c r="A140" s="38" t="s">
        <v>37</v>
      </c>
      <c r="B140" s="39" t="s">
        <v>38</v>
      </c>
      <c r="C140" s="39">
        <v>528</v>
      </c>
      <c r="D140" s="22" t="s">
        <v>379</v>
      </c>
      <c r="E140" s="45" t="s">
        <v>380</v>
      </c>
      <c r="F140" s="46">
        <v>44564</v>
      </c>
      <c r="G140" s="23">
        <v>44925</v>
      </c>
      <c r="H140" s="173"/>
      <c r="I140" s="37">
        <v>0.1</v>
      </c>
      <c r="J140" s="37">
        <v>0.08</v>
      </c>
      <c r="K140" s="37"/>
      <c r="L140" s="37">
        <v>0.08</v>
      </c>
      <c r="M140" s="37"/>
      <c r="N140" s="37">
        <v>0.08</v>
      </c>
      <c r="O140" s="37"/>
      <c r="P140" s="37">
        <v>0.1</v>
      </c>
      <c r="Q140" s="37"/>
      <c r="R140" s="37">
        <v>0.08</v>
      </c>
      <c r="S140" s="37"/>
      <c r="T140" s="37">
        <v>0.08</v>
      </c>
      <c r="U140" s="37"/>
      <c r="V140" s="37">
        <v>0.08</v>
      </c>
      <c r="W140" s="37"/>
      <c r="X140" s="37">
        <v>0.1</v>
      </c>
      <c r="Y140" s="37"/>
      <c r="Z140" s="37">
        <v>0.08</v>
      </c>
      <c r="AA140" s="37"/>
      <c r="AB140" s="37">
        <v>0.08</v>
      </c>
      <c r="AC140" s="37"/>
      <c r="AD140" s="37">
        <v>0.08</v>
      </c>
      <c r="AE140" s="37"/>
      <c r="AF140" s="37">
        <v>0.08</v>
      </c>
      <c r="AG140" s="37"/>
      <c r="AH140" s="37">
        <f t="shared" si="6"/>
        <v>0.99999999999999978</v>
      </c>
      <c r="AI140" s="40">
        <f t="shared" si="6"/>
        <v>0</v>
      </c>
      <c r="AJ140" s="22" t="s">
        <v>381</v>
      </c>
      <c r="AK140" s="43" t="s">
        <v>78</v>
      </c>
      <c r="AL140" s="43" t="s">
        <v>78</v>
      </c>
      <c r="AM140" s="41" t="s">
        <v>289</v>
      </c>
      <c r="AN140" s="41" t="s">
        <v>290</v>
      </c>
      <c r="AO140" s="24" t="s">
        <v>291</v>
      </c>
      <c r="AP140" s="24" t="s">
        <v>225</v>
      </c>
      <c r="AQ140" s="72"/>
    </row>
    <row r="141" spans="1:43" s="42" customFormat="1" ht="72.75" hidden="1">
      <c r="A141" s="38" t="s">
        <v>37</v>
      </c>
      <c r="B141" s="39" t="s">
        <v>38</v>
      </c>
      <c r="C141" s="39">
        <v>528</v>
      </c>
      <c r="D141" s="22" t="s">
        <v>382</v>
      </c>
      <c r="E141" s="45" t="s">
        <v>383</v>
      </c>
      <c r="F141" s="46">
        <v>44621</v>
      </c>
      <c r="G141" s="23">
        <v>44925</v>
      </c>
      <c r="H141" s="173"/>
      <c r="I141" s="37">
        <v>0.05</v>
      </c>
      <c r="J141" s="37"/>
      <c r="K141" s="37"/>
      <c r="L141" s="37"/>
      <c r="M141" s="37"/>
      <c r="N141" s="37">
        <v>0.33329999999999999</v>
      </c>
      <c r="O141" s="37"/>
      <c r="P141" s="37"/>
      <c r="Q141" s="37"/>
      <c r="R141" s="37"/>
      <c r="S141" s="37"/>
      <c r="T141" s="37">
        <v>0.33329999999999999</v>
      </c>
      <c r="U141" s="37"/>
      <c r="V141" s="37"/>
      <c r="W141" s="37"/>
      <c r="X141" s="37"/>
      <c r="Y141" s="37"/>
      <c r="Z141" s="37">
        <v>0.33329999999999999</v>
      </c>
      <c r="AA141" s="37"/>
      <c r="AB141" s="37"/>
      <c r="AC141" s="37"/>
      <c r="AD141" s="37"/>
      <c r="AE141" s="37"/>
      <c r="AF141" s="37"/>
      <c r="AG141" s="37"/>
      <c r="AH141" s="37">
        <f t="shared" si="6"/>
        <v>0.99990000000000001</v>
      </c>
      <c r="AI141" s="40">
        <f t="shared" si="6"/>
        <v>0</v>
      </c>
      <c r="AJ141" s="45" t="s">
        <v>384</v>
      </c>
      <c r="AK141" s="43" t="s">
        <v>78</v>
      </c>
      <c r="AL141" s="43" t="s">
        <v>78</v>
      </c>
      <c r="AM141" s="41" t="s">
        <v>234</v>
      </c>
      <c r="AN141" s="41" t="s">
        <v>361</v>
      </c>
      <c r="AO141" s="24" t="s">
        <v>236</v>
      </c>
      <c r="AP141" s="24" t="s">
        <v>225</v>
      </c>
      <c r="AQ141" s="72"/>
    </row>
    <row r="142" spans="1:43" s="42" customFormat="1" ht="102" hidden="1" customHeight="1">
      <c r="A142" s="38" t="s">
        <v>37</v>
      </c>
      <c r="B142" s="39" t="s">
        <v>38</v>
      </c>
      <c r="C142" s="39">
        <v>528</v>
      </c>
      <c r="D142" s="22" t="s">
        <v>385</v>
      </c>
      <c r="E142" s="45" t="s">
        <v>386</v>
      </c>
      <c r="F142" s="46">
        <v>44593</v>
      </c>
      <c r="G142" s="23">
        <v>44620</v>
      </c>
      <c r="H142" s="173">
        <f>+I142+I143+I144+I145+I146+I147</f>
        <v>1</v>
      </c>
      <c r="I142" s="37">
        <v>0.2</v>
      </c>
      <c r="J142" s="37"/>
      <c r="K142" s="37"/>
      <c r="L142" s="37">
        <v>1</v>
      </c>
      <c r="M142" s="37"/>
      <c r="N142" s="37"/>
      <c r="O142" s="37"/>
      <c r="P142" s="37"/>
      <c r="Q142" s="37"/>
      <c r="R142" s="37"/>
      <c r="S142" s="37"/>
      <c r="T142" s="37"/>
      <c r="U142" s="37"/>
      <c r="V142" s="37"/>
      <c r="W142" s="37"/>
      <c r="X142" s="37"/>
      <c r="Y142" s="37"/>
      <c r="Z142" s="37"/>
      <c r="AA142" s="37"/>
      <c r="AB142" s="37"/>
      <c r="AC142" s="37"/>
      <c r="AD142" s="37"/>
      <c r="AE142" s="37"/>
      <c r="AF142" s="37"/>
      <c r="AG142" s="37"/>
      <c r="AH142" s="37">
        <f t="shared" si="6"/>
        <v>1</v>
      </c>
      <c r="AI142" s="40">
        <f t="shared" si="6"/>
        <v>0</v>
      </c>
      <c r="AJ142" s="45" t="s">
        <v>387</v>
      </c>
      <c r="AK142" s="43" t="s">
        <v>78</v>
      </c>
      <c r="AL142" s="43" t="s">
        <v>78</v>
      </c>
      <c r="AM142" s="41" t="s">
        <v>42</v>
      </c>
      <c r="AN142" s="41" t="s">
        <v>103</v>
      </c>
      <c r="AO142" s="24" t="s">
        <v>323</v>
      </c>
      <c r="AP142" s="24" t="s">
        <v>225</v>
      </c>
      <c r="AQ142" s="72"/>
    </row>
    <row r="143" spans="1:43" s="42" customFormat="1" ht="98.25" hidden="1" customHeight="1">
      <c r="A143" s="38" t="s">
        <v>37</v>
      </c>
      <c r="B143" s="39" t="s">
        <v>38</v>
      </c>
      <c r="C143" s="39">
        <v>528</v>
      </c>
      <c r="D143" s="22" t="s">
        <v>385</v>
      </c>
      <c r="E143" s="45" t="s">
        <v>388</v>
      </c>
      <c r="F143" s="46">
        <v>44652</v>
      </c>
      <c r="G143" s="23">
        <v>44925</v>
      </c>
      <c r="H143" s="173"/>
      <c r="I143" s="37">
        <v>0.1</v>
      </c>
      <c r="J143" s="37"/>
      <c r="K143" s="37"/>
      <c r="L143" s="37"/>
      <c r="M143" s="37"/>
      <c r="N143" s="37"/>
      <c r="O143" s="37"/>
      <c r="P143" s="37">
        <v>0.33329999999999999</v>
      </c>
      <c r="Q143" s="37"/>
      <c r="R143" s="37"/>
      <c r="S143" s="37"/>
      <c r="T143" s="37"/>
      <c r="U143" s="37"/>
      <c r="V143" s="37"/>
      <c r="W143" s="37"/>
      <c r="X143" s="37">
        <v>0.33329999999999999</v>
      </c>
      <c r="Y143" s="37"/>
      <c r="Z143" s="37"/>
      <c r="AA143" s="37"/>
      <c r="AB143" s="37"/>
      <c r="AC143" s="37"/>
      <c r="AD143" s="37"/>
      <c r="AE143" s="37"/>
      <c r="AF143" s="37">
        <v>0.33329999999999999</v>
      </c>
      <c r="AG143" s="37"/>
      <c r="AH143" s="37">
        <f t="shared" si="6"/>
        <v>0.99990000000000001</v>
      </c>
      <c r="AI143" s="40">
        <f t="shared" si="6"/>
        <v>0</v>
      </c>
      <c r="AJ143" s="45" t="s">
        <v>329</v>
      </c>
      <c r="AK143" s="43" t="s">
        <v>78</v>
      </c>
      <c r="AL143" s="43" t="s">
        <v>78</v>
      </c>
      <c r="AM143" s="41" t="s">
        <v>42</v>
      </c>
      <c r="AN143" s="41" t="s">
        <v>103</v>
      </c>
      <c r="AO143" s="24" t="s">
        <v>323</v>
      </c>
      <c r="AP143" s="24" t="s">
        <v>225</v>
      </c>
      <c r="AQ143" s="72"/>
    </row>
    <row r="144" spans="1:43" s="42" customFormat="1" ht="88.5" hidden="1" customHeight="1">
      <c r="A144" s="38" t="s">
        <v>37</v>
      </c>
      <c r="B144" s="39" t="s">
        <v>38</v>
      </c>
      <c r="C144" s="39">
        <v>528</v>
      </c>
      <c r="D144" s="22" t="s">
        <v>385</v>
      </c>
      <c r="E144" s="45" t="s">
        <v>389</v>
      </c>
      <c r="F144" s="46">
        <v>44621</v>
      </c>
      <c r="G144" s="23">
        <v>44711</v>
      </c>
      <c r="H144" s="173"/>
      <c r="I144" s="37">
        <v>0.3</v>
      </c>
      <c r="J144" s="37"/>
      <c r="K144" s="37"/>
      <c r="L144" s="37"/>
      <c r="M144" s="37"/>
      <c r="N144" s="37">
        <v>0.2</v>
      </c>
      <c r="O144" s="37"/>
      <c r="P144" s="37">
        <v>0.4</v>
      </c>
      <c r="Q144" s="37"/>
      <c r="R144" s="37">
        <v>0.4</v>
      </c>
      <c r="S144" s="37"/>
      <c r="T144" s="37"/>
      <c r="U144" s="37"/>
      <c r="V144" s="37"/>
      <c r="W144" s="37"/>
      <c r="X144" s="37"/>
      <c r="Y144" s="37"/>
      <c r="Z144" s="37"/>
      <c r="AA144" s="37"/>
      <c r="AB144" s="37"/>
      <c r="AC144" s="37"/>
      <c r="AD144" s="37"/>
      <c r="AE144" s="37"/>
      <c r="AF144" s="37"/>
      <c r="AG144" s="37"/>
      <c r="AH144" s="37">
        <f t="shared" si="6"/>
        <v>1</v>
      </c>
      <c r="AI144" s="40">
        <f t="shared" si="6"/>
        <v>0</v>
      </c>
      <c r="AJ144" s="45" t="s">
        <v>390</v>
      </c>
      <c r="AK144" s="43" t="s">
        <v>78</v>
      </c>
      <c r="AL144" s="43" t="s">
        <v>78</v>
      </c>
      <c r="AM144" s="41" t="s">
        <v>42</v>
      </c>
      <c r="AN144" s="41" t="s">
        <v>103</v>
      </c>
      <c r="AO144" s="24" t="s">
        <v>323</v>
      </c>
      <c r="AP144" s="24" t="s">
        <v>225</v>
      </c>
      <c r="AQ144" s="72"/>
    </row>
    <row r="145" spans="1:43" s="42" customFormat="1" ht="88.5" hidden="1" customHeight="1">
      <c r="A145" s="38" t="s">
        <v>37</v>
      </c>
      <c r="B145" s="39" t="s">
        <v>38</v>
      </c>
      <c r="C145" s="39">
        <v>528</v>
      </c>
      <c r="D145" s="22" t="s">
        <v>385</v>
      </c>
      <c r="E145" s="45" t="s">
        <v>863</v>
      </c>
      <c r="F145" s="46">
        <v>44593</v>
      </c>
      <c r="G145" s="23">
        <v>44620</v>
      </c>
      <c r="H145" s="173"/>
      <c r="I145" s="37">
        <v>0.2</v>
      </c>
      <c r="J145" s="37"/>
      <c r="K145" s="37"/>
      <c r="L145" s="37">
        <v>1</v>
      </c>
      <c r="M145" s="37"/>
      <c r="N145" s="37"/>
      <c r="O145" s="37"/>
      <c r="P145" s="37"/>
      <c r="Q145" s="37"/>
      <c r="R145" s="37"/>
      <c r="S145" s="37"/>
      <c r="T145" s="37"/>
      <c r="U145" s="37"/>
      <c r="V145" s="37"/>
      <c r="W145" s="37"/>
      <c r="X145" s="37"/>
      <c r="Y145" s="37"/>
      <c r="Z145" s="37"/>
      <c r="AA145" s="37"/>
      <c r="AB145" s="37"/>
      <c r="AC145" s="37"/>
      <c r="AD145" s="37"/>
      <c r="AE145" s="37"/>
      <c r="AF145" s="37"/>
      <c r="AG145" s="37"/>
      <c r="AH145" s="37">
        <f t="shared" si="6"/>
        <v>1</v>
      </c>
      <c r="AI145" s="40">
        <f t="shared" si="6"/>
        <v>0</v>
      </c>
      <c r="AJ145" s="45" t="s">
        <v>864</v>
      </c>
      <c r="AK145" s="43" t="s">
        <v>78</v>
      </c>
      <c r="AL145" s="43" t="s">
        <v>78</v>
      </c>
      <c r="AM145" s="41" t="s">
        <v>42</v>
      </c>
      <c r="AN145" s="41" t="s">
        <v>103</v>
      </c>
      <c r="AO145" s="24" t="s">
        <v>323</v>
      </c>
      <c r="AP145" s="24" t="s">
        <v>225</v>
      </c>
      <c r="AQ145" s="72"/>
    </row>
    <row r="146" spans="1:43" s="42" customFormat="1" ht="89.25" hidden="1" customHeight="1">
      <c r="A146" s="38" t="s">
        <v>37</v>
      </c>
      <c r="B146" s="39" t="s">
        <v>38</v>
      </c>
      <c r="C146" s="39">
        <v>528</v>
      </c>
      <c r="D146" s="22" t="s">
        <v>385</v>
      </c>
      <c r="E146" s="45" t="s">
        <v>865</v>
      </c>
      <c r="F146" s="46">
        <v>44562</v>
      </c>
      <c r="G146" s="23">
        <v>44925</v>
      </c>
      <c r="H146" s="173"/>
      <c r="I146" s="37">
        <v>0.1</v>
      </c>
      <c r="J146" s="37"/>
      <c r="K146" s="37"/>
      <c r="L146" s="37">
        <v>0.15</v>
      </c>
      <c r="M146" s="37"/>
      <c r="N146" s="37"/>
      <c r="O146" s="37"/>
      <c r="P146" s="37">
        <v>0.15</v>
      </c>
      <c r="Q146" s="37"/>
      <c r="R146" s="37"/>
      <c r="S146" s="37"/>
      <c r="T146" s="37">
        <v>0.15</v>
      </c>
      <c r="U146" s="37"/>
      <c r="V146" s="37"/>
      <c r="W146" s="37"/>
      <c r="X146" s="37">
        <v>0.15</v>
      </c>
      <c r="Y146" s="37"/>
      <c r="Z146" s="37"/>
      <c r="AA146" s="37"/>
      <c r="AB146" s="37">
        <v>0.15</v>
      </c>
      <c r="AC146" s="37"/>
      <c r="AD146" s="37"/>
      <c r="AE146" s="37"/>
      <c r="AF146" s="37">
        <v>0.25</v>
      </c>
      <c r="AG146" s="37"/>
      <c r="AH146" s="37">
        <f t="shared" si="6"/>
        <v>1</v>
      </c>
      <c r="AI146" s="40">
        <f t="shared" si="6"/>
        <v>0</v>
      </c>
      <c r="AJ146" s="45" t="s">
        <v>391</v>
      </c>
      <c r="AK146" s="43" t="s">
        <v>78</v>
      </c>
      <c r="AL146" s="43" t="s">
        <v>78</v>
      </c>
      <c r="AM146" s="41" t="s">
        <v>42</v>
      </c>
      <c r="AN146" s="41" t="s">
        <v>103</v>
      </c>
      <c r="AO146" s="24" t="s">
        <v>323</v>
      </c>
      <c r="AP146" s="24" t="s">
        <v>225</v>
      </c>
      <c r="AQ146" s="72"/>
    </row>
    <row r="147" spans="1:43" s="42" customFormat="1" ht="85.5" hidden="1">
      <c r="A147" s="38" t="s">
        <v>37</v>
      </c>
      <c r="B147" s="39" t="s">
        <v>38</v>
      </c>
      <c r="C147" s="39">
        <v>528</v>
      </c>
      <c r="D147" s="22" t="s">
        <v>385</v>
      </c>
      <c r="E147" s="45" t="s">
        <v>894</v>
      </c>
      <c r="F147" s="46">
        <v>44896</v>
      </c>
      <c r="G147" s="23">
        <v>44925</v>
      </c>
      <c r="H147" s="173"/>
      <c r="I147" s="37">
        <v>0.1</v>
      </c>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v>1</v>
      </c>
      <c r="AG147" s="37"/>
      <c r="AH147" s="37">
        <f>+J147+L147+N147+P147+R147+T147+V147+X147+Z147+AB147+AD147+AF147</f>
        <v>1</v>
      </c>
      <c r="AI147" s="40">
        <f>+K147+M147+O147+Q147+S147+U147+W147+Y147+AA147+AC147+AE147+AG147</f>
        <v>0</v>
      </c>
      <c r="AJ147" s="45" t="s">
        <v>867</v>
      </c>
      <c r="AK147" s="43" t="s">
        <v>78</v>
      </c>
      <c r="AL147" s="43" t="s">
        <v>78</v>
      </c>
      <c r="AM147" s="41" t="s">
        <v>42</v>
      </c>
      <c r="AN147" s="41" t="s">
        <v>103</v>
      </c>
      <c r="AO147" s="24" t="s">
        <v>323</v>
      </c>
      <c r="AP147" s="24" t="s">
        <v>225</v>
      </c>
      <c r="AQ147" s="72"/>
    </row>
    <row r="148" spans="1:43" s="42" customFormat="1" ht="46.5" hidden="1" customHeight="1">
      <c r="A148" s="38" t="s">
        <v>37</v>
      </c>
      <c r="B148" s="39" t="s">
        <v>38</v>
      </c>
      <c r="C148" s="39">
        <v>528</v>
      </c>
      <c r="D148" s="48" t="s">
        <v>392</v>
      </c>
      <c r="E148" s="45" t="s">
        <v>393</v>
      </c>
      <c r="F148" s="46">
        <v>44564</v>
      </c>
      <c r="G148" s="46">
        <v>44925</v>
      </c>
      <c r="H148" s="65">
        <v>1</v>
      </c>
      <c r="I148" s="65">
        <v>1</v>
      </c>
      <c r="J148" s="65">
        <v>0.08</v>
      </c>
      <c r="K148" s="43"/>
      <c r="L148" s="65">
        <v>0.08</v>
      </c>
      <c r="M148" s="43"/>
      <c r="N148" s="65">
        <v>0.08</v>
      </c>
      <c r="O148" s="43"/>
      <c r="P148" s="65">
        <v>0.08</v>
      </c>
      <c r="Q148" s="43"/>
      <c r="R148" s="65">
        <v>0.08</v>
      </c>
      <c r="S148" s="43"/>
      <c r="T148" s="65">
        <v>0.08</v>
      </c>
      <c r="U148" s="43"/>
      <c r="V148" s="65">
        <v>0.08</v>
      </c>
      <c r="W148" s="43"/>
      <c r="X148" s="65">
        <v>0.1</v>
      </c>
      <c r="Y148" s="43"/>
      <c r="Z148" s="65">
        <v>0.08</v>
      </c>
      <c r="AA148" s="43"/>
      <c r="AB148" s="65">
        <v>0.08</v>
      </c>
      <c r="AC148" s="43"/>
      <c r="AD148" s="65">
        <v>0.08</v>
      </c>
      <c r="AE148" s="43"/>
      <c r="AF148" s="65">
        <v>0.1</v>
      </c>
      <c r="AG148" s="43"/>
      <c r="AH148" s="37">
        <v>1</v>
      </c>
      <c r="AI148" s="40">
        <f>+K148+M148+O148+Q148+S148+U148+W148+Y148+AA148+AC148+AE148+AG148</f>
        <v>0</v>
      </c>
      <c r="AJ148" s="45" t="s">
        <v>394</v>
      </c>
      <c r="AK148" s="43" t="s">
        <v>78</v>
      </c>
      <c r="AL148" s="43" t="s">
        <v>78</v>
      </c>
      <c r="AM148" s="43" t="s">
        <v>234</v>
      </c>
      <c r="AN148" s="43" t="s">
        <v>249</v>
      </c>
      <c r="AO148" s="43" t="s">
        <v>254</v>
      </c>
      <c r="AP148" s="24" t="s">
        <v>225</v>
      </c>
      <c r="AQ148" s="72"/>
    </row>
    <row r="149" spans="1:43" s="42" customFormat="1" ht="71.25" hidden="1">
      <c r="A149" s="38" t="s">
        <v>395</v>
      </c>
      <c r="B149" s="39" t="s">
        <v>396</v>
      </c>
      <c r="C149" s="39">
        <v>329</v>
      </c>
      <c r="D149" s="22" t="s">
        <v>397</v>
      </c>
      <c r="E149" s="22" t="s">
        <v>398</v>
      </c>
      <c r="F149" s="23">
        <v>44564</v>
      </c>
      <c r="G149" s="23">
        <v>44925</v>
      </c>
      <c r="H149" s="173">
        <f>SUM(I149:I161)</f>
        <v>1.1500000000000001</v>
      </c>
      <c r="I149" s="37">
        <v>0.35</v>
      </c>
      <c r="J149" s="37">
        <v>0.05</v>
      </c>
      <c r="K149" s="37"/>
      <c r="L149" s="37">
        <v>0.05</v>
      </c>
      <c r="M149" s="37"/>
      <c r="N149" s="37">
        <v>0.09</v>
      </c>
      <c r="O149" s="37"/>
      <c r="P149" s="37">
        <v>0.09</v>
      </c>
      <c r="Q149" s="37"/>
      <c r="R149" s="37">
        <v>0.09</v>
      </c>
      <c r="S149" s="37"/>
      <c r="T149" s="37">
        <v>0.09</v>
      </c>
      <c r="U149" s="37"/>
      <c r="V149" s="37">
        <v>0.09</v>
      </c>
      <c r="W149" s="37"/>
      <c r="X149" s="37">
        <v>0.09</v>
      </c>
      <c r="Y149" s="37"/>
      <c r="Z149" s="37">
        <v>0.09</v>
      </c>
      <c r="AA149" s="37"/>
      <c r="AB149" s="37">
        <v>0.09</v>
      </c>
      <c r="AC149" s="37"/>
      <c r="AD149" s="37">
        <v>0.09</v>
      </c>
      <c r="AE149" s="37"/>
      <c r="AF149" s="37">
        <v>0.09</v>
      </c>
      <c r="AG149" s="37"/>
      <c r="AH149" s="37">
        <f>+J149+L149+N149+P149+R149+T149+V149+X149+Z149+AB149+AD149+AF149</f>
        <v>0.99999999999999978</v>
      </c>
      <c r="AI149" s="40">
        <f>+K149+M149+O149+Q149+S149+U149+W149+Y149+AA149+AC149+AE149+AG149</f>
        <v>0</v>
      </c>
      <c r="AJ149" s="22" t="s">
        <v>399</v>
      </c>
      <c r="AK149" s="207">
        <v>0.3</v>
      </c>
      <c r="AL149" s="196">
        <v>1383689290</v>
      </c>
      <c r="AM149" s="41" t="s">
        <v>312</v>
      </c>
      <c r="AN149" s="41" t="s">
        <v>400</v>
      </c>
      <c r="AO149" s="24" t="s">
        <v>313</v>
      </c>
      <c r="AP149" s="24" t="s">
        <v>401</v>
      </c>
      <c r="AQ149" s="72"/>
    </row>
    <row r="150" spans="1:43" s="42" customFormat="1" ht="57" hidden="1">
      <c r="A150" s="38" t="s">
        <v>395</v>
      </c>
      <c r="B150" s="39" t="s">
        <v>396</v>
      </c>
      <c r="C150" s="39">
        <v>329</v>
      </c>
      <c r="D150" s="22" t="s">
        <v>397</v>
      </c>
      <c r="E150" s="22" t="s">
        <v>402</v>
      </c>
      <c r="F150" s="23">
        <v>44623</v>
      </c>
      <c r="G150" s="23">
        <v>44925</v>
      </c>
      <c r="H150" s="173"/>
      <c r="I150" s="37">
        <v>0.05</v>
      </c>
      <c r="J150" s="37"/>
      <c r="K150" s="37"/>
      <c r="L150" s="37"/>
      <c r="M150" s="37"/>
      <c r="N150" s="37">
        <v>0.25</v>
      </c>
      <c r="O150" s="37"/>
      <c r="P150" s="37"/>
      <c r="Q150" s="37"/>
      <c r="R150" s="37"/>
      <c r="S150" s="37"/>
      <c r="T150" s="37">
        <v>0.25</v>
      </c>
      <c r="U150" s="37"/>
      <c r="V150" s="37"/>
      <c r="W150" s="37"/>
      <c r="X150" s="37"/>
      <c r="Y150" s="37"/>
      <c r="Z150" s="37">
        <v>0.25</v>
      </c>
      <c r="AA150" s="37"/>
      <c r="AB150" s="37"/>
      <c r="AC150" s="37"/>
      <c r="AD150" s="37"/>
      <c r="AE150" s="37"/>
      <c r="AF150" s="37">
        <v>0.25</v>
      </c>
      <c r="AG150" s="37"/>
      <c r="AH150" s="37">
        <f t="shared" ref="AH150:AI161" si="7">+J150+L150+N150+P150+R150+T150+V150+X150+Z150+AB150+AD150+AF150</f>
        <v>1</v>
      </c>
      <c r="AI150" s="40">
        <f t="shared" si="7"/>
        <v>0</v>
      </c>
      <c r="AJ150" s="22" t="s">
        <v>403</v>
      </c>
      <c r="AK150" s="207"/>
      <c r="AL150" s="197"/>
      <c r="AM150" s="41" t="s">
        <v>312</v>
      </c>
      <c r="AN150" s="41" t="s">
        <v>400</v>
      </c>
      <c r="AO150" s="24" t="s">
        <v>313</v>
      </c>
      <c r="AP150" s="24" t="s">
        <v>401</v>
      </c>
      <c r="AQ150" s="72"/>
    </row>
    <row r="151" spans="1:43" s="42" customFormat="1" ht="57" hidden="1">
      <c r="A151" s="38" t="s">
        <v>395</v>
      </c>
      <c r="B151" s="39" t="s">
        <v>396</v>
      </c>
      <c r="C151" s="39">
        <v>329</v>
      </c>
      <c r="D151" s="22" t="s">
        <v>397</v>
      </c>
      <c r="E151" s="22" t="s">
        <v>404</v>
      </c>
      <c r="F151" s="23">
        <v>44623</v>
      </c>
      <c r="G151" s="23">
        <v>44925</v>
      </c>
      <c r="H151" s="173"/>
      <c r="I151" s="37">
        <v>0.05</v>
      </c>
      <c r="J151" s="37"/>
      <c r="K151" s="37"/>
      <c r="L151" s="37"/>
      <c r="M151" s="37"/>
      <c r="N151" s="37">
        <v>0.25</v>
      </c>
      <c r="O151" s="37"/>
      <c r="P151" s="37"/>
      <c r="Q151" s="37"/>
      <c r="R151" s="37"/>
      <c r="S151" s="37"/>
      <c r="T151" s="37">
        <v>0.25</v>
      </c>
      <c r="U151" s="37"/>
      <c r="V151" s="37"/>
      <c r="W151" s="37"/>
      <c r="X151" s="37"/>
      <c r="Y151" s="37"/>
      <c r="Z151" s="37">
        <v>0.25</v>
      </c>
      <c r="AA151" s="37"/>
      <c r="AB151" s="37"/>
      <c r="AC151" s="37"/>
      <c r="AD151" s="37"/>
      <c r="AE151" s="37"/>
      <c r="AF151" s="37">
        <v>0.25</v>
      </c>
      <c r="AG151" s="37"/>
      <c r="AH151" s="37">
        <f t="shared" si="7"/>
        <v>1</v>
      </c>
      <c r="AI151" s="40">
        <f t="shared" si="7"/>
        <v>0</v>
      </c>
      <c r="AJ151" s="22" t="s">
        <v>405</v>
      </c>
      <c r="AK151" s="207"/>
      <c r="AL151" s="197"/>
      <c r="AM151" s="41" t="s">
        <v>312</v>
      </c>
      <c r="AN151" s="41" t="s">
        <v>400</v>
      </c>
      <c r="AO151" s="24" t="s">
        <v>313</v>
      </c>
      <c r="AP151" s="24" t="s">
        <v>401</v>
      </c>
      <c r="AQ151" s="72"/>
    </row>
    <row r="152" spans="1:43" s="42" customFormat="1" ht="69" hidden="1" customHeight="1">
      <c r="A152" s="38" t="s">
        <v>395</v>
      </c>
      <c r="B152" s="39" t="s">
        <v>396</v>
      </c>
      <c r="C152" s="39">
        <v>329</v>
      </c>
      <c r="D152" s="22" t="s">
        <v>397</v>
      </c>
      <c r="E152" s="22" t="s">
        <v>406</v>
      </c>
      <c r="F152" s="23">
        <v>44564</v>
      </c>
      <c r="G152" s="23">
        <v>44925</v>
      </c>
      <c r="H152" s="173"/>
      <c r="I152" s="37">
        <v>0.05</v>
      </c>
      <c r="J152" s="37">
        <v>0.05</v>
      </c>
      <c r="K152" s="37"/>
      <c r="L152" s="37">
        <v>0.05</v>
      </c>
      <c r="M152" s="37"/>
      <c r="N152" s="37">
        <v>0.09</v>
      </c>
      <c r="O152" s="37"/>
      <c r="P152" s="37">
        <v>0.09</v>
      </c>
      <c r="Q152" s="37"/>
      <c r="R152" s="37">
        <v>0.09</v>
      </c>
      <c r="S152" s="37"/>
      <c r="T152" s="37">
        <v>0.09</v>
      </c>
      <c r="U152" s="37"/>
      <c r="V152" s="37">
        <v>0.09</v>
      </c>
      <c r="W152" s="37"/>
      <c r="X152" s="37">
        <v>0.09</v>
      </c>
      <c r="Y152" s="37"/>
      <c r="Z152" s="37">
        <v>0.09</v>
      </c>
      <c r="AA152" s="37"/>
      <c r="AB152" s="37">
        <v>0.09</v>
      </c>
      <c r="AC152" s="37"/>
      <c r="AD152" s="37">
        <v>0.09</v>
      </c>
      <c r="AE152" s="37"/>
      <c r="AF152" s="37">
        <v>0.09</v>
      </c>
      <c r="AG152" s="37"/>
      <c r="AH152" s="37">
        <f t="shared" si="7"/>
        <v>0.99999999999999978</v>
      </c>
      <c r="AI152" s="40">
        <f t="shared" si="7"/>
        <v>0</v>
      </c>
      <c r="AJ152" s="22" t="s">
        <v>407</v>
      </c>
      <c r="AK152" s="207"/>
      <c r="AL152" s="197"/>
      <c r="AM152" s="41" t="s">
        <v>312</v>
      </c>
      <c r="AN152" s="41" t="s">
        <v>400</v>
      </c>
      <c r="AO152" s="24" t="s">
        <v>313</v>
      </c>
      <c r="AP152" s="24" t="s">
        <v>401</v>
      </c>
      <c r="AQ152" s="72"/>
    </row>
    <row r="153" spans="1:43" s="42" customFormat="1" ht="57.75" hidden="1" customHeight="1">
      <c r="A153" s="38" t="s">
        <v>395</v>
      </c>
      <c r="B153" s="39" t="s">
        <v>396</v>
      </c>
      <c r="C153" s="39">
        <v>329</v>
      </c>
      <c r="D153" s="22" t="s">
        <v>397</v>
      </c>
      <c r="E153" s="22" t="s">
        <v>408</v>
      </c>
      <c r="F153" s="23">
        <v>44564</v>
      </c>
      <c r="G153" s="23">
        <v>44925</v>
      </c>
      <c r="H153" s="173"/>
      <c r="I153" s="37">
        <v>0.05</v>
      </c>
      <c r="J153" s="37">
        <v>0.05</v>
      </c>
      <c r="K153" s="37"/>
      <c r="L153" s="37">
        <v>0.05</v>
      </c>
      <c r="M153" s="37"/>
      <c r="N153" s="37">
        <v>0.09</v>
      </c>
      <c r="O153" s="37"/>
      <c r="P153" s="37">
        <v>0.09</v>
      </c>
      <c r="Q153" s="37"/>
      <c r="R153" s="37">
        <v>0.09</v>
      </c>
      <c r="S153" s="37"/>
      <c r="T153" s="37">
        <v>0.09</v>
      </c>
      <c r="U153" s="37"/>
      <c r="V153" s="37">
        <v>0.09</v>
      </c>
      <c r="W153" s="37"/>
      <c r="X153" s="37">
        <v>0.09</v>
      </c>
      <c r="Y153" s="37"/>
      <c r="Z153" s="37">
        <v>0.09</v>
      </c>
      <c r="AA153" s="37"/>
      <c r="AB153" s="37">
        <v>0.09</v>
      </c>
      <c r="AC153" s="37"/>
      <c r="AD153" s="37">
        <v>0.09</v>
      </c>
      <c r="AE153" s="37"/>
      <c r="AF153" s="37">
        <v>0.09</v>
      </c>
      <c r="AG153" s="37"/>
      <c r="AH153" s="37">
        <f t="shared" si="7"/>
        <v>0.99999999999999978</v>
      </c>
      <c r="AI153" s="40">
        <f t="shared" si="7"/>
        <v>0</v>
      </c>
      <c r="AJ153" s="22" t="s">
        <v>409</v>
      </c>
      <c r="AK153" s="207"/>
      <c r="AL153" s="197"/>
      <c r="AM153" s="41" t="s">
        <v>312</v>
      </c>
      <c r="AN153" s="41" t="s">
        <v>400</v>
      </c>
      <c r="AO153" s="24" t="s">
        <v>313</v>
      </c>
      <c r="AP153" s="24" t="s">
        <v>401</v>
      </c>
      <c r="AQ153" s="72"/>
    </row>
    <row r="154" spans="1:43" s="42" customFormat="1" ht="57" hidden="1">
      <c r="A154" s="38" t="s">
        <v>395</v>
      </c>
      <c r="B154" s="39" t="s">
        <v>396</v>
      </c>
      <c r="C154" s="39">
        <v>329</v>
      </c>
      <c r="D154" s="22" t="s">
        <v>397</v>
      </c>
      <c r="E154" s="22" t="s">
        <v>410</v>
      </c>
      <c r="F154" s="23">
        <v>44564</v>
      </c>
      <c r="G154" s="23">
        <v>44925</v>
      </c>
      <c r="H154" s="173"/>
      <c r="I154" s="37">
        <v>0.15</v>
      </c>
      <c r="J154" s="37">
        <v>0.05</v>
      </c>
      <c r="K154" s="37"/>
      <c r="L154" s="37">
        <v>0.05</v>
      </c>
      <c r="M154" s="37"/>
      <c r="N154" s="37">
        <v>0.09</v>
      </c>
      <c r="O154" s="37"/>
      <c r="P154" s="37">
        <v>0.09</v>
      </c>
      <c r="Q154" s="37"/>
      <c r="R154" s="37">
        <v>0.09</v>
      </c>
      <c r="S154" s="37"/>
      <c r="T154" s="37">
        <v>0.09</v>
      </c>
      <c r="U154" s="37"/>
      <c r="V154" s="37">
        <v>0.09</v>
      </c>
      <c r="W154" s="37"/>
      <c r="X154" s="37">
        <v>0.09</v>
      </c>
      <c r="Y154" s="37"/>
      <c r="Z154" s="37">
        <v>0.09</v>
      </c>
      <c r="AA154" s="37"/>
      <c r="AB154" s="37">
        <v>0.09</v>
      </c>
      <c r="AC154" s="37"/>
      <c r="AD154" s="37">
        <v>0.09</v>
      </c>
      <c r="AE154" s="37"/>
      <c r="AF154" s="37">
        <v>0.09</v>
      </c>
      <c r="AG154" s="37"/>
      <c r="AH154" s="37">
        <f t="shared" si="7"/>
        <v>0.99999999999999978</v>
      </c>
      <c r="AI154" s="40">
        <f t="shared" si="7"/>
        <v>0</v>
      </c>
      <c r="AJ154" s="22" t="s">
        <v>411</v>
      </c>
      <c r="AK154" s="207"/>
      <c r="AL154" s="197"/>
      <c r="AM154" s="41" t="s">
        <v>312</v>
      </c>
      <c r="AN154" s="41" t="s">
        <v>400</v>
      </c>
      <c r="AO154" s="24" t="s">
        <v>313</v>
      </c>
      <c r="AP154" s="24" t="s">
        <v>401</v>
      </c>
      <c r="AQ154" s="72"/>
    </row>
    <row r="155" spans="1:43" s="42" customFormat="1" ht="57" hidden="1">
      <c r="A155" s="38" t="s">
        <v>395</v>
      </c>
      <c r="B155" s="39" t="s">
        <v>396</v>
      </c>
      <c r="C155" s="39">
        <v>329</v>
      </c>
      <c r="D155" s="22" t="s">
        <v>397</v>
      </c>
      <c r="E155" s="22" t="s">
        <v>412</v>
      </c>
      <c r="F155" s="23">
        <v>44835</v>
      </c>
      <c r="G155" s="23">
        <v>44925</v>
      </c>
      <c r="H155" s="173"/>
      <c r="I155" s="37">
        <v>0.05</v>
      </c>
      <c r="J155" s="37"/>
      <c r="K155" s="37"/>
      <c r="L155" s="37"/>
      <c r="M155" s="37"/>
      <c r="N155" s="37"/>
      <c r="O155" s="37"/>
      <c r="P155" s="37"/>
      <c r="Q155" s="37"/>
      <c r="R155" s="37"/>
      <c r="S155" s="37"/>
      <c r="T155" s="37">
        <v>0.4</v>
      </c>
      <c r="U155" s="37"/>
      <c r="V155" s="37"/>
      <c r="W155" s="37"/>
      <c r="X155" s="37"/>
      <c r="Y155" s="37"/>
      <c r="Z155" s="37"/>
      <c r="AA155" s="37"/>
      <c r="AB155" s="37"/>
      <c r="AC155" s="37"/>
      <c r="AD155" s="37"/>
      <c r="AE155" s="37"/>
      <c r="AF155" s="37">
        <v>0.6</v>
      </c>
      <c r="AG155" s="37"/>
      <c r="AH155" s="37">
        <f t="shared" si="7"/>
        <v>1</v>
      </c>
      <c r="AI155" s="40">
        <f t="shared" si="7"/>
        <v>0</v>
      </c>
      <c r="AJ155" s="22" t="s">
        <v>413</v>
      </c>
      <c r="AK155" s="207"/>
      <c r="AL155" s="197"/>
      <c r="AM155" s="41" t="s">
        <v>312</v>
      </c>
      <c r="AN155" s="41" t="s">
        <v>400</v>
      </c>
      <c r="AO155" s="24" t="s">
        <v>313</v>
      </c>
      <c r="AP155" s="24" t="s">
        <v>401</v>
      </c>
      <c r="AQ155" s="72"/>
    </row>
    <row r="156" spans="1:43" s="42" customFormat="1" ht="57">
      <c r="A156" s="69" t="s">
        <v>395</v>
      </c>
      <c r="B156" s="70" t="s">
        <v>396</v>
      </c>
      <c r="C156" s="70">
        <v>329</v>
      </c>
      <c r="D156" s="71" t="s">
        <v>397</v>
      </c>
      <c r="E156" s="74" t="s">
        <v>414</v>
      </c>
      <c r="F156" s="94">
        <v>44621</v>
      </c>
      <c r="G156" s="94">
        <v>44925</v>
      </c>
      <c r="H156" s="173"/>
      <c r="I156" s="68">
        <v>0.1</v>
      </c>
      <c r="J156" s="68"/>
      <c r="K156" s="68"/>
      <c r="L156" s="68"/>
      <c r="M156" s="68"/>
      <c r="N156" s="68"/>
      <c r="O156" s="68"/>
      <c r="P156" s="68">
        <v>0.33300000000000002</v>
      </c>
      <c r="Q156" s="68"/>
      <c r="R156" s="68"/>
      <c r="S156" s="68"/>
      <c r="T156" s="68"/>
      <c r="U156" s="68"/>
      <c r="V156" s="68"/>
      <c r="W156" s="68"/>
      <c r="X156" s="68">
        <v>0.33300000000000002</v>
      </c>
      <c r="Y156" s="68"/>
      <c r="Z156" s="68"/>
      <c r="AA156" s="68"/>
      <c r="AB156" s="68"/>
      <c r="AC156" s="68"/>
      <c r="AD156" s="68"/>
      <c r="AE156" s="68"/>
      <c r="AF156" s="68">
        <v>0.33300000000000002</v>
      </c>
      <c r="AG156" s="68"/>
      <c r="AH156" s="68">
        <f t="shared" si="7"/>
        <v>0.99900000000000011</v>
      </c>
      <c r="AI156" s="77">
        <f t="shared" si="7"/>
        <v>0</v>
      </c>
      <c r="AJ156" s="74" t="s">
        <v>415</v>
      </c>
      <c r="AK156" s="207"/>
      <c r="AL156" s="197"/>
      <c r="AM156" s="78" t="s">
        <v>312</v>
      </c>
      <c r="AN156" s="78" t="s">
        <v>400</v>
      </c>
      <c r="AO156" s="79" t="s">
        <v>313</v>
      </c>
      <c r="AP156" s="79" t="s">
        <v>401</v>
      </c>
      <c r="AQ156" s="72"/>
    </row>
    <row r="157" spans="1:43" s="42" customFormat="1" ht="114">
      <c r="A157" s="69" t="s">
        <v>395</v>
      </c>
      <c r="B157" s="70" t="s">
        <v>396</v>
      </c>
      <c r="C157" s="70">
        <v>329</v>
      </c>
      <c r="D157" s="71" t="s">
        <v>397</v>
      </c>
      <c r="E157" s="91" t="s">
        <v>911</v>
      </c>
      <c r="F157" s="103">
        <v>44652</v>
      </c>
      <c r="G157" s="94">
        <v>44925</v>
      </c>
      <c r="H157" s="173"/>
      <c r="I157" s="68">
        <v>0.1</v>
      </c>
      <c r="J157" s="68"/>
      <c r="K157" s="68"/>
      <c r="L157" s="68"/>
      <c r="M157" s="68"/>
      <c r="N157" s="68"/>
      <c r="O157" s="68"/>
      <c r="P157" s="68">
        <v>0.33300000000000002</v>
      </c>
      <c r="Q157" s="68"/>
      <c r="R157" s="68"/>
      <c r="S157" s="68"/>
      <c r="T157" s="68"/>
      <c r="U157" s="68"/>
      <c r="V157" s="68"/>
      <c r="W157" s="68"/>
      <c r="X157" s="68">
        <v>0.33300000000000002</v>
      </c>
      <c r="Y157" s="68"/>
      <c r="Z157" s="68"/>
      <c r="AA157" s="68"/>
      <c r="AB157" s="68"/>
      <c r="AC157" s="68"/>
      <c r="AD157" s="68"/>
      <c r="AE157" s="68"/>
      <c r="AF157" s="68">
        <v>0.33300000000000002</v>
      </c>
      <c r="AG157" s="68"/>
      <c r="AH157" s="68">
        <f>+J157+L157+N157+P157+R157+T157+V157+X157+Z157+AB157+AD157+AF157</f>
        <v>0.99900000000000011</v>
      </c>
      <c r="AI157" s="77">
        <f>+K157+M157+O157+Q157+S157+U157+W157+Y157+AA157+AC157+AE157+AG157</f>
        <v>0</v>
      </c>
      <c r="AJ157" s="91" t="s">
        <v>912</v>
      </c>
      <c r="AK157" s="207"/>
      <c r="AL157" s="197"/>
      <c r="AM157" s="78" t="s">
        <v>312</v>
      </c>
      <c r="AN157" s="78" t="s">
        <v>400</v>
      </c>
      <c r="AO157" s="79" t="s">
        <v>313</v>
      </c>
      <c r="AP157" s="79" t="s">
        <v>401</v>
      </c>
      <c r="AQ157" s="38" t="s">
        <v>913</v>
      </c>
    </row>
    <row r="158" spans="1:43" s="42" customFormat="1" ht="67.5" hidden="1" customHeight="1">
      <c r="A158" s="38" t="s">
        <v>395</v>
      </c>
      <c r="B158" s="39" t="s">
        <v>396</v>
      </c>
      <c r="C158" s="39">
        <v>329</v>
      </c>
      <c r="D158" s="22" t="s">
        <v>397</v>
      </c>
      <c r="E158" s="45" t="s">
        <v>416</v>
      </c>
      <c r="F158" s="46">
        <v>37288</v>
      </c>
      <c r="G158" s="46">
        <v>44650</v>
      </c>
      <c r="H158" s="173"/>
      <c r="I158" s="37">
        <v>0.05</v>
      </c>
      <c r="J158" s="37"/>
      <c r="K158" s="37"/>
      <c r="L158" s="37">
        <v>0.5</v>
      </c>
      <c r="M158" s="37"/>
      <c r="N158" s="37">
        <v>0.5</v>
      </c>
      <c r="O158" s="37"/>
      <c r="P158" s="37"/>
      <c r="Q158" s="37"/>
      <c r="R158" s="37"/>
      <c r="S158" s="37"/>
      <c r="T158" s="37"/>
      <c r="U158" s="37"/>
      <c r="V158" s="37"/>
      <c r="W158" s="37"/>
      <c r="X158" s="37"/>
      <c r="Y158" s="37"/>
      <c r="Z158" s="37"/>
      <c r="AA158" s="37"/>
      <c r="AB158" s="37"/>
      <c r="AC158" s="37"/>
      <c r="AD158" s="37"/>
      <c r="AE158" s="37"/>
      <c r="AF158" s="37"/>
      <c r="AG158" s="37"/>
      <c r="AH158" s="37">
        <f t="shared" si="7"/>
        <v>1</v>
      </c>
      <c r="AI158" s="40">
        <f t="shared" si="7"/>
        <v>0</v>
      </c>
      <c r="AJ158" s="45" t="s">
        <v>417</v>
      </c>
      <c r="AK158" s="207"/>
      <c r="AL158" s="197"/>
      <c r="AM158" s="41" t="s">
        <v>312</v>
      </c>
      <c r="AN158" s="41" t="s">
        <v>400</v>
      </c>
      <c r="AO158" s="24" t="s">
        <v>313</v>
      </c>
      <c r="AP158" s="24" t="s">
        <v>401</v>
      </c>
      <c r="AQ158" s="72"/>
    </row>
    <row r="159" spans="1:43" s="42" customFormat="1" ht="60" customHeight="1">
      <c r="A159" s="69" t="s">
        <v>395</v>
      </c>
      <c r="B159" s="70" t="s">
        <v>396</v>
      </c>
      <c r="C159" s="70">
        <v>329</v>
      </c>
      <c r="D159" s="71" t="s">
        <v>397</v>
      </c>
      <c r="E159" s="74" t="s">
        <v>418</v>
      </c>
      <c r="F159" s="94">
        <v>44621</v>
      </c>
      <c r="G159" s="94">
        <v>44681</v>
      </c>
      <c r="H159" s="173"/>
      <c r="I159" s="68">
        <v>0.05</v>
      </c>
      <c r="J159" s="68"/>
      <c r="K159" s="68"/>
      <c r="L159" s="68"/>
      <c r="M159" s="68"/>
      <c r="N159" s="68">
        <v>0.5</v>
      </c>
      <c r="O159" s="68"/>
      <c r="P159" s="68">
        <v>0.5</v>
      </c>
      <c r="Q159" s="68"/>
      <c r="R159" s="68"/>
      <c r="S159" s="68"/>
      <c r="T159" s="68"/>
      <c r="U159" s="68"/>
      <c r="V159" s="68"/>
      <c r="W159" s="68"/>
      <c r="X159" s="68"/>
      <c r="Y159" s="68"/>
      <c r="Z159" s="68"/>
      <c r="AA159" s="68"/>
      <c r="AB159" s="68"/>
      <c r="AC159" s="68"/>
      <c r="AD159" s="68"/>
      <c r="AE159" s="68"/>
      <c r="AF159" s="68"/>
      <c r="AG159" s="68"/>
      <c r="AH159" s="68">
        <f t="shared" si="7"/>
        <v>1</v>
      </c>
      <c r="AI159" s="77">
        <f t="shared" si="7"/>
        <v>0</v>
      </c>
      <c r="AJ159" s="74" t="s">
        <v>419</v>
      </c>
      <c r="AK159" s="207"/>
      <c r="AL159" s="197"/>
      <c r="AM159" s="78" t="s">
        <v>312</v>
      </c>
      <c r="AN159" s="78" t="s">
        <v>400</v>
      </c>
      <c r="AO159" s="79" t="s">
        <v>313</v>
      </c>
      <c r="AP159" s="79" t="s">
        <v>401</v>
      </c>
      <c r="AQ159" s="72"/>
    </row>
    <row r="160" spans="1:43" s="42" customFormat="1" ht="60" customHeight="1">
      <c r="A160" s="69" t="s">
        <v>395</v>
      </c>
      <c r="B160" s="70" t="s">
        <v>396</v>
      </c>
      <c r="C160" s="70">
        <v>329</v>
      </c>
      <c r="D160" s="71" t="s">
        <v>397</v>
      </c>
      <c r="E160" s="74" t="s">
        <v>418</v>
      </c>
      <c r="F160" s="94">
        <v>44621</v>
      </c>
      <c r="G160" s="103">
        <v>44712</v>
      </c>
      <c r="H160" s="173"/>
      <c r="I160" s="68">
        <v>0.05</v>
      </c>
      <c r="J160" s="68"/>
      <c r="K160" s="68"/>
      <c r="L160" s="68"/>
      <c r="M160" s="68"/>
      <c r="N160" s="76">
        <v>0.25</v>
      </c>
      <c r="O160" s="76"/>
      <c r="P160" s="76">
        <v>0.25</v>
      </c>
      <c r="Q160" s="76"/>
      <c r="R160" s="76">
        <v>0.5</v>
      </c>
      <c r="S160" s="68"/>
      <c r="T160" s="68"/>
      <c r="U160" s="68"/>
      <c r="V160" s="68"/>
      <c r="W160" s="68"/>
      <c r="X160" s="68"/>
      <c r="Y160" s="68"/>
      <c r="Z160" s="68"/>
      <c r="AA160" s="68"/>
      <c r="AB160" s="68"/>
      <c r="AC160" s="68"/>
      <c r="AD160" s="68"/>
      <c r="AE160" s="68"/>
      <c r="AF160" s="68"/>
      <c r="AG160" s="68"/>
      <c r="AH160" s="68">
        <f>+J160+L160+N160+P160+R160+T160+V160+X160+Z160+AB160+AD160+AF160</f>
        <v>1</v>
      </c>
      <c r="AI160" s="77">
        <f>+K160+M160+O160+Q160+S160+U160+W160+Y160+AA160+AC160+AE160+AG160</f>
        <v>0</v>
      </c>
      <c r="AJ160" s="74" t="s">
        <v>419</v>
      </c>
      <c r="AK160" s="207"/>
      <c r="AL160" s="197"/>
      <c r="AM160" s="78" t="s">
        <v>312</v>
      </c>
      <c r="AN160" s="78" t="s">
        <v>400</v>
      </c>
      <c r="AO160" s="79" t="s">
        <v>313</v>
      </c>
      <c r="AP160" s="79" t="s">
        <v>401</v>
      </c>
      <c r="AQ160" s="38" t="s">
        <v>914</v>
      </c>
    </row>
    <row r="161" spans="1:43" s="42" customFormat="1" ht="48" hidden="1" customHeight="1">
      <c r="A161" s="38" t="s">
        <v>395</v>
      </c>
      <c r="B161" s="39" t="s">
        <v>396</v>
      </c>
      <c r="C161" s="39">
        <v>329</v>
      </c>
      <c r="D161" s="22" t="s">
        <v>397</v>
      </c>
      <c r="E161" s="45" t="s">
        <v>420</v>
      </c>
      <c r="F161" s="46">
        <v>44593</v>
      </c>
      <c r="G161" s="46">
        <v>44650</v>
      </c>
      <c r="H161" s="173"/>
      <c r="I161" s="37">
        <v>0.05</v>
      </c>
      <c r="J161" s="37"/>
      <c r="K161" s="37"/>
      <c r="L161" s="37">
        <v>0.5</v>
      </c>
      <c r="M161" s="37"/>
      <c r="N161" s="37">
        <v>0.5</v>
      </c>
      <c r="O161" s="37"/>
      <c r="P161" s="37"/>
      <c r="Q161" s="37"/>
      <c r="R161" s="37"/>
      <c r="S161" s="37"/>
      <c r="T161" s="37"/>
      <c r="U161" s="37"/>
      <c r="V161" s="37"/>
      <c r="W161" s="37"/>
      <c r="X161" s="37"/>
      <c r="Y161" s="37"/>
      <c r="Z161" s="37"/>
      <c r="AA161" s="37"/>
      <c r="AB161" s="37"/>
      <c r="AC161" s="37"/>
      <c r="AD161" s="37"/>
      <c r="AE161" s="37"/>
      <c r="AF161" s="37"/>
      <c r="AG161" s="37"/>
      <c r="AH161" s="37">
        <f t="shared" si="7"/>
        <v>1</v>
      </c>
      <c r="AI161" s="40">
        <f t="shared" si="7"/>
        <v>0</v>
      </c>
      <c r="AJ161" s="45" t="s">
        <v>421</v>
      </c>
      <c r="AK161" s="207"/>
      <c r="AL161" s="198"/>
      <c r="AM161" s="41" t="s">
        <v>312</v>
      </c>
      <c r="AN161" s="41" t="s">
        <v>400</v>
      </c>
      <c r="AO161" s="24" t="s">
        <v>313</v>
      </c>
      <c r="AP161" s="24" t="s">
        <v>401</v>
      </c>
      <c r="AQ161" s="72"/>
    </row>
    <row r="162" spans="1:43" s="42" customFormat="1" ht="57" hidden="1">
      <c r="A162" s="38" t="s">
        <v>37</v>
      </c>
      <c r="B162" s="39" t="s">
        <v>422</v>
      </c>
      <c r="C162" s="39">
        <v>424</v>
      </c>
      <c r="D162" s="22" t="s">
        <v>423</v>
      </c>
      <c r="E162" s="22" t="s">
        <v>424</v>
      </c>
      <c r="F162" s="23">
        <v>44593</v>
      </c>
      <c r="G162" s="23">
        <v>44772</v>
      </c>
      <c r="H162" s="173">
        <f>+I162+I163+I164+I165+I166+I167</f>
        <v>1</v>
      </c>
      <c r="I162" s="37">
        <v>0.2</v>
      </c>
      <c r="J162" s="37"/>
      <c r="K162" s="37"/>
      <c r="L162" s="37">
        <v>0.2</v>
      </c>
      <c r="M162" s="37"/>
      <c r="N162" s="37">
        <v>0.2</v>
      </c>
      <c r="O162" s="37"/>
      <c r="P162" s="37">
        <v>0.2</v>
      </c>
      <c r="Q162" s="37"/>
      <c r="R162" s="37">
        <v>0.2</v>
      </c>
      <c r="S162" s="37"/>
      <c r="T162" s="37">
        <v>0.1</v>
      </c>
      <c r="U162" s="37"/>
      <c r="V162" s="37">
        <v>0.1</v>
      </c>
      <c r="W162" s="37"/>
      <c r="X162" s="37"/>
      <c r="Y162" s="37"/>
      <c r="Z162" s="37"/>
      <c r="AA162" s="37"/>
      <c r="AB162" s="37"/>
      <c r="AC162" s="37"/>
      <c r="AD162" s="37"/>
      <c r="AE162" s="37"/>
      <c r="AF162" s="37"/>
      <c r="AG162" s="37"/>
      <c r="AH162" s="37">
        <f>+J162+L162+N162+P162+R162+T162+V162+X162+Z162+AB162+AD162+AF162</f>
        <v>1</v>
      </c>
      <c r="AI162" s="40">
        <f>+K162+M162+O162+Q162+S162+U162+W162+Y162+AA162+AC162+AE162+AG162</f>
        <v>0</v>
      </c>
      <c r="AJ162" s="22" t="s">
        <v>425</v>
      </c>
      <c r="AK162" s="201">
        <v>67</v>
      </c>
      <c r="AL162" s="196">
        <v>4012690000</v>
      </c>
      <c r="AM162" s="41" t="s">
        <v>426</v>
      </c>
      <c r="AN162" s="41" t="s">
        <v>873</v>
      </c>
      <c r="AO162" s="24" t="s">
        <v>427</v>
      </c>
      <c r="AP162" s="24" t="s">
        <v>428</v>
      </c>
      <c r="AQ162" s="72"/>
    </row>
    <row r="163" spans="1:43" s="42" customFormat="1" ht="57" hidden="1">
      <c r="A163" s="38" t="s">
        <v>37</v>
      </c>
      <c r="B163" s="39" t="s">
        <v>422</v>
      </c>
      <c r="C163" s="39">
        <v>424</v>
      </c>
      <c r="D163" s="22" t="s">
        <v>423</v>
      </c>
      <c r="E163" s="22" t="s">
        <v>429</v>
      </c>
      <c r="F163" s="23">
        <v>44593</v>
      </c>
      <c r="G163" s="23">
        <v>44803</v>
      </c>
      <c r="H163" s="173"/>
      <c r="I163" s="37">
        <v>0.05</v>
      </c>
      <c r="J163" s="37"/>
      <c r="K163" s="37"/>
      <c r="L163" s="37">
        <v>0.1</v>
      </c>
      <c r="M163" s="37"/>
      <c r="N163" s="37">
        <v>0.2</v>
      </c>
      <c r="O163" s="37"/>
      <c r="P163" s="37">
        <v>0.2</v>
      </c>
      <c r="Q163" s="37"/>
      <c r="R163" s="37">
        <v>0.2</v>
      </c>
      <c r="S163" s="37"/>
      <c r="T163" s="37">
        <v>0.1</v>
      </c>
      <c r="U163" s="37"/>
      <c r="V163" s="37">
        <v>0.1</v>
      </c>
      <c r="W163" s="37"/>
      <c r="X163" s="37">
        <v>0.1</v>
      </c>
      <c r="Y163" s="37"/>
      <c r="Z163" s="37"/>
      <c r="AA163" s="37"/>
      <c r="AB163" s="37"/>
      <c r="AC163" s="37"/>
      <c r="AD163" s="37"/>
      <c r="AE163" s="37"/>
      <c r="AF163" s="37"/>
      <c r="AG163" s="37"/>
      <c r="AH163" s="37">
        <f>+J163+L163+N163+P163+R163+T163+V163+X163+Z163+AB163+AD163+AF163</f>
        <v>0.99999999999999989</v>
      </c>
      <c r="AI163" s="40">
        <f t="shared" ref="AH163:AI178" si="8">+K163+M163+O163+Q163+S163+U163+W163+Y163+AA163+AC163+AE163+AG163</f>
        <v>0</v>
      </c>
      <c r="AJ163" s="22" t="s">
        <v>430</v>
      </c>
      <c r="AK163" s="201"/>
      <c r="AL163" s="197"/>
      <c r="AM163" s="41" t="s">
        <v>426</v>
      </c>
      <c r="AN163" s="41" t="s">
        <v>873</v>
      </c>
      <c r="AO163" s="24" t="s">
        <v>427</v>
      </c>
      <c r="AP163" s="24" t="s">
        <v>428</v>
      </c>
      <c r="AQ163" s="72"/>
    </row>
    <row r="164" spans="1:43" s="42" customFormat="1" ht="85.5" hidden="1">
      <c r="A164" s="38" t="s">
        <v>37</v>
      </c>
      <c r="B164" s="39" t="s">
        <v>422</v>
      </c>
      <c r="C164" s="39">
        <v>424</v>
      </c>
      <c r="D164" s="22" t="s">
        <v>423</v>
      </c>
      <c r="E164" s="22" t="s">
        <v>431</v>
      </c>
      <c r="F164" s="23">
        <v>44682</v>
      </c>
      <c r="G164" s="23">
        <v>44925</v>
      </c>
      <c r="H164" s="173"/>
      <c r="I164" s="37">
        <v>0.25</v>
      </c>
      <c r="J164" s="37"/>
      <c r="K164" s="37"/>
      <c r="L164" s="37"/>
      <c r="M164" s="37"/>
      <c r="N164" s="37"/>
      <c r="O164" s="37"/>
      <c r="P164" s="37"/>
      <c r="Q164" s="37"/>
      <c r="R164" s="37">
        <v>0.2</v>
      </c>
      <c r="S164" s="37"/>
      <c r="T164" s="37"/>
      <c r="U164" s="37"/>
      <c r="V164" s="37">
        <v>0.2</v>
      </c>
      <c r="W164" s="37"/>
      <c r="X164" s="37">
        <v>0.2</v>
      </c>
      <c r="Y164" s="37"/>
      <c r="Z164" s="37"/>
      <c r="AA164" s="37"/>
      <c r="AB164" s="37">
        <v>0.2</v>
      </c>
      <c r="AC164" s="37"/>
      <c r="AD164" s="37">
        <v>0.1</v>
      </c>
      <c r="AE164" s="37"/>
      <c r="AF164" s="37">
        <v>0.1</v>
      </c>
      <c r="AG164" s="37"/>
      <c r="AH164" s="37">
        <f>+J164+L164+N164+P164+R164+T164+V164+X164+Z164+AB164+AD164+AF164</f>
        <v>1</v>
      </c>
      <c r="AI164" s="40">
        <f t="shared" si="8"/>
        <v>0</v>
      </c>
      <c r="AJ164" s="22" t="s">
        <v>432</v>
      </c>
      <c r="AK164" s="201"/>
      <c r="AL164" s="197"/>
      <c r="AM164" s="41" t="s">
        <v>426</v>
      </c>
      <c r="AN164" s="41" t="s">
        <v>873</v>
      </c>
      <c r="AO164" s="24" t="s">
        <v>427</v>
      </c>
      <c r="AP164" s="24" t="s">
        <v>428</v>
      </c>
      <c r="AQ164" s="72"/>
    </row>
    <row r="165" spans="1:43" s="42" customFormat="1" ht="85.5" hidden="1">
      <c r="A165" s="38" t="s">
        <v>37</v>
      </c>
      <c r="B165" s="39" t="s">
        <v>422</v>
      </c>
      <c r="C165" s="39">
        <v>424</v>
      </c>
      <c r="D165" s="22" t="s">
        <v>423</v>
      </c>
      <c r="E165" s="22" t="s">
        <v>433</v>
      </c>
      <c r="F165" s="23">
        <v>44564</v>
      </c>
      <c r="G165" s="23">
        <v>44925</v>
      </c>
      <c r="H165" s="173"/>
      <c r="I165" s="37">
        <v>0.25</v>
      </c>
      <c r="J165" s="37"/>
      <c r="K165" s="37"/>
      <c r="L165" s="37"/>
      <c r="M165" s="37"/>
      <c r="N165" s="37">
        <v>0.2</v>
      </c>
      <c r="O165" s="37"/>
      <c r="P165" s="37"/>
      <c r="Q165" s="37"/>
      <c r="R165" s="37">
        <v>0.2</v>
      </c>
      <c r="S165" s="37"/>
      <c r="T165" s="37"/>
      <c r="U165" s="37"/>
      <c r="V165" s="37">
        <v>0.2</v>
      </c>
      <c r="W165" s="37"/>
      <c r="X165" s="37"/>
      <c r="Y165" s="37"/>
      <c r="Z165" s="37">
        <v>0.1</v>
      </c>
      <c r="AA165" s="37"/>
      <c r="AB165" s="37">
        <v>0.1</v>
      </c>
      <c r="AC165" s="37"/>
      <c r="AD165" s="37">
        <v>0.1</v>
      </c>
      <c r="AE165" s="37"/>
      <c r="AF165" s="37">
        <v>0.1</v>
      </c>
      <c r="AG165" s="37"/>
      <c r="AH165" s="37">
        <f>+J165+L165+N165+P165+R165+T165+V165+X165+Z165+AB165+AD165+AF165</f>
        <v>1</v>
      </c>
      <c r="AI165" s="40">
        <f t="shared" si="8"/>
        <v>0</v>
      </c>
      <c r="AJ165" s="22" t="s">
        <v>434</v>
      </c>
      <c r="AK165" s="201"/>
      <c r="AL165" s="197"/>
      <c r="AM165" s="41" t="s">
        <v>426</v>
      </c>
      <c r="AN165" s="41" t="s">
        <v>873</v>
      </c>
      <c r="AO165" s="24" t="s">
        <v>427</v>
      </c>
      <c r="AP165" s="24" t="s">
        <v>428</v>
      </c>
      <c r="AQ165" s="72"/>
    </row>
    <row r="166" spans="1:43" s="42" customFormat="1" ht="42.75" hidden="1">
      <c r="A166" s="38" t="s">
        <v>37</v>
      </c>
      <c r="B166" s="39" t="s">
        <v>422</v>
      </c>
      <c r="C166" s="39">
        <v>424</v>
      </c>
      <c r="D166" s="22" t="s">
        <v>423</v>
      </c>
      <c r="E166" s="22" t="s">
        <v>435</v>
      </c>
      <c r="F166" s="23">
        <v>44776</v>
      </c>
      <c r="G166" s="23">
        <v>44925</v>
      </c>
      <c r="H166" s="173"/>
      <c r="I166" s="37">
        <v>0.2</v>
      </c>
      <c r="J166" s="37"/>
      <c r="K166" s="37"/>
      <c r="L166" s="37"/>
      <c r="M166" s="37"/>
      <c r="N166" s="37"/>
      <c r="O166" s="37"/>
      <c r="P166" s="37"/>
      <c r="Q166" s="37"/>
      <c r="R166" s="37"/>
      <c r="S166" s="37"/>
      <c r="T166" s="37"/>
      <c r="U166" s="37"/>
      <c r="V166" s="37"/>
      <c r="W166" s="37"/>
      <c r="X166" s="37">
        <v>0.3</v>
      </c>
      <c r="Y166" s="37"/>
      <c r="Z166" s="37">
        <v>0.3</v>
      </c>
      <c r="AA166" s="37"/>
      <c r="AB166" s="37">
        <v>0.2</v>
      </c>
      <c r="AC166" s="37"/>
      <c r="AD166" s="37">
        <v>0.1</v>
      </c>
      <c r="AE166" s="37"/>
      <c r="AF166" s="37">
        <v>0.1</v>
      </c>
      <c r="AG166" s="37"/>
      <c r="AH166" s="37">
        <f>+J166+L166+N166+P166+R166+T166+V166+X166+Z166+AB166+AD166+AF166</f>
        <v>1</v>
      </c>
      <c r="AI166" s="40">
        <f t="shared" si="8"/>
        <v>0</v>
      </c>
      <c r="AJ166" s="22" t="s">
        <v>436</v>
      </c>
      <c r="AK166" s="201"/>
      <c r="AL166" s="197"/>
      <c r="AM166" s="41" t="s">
        <v>426</v>
      </c>
      <c r="AN166" s="41" t="s">
        <v>873</v>
      </c>
      <c r="AO166" s="24" t="s">
        <v>427</v>
      </c>
      <c r="AP166" s="24" t="s">
        <v>428</v>
      </c>
      <c r="AQ166" s="72"/>
    </row>
    <row r="167" spans="1:43" s="42" customFormat="1" ht="128.25" hidden="1" customHeight="1">
      <c r="A167" s="38" t="s">
        <v>37</v>
      </c>
      <c r="B167" s="39" t="s">
        <v>422</v>
      </c>
      <c r="C167" s="39">
        <v>424</v>
      </c>
      <c r="D167" s="22" t="s">
        <v>423</v>
      </c>
      <c r="E167" s="22" t="s">
        <v>437</v>
      </c>
      <c r="F167" s="23">
        <v>44866</v>
      </c>
      <c r="G167" s="23">
        <v>44925</v>
      </c>
      <c r="H167" s="173"/>
      <c r="I167" s="37">
        <v>0.05</v>
      </c>
      <c r="J167" s="37"/>
      <c r="K167" s="37"/>
      <c r="L167" s="37"/>
      <c r="M167" s="37"/>
      <c r="N167" s="37"/>
      <c r="O167" s="37"/>
      <c r="P167" s="37"/>
      <c r="Q167" s="37"/>
      <c r="R167" s="37"/>
      <c r="S167" s="37"/>
      <c r="T167" s="37"/>
      <c r="U167" s="37"/>
      <c r="V167" s="37"/>
      <c r="W167" s="37"/>
      <c r="X167" s="37"/>
      <c r="Y167" s="37"/>
      <c r="Z167" s="37"/>
      <c r="AA167" s="37"/>
      <c r="AB167" s="37"/>
      <c r="AC167" s="37"/>
      <c r="AD167" s="37">
        <v>0.5</v>
      </c>
      <c r="AE167" s="37"/>
      <c r="AF167" s="37">
        <v>0.5</v>
      </c>
      <c r="AG167" s="37"/>
      <c r="AH167" s="37">
        <f>+J167+L167+N167+P167+R167+T167+V167+X167+Z167+AB167+AD167+AF167</f>
        <v>1</v>
      </c>
      <c r="AI167" s="40">
        <f t="shared" si="8"/>
        <v>0</v>
      </c>
      <c r="AJ167" s="22" t="s">
        <v>438</v>
      </c>
      <c r="AK167" s="201"/>
      <c r="AL167" s="197"/>
      <c r="AM167" s="41" t="s">
        <v>426</v>
      </c>
      <c r="AN167" s="41" t="s">
        <v>873</v>
      </c>
      <c r="AO167" s="24" t="s">
        <v>427</v>
      </c>
      <c r="AP167" s="24" t="s">
        <v>428</v>
      </c>
      <c r="AQ167" s="72"/>
    </row>
    <row r="168" spans="1:43" s="42" customFormat="1" ht="57" hidden="1">
      <c r="A168" s="38" t="s">
        <v>37</v>
      </c>
      <c r="B168" s="39" t="s">
        <v>422</v>
      </c>
      <c r="C168" s="39">
        <v>424</v>
      </c>
      <c r="D168" s="22" t="s">
        <v>439</v>
      </c>
      <c r="E168" s="22" t="s">
        <v>440</v>
      </c>
      <c r="F168" s="23">
        <v>44593</v>
      </c>
      <c r="G168" s="23">
        <v>44834</v>
      </c>
      <c r="H168" s="173">
        <f>+I168+I169+I170+I171+I172+I173</f>
        <v>1</v>
      </c>
      <c r="I168" s="37">
        <v>0.2</v>
      </c>
      <c r="J168" s="37"/>
      <c r="K168" s="37"/>
      <c r="L168" s="37">
        <v>0.1</v>
      </c>
      <c r="M168" s="37"/>
      <c r="N168" s="37">
        <v>0.2</v>
      </c>
      <c r="O168" s="37"/>
      <c r="P168" s="37">
        <v>0.2</v>
      </c>
      <c r="Q168" s="37"/>
      <c r="R168" s="37">
        <v>0.2</v>
      </c>
      <c r="S168" s="37"/>
      <c r="T168" s="37">
        <v>0.1</v>
      </c>
      <c r="U168" s="37"/>
      <c r="V168" s="37">
        <v>0.1</v>
      </c>
      <c r="W168" s="37"/>
      <c r="X168" s="37">
        <v>0.1</v>
      </c>
      <c r="Y168" s="37"/>
      <c r="Z168" s="37"/>
      <c r="AA168" s="37"/>
      <c r="AB168" s="37"/>
      <c r="AC168" s="37"/>
      <c r="AD168" s="37"/>
      <c r="AE168" s="37"/>
      <c r="AF168" s="37"/>
      <c r="AG168" s="37"/>
      <c r="AH168" s="37">
        <f t="shared" si="8"/>
        <v>0.99999999999999989</v>
      </c>
      <c r="AI168" s="40">
        <f t="shared" si="8"/>
        <v>0</v>
      </c>
      <c r="AJ168" s="22" t="s">
        <v>425</v>
      </c>
      <c r="AK168" s="201">
        <v>162</v>
      </c>
      <c r="AL168" s="197"/>
      <c r="AM168" s="41" t="s">
        <v>426</v>
      </c>
      <c r="AN168" s="41" t="s">
        <v>873</v>
      </c>
      <c r="AO168" s="24" t="s">
        <v>427</v>
      </c>
      <c r="AP168" s="24" t="s">
        <v>428</v>
      </c>
      <c r="AQ168" s="72"/>
    </row>
    <row r="169" spans="1:43" s="42" customFormat="1" ht="42.75" hidden="1">
      <c r="A169" s="38" t="s">
        <v>37</v>
      </c>
      <c r="B169" s="39" t="s">
        <v>422</v>
      </c>
      <c r="C169" s="39">
        <v>424</v>
      </c>
      <c r="D169" s="22" t="s">
        <v>439</v>
      </c>
      <c r="E169" s="22" t="s">
        <v>441</v>
      </c>
      <c r="F169" s="23">
        <v>44593</v>
      </c>
      <c r="G169" s="23">
        <v>44834</v>
      </c>
      <c r="H169" s="173"/>
      <c r="I169" s="37">
        <v>0.05</v>
      </c>
      <c r="J169" s="37"/>
      <c r="K169" s="37"/>
      <c r="L169" s="37">
        <v>0.1</v>
      </c>
      <c r="M169" s="37"/>
      <c r="N169" s="37">
        <v>0.1</v>
      </c>
      <c r="O169" s="37"/>
      <c r="P169" s="37">
        <v>0.2</v>
      </c>
      <c r="Q169" s="37"/>
      <c r="R169" s="37">
        <v>0.2</v>
      </c>
      <c r="S169" s="37"/>
      <c r="T169" s="37">
        <v>0.2</v>
      </c>
      <c r="U169" s="37"/>
      <c r="V169" s="37">
        <v>0.1</v>
      </c>
      <c r="W169" s="37"/>
      <c r="X169" s="37">
        <v>0.1</v>
      </c>
      <c r="Y169" s="37"/>
      <c r="Z169" s="37"/>
      <c r="AA169" s="37"/>
      <c r="AB169" s="37"/>
      <c r="AC169" s="37"/>
      <c r="AD169" s="37"/>
      <c r="AE169" s="37"/>
      <c r="AF169" s="37"/>
      <c r="AG169" s="37"/>
      <c r="AH169" s="37">
        <f t="shared" si="8"/>
        <v>1</v>
      </c>
      <c r="AI169" s="40">
        <f t="shared" si="8"/>
        <v>0</v>
      </c>
      <c r="AJ169" s="22" t="s">
        <v>442</v>
      </c>
      <c r="AK169" s="201"/>
      <c r="AL169" s="197"/>
      <c r="AM169" s="41" t="s">
        <v>426</v>
      </c>
      <c r="AN169" s="41" t="s">
        <v>873</v>
      </c>
      <c r="AO169" s="24" t="s">
        <v>427</v>
      </c>
      <c r="AP169" s="24" t="s">
        <v>428</v>
      </c>
      <c r="AQ169" s="72"/>
    </row>
    <row r="170" spans="1:43" s="42" customFormat="1" ht="71.25" hidden="1">
      <c r="A170" s="38" t="s">
        <v>37</v>
      </c>
      <c r="B170" s="39" t="s">
        <v>422</v>
      </c>
      <c r="C170" s="39">
        <v>424</v>
      </c>
      <c r="D170" s="22" t="s">
        <v>439</v>
      </c>
      <c r="E170" s="22" t="s">
        <v>443</v>
      </c>
      <c r="F170" s="23">
        <v>44682</v>
      </c>
      <c r="G170" s="23">
        <v>44925</v>
      </c>
      <c r="H170" s="173"/>
      <c r="I170" s="37">
        <v>0.25</v>
      </c>
      <c r="J170" s="37"/>
      <c r="K170" s="37"/>
      <c r="L170" s="37"/>
      <c r="M170" s="37"/>
      <c r="N170" s="37"/>
      <c r="O170" s="37"/>
      <c r="P170" s="37"/>
      <c r="Q170" s="37"/>
      <c r="R170" s="37">
        <v>0.1</v>
      </c>
      <c r="S170" s="37"/>
      <c r="T170" s="37"/>
      <c r="U170" s="37"/>
      <c r="V170" s="37">
        <v>0.2</v>
      </c>
      <c r="W170" s="37"/>
      <c r="X170" s="37">
        <v>0.2</v>
      </c>
      <c r="Y170" s="37"/>
      <c r="Z170" s="37">
        <v>0.2</v>
      </c>
      <c r="AA170" s="37"/>
      <c r="AB170" s="37">
        <v>0.1</v>
      </c>
      <c r="AC170" s="37"/>
      <c r="AD170" s="37">
        <v>0.1</v>
      </c>
      <c r="AE170" s="37"/>
      <c r="AF170" s="37">
        <v>0.1</v>
      </c>
      <c r="AG170" s="37"/>
      <c r="AH170" s="37">
        <f t="shared" si="8"/>
        <v>0.99999999999999989</v>
      </c>
      <c r="AI170" s="40">
        <f t="shared" si="8"/>
        <v>0</v>
      </c>
      <c r="AJ170" s="22" t="s">
        <v>444</v>
      </c>
      <c r="AK170" s="201"/>
      <c r="AL170" s="197"/>
      <c r="AM170" s="41" t="s">
        <v>426</v>
      </c>
      <c r="AN170" s="41" t="s">
        <v>873</v>
      </c>
      <c r="AO170" s="24" t="s">
        <v>427</v>
      </c>
      <c r="AP170" s="24" t="s">
        <v>428</v>
      </c>
      <c r="AQ170" s="72"/>
    </row>
    <row r="171" spans="1:43" s="42" customFormat="1" ht="71.25" hidden="1">
      <c r="A171" s="38" t="s">
        <v>37</v>
      </c>
      <c r="B171" s="39" t="s">
        <v>422</v>
      </c>
      <c r="C171" s="39">
        <v>424</v>
      </c>
      <c r="D171" s="22" t="s">
        <v>439</v>
      </c>
      <c r="E171" s="22" t="s">
        <v>445</v>
      </c>
      <c r="F171" s="23">
        <v>44654</v>
      </c>
      <c r="G171" s="23">
        <v>44925</v>
      </c>
      <c r="H171" s="173"/>
      <c r="I171" s="37">
        <v>0.25</v>
      </c>
      <c r="J171" s="37"/>
      <c r="K171" s="37"/>
      <c r="L171" s="37"/>
      <c r="M171" s="37"/>
      <c r="N171" s="37"/>
      <c r="O171" s="37"/>
      <c r="P171" s="37">
        <v>0.1</v>
      </c>
      <c r="Q171" s="37"/>
      <c r="R171" s="37">
        <v>0.1</v>
      </c>
      <c r="S171" s="37"/>
      <c r="T171" s="37">
        <v>0.1</v>
      </c>
      <c r="U171" s="37"/>
      <c r="V171" s="37">
        <v>0.1</v>
      </c>
      <c r="W171" s="37"/>
      <c r="X171" s="37">
        <v>0.2</v>
      </c>
      <c r="Y171" s="37"/>
      <c r="Z171" s="37">
        <v>0.1</v>
      </c>
      <c r="AA171" s="37"/>
      <c r="AB171" s="37">
        <v>0.1</v>
      </c>
      <c r="AC171" s="37"/>
      <c r="AD171" s="37">
        <v>0.1</v>
      </c>
      <c r="AE171" s="37"/>
      <c r="AF171" s="37">
        <v>0.1</v>
      </c>
      <c r="AG171" s="37"/>
      <c r="AH171" s="37">
        <f t="shared" si="8"/>
        <v>1</v>
      </c>
      <c r="AI171" s="40">
        <f t="shared" si="8"/>
        <v>0</v>
      </c>
      <c r="AJ171" s="22" t="s">
        <v>446</v>
      </c>
      <c r="AK171" s="201"/>
      <c r="AL171" s="197"/>
      <c r="AM171" s="41" t="s">
        <v>426</v>
      </c>
      <c r="AN171" s="41" t="s">
        <v>873</v>
      </c>
      <c r="AO171" s="24" t="s">
        <v>427</v>
      </c>
      <c r="AP171" s="24" t="s">
        <v>428</v>
      </c>
      <c r="AQ171" s="72"/>
    </row>
    <row r="172" spans="1:43" s="42" customFormat="1" ht="42.75" hidden="1">
      <c r="A172" s="38" t="s">
        <v>37</v>
      </c>
      <c r="B172" s="39" t="s">
        <v>422</v>
      </c>
      <c r="C172" s="39">
        <v>424</v>
      </c>
      <c r="D172" s="22" t="s">
        <v>439</v>
      </c>
      <c r="E172" s="22" t="s">
        <v>447</v>
      </c>
      <c r="F172" s="23">
        <v>44564</v>
      </c>
      <c r="G172" s="23">
        <v>44925</v>
      </c>
      <c r="H172" s="173"/>
      <c r="I172" s="37">
        <v>0.2</v>
      </c>
      <c r="J172" s="37"/>
      <c r="K172" s="37"/>
      <c r="L172" s="37">
        <v>0.2</v>
      </c>
      <c r="M172" s="37"/>
      <c r="N172" s="37"/>
      <c r="O172" s="37"/>
      <c r="P172" s="37"/>
      <c r="Q172" s="37"/>
      <c r="R172" s="37"/>
      <c r="S172" s="37"/>
      <c r="T172" s="37"/>
      <c r="U172" s="37"/>
      <c r="V172" s="37"/>
      <c r="W172" s="37"/>
      <c r="X172" s="37">
        <v>0.1</v>
      </c>
      <c r="Y172" s="37"/>
      <c r="Z172" s="37">
        <v>0.3</v>
      </c>
      <c r="AA172" s="37"/>
      <c r="AB172" s="37">
        <v>0.2</v>
      </c>
      <c r="AC172" s="37"/>
      <c r="AD172" s="37">
        <v>0.1</v>
      </c>
      <c r="AE172" s="37"/>
      <c r="AF172" s="37">
        <v>0.1</v>
      </c>
      <c r="AG172" s="37"/>
      <c r="AH172" s="37">
        <f>+J172+L172+N172+P172+R172+T172+V172+X172+Z172+AB172+AD172+AF172</f>
        <v>1</v>
      </c>
      <c r="AI172" s="40">
        <f t="shared" si="8"/>
        <v>0</v>
      </c>
      <c r="AJ172" s="22" t="s">
        <v>448</v>
      </c>
      <c r="AK172" s="201"/>
      <c r="AL172" s="197"/>
      <c r="AM172" s="41" t="s">
        <v>426</v>
      </c>
      <c r="AN172" s="41" t="s">
        <v>873</v>
      </c>
      <c r="AO172" s="24" t="s">
        <v>427</v>
      </c>
      <c r="AP172" s="24" t="s">
        <v>428</v>
      </c>
      <c r="AQ172" s="72"/>
    </row>
    <row r="173" spans="1:43" s="42" customFormat="1" ht="132.75" hidden="1" customHeight="1">
      <c r="A173" s="38" t="s">
        <v>37</v>
      </c>
      <c r="B173" s="39" t="s">
        <v>422</v>
      </c>
      <c r="C173" s="39">
        <v>424</v>
      </c>
      <c r="D173" s="22" t="s">
        <v>439</v>
      </c>
      <c r="E173" s="22" t="s">
        <v>449</v>
      </c>
      <c r="F173" s="23">
        <v>44743</v>
      </c>
      <c r="G173" s="23">
        <v>44925</v>
      </c>
      <c r="H173" s="173"/>
      <c r="I173" s="37">
        <v>0.05</v>
      </c>
      <c r="J173" s="37"/>
      <c r="K173" s="37"/>
      <c r="L173" s="37"/>
      <c r="M173" s="37"/>
      <c r="N173" s="37"/>
      <c r="O173" s="37"/>
      <c r="P173" s="37"/>
      <c r="Q173" s="37"/>
      <c r="R173" s="37"/>
      <c r="S173" s="37"/>
      <c r="T173" s="37"/>
      <c r="U173" s="37"/>
      <c r="V173" s="37">
        <v>0.2</v>
      </c>
      <c r="W173" s="37"/>
      <c r="X173" s="37"/>
      <c r="Y173" s="37"/>
      <c r="Z173" s="37"/>
      <c r="AA173" s="37"/>
      <c r="AB173" s="37"/>
      <c r="AC173" s="37"/>
      <c r="AD173" s="37">
        <v>0.5</v>
      </c>
      <c r="AE173" s="37"/>
      <c r="AF173" s="37">
        <v>0.3</v>
      </c>
      <c r="AG173" s="37"/>
      <c r="AH173" s="37">
        <f t="shared" si="8"/>
        <v>1</v>
      </c>
      <c r="AI173" s="40">
        <f t="shared" si="8"/>
        <v>0</v>
      </c>
      <c r="AJ173" s="22" t="s">
        <v>438</v>
      </c>
      <c r="AK173" s="201"/>
      <c r="AL173" s="198"/>
      <c r="AM173" s="41" t="s">
        <v>426</v>
      </c>
      <c r="AN173" s="41" t="s">
        <v>873</v>
      </c>
      <c r="AO173" s="24" t="s">
        <v>427</v>
      </c>
      <c r="AP173" s="24" t="s">
        <v>428</v>
      </c>
      <c r="AQ173" s="72"/>
    </row>
    <row r="174" spans="1:43" s="42" customFormat="1" ht="128.25" hidden="1">
      <c r="A174" s="38" t="s">
        <v>37</v>
      </c>
      <c r="B174" s="39" t="s">
        <v>422</v>
      </c>
      <c r="C174" s="39">
        <v>415</v>
      </c>
      <c r="D174" s="48" t="s">
        <v>450</v>
      </c>
      <c r="E174" s="22" t="s">
        <v>451</v>
      </c>
      <c r="F174" s="23">
        <v>44593</v>
      </c>
      <c r="G174" s="23">
        <v>44681</v>
      </c>
      <c r="H174" s="173">
        <f>+I174+I175+I176+I177</f>
        <v>1</v>
      </c>
      <c r="I174" s="37">
        <v>0.4</v>
      </c>
      <c r="J174" s="37"/>
      <c r="K174" s="37"/>
      <c r="L174" s="37">
        <v>0.3</v>
      </c>
      <c r="M174" s="37"/>
      <c r="N174" s="37">
        <v>0.3</v>
      </c>
      <c r="O174" s="37"/>
      <c r="P174" s="37">
        <v>0.4</v>
      </c>
      <c r="Q174" s="37"/>
      <c r="R174" s="37"/>
      <c r="S174" s="37"/>
      <c r="T174" s="37"/>
      <c r="U174" s="37"/>
      <c r="V174" s="37"/>
      <c r="W174" s="37"/>
      <c r="X174" s="37"/>
      <c r="Y174" s="37"/>
      <c r="Z174" s="37"/>
      <c r="AA174" s="37"/>
      <c r="AB174" s="37"/>
      <c r="AC174" s="37"/>
      <c r="AD174" s="37"/>
      <c r="AE174" s="37"/>
      <c r="AF174" s="37"/>
      <c r="AG174" s="37"/>
      <c r="AH174" s="37">
        <f t="shared" si="8"/>
        <v>1</v>
      </c>
      <c r="AI174" s="40">
        <f t="shared" si="8"/>
        <v>0</v>
      </c>
      <c r="AJ174" s="22" t="s">
        <v>452</v>
      </c>
      <c r="AK174" s="202">
        <v>0.3</v>
      </c>
      <c r="AL174" s="204">
        <v>194710000</v>
      </c>
      <c r="AM174" s="41" t="s">
        <v>426</v>
      </c>
      <c r="AN174" s="41" t="s">
        <v>873</v>
      </c>
      <c r="AO174" s="24" t="s">
        <v>427</v>
      </c>
      <c r="AP174" s="24" t="s">
        <v>428</v>
      </c>
      <c r="AQ174" s="72"/>
    </row>
    <row r="175" spans="1:43" s="42" customFormat="1" ht="42.75" hidden="1">
      <c r="A175" s="38" t="s">
        <v>37</v>
      </c>
      <c r="B175" s="39" t="s">
        <v>422</v>
      </c>
      <c r="C175" s="39">
        <v>415</v>
      </c>
      <c r="D175" s="22" t="s">
        <v>453</v>
      </c>
      <c r="E175" s="22" t="s">
        <v>454</v>
      </c>
      <c r="F175" s="23">
        <v>44682</v>
      </c>
      <c r="G175" s="23">
        <v>44773</v>
      </c>
      <c r="H175" s="173"/>
      <c r="I175" s="37">
        <v>0.4</v>
      </c>
      <c r="J175" s="37"/>
      <c r="K175" s="37"/>
      <c r="L175" s="37"/>
      <c r="M175" s="37"/>
      <c r="N175" s="37"/>
      <c r="O175" s="37"/>
      <c r="P175" s="37"/>
      <c r="Q175" s="37"/>
      <c r="R175" s="37">
        <v>0.3</v>
      </c>
      <c r="S175" s="37"/>
      <c r="T175" s="37">
        <v>0.35</v>
      </c>
      <c r="U175" s="37"/>
      <c r="V175" s="37">
        <v>0.35</v>
      </c>
      <c r="W175" s="37"/>
      <c r="X175" s="37"/>
      <c r="Y175" s="37"/>
      <c r="Z175" s="37"/>
      <c r="AA175" s="37"/>
      <c r="AB175" s="37"/>
      <c r="AC175" s="37"/>
      <c r="AD175" s="37"/>
      <c r="AE175" s="37"/>
      <c r="AF175" s="37"/>
      <c r="AG175" s="37"/>
      <c r="AH175" s="37">
        <f t="shared" si="8"/>
        <v>0.99999999999999989</v>
      </c>
      <c r="AI175" s="40">
        <f t="shared" si="8"/>
        <v>0</v>
      </c>
      <c r="AJ175" s="22" t="s">
        <v>455</v>
      </c>
      <c r="AK175" s="203"/>
      <c r="AL175" s="205"/>
      <c r="AM175" s="41" t="s">
        <v>426</v>
      </c>
      <c r="AN175" s="41" t="s">
        <v>873</v>
      </c>
      <c r="AO175" s="24" t="s">
        <v>427</v>
      </c>
      <c r="AP175" s="24" t="s">
        <v>428</v>
      </c>
      <c r="AQ175" s="72"/>
    </row>
    <row r="176" spans="1:43" s="42" customFormat="1" ht="42.75" hidden="1">
      <c r="A176" s="38" t="s">
        <v>37</v>
      </c>
      <c r="B176" s="39" t="s">
        <v>422</v>
      </c>
      <c r="C176" s="39">
        <v>415</v>
      </c>
      <c r="D176" s="22" t="s">
        <v>453</v>
      </c>
      <c r="E176" s="22" t="s">
        <v>456</v>
      </c>
      <c r="F176" s="23">
        <v>44835</v>
      </c>
      <c r="G176" s="23">
        <v>44865</v>
      </c>
      <c r="H176" s="173"/>
      <c r="I176" s="37">
        <v>0.05</v>
      </c>
      <c r="J176" s="37"/>
      <c r="K176" s="37"/>
      <c r="L176" s="37"/>
      <c r="M176" s="37"/>
      <c r="N176" s="37"/>
      <c r="O176" s="37"/>
      <c r="P176" s="37"/>
      <c r="Q176" s="37"/>
      <c r="R176" s="37"/>
      <c r="S176" s="37"/>
      <c r="T176" s="37"/>
      <c r="U176" s="37"/>
      <c r="V176" s="37"/>
      <c r="W176" s="37"/>
      <c r="X176" s="37"/>
      <c r="Y176" s="37"/>
      <c r="Z176" s="37"/>
      <c r="AA176" s="37"/>
      <c r="AB176" s="37">
        <v>1</v>
      </c>
      <c r="AC176" s="37"/>
      <c r="AD176" s="37"/>
      <c r="AE176" s="37"/>
      <c r="AF176" s="37"/>
      <c r="AG176" s="37"/>
      <c r="AH176" s="37">
        <f t="shared" si="8"/>
        <v>1</v>
      </c>
      <c r="AI176" s="40">
        <f t="shared" si="8"/>
        <v>0</v>
      </c>
      <c r="AJ176" s="22" t="s">
        <v>457</v>
      </c>
      <c r="AK176" s="203"/>
      <c r="AL176" s="205"/>
      <c r="AM176" s="41" t="s">
        <v>426</v>
      </c>
      <c r="AN176" s="41" t="s">
        <v>873</v>
      </c>
      <c r="AO176" s="24" t="s">
        <v>427</v>
      </c>
      <c r="AP176" s="24" t="s">
        <v>428</v>
      </c>
      <c r="AQ176" s="72"/>
    </row>
    <row r="177" spans="1:43" s="42" customFormat="1" ht="42.75" hidden="1">
      <c r="A177" s="38" t="s">
        <v>37</v>
      </c>
      <c r="B177" s="39" t="s">
        <v>422</v>
      </c>
      <c r="C177" s="39">
        <v>415</v>
      </c>
      <c r="D177" s="22" t="s">
        <v>453</v>
      </c>
      <c r="E177" s="22" t="s">
        <v>458</v>
      </c>
      <c r="F177" s="23">
        <v>44866</v>
      </c>
      <c r="G177" s="23">
        <v>44925</v>
      </c>
      <c r="H177" s="173"/>
      <c r="I177" s="37">
        <v>0.15</v>
      </c>
      <c r="J177" s="37"/>
      <c r="K177" s="37"/>
      <c r="L177" s="37"/>
      <c r="M177" s="37"/>
      <c r="N177" s="37"/>
      <c r="O177" s="37"/>
      <c r="P177" s="37"/>
      <c r="Q177" s="37"/>
      <c r="R177" s="37"/>
      <c r="S177" s="37"/>
      <c r="T177" s="37"/>
      <c r="U177" s="37"/>
      <c r="V177" s="37"/>
      <c r="W177" s="37"/>
      <c r="X177" s="37"/>
      <c r="Y177" s="37"/>
      <c r="Z177" s="37"/>
      <c r="AA177" s="37"/>
      <c r="AB177" s="37"/>
      <c r="AC177" s="37"/>
      <c r="AD177" s="37">
        <v>0.5</v>
      </c>
      <c r="AE177" s="37"/>
      <c r="AF177" s="37">
        <v>0.5</v>
      </c>
      <c r="AG177" s="37"/>
      <c r="AH177" s="37">
        <f t="shared" si="8"/>
        <v>1</v>
      </c>
      <c r="AI177" s="40">
        <f t="shared" si="8"/>
        <v>0</v>
      </c>
      <c r="AJ177" s="22" t="s">
        <v>459</v>
      </c>
      <c r="AK177" s="203"/>
      <c r="AL177" s="206"/>
      <c r="AM177" s="41" t="s">
        <v>426</v>
      </c>
      <c r="AN177" s="41" t="s">
        <v>873</v>
      </c>
      <c r="AO177" s="24" t="s">
        <v>427</v>
      </c>
      <c r="AP177" s="24" t="s">
        <v>428</v>
      </c>
      <c r="AQ177" s="72"/>
    </row>
    <row r="178" spans="1:43" s="42" customFormat="1" ht="85.5" hidden="1">
      <c r="A178" s="38" t="s">
        <v>37</v>
      </c>
      <c r="B178" s="39" t="s">
        <v>422</v>
      </c>
      <c r="C178" s="39">
        <v>420</v>
      </c>
      <c r="D178" s="22" t="s">
        <v>460</v>
      </c>
      <c r="E178" s="22" t="s">
        <v>461</v>
      </c>
      <c r="F178" s="23">
        <v>44562</v>
      </c>
      <c r="G178" s="23">
        <v>44925</v>
      </c>
      <c r="H178" s="173">
        <f>+I178+I179+I180+I181+I182</f>
        <v>1</v>
      </c>
      <c r="I178" s="37">
        <v>0.2</v>
      </c>
      <c r="J178" s="37"/>
      <c r="K178" s="37"/>
      <c r="L178" s="37">
        <v>0.1</v>
      </c>
      <c r="M178" s="37"/>
      <c r="N178" s="37"/>
      <c r="O178" s="37"/>
      <c r="P178" s="37"/>
      <c r="Q178" s="37"/>
      <c r="R178" s="37">
        <v>0.3</v>
      </c>
      <c r="S178" s="37"/>
      <c r="T178" s="37"/>
      <c r="U178" s="37"/>
      <c r="V178" s="37"/>
      <c r="W178" s="37"/>
      <c r="X178" s="37">
        <v>0.4</v>
      </c>
      <c r="Y178" s="37"/>
      <c r="Z178" s="37"/>
      <c r="AA178" s="37"/>
      <c r="AB178" s="37"/>
      <c r="AC178" s="37"/>
      <c r="AD178" s="37">
        <v>0.1</v>
      </c>
      <c r="AE178" s="37"/>
      <c r="AF178" s="37">
        <v>0.1</v>
      </c>
      <c r="AG178" s="37"/>
      <c r="AH178" s="37">
        <f t="shared" si="8"/>
        <v>1</v>
      </c>
      <c r="AI178" s="40">
        <f t="shared" si="8"/>
        <v>0</v>
      </c>
      <c r="AJ178" s="22" t="s">
        <v>462</v>
      </c>
      <c r="AK178" s="202">
        <v>0.3</v>
      </c>
      <c r="AL178" s="204">
        <v>457450000</v>
      </c>
      <c r="AM178" s="41" t="s">
        <v>426</v>
      </c>
      <c r="AN178" s="41" t="s">
        <v>873</v>
      </c>
      <c r="AO178" s="24" t="s">
        <v>427</v>
      </c>
      <c r="AP178" s="24" t="s">
        <v>428</v>
      </c>
      <c r="AQ178" s="72"/>
    </row>
    <row r="179" spans="1:43" s="42" customFormat="1" ht="106.5" hidden="1" customHeight="1">
      <c r="A179" s="38" t="s">
        <v>37</v>
      </c>
      <c r="B179" s="39" t="s">
        <v>422</v>
      </c>
      <c r="C179" s="39">
        <v>420</v>
      </c>
      <c r="D179" s="22" t="s">
        <v>460</v>
      </c>
      <c r="E179" s="22" t="s">
        <v>463</v>
      </c>
      <c r="F179" s="23">
        <v>44562</v>
      </c>
      <c r="G179" s="23">
        <v>44925</v>
      </c>
      <c r="H179" s="173"/>
      <c r="I179" s="37">
        <v>0.2</v>
      </c>
      <c r="J179" s="37"/>
      <c r="K179" s="37"/>
      <c r="L179" s="37">
        <v>0.1</v>
      </c>
      <c r="M179" s="37"/>
      <c r="N179" s="37"/>
      <c r="O179" s="37"/>
      <c r="P179" s="37"/>
      <c r="Q179" s="37"/>
      <c r="R179" s="37">
        <v>0.3</v>
      </c>
      <c r="S179" s="37"/>
      <c r="T179" s="37"/>
      <c r="U179" s="37"/>
      <c r="V179" s="37"/>
      <c r="W179" s="37"/>
      <c r="X179" s="37">
        <v>0.4</v>
      </c>
      <c r="Y179" s="37"/>
      <c r="Z179" s="37"/>
      <c r="AA179" s="37"/>
      <c r="AB179" s="37"/>
      <c r="AC179" s="37"/>
      <c r="AD179" s="37">
        <v>0.1</v>
      </c>
      <c r="AE179" s="37"/>
      <c r="AF179" s="37">
        <v>0.1</v>
      </c>
      <c r="AG179" s="37"/>
      <c r="AH179" s="37">
        <f t="shared" ref="AH179:AI189" si="9">+J179+L179+N179+P179+R179+T179+V179+X179+Z179+AB179+AD179+AF179</f>
        <v>1</v>
      </c>
      <c r="AI179" s="40">
        <f t="shared" si="9"/>
        <v>0</v>
      </c>
      <c r="AJ179" s="22" t="s">
        <v>464</v>
      </c>
      <c r="AK179" s="203"/>
      <c r="AL179" s="205"/>
      <c r="AM179" s="41" t="s">
        <v>426</v>
      </c>
      <c r="AN179" s="41" t="s">
        <v>873</v>
      </c>
      <c r="AO179" s="24" t="s">
        <v>427</v>
      </c>
      <c r="AP179" s="24" t="s">
        <v>428</v>
      </c>
      <c r="AQ179" s="72"/>
    </row>
    <row r="180" spans="1:43" s="42" customFormat="1" ht="71.25" hidden="1">
      <c r="A180" s="38" t="s">
        <v>37</v>
      </c>
      <c r="B180" s="39" t="s">
        <v>422</v>
      </c>
      <c r="C180" s="39">
        <v>420</v>
      </c>
      <c r="D180" s="22" t="s">
        <v>460</v>
      </c>
      <c r="E180" s="22" t="s">
        <v>465</v>
      </c>
      <c r="F180" s="23">
        <v>44562</v>
      </c>
      <c r="G180" s="23">
        <v>44925</v>
      </c>
      <c r="H180" s="173"/>
      <c r="I180" s="37">
        <v>0.2</v>
      </c>
      <c r="J180" s="37"/>
      <c r="K180" s="37"/>
      <c r="L180" s="37">
        <v>0.1</v>
      </c>
      <c r="M180" s="37"/>
      <c r="N180" s="37"/>
      <c r="O180" s="37"/>
      <c r="P180" s="37"/>
      <c r="Q180" s="37"/>
      <c r="R180" s="37">
        <v>0.3</v>
      </c>
      <c r="S180" s="37"/>
      <c r="T180" s="37"/>
      <c r="U180" s="37"/>
      <c r="V180" s="37"/>
      <c r="W180" s="37"/>
      <c r="X180" s="37">
        <v>0.4</v>
      </c>
      <c r="Y180" s="37"/>
      <c r="Z180" s="37"/>
      <c r="AA180" s="37"/>
      <c r="AB180" s="37"/>
      <c r="AC180" s="37"/>
      <c r="AD180" s="37">
        <v>0.1</v>
      </c>
      <c r="AE180" s="37"/>
      <c r="AF180" s="37">
        <v>0.1</v>
      </c>
      <c r="AG180" s="37"/>
      <c r="AH180" s="37">
        <f t="shared" si="9"/>
        <v>1</v>
      </c>
      <c r="AI180" s="40">
        <f t="shared" si="9"/>
        <v>0</v>
      </c>
      <c r="AJ180" s="22" t="s">
        <v>466</v>
      </c>
      <c r="AK180" s="203"/>
      <c r="AL180" s="205"/>
      <c r="AM180" s="41" t="s">
        <v>426</v>
      </c>
      <c r="AN180" s="41" t="s">
        <v>873</v>
      </c>
      <c r="AO180" s="24" t="s">
        <v>427</v>
      </c>
      <c r="AP180" s="24" t="s">
        <v>428</v>
      </c>
      <c r="AQ180" s="72"/>
    </row>
    <row r="181" spans="1:43" s="42" customFormat="1" ht="57" hidden="1">
      <c r="A181" s="38" t="s">
        <v>37</v>
      </c>
      <c r="B181" s="39" t="s">
        <v>422</v>
      </c>
      <c r="C181" s="39">
        <v>420</v>
      </c>
      <c r="D181" s="22" t="s">
        <v>460</v>
      </c>
      <c r="E181" s="22" t="s">
        <v>467</v>
      </c>
      <c r="F181" s="23">
        <v>44562</v>
      </c>
      <c r="G181" s="23">
        <v>44925</v>
      </c>
      <c r="H181" s="173"/>
      <c r="I181" s="37">
        <v>0.2</v>
      </c>
      <c r="J181" s="37"/>
      <c r="K181" s="37"/>
      <c r="L181" s="37">
        <v>0.1</v>
      </c>
      <c r="M181" s="37"/>
      <c r="N181" s="37"/>
      <c r="O181" s="37"/>
      <c r="P181" s="37"/>
      <c r="Q181" s="37"/>
      <c r="R181" s="37">
        <v>0.3</v>
      </c>
      <c r="S181" s="37"/>
      <c r="T181" s="37"/>
      <c r="U181" s="37"/>
      <c r="V181" s="37"/>
      <c r="W181" s="37"/>
      <c r="X181" s="37">
        <v>0.4</v>
      </c>
      <c r="Y181" s="37"/>
      <c r="Z181" s="37"/>
      <c r="AA181" s="37"/>
      <c r="AB181" s="37"/>
      <c r="AC181" s="37"/>
      <c r="AD181" s="37">
        <v>0.1</v>
      </c>
      <c r="AE181" s="37"/>
      <c r="AF181" s="37">
        <v>0.1</v>
      </c>
      <c r="AG181" s="37"/>
      <c r="AH181" s="37">
        <f t="shared" si="9"/>
        <v>1</v>
      </c>
      <c r="AI181" s="40">
        <f t="shared" si="9"/>
        <v>0</v>
      </c>
      <c r="AJ181" s="22" t="s">
        <v>468</v>
      </c>
      <c r="AK181" s="203"/>
      <c r="AL181" s="205"/>
      <c r="AM181" s="41" t="s">
        <v>426</v>
      </c>
      <c r="AN181" s="41" t="s">
        <v>873</v>
      </c>
      <c r="AO181" s="24" t="s">
        <v>427</v>
      </c>
      <c r="AP181" s="24" t="s">
        <v>428</v>
      </c>
      <c r="AQ181" s="72"/>
    </row>
    <row r="182" spans="1:43" s="42" customFormat="1" ht="42.75" hidden="1">
      <c r="A182" s="38" t="s">
        <v>37</v>
      </c>
      <c r="B182" s="39" t="s">
        <v>422</v>
      </c>
      <c r="C182" s="39">
        <v>420</v>
      </c>
      <c r="D182" s="22" t="s">
        <v>460</v>
      </c>
      <c r="E182" s="22" t="s">
        <v>469</v>
      </c>
      <c r="F182" s="23">
        <v>44562</v>
      </c>
      <c r="G182" s="23">
        <v>44925</v>
      </c>
      <c r="H182" s="173"/>
      <c r="I182" s="37">
        <v>0.2</v>
      </c>
      <c r="J182" s="37"/>
      <c r="K182" s="37"/>
      <c r="L182" s="37">
        <v>0.1</v>
      </c>
      <c r="M182" s="37"/>
      <c r="N182" s="37"/>
      <c r="O182" s="37"/>
      <c r="P182" s="37"/>
      <c r="Q182" s="37"/>
      <c r="R182" s="37">
        <v>0.3</v>
      </c>
      <c r="S182" s="37"/>
      <c r="T182" s="37"/>
      <c r="U182" s="37"/>
      <c r="V182" s="37"/>
      <c r="W182" s="37"/>
      <c r="X182" s="37">
        <v>0.4</v>
      </c>
      <c r="Y182" s="37"/>
      <c r="Z182" s="37"/>
      <c r="AA182" s="37"/>
      <c r="AB182" s="37"/>
      <c r="AC182" s="37"/>
      <c r="AD182" s="37">
        <v>0.2</v>
      </c>
      <c r="AE182" s="37"/>
      <c r="AF182" s="37"/>
      <c r="AG182" s="37"/>
      <c r="AH182" s="37">
        <f t="shared" si="9"/>
        <v>1</v>
      </c>
      <c r="AI182" s="40">
        <f t="shared" si="9"/>
        <v>0</v>
      </c>
      <c r="AJ182" s="22" t="s">
        <v>470</v>
      </c>
      <c r="AK182" s="203"/>
      <c r="AL182" s="206"/>
      <c r="AM182" s="41" t="s">
        <v>426</v>
      </c>
      <c r="AN182" s="41" t="s">
        <v>873</v>
      </c>
      <c r="AO182" s="24" t="s">
        <v>427</v>
      </c>
      <c r="AP182" s="24" t="s">
        <v>428</v>
      </c>
      <c r="AQ182" s="72"/>
    </row>
    <row r="183" spans="1:43" s="42" customFormat="1" ht="42.75" hidden="1">
      <c r="A183" s="38" t="s">
        <v>37</v>
      </c>
      <c r="B183" s="39" t="s">
        <v>422</v>
      </c>
      <c r="C183" s="39">
        <v>420</v>
      </c>
      <c r="D183" s="22" t="s">
        <v>471</v>
      </c>
      <c r="E183" s="22" t="s">
        <v>472</v>
      </c>
      <c r="F183" s="23">
        <v>44621</v>
      </c>
      <c r="G183" s="23">
        <v>44895</v>
      </c>
      <c r="H183" s="173">
        <f>+I183+I184+I185+I186+I187+I188+I189</f>
        <v>1</v>
      </c>
      <c r="I183" s="37">
        <v>0.1</v>
      </c>
      <c r="J183" s="37"/>
      <c r="K183" s="37"/>
      <c r="L183" s="37"/>
      <c r="M183" s="37"/>
      <c r="N183" s="37">
        <v>0.1</v>
      </c>
      <c r="O183" s="37"/>
      <c r="P183" s="37"/>
      <c r="Q183" s="37"/>
      <c r="R183" s="37">
        <v>0.2</v>
      </c>
      <c r="S183" s="37"/>
      <c r="T183" s="37"/>
      <c r="U183" s="37"/>
      <c r="V183" s="37">
        <v>0.3</v>
      </c>
      <c r="W183" s="37"/>
      <c r="X183" s="37"/>
      <c r="Y183" s="37"/>
      <c r="Z183" s="37">
        <v>0.2</v>
      </c>
      <c r="AA183" s="37"/>
      <c r="AB183" s="37"/>
      <c r="AC183" s="37"/>
      <c r="AD183" s="37">
        <v>0.2</v>
      </c>
      <c r="AE183" s="37"/>
      <c r="AF183" s="37"/>
      <c r="AG183" s="37"/>
      <c r="AH183" s="37">
        <f t="shared" si="9"/>
        <v>1</v>
      </c>
      <c r="AI183" s="40">
        <f t="shared" si="9"/>
        <v>0</v>
      </c>
      <c r="AJ183" s="22" t="s">
        <v>473</v>
      </c>
      <c r="AK183" s="41" t="s">
        <v>78</v>
      </c>
      <c r="AL183" s="43" t="s">
        <v>78</v>
      </c>
      <c r="AM183" s="41" t="s">
        <v>426</v>
      </c>
      <c r="AN183" s="41" t="s">
        <v>873</v>
      </c>
      <c r="AO183" s="24" t="s">
        <v>427</v>
      </c>
      <c r="AP183" s="24" t="s">
        <v>428</v>
      </c>
      <c r="AQ183" s="72"/>
    </row>
    <row r="184" spans="1:43" s="42" customFormat="1" ht="57" hidden="1">
      <c r="A184" s="38" t="s">
        <v>37</v>
      </c>
      <c r="B184" s="39" t="s">
        <v>422</v>
      </c>
      <c r="C184" s="39">
        <v>420</v>
      </c>
      <c r="D184" s="22" t="s">
        <v>471</v>
      </c>
      <c r="E184" s="22" t="s">
        <v>474</v>
      </c>
      <c r="F184" s="23">
        <v>44774</v>
      </c>
      <c r="G184" s="23">
        <v>44925</v>
      </c>
      <c r="H184" s="173"/>
      <c r="I184" s="37">
        <v>0.1</v>
      </c>
      <c r="J184" s="37"/>
      <c r="K184" s="37"/>
      <c r="L184" s="37"/>
      <c r="M184" s="37"/>
      <c r="N184" s="37"/>
      <c r="O184" s="37"/>
      <c r="P184" s="37"/>
      <c r="Q184" s="37"/>
      <c r="R184" s="37"/>
      <c r="S184" s="37"/>
      <c r="T184" s="37"/>
      <c r="U184" s="37"/>
      <c r="V184" s="37"/>
      <c r="W184" s="37"/>
      <c r="X184" s="37">
        <v>0.2</v>
      </c>
      <c r="Y184" s="37"/>
      <c r="Z184" s="37">
        <v>0.25</v>
      </c>
      <c r="AA184" s="37"/>
      <c r="AB184" s="37">
        <v>0.25</v>
      </c>
      <c r="AC184" s="37"/>
      <c r="AD184" s="37"/>
      <c r="AE184" s="37"/>
      <c r="AF184" s="37">
        <v>0.3</v>
      </c>
      <c r="AG184" s="37"/>
      <c r="AH184" s="37">
        <f t="shared" si="9"/>
        <v>1</v>
      </c>
      <c r="AI184" s="40">
        <f t="shared" si="9"/>
        <v>0</v>
      </c>
      <c r="AJ184" s="22" t="s">
        <v>475</v>
      </c>
      <c r="AK184" s="43" t="s">
        <v>78</v>
      </c>
      <c r="AL184" s="43" t="s">
        <v>78</v>
      </c>
      <c r="AM184" s="41" t="s">
        <v>426</v>
      </c>
      <c r="AN184" s="41" t="s">
        <v>476</v>
      </c>
      <c r="AO184" s="24" t="s">
        <v>427</v>
      </c>
      <c r="AP184" s="24" t="s">
        <v>428</v>
      </c>
      <c r="AQ184" s="72"/>
    </row>
    <row r="185" spans="1:43" s="42" customFormat="1" ht="99.75" hidden="1">
      <c r="A185" s="38" t="s">
        <v>37</v>
      </c>
      <c r="B185" s="39" t="s">
        <v>422</v>
      </c>
      <c r="C185" s="39">
        <v>420</v>
      </c>
      <c r="D185" s="22" t="s">
        <v>471</v>
      </c>
      <c r="E185" s="22" t="s">
        <v>477</v>
      </c>
      <c r="F185" s="23">
        <v>44652</v>
      </c>
      <c r="G185" s="23">
        <v>44926</v>
      </c>
      <c r="H185" s="173"/>
      <c r="I185" s="37">
        <v>0.2</v>
      </c>
      <c r="J185" s="37"/>
      <c r="K185" s="37"/>
      <c r="L185" s="37"/>
      <c r="M185" s="37"/>
      <c r="N185" s="37"/>
      <c r="O185" s="37"/>
      <c r="P185" s="37">
        <v>0.1</v>
      </c>
      <c r="Q185" s="37"/>
      <c r="R185" s="37">
        <v>0.1</v>
      </c>
      <c r="S185" s="37"/>
      <c r="T185" s="37">
        <v>0.1</v>
      </c>
      <c r="U185" s="37"/>
      <c r="V185" s="37">
        <v>0.1</v>
      </c>
      <c r="W185" s="37"/>
      <c r="X185" s="37">
        <v>0.15</v>
      </c>
      <c r="Y185" s="37"/>
      <c r="Z185" s="37">
        <v>0.1</v>
      </c>
      <c r="AA185" s="37"/>
      <c r="AB185" s="37">
        <v>0.1</v>
      </c>
      <c r="AC185" s="37"/>
      <c r="AD185" s="37">
        <v>0.1</v>
      </c>
      <c r="AE185" s="37"/>
      <c r="AF185" s="37">
        <v>0.15</v>
      </c>
      <c r="AG185" s="37"/>
      <c r="AH185" s="37">
        <f t="shared" si="9"/>
        <v>1</v>
      </c>
      <c r="AI185" s="40">
        <f t="shared" si="9"/>
        <v>0</v>
      </c>
      <c r="AJ185" s="22" t="s">
        <v>478</v>
      </c>
      <c r="AK185" s="43" t="s">
        <v>78</v>
      </c>
      <c r="AL185" s="43" t="s">
        <v>78</v>
      </c>
      <c r="AM185" s="41" t="s">
        <v>426</v>
      </c>
      <c r="AN185" s="41" t="s">
        <v>873</v>
      </c>
      <c r="AO185" s="24" t="s">
        <v>427</v>
      </c>
      <c r="AP185" s="24" t="s">
        <v>428</v>
      </c>
      <c r="AQ185" s="72"/>
    </row>
    <row r="186" spans="1:43" s="42" customFormat="1" ht="171" hidden="1" customHeight="1">
      <c r="A186" s="38" t="s">
        <v>37</v>
      </c>
      <c r="B186" s="39" t="s">
        <v>422</v>
      </c>
      <c r="C186" s="39">
        <v>420</v>
      </c>
      <c r="D186" s="22" t="s">
        <v>471</v>
      </c>
      <c r="E186" s="22" t="s">
        <v>479</v>
      </c>
      <c r="F186" s="23">
        <v>44652</v>
      </c>
      <c r="G186" s="23">
        <v>44925</v>
      </c>
      <c r="H186" s="173"/>
      <c r="I186" s="37">
        <v>0.1</v>
      </c>
      <c r="J186" s="37"/>
      <c r="K186" s="37"/>
      <c r="L186" s="37"/>
      <c r="M186" s="37"/>
      <c r="N186" s="37"/>
      <c r="O186" s="37"/>
      <c r="P186" s="37">
        <v>0.2</v>
      </c>
      <c r="Q186" s="37"/>
      <c r="R186" s="37"/>
      <c r="S186" s="37"/>
      <c r="T186" s="37">
        <v>0.2</v>
      </c>
      <c r="U186" s="37"/>
      <c r="V186" s="37"/>
      <c r="W186" s="37"/>
      <c r="X186" s="37">
        <v>0.2</v>
      </c>
      <c r="Y186" s="37"/>
      <c r="Z186" s="37"/>
      <c r="AA186" s="37"/>
      <c r="AB186" s="37">
        <v>0.2</v>
      </c>
      <c r="AC186" s="37"/>
      <c r="AD186" s="37"/>
      <c r="AE186" s="37"/>
      <c r="AF186" s="37">
        <v>0.2</v>
      </c>
      <c r="AG186" s="37"/>
      <c r="AH186" s="37">
        <f t="shared" si="9"/>
        <v>1</v>
      </c>
      <c r="AI186" s="40">
        <f t="shared" si="9"/>
        <v>0</v>
      </c>
      <c r="AJ186" s="22" t="s">
        <v>480</v>
      </c>
      <c r="AK186" s="41" t="s">
        <v>78</v>
      </c>
      <c r="AL186" s="43" t="s">
        <v>78</v>
      </c>
      <c r="AM186" s="41" t="s">
        <v>426</v>
      </c>
      <c r="AN186" s="41" t="s">
        <v>873</v>
      </c>
      <c r="AO186" s="24" t="s">
        <v>427</v>
      </c>
      <c r="AP186" s="24" t="s">
        <v>428</v>
      </c>
      <c r="AQ186" s="72"/>
    </row>
    <row r="187" spans="1:43" s="42" customFormat="1" ht="155.25" hidden="1" customHeight="1">
      <c r="A187" s="38" t="s">
        <v>37</v>
      </c>
      <c r="B187" s="39" t="s">
        <v>422</v>
      </c>
      <c r="C187" s="39">
        <v>420</v>
      </c>
      <c r="D187" s="22" t="s">
        <v>471</v>
      </c>
      <c r="E187" s="22" t="s">
        <v>481</v>
      </c>
      <c r="F187" s="23">
        <v>44622</v>
      </c>
      <c r="G187" s="23">
        <v>44925</v>
      </c>
      <c r="H187" s="173"/>
      <c r="I187" s="37">
        <v>0.3</v>
      </c>
      <c r="J187" s="37"/>
      <c r="K187" s="37"/>
      <c r="L187" s="37"/>
      <c r="M187" s="37"/>
      <c r="N187" s="37">
        <v>0.2</v>
      </c>
      <c r="O187" s="37"/>
      <c r="P187" s="37"/>
      <c r="Q187" s="37"/>
      <c r="R187" s="37"/>
      <c r="S187" s="37"/>
      <c r="T187" s="37">
        <v>0.3</v>
      </c>
      <c r="U187" s="37"/>
      <c r="V187" s="37"/>
      <c r="W187" s="37"/>
      <c r="X187" s="37"/>
      <c r="Y187" s="37"/>
      <c r="Z187" s="37">
        <v>0.3</v>
      </c>
      <c r="AA187" s="37"/>
      <c r="AB187" s="37"/>
      <c r="AC187" s="37"/>
      <c r="AD187" s="37"/>
      <c r="AE187" s="37"/>
      <c r="AF187" s="37">
        <v>0.2</v>
      </c>
      <c r="AG187" s="37"/>
      <c r="AH187" s="37">
        <f t="shared" si="9"/>
        <v>1</v>
      </c>
      <c r="AI187" s="40">
        <f t="shared" si="9"/>
        <v>0</v>
      </c>
      <c r="AJ187" s="22" t="s">
        <v>482</v>
      </c>
      <c r="AK187" s="41" t="s">
        <v>78</v>
      </c>
      <c r="AL187" s="43" t="s">
        <v>78</v>
      </c>
      <c r="AM187" s="41" t="s">
        <v>426</v>
      </c>
      <c r="AN187" s="41" t="s">
        <v>873</v>
      </c>
      <c r="AO187" s="24" t="s">
        <v>427</v>
      </c>
      <c r="AP187" s="24" t="s">
        <v>428</v>
      </c>
      <c r="AQ187" s="72"/>
    </row>
    <row r="188" spans="1:43" s="42" customFormat="1" ht="66.75" hidden="1" customHeight="1">
      <c r="A188" s="38" t="s">
        <v>37</v>
      </c>
      <c r="B188" s="39" t="s">
        <v>422</v>
      </c>
      <c r="C188" s="39">
        <v>420</v>
      </c>
      <c r="D188" s="22" t="s">
        <v>471</v>
      </c>
      <c r="E188" s="22" t="s">
        <v>483</v>
      </c>
      <c r="F188" s="23">
        <v>44621</v>
      </c>
      <c r="G188" s="23">
        <v>44681</v>
      </c>
      <c r="H188" s="173"/>
      <c r="I188" s="37">
        <v>0.1</v>
      </c>
      <c r="J188" s="37"/>
      <c r="K188" s="37"/>
      <c r="L188" s="37"/>
      <c r="M188" s="37"/>
      <c r="N188" s="37">
        <v>0.3</v>
      </c>
      <c r="O188" s="37"/>
      <c r="P188" s="37">
        <v>0.7</v>
      </c>
      <c r="Q188" s="37"/>
      <c r="R188" s="37"/>
      <c r="S188" s="37"/>
      <c r="T188" s="37"/>
      <c r="U188" s="37"/>
      <c r="V188" s="37"/>
      <c r="W188" s="37"/>
      <c r="X188" s="37"/>
      <c r="Y188" s="37"/>
      <c r="Z188" s="37"/>
      <c r="AA188" s="37"/>
      <c r="AB188" s="37"/>
      <c r="AC188" s="37"/>
      <c r="AD188" s="37"/>
      <c r="AE188" s="37"/>
      <c r="AF188" s="37"/>
      <c r="AG188" s="37"/>
      <c r="AH188" s="37">
        <f t="shared" si="9"/>
        <v>1</v>
      </c>
      <c r="AI188" s="40">
        <f t="shared" si="9"/>
        <v>0</v>
      </c>
      <c r="AJ188" s="22" t="s">
        <v>484</v>
      </c>
      <c r="AK188" s="41" t="s">
        <v>78</v>
      </c>
      <c r="AL188" s="43" t="s">
        <v>78</v>
      </c>
      <c r="AM188" s="41" t="s">
        <v>426</v>
      </c>
      <c r="AN188" s="41" t="s">
        <v>873</v>
      </c>
      <c r="AO188" s="24" t="s">
        <v>427</v>
      </c>
      <c r="AP188" s="24" t="s">
        <v>428</v>
      </c>
      <c r="AQ188" s="72"/>
    </row>
    <row r="189" spans="1:43" s="42" customFormat="1" ht="71.25" hidden="1">
      <c r="A189" s="38" t="s">
        <v>37</v>
      </c>
      <c r="B189" s="39" t="s">
        <v>422</v>
      </c>
      <c r="C189" s="39">
        <v>420</v>
      </c>
      <c r="D189" s="22" t="s">
        <v>471</v>
      </c>
      <c r="E189" s="22" t="s">
        <v>485</v>
      </c>
      <c r="F189" s="23">
        <v>44593</v>
      </c>
      <c r="G189" s="23">
        <v>44925</v>
      </c>
      <c r="H189" s="173"/>
      <c r="I189" s="37">
        <v>0.1</v>
      </c>
      <c r="J189" s="37"/>
      <c r="K189" s="37"/>
      <c r="L189" s="37"/>
      <c r="M189" s="37"/>
      <c r="N189" s="37">
        <v>0.25</v>
      </c>
      <c r="O189" s="37"/>
      <c r="P189" s="37"/>
      <c r="Q189" s="37"/>
      <c r="R189" s="37"/>
      <c r="S189" s="37"/>
      <c r="T189" s="37">
        <v>0.25</v>
      </c>
      <c r="U189" s="37"/>
      <c r="V189" s="37"/>
      <c r="W189" s="37"/>
      <c r="X189" s="37"/>
      <c r="Y189" s="37"/>
      <c r="Z189" s="37">
        <v>0.25</v>
      </c>
      <c r="AA189" s="37"/>
      <c r="AB189" s="37"/>
      <c r="AC189" s="37"/>
      <c r="AD189" s="37"/>
      <c r="AE189" s="37"/>
      <c r="AF189" s="37">
        <v>0.25</v>
      </c>
      <c r="AG189" s="37"/>
      <c r="AH189" s="37">
        <f t="shared" si="9"/>
        <v>1</v>
      </c>
      <c r="AI189" s="40">
        <f t="shared" si="9"/>
        <v>0</v>
      </c>
      <c r="AJ189" s="22" t="s">
        <v>486</v>
      </c>
      <c r="AK189" s="41" t="s">
        <v>78</v>
      </c>
      <c r="AL189" s="43" t="s">
        <v>78</v>
      </c>
      <c r="AM189" s="41" t="s">
        <v>426</v>
      </c>
      <c r="AN189" s="41" t="s">
        <v>873</v>
      </c>
      <c r="AO189" s="24" t="s">
        <v>427</v>
      </c>
      <c r="AP189" s="24" t="s">
        <v>428</v>
      </c>
      <c r="AQ189" s="72"/>
    </row>
    <row r="190" spans="1:43" s="42" customFormat="1" ht="71.25" hidden="1">
      <c r="A190" s="38" t="s">
        <v>487</v>
      </c>
      <c r="B190" s="39" t="s">
        <v>488</v>
      </c>
      <c r="C190" s="39">
        <v>27</v>
      </c>
      <c r="D190" s="22" t="s">
        <v>489</v>
      </c>
      <c r="E190" s="22" t="s">
        <v>490</v>
      </c>
      <c r="F190" s="23">
        <v>44593</v>
      </c>
      <c r="G190" s="23">
        <v>44925</v>
      </c>
      <c r="H190" s="173">
        <f>I190+I191+I192+I193+I194</f>
        <v>1</v>
      </c>
      <c r="I190" s="37">
        <v>0.2</v>
      </c>
      <c r="J190" s="37"/>
      <c r="K190" s="37"/>
      <c r="L190" s="37">
        <v>0.1</v>
      </c>
      <c r="M190" s="37"/>
      <c r="N190" s="37">
        <v>0.1</v>
      </c>
      <c r="O190" s="37"/>
      <c r="P190" s="37">
        <v>0.1</v>
      </c>
      <c r="Q190" s="37"/>
      <c r="R190" s="37">
        <v>0.1</v>
      </c>
      <c r="S190" s="37"/>
      <c r="T190" s="37">
        <v>0.1</v>
      </c>
      <c r="U190" s="37"/>
      <c r="V190" s="37">
        <v>0.1</v>
      </c>
      <c r="W190" s="37"/>
      <c r="X190" s="37">
        <v>0.1</v>
      </c>
      <c r="Y190" s="37"/>
      <c r="Z190" s="37">
        <v>0.1</v>
      </c>
      <c r="AA190" s="37"/>
      <c r="AB190" s="37">
        <v>0.1</v>
      </c>
      <c r="AC190" s="37"/>
      <c r="AD190" s="37">
        <v>0.05</v>
      </c>
      <c r="AE190" s="37"/>
      <c r="AF190" s="37">
        <v>0.05</v>
      </c>
      <c r="AG190" s="37"/>
      <c r="AH190" s="37">
        <f>+J190+L190+N190+P190+R190+T190+V190+X190+Z190+AB190+AD190+AF190</f>
        <v>1</v>
      </c>
      <c r="AI190" s="40">
        <f>+K190+M190+O190+Q190+S190+U190+W190+Y190+AA190+AC190+AE190+AG190</f>
        <v>0</v>
      </c>
      <c r="AJ190" s="22" t="s">
        <v>491</v>
      </c>
      <c r="AK190" s="207">
        <v>0.25</v>
      </c>
      <c r="AL190" s="196">
        <v>206000000</v>
      </c>
      <c r="AM190" s="41" t="s">
        <v>492</v>
      </c>
      <c r="AN190" s="41" t="s">
        <v>493</v>
      </c>
      <c r="AO190" s="24" t="s">
        <v>494</v>
      </c>
      <c r="AP190" s="24" t="s">
        <v>495</v>
      </c>
      <c r="AQ190" s="72"/>
    </row>
    <row r="191" spans="1:43" s="42" customFormat="1" ht="72.75" hidden="1" customHeight="1">
      <c r="A191" s="38" t="s">
        <v>487</v>
      </c>
      <c r="B191" s="39" t="s">
        <v>488</v>
      </c>
      <c r="C191" s="39">
        <v>27</v>
      </c>
      <c r="D191" s="22" t="s">
        <v>489</v>
      </c>
      <c r="E191" s="22" t="s">
        <v>496</v>
      </c>
      <c r="F191" s="23">
        <v>44593</v>
      </c>
      <c r="G191" s="23">
        <v>44925</v>
      </c>
      <c r="H191" s="173"/>
      <c r="I191" s="37">
        <v>0.05</v>
      </c>
      <c r="J191" s="37"/>
      <c r="K191" s="37"/>
      <c r="L191" s="37">
        <v>0.1</v>
      </c>
      <c r="M191" s="37"/>
      <c r="N191" s="37">
        <v>0.1</v>
      </c>
      <c r="O191" s="37"/>
      <c r="P191" s="37">
        <v>0.1</v>
      </c>
      <c r="Q191" s="37"/>
      <c r="R191" s="37">
        <v>0.1</v>
      </c>
      <c r="S191" s="37"/>
      <c r="T191" s="37">
        <v>0.1</v>
      </c>
      <c r="U191" s="37"/>
      <c r="V191" s="37">
        <v>0.1</v>
      </c>
      <c r="W191" s="37"/>
      <c r="X191" s="37">
        <v>0.1</v>
      </c>
      <c r="Y191" s="37"/>
      <c r="Z191" s="37">
        <v>0.1</v>
      </c>
      <c r="AA191" s="37"/>
      <c r="AB191" s="37">
        <v>0.1</v>
      </c>
      <c r="AC191" s="37"/>
      <c r="AD191" s="37">
        <v>0.05</v>
      </c>
      <c r="AE191" s="37"/>
      <c r="AF191" s="37">
        <v>0.05</v>
      </c>
      <c r="AG191" s="37"/>
      <c r="AH191" s="37">
        <f t="shared" ref="AH191:AI195" si="10">+J191+L191+N191+P191+R191+T191+V191+X191+Z191+AB191+AD191+AF191</f>
        <v>1</v>
      </c>
      <c r="AI191" s="40">
        <f t="shared" si="10"/>
        <v>0</v>
      </c>
      <c r="AJ191" s="22" t="s">
        <v>497</v>
      </c>
      <c r="AK191" s="201"/>
      <c r="AL191" s="197"/>
      <c r="AM191" s="41" t="s">
        <v>492</v>
      </c>
      <c r="AN191" s="41" t="s">
        <v>493</v>
      </c>
      <c r="AO191" s="24" t="s">
        <v>494</v>
      </c>
      <c r="AP191" s="24" t="s">
        <v>495</v>
      </c>
      <c r="AQ191" s="72"/>
    </row>
    <row r="192" spans="1:43" s="42" customFormat="1" ht="186" hidden="1" customHeight="1">
      <c r="A192" s="38" t="s">
        <v>487</v>
      </c>
      <c r="B192" s="39" t="s">
        <v>488</v>
      </c>
      <c r="C192" s="39">
        <v>27</v>
      </c>
      <c r="D192" s="22" t="s">
        <v>489</v>
      </c>
      <c r="E192" s="22" t="s">
        <v>498</v>
      </c>
      <c r="F192" s="23">
        <v>44621</v>
      </c>
      <c r="G192" s="23">
        <v>44926</v>
      </c>
      <c r="H192" s="173"/>
      <c r="I192" s="37">
        <v>0.3</v>
      </c>
      <c r="J192" s="37"/>
      <c r="K192" s="37"/>
      <c r="L192" s="37"/>
      <c r="M192" s="37"/>
      <c r="N192" s="37">
        <v>0.1</v>
      </c>
      <c r="O192" s="37"/>
      <c r="P192" s="37">
        <v>0.1</v>
      </c>
      <c r="Q192" s="37"/>
      <c r="R192" s="37">
        <v>0.1</v>
      </c>
      <c r="S192" s="37"/>
      <c r="T192" s="37">
        <v>0.1</v>
      </c>
      <c r="U192" s="37"/>
      <c r="V192" s="37">
        <v>0.1</v>
      </c>
      <c r="W192" s="37"/>
      <c r="X192" s="37">
        <v>0.1</v>
      </c>
      <c r="Y192" s="37"/>
      <c r="Z192" s="37">
        <v>0.1</v>
      </c>
      <c r="AA192" s="37"/>
      <c r="AB192" s="37">
        <v>0.1</v>
      </c>
      <c r="AC192" s="37"/>
      <c r="AD192" s="37">
        <v>0.1</v>
      </c>
      <c r="AE192" s="37"/>
      <c r="AF192" s="37">
        <v>0.1</v>
      </c>
      <c r="AG192" s="37"/>
      <c r="AH192" s="37">
        <f t="shared" si="10"/>
        <v>0.99999999999999989</v>
      </c>
      <c r="AI192" s="40">
        <f t="shared" si="10"/>
        <v>0</v>
      </c>
      <c r="AJ192" s="22" t="s">
        <v>499</v>
      </c>
      <c r="AK192" s="201"/>
      <c r="AL192" s="197"/>
      <c r="AM192" s="41" t="s">
        <v>492</v>
      </c>
      <c r="AN192" s="41" t="s">
        <v>493</v>
      </c>
      <c r="AO192" s="24" t="s">
        <v>494</v>
      </c>
      <c r="AP192" s="24" t="s">
        <v>495</v>
      </c>
      <c r="AQ192" s="72"/>
    </row>
    <row r="193" spans="1:43" s="42" customFormat="1" ht="71.25" hidden="1">
      <c r="A193" s="38" t="s">
        <v>487</v>
      </c>
      <c r="B193" s="39" t="s">
        <v>488</v>
      </c>
      <c r="C193" s="39">
        <v>27</v>
      </c>
      <c r="D193" s="22" t="s">
        <v>489</v>
      </c>
      <c r="E193" s="22" t="s">
        <v>500</v>
      </c>
      <c r="F193" s="23">
        <v>44621</v>
      </c>
      <c r="G193" s="23">
        <v>44926</v>
      </c>
      <c r="H193" s="173"/>
      <c r="I193" s="37">
        <v>0.4</v>
      </c>
      <c r="J193" s="37"/>
      <c r="K193" s="37"/>
      <c r="L193" s="37"/>
      <c r="M193" s="37"/>
      <c r="N193" s="37">
        <v>0.1</v>
      </c>
      <c r="O193" s="37"/>
      <c r="P193" s="37">
        <v>0.1</v>
      </c>
      <c r="Q193" s="37"/>
      <c r="R193" s="37">
        <v>0.1</v>
      </c>
      <c r="S193" s="37"/>
      <c r="T193" s="37">
        <v>0.1</v>
      </c>
      <c r="U193" s="37"/>
      <c r="V193" s="37">
        <v>0.1</v>
      </c>
      <c r="W193" s="37"/>
      <c r="X193" s="37">
        <v>0.1</v>
      </c>
      <c r="Y193" s="37"/>
      <c r="Z193" s="37">
        <v>0.1</v>
      </c>
      <c r="AA193" s="37"/>
      <c r="AB193" s="37">
        <v>0.1</v>
      </c>
      <c r="AC193" s="37"/>
      <c r="AD193" s="37">
        <v>0.1</v>
      </c>
      <c r="AE193" s="37"/>
      <c r="AF193" s="37">
        <v>0.1</v>
      </c>
      <c r="AG193" s="37"/>
      <c r="AH193" s="37">
        <f t="shared" si="10"/>
        <v>0.99999999999999989</v>
      </c>
      <c r="AI193" s="40">
        <f t="shared" si="10"/>
        <v>0</v>
      </c>
      <c r="AJ193" s="22" t="s">
        <v>501</v>
      </c>
      <c r="AK193" s="201"/>
      <c r="AL193" s="197"/>
      <c r="AM193" s="41" t="s">
        <v>492</v>
      </c>
      <c r="AN193" s="41" t="s">
        <v>493</v>
      </c>
      <c r="AO193" s="24" t="s">
        <v>494</v>
      </c>
      <c r="AP193" s="24" t="s">
        <v>495</v>
      </c>
      <c r="AQ193" s="72"/>
    </row>
    <row r="194" spans="1:43" s="42" customFormat="1" ht="69" hidden="1" customHeight="1">
      <c r="A194" s="38" t="s">
        <v>487</v>
      </c>
      <c r="B194" s="39" t="s">
        <v>488</v>
      </c>
      <c r="C194" s="39">
        <v>27</v>
      </c>
      <c r="D194" s="22" t="s">
        <v>489</v>
      </c>
      <c r="E194" s="22" t="s">
        <v>502</v>
      </c>
      <c r="F194" s="23">
        <v>44621</v>
      </c>
      <c r="G194" s="23">
        <v>44926</v>
      </c>
      <c r="H194" s="173"/>
      <c r="I194" s="37">
        <v>0.05</v>
      </c>
      <c r="J194" s="37"/>
      <c r="K194" s="37"/>
      <c r="L194" s="37"/>
      <c r="M194" s="37"/>
      <c r="N194" s="37">
        <v>0.1</v>
      </c>
      <c r="O194" s="37"/>
      <c r="P194" s="37">
        <v>0.1</v>
      </c>
      <c r="Q194" s="37"/>
      <c r="R194" s="37">
        <v>0.1</v>
      </c>
      <c r="S194" s="37"/>
      <c r="T194" s="37">
        <v>0.1</v>
      </c>
      <c r="U194" s="37"/>
      <c r="V194" s="37">
        <v>0.1</v>
      </c>
      <c r="W194" s="37"/>
      <c r="X194" s="37">
        <v>0.1</v>
      </c>
      <c r="Y194" s="37"/>
      <c r="Z194" s="37">
        <v>0.1</v>
      </c>
      <c r="AA194" s="37"/>
      <c r="AB194" s="37">
        <v>0.1</v>
      </c>
      <c r="AC194" s="37"/>
      <c r="AD194" s="37">
        <v>0.1</v>
      </c>
      <c r="AE194" s="37"/>
      <c r="AF194" s="37">
        <v>0.1</v>
      </c>
      <c r="AG194" s="37"/>
      <c r="AH194" s="37">
        <f t="shared" si="10"/>
        <v>0.99999999999999989</v>
      </c>
      <c r="AI194" s="40">
        <f t="shared" si="10"/>
        <v>0</v>
      </c>
      <c r="AJ194" s="22" t="s">
        <v>503</v>
      </c>
      <c r="AK194" s="201"/>
      <c r="AL194" s="198"/>
      <c r="AM194" s="41" t="s">
        <v>492</v>
      </c>
      <c r="AN194" s="41" t="s">
        <v>493</v>
      </c>
      <c r="AO194" s="24" t="s">
        <v>494</v>
      </c>
      <c r="AP194" s="24" t="s">
        <v>495</v>
      </c>
      <c r="AQ194" s="72"/>
    </row>
    <row r="195" spans="1:43" s="42" customFormat="1" ht="69" hidden="1" customHeight="1">
      <c r="A195" s="38" t="s">
        <v>487</v>
      </c>
      <c r="B195" s="39" t="s">
        <v>488</v>
      </c>
      <c r="C195" s="39">
        <v>27</v>
      </c>
      <c r="D195" s="22" t="s">
        <v>504</v>
      </c>
      <c r="E195" s="22" t="s">
        <v>505</v>
      </c>
      <c r="F195" s="23">
        <v>44713</v>
      </c>
      <c r="G195" s="23">
        <v>44742</v>
      </c>
      <c r="H195" s="60">
        <v>1</v>
      </c>
      <c r="I195" s="37">
        <v>1</v>
      </c>
      <c r="J195" s="37"/>
      <c r="K195" s="37"/>
      <c r="L195" s="37"/>
      <c r="M195" s="37"/>
      <c r="N195" s="37"/>
      <c r="O195" s="37"/>
      <c r="P195" s="37"/>
      <c r="Q195" s="37"/>
      <c r="R195" s="37"/>
      <c r="S195" s="37"/>
      <c r="T195" s="37">
        <v>1</v>
      </c>
      <c r="U195" s="37"/>
      <c r="V195" s="37"/>
      <c r="W195" s="37"/>
      <c r="X195" s="37"/>
      <c r="Y195" s="37"/>
      <c r="Z195" s="37"/>
      <c r="AA195" s="37"/>
      <c r="AB195" s="37"/>
      <c r="AC195" s="37"/>
      <c r="AD195" s="37"/>
      <c r="AE195" s="37"/>
      <c r="AF195" s="37"/>
      <c r="AG195" s="37"/>
      <c r="AH195" s="37">
        <f t="shared" si="10"/>
        <v>1</v>
      </c>
      <c r="AI195" s="40">
        <f t="shared" si="10"/>
        <v>0</v>
      </c>
      <c r="AJ195" s="22" t="s">
        <v>506</v>
      </c>
      <c r="AK195" s="41" t="s">
        <v>78</v>
      </c>
      <c r="AL195" s="43" t="s">
        <v>78</v>
      </c>
      <c r="AM195" s="41" t="s">
        <v>492</v>
      </c>
      <c r="AN195" s="41" t="s">
        <v>493</v>
      </c>
      <c r="AO195" s="24" t="s">
        <v>494</v>
      </c>
      <c r="AP195" s="24" t="s">
        <v>495</v>
      </c>
      <c r="AQ195" s="72"/>
    </row>
    <row r="196" spans="1:43" s="42" customFormat="1" ht="101.25" hidden="1" customHeight="1">
      <c r="A196" s="38" t="s">
        <v>395</v>
      </c>
      <c r="B196" s="39" t="s">
        <v>396</v>
      </c>
      <c r="C196" s="39">
        <v>325</v>
      </c>
      <c r="D196" s="22" t="s">
        <v>507</v>
      </c>
      <c r="E196" s="22" t="s">
        <v>508</v>
      </c>
      <c r="F196" s="23">
        <v>44593</v>
      </c>
      <c r="G196" s="23">
        <v>44620</v>
      </c>
      <c r="H196" s="173">
        <f>+I196+I197+I198+I199+I200+I201+I202</f>
        <v>1</v>
      </c>
      <c r="I196" s="37">
        <v>0.2</v>
      </c>
      <c r="J196" s="37">
        <v>1</v>
      </c>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f>+J196+L196+N196+P196+R196+T196+V196+X196+Z196+AB196+AD196+AF196</f>
        <v>1</v>
      </c>
      <c r="AI196" s="40">
        <f>+K196+M196+O196+Q196+S196+U196+W196+Y196+AA196+AC196+AE196+AG196</f>
        <v>0</v>
      </c>
      <c r="AJ196" s="22" t="s">
        <v>509</v>
      </c>
      <c r="AK196" s="201">
        <v>67</v>
      </c>
      <c r="AL196" s="196">
        <v>692500309</v>
      </c>
      <c r="AM196" s="41" t="s">
        <v>510</v>
      </c>
      <c r="AN196" s="41" t="s">
        <v>511</v>
      </c>
      <c r="AO196" s="24" t="s">
        <v>512</v>
      </c>
      <c r="AP196" s="24" t="s">
        <v>401</v>
      </c>
      <c r="AQ196" s="72"/>
    </row>
    <row r="197" spans="1:43" s="42" customFormat="1" ht="97.5" hidden="1" customHeight="1">
      <c r="A197" s="38" t="s">
        <v>395</v>
      </c>
      <c r="B197" s="39" t="s">
        <v>396</v>
      </c>
      <c r="C197" s="39">
        <v>325</v>
      </c>
      <c r="D197" s="22" t="s">
        <v>507</v>
      </c>
      <c r="E197" s="22" t="s">
        <v>513</v>
      </c>
      <c r="F197" s="23">
        <v>44621</v>
      </c>
      <c r="G197" s="23">
        <v>44712</v>
      </c>
      <c r="H197" s="173"/>
      <c r="I197" s="37">
        <v>0.1</v>
      </c>
      <c r="J197" s="37"/>
      <c r="K197" s="37"/>
      <c r="L197" s="37"/>
      <c r="M197" s="37"/>
      <c r="N197" s="37">
        <v>0.3</v>
      </c>
      <c r="O197" s="37"/>
      <c r="P197" s="37">
        <v>0.3</v>
      </c>
      <c r="Q197" s="37"/>
      <c r="R197" s="37">
        <v>0.4</v>
      </c>
      <c r="S197" s="37"/>
      <c r="T197" s="37"/>
      <c r="U197" s="37"/>
      <c r="V197" s="37"/>
      <c r="W197" s="37"/>
      <c r="X197" s="37"/>
      <c r="Y197" s="37"/>
      <c r="Z197" s="37"/>
      <c r="AA197" s="37"/>
      <c r="AB197" s="37"/>
      <c r="AC197" s="37"/>
      <c r="AD197" s="37"/>
      <c r="AE197" s="37"/>
      <c r="AF197" s="37"/>
      <c r="AG197" s="37"/>
      <c r="AH197" s="37">
        <f t="shared" ref="AH197:AI215" si="11">+J197+L197+N197+P197+R197+T197+V197+X197+Z197+AB197+AD197+AF197</f>
        <v>1</v>
      </c>
      <c r="AI197" s="40">
        <f t="shared" si="11"/>
        <v>0</v>
      </c>
      <c r="AJ197" s="22" t="s">
        <v>514</v>
      </c>
      <c r="AK197" s="201"/>
      <c r="AL197" s="197"/>
      <c r="AM197" s="41" t="s">
        <v>510</v>
      </c>
      <c r="AN197" s="41" t="s">
        <v>511</v>
      </c>
      <c r="AO197" s="24" t="s">
        <v>512</v>
      </c>
      <c r="AP197" s="24" t="s">
        <v>401</v>
      </c>
      <c r="AQ197" s="72"/>
    </row>
    <row r="198" spans="1:43" s="42" customFormat="1" ht="90" hidden="1" customHeight="1">
      <c r="A198" s="38" t="s">
        <v>395</v>
      </c>
      <c r="B198" s="39" t="s">
        <v>396</v>
      </c>
      <c r="C198" s="39">
        <v>325</v>
      </c>
      <c r="D198" s="22" t="s">
        <v>507</v>
      </c>
      <c r="E198" s="22" t="s">
        <v>515</v>
      </c>
      <c r="F198" s="23">
        <v>44593</v>
      </c>
      <c r="G198" s="23">
        <v>44681</v>
      </c>
      <c r="H198" s="173"/>
      <c r="I198" s="37">
        <v>0.05</v>
      </c>
      <c r="J198" s="37"/>
      <c r="K198" s="37"/>
      <c r="L198" s="37">
        <v>0.5</v>
      </c>
      <c r="M198" s="37"/>
      <c r="N198" s="37">
        <v>0.3</v>
      </c>
      <c r="O198" s="37"/>
      <c r="P198" s="37">
        <v>0.2</v>
      </c>
      <c r="Q198" s="37"/>
      <c r="R198" s="37"/>
      <c r="S198" s="37"/>
      <c r="T198" s="37"/>
      <c r="U198" s="37"/>
      <c r="V198" s="37"/>
      <c r="W198" s="37"/>
      <c r="X198" s="37"/>
      <c r="Y198" s="37"/>
      <c r="Z198" s="37"/>
      <c r="AA198" s="37"/>
      <c r="AB198" s="37"/>
      <c r="AC198" s="37"/>
      <c r="AD198" s="37"/>
      <c r="AE198" s="37"/>
      <c r="AF198" s="37"/>
      <c r="AG198" s="37"/>
      <c r="AH198" s="37">
        <f t="shared" si="11"/>
        <v>1</v>
      </c>
      <c r="AI198" s="40">
        <f t="shared" si="11"/>
        <v>0</v>
      </c>
      <c r="AJ198" s="22" t="s">
        <v>516</v>
      </c>
      <c r="AK198" s="201"/>
      <c r="AL198" s="197"/>
      <c r="AM198" s="41" t="s">
        <v>510</v>
      </c>
      <c r="AN198" s="41" t="s">
        <v>511</v>
      </c>
      <c r="AO198" s="24" t="s">
        <v>512</v>
      </c>
      <c r="AP198" s="24" t="s">
        <v>401</v>
      </c>
      <c r="AQ198" s="72"/>
    </row>
    <row r="199" spans="1:43" s="42" customFormat="1" ht="87" hidden="1" customHeight="1">
      <c r="A199" s="38" t="s">
        <v>395</v>
      </c>
      <c r="B199" s="39" t="s">
        <v>396</v>
      </c>
      <c r="C199" s="39">
        <v>325</v>
      </c>
      <c r="D199" s="22" t="s">
        <v>507</v>
      </c>
      <c r="E199" s="22" t="s">
        <v>517</v>
      </c>
      <c r="F199" s="23">
        <v>44652</v>
      </c>
      <c r="G199" s="23">
        <v>44712</v>
      </c>
      <c r="H199" s="173"/>
      <c r="I199" s="37">
        <v>0.05</v>
      </c>
      <c r="J199" s="37"/>
      <c r="K199" s="37"/>
      <c r="L199" s="37"/>
      <c r="M199" s="37"/>
      <c r="N199" s="37"/>
      <c r="O199" s="37"/>
      <c r="P199" s="37">
        <v>0.5</v>
      </c>
      <c r="Q199" s="37"/>
      <c r="R199" s="37">
        <v>0.5</v>
      </c>
      <c r="S199" s="37"/>
      <c r="T199" s="37"/>
      <c r="U199" s="37"/>
      <c r="V199" s="37"/>
      <c r="W199" s="37"/>
      <c r="X199" s="37"/>
      <c r="Y199" s="37"/>
      <c r="Z199" s="37"/>
      <c r="AA199" s="37"/>
      <c r="AB199" s="37"/>
      <c r="AC199" s="37"/>
      <c r="AD199" s="37"/>
      <c r="AE199" s="37"/>
      <c r="AF199" s="37"/>
      <c r="AG199" s="37"/>
      <c r="AH199" s="37">
        <f t="shared" si="11"/>
        <v>1</v>
      </c>
      <c r="AI199" s="40">
        <f t="shared" si="11"/>
        <v>0</v>
      </c>
      <c r="AJ199" s="22" t="s">
        <v>518</v>
      </c>
      <c r="AK199" s="201"/>
      <c r="AL199" s="197"/>
      <c r="AM199" s="41" t="s">
        <v>510</v>
      </c>
      <c r="AN199" s="41" t="s">
        <v>511</v>
      </c>
      <c r="AO199" s="24" t="s">
        <v>512</v>
      </c>
      <c r="AP199" s="24" t="s">
        <v>401</v>
      </c>
      <c r="AQ199" s="72"/>
    </row>
    <row r="200" spans="1:43" s="42" customFormat="1" ht="57" hidden="1">
      <c r="A200" s="38" t="s">
        <v>395</v>
      </c>
      <c r="B200" s="39" t="s">
        <v>396</v>
      </c>
      <c r="C200" s="39">
        <v>325</v>
      </c>
      <c r="D200" s="22" t="s">
        <v>507</v>
      </c>
      <c r="E200" s="22" t="s">
        <v>519</v>
      </c>
      <c r="F200" s="23">
        <v>44713</v>
      </c>
      <c r="G200" s="23" t="s">
        <v>718</v>
      </c>
      <c r="H200" s="173"/>
      <c r="I200" s="37">
        <v>0.1</v>
      </c>
      <c r="J200" s="37"/>
      <c r="K200" s="37"/>
      <c r="L200" s="37"/>
      <c r="M200" s="37"/>
      <c r="N200" s="37"/>
      <c r="O200" s="37"/>
      <c r="P200" s="37"/>
      <c r="Q200" s="37"/>
      <c r="R200" s="43"/>
      <c r="S200" s="37"/>
      <c r="T200" s="65">
        <v>1</v>
      </c>
      <c r="U200" s="37"/>
      <c r="V200" s="43"/>
      <c r="W200" s="37"/>
      <c r="X200" s="37"/>
      <c r="Y200" s="37"/>
      <c r="Z200" s="37"/>
      <c r="AA200" s="37"/>
      <c r="AB200" s="37"/>
      <c r="AC200" s="37"/>
      <c r="AD200" s="37"/>
      <c r="AE200" s="37"/>
      <c r="AF200" s="37"/>
      <c r="AG200" s="37"/>
      <c r="AH200" s="37">
        <f t="shared" si="11"/>
        <v>1</v>
      </c>
      <c r="AI200" s="40">
        <f t="shared" si="11"/>
        <v>0</v>
      </c>
      <c r="AJ200" s="22" t="s">
        <v>520</v>
      </c>
      <c r="AK200" s="201"/>
      <c r="AL200" s="197"/>
      <c r="AM200" s="41" t="s">
        <v>510</v>
      </c>
      <c r="AN200" s="41" t="s">
        <v>511</v>
      </c>
      <c r="AO200" s="24" t="s">
        <v>512</v>
      </c>
      <c r="AP200" s="24" t="s">
        <v>401</v>
      </c>
      <c r="AQ200" s="72"/>
    </row>
    <row r="201" spans="1:43" s="42" customFormat="1" ht="57" hidden="1">
      <c r="A201" s="38" t="s">
        <v>395</v>
      </c>
      <c r="B201" s="39" t="s">
        <v>396</v>
      </c>
      <c r="C201" s="39">
        <v>325</v>
      </c>
      <c r="D201" s="22" t="s">
        <v>507</v>
      </c>
      <c r="E201" s="22" t="s">
        <v>521</v>
      </c>
      <c r="F201" s="23">
        <v>44743</v>
      </c>
      <c r="G201" s="23" t="s">
        <v>872</v>
      </c>
      <c r="H201" s="173"/>
      <c r="I201" s="37">
        <v>0.4</v>
      </c>
      <c r="J201" s="37"/>
      <c r="K201" s="37"/>
      <c r="L201" s="37"/>
      <c r="M201" s="37"/>
      <c r="N201" s="37"/>
      <c r="O201" s="37"/>
      <c r="P201" s="37"/>
      <c r="Q201" s="37"/>
      <c r="R201" s="37"/>
      <c r="S201" s="37"/>
      <c r="T201" s="37"/>
      <c r="U201" s="37"/>
      <c r="V201" s="37">
        <v>0.5</v>
      </c>
      <c r="W201" s="37"/>
      <c r="X201" s="37">
        <v>0.25</v>
      </c>
      <c r="Y201" s="37"/>
      <c r="Z201" s="37">
        <v>0.25</v>
      </c>
      <c r="AA201" s="37"/>
      <c r="AB201" s="37"/>
      <c r="AC201" s="37"/>
      <c r="AD201" s="37"/>
      <c r="AE201" s="37"/>
      <c r="AF201" s="37"/>
      <c r="AG201" s="37"/>
      <c r="AH201" s="37">
        <f t="shared" si="11"/>
        <v>1</v>
      </c>
      <c r="AI201" s="40">
        <f t="shared" si="11"/>
        <v>0</v>
      </c>
      <c r="AJ201" s="22" t="s">
        <v>522</v>
      </c>
      <c r="AK201" s="201"/>
      <c r="AL201" s="197"/>
      <c r="AM201" s="41" t="s">
        <v>510</v>
      </c>
      <c r="AN201" s="41" t="s">
        <v>511</v>
      </c>
      <c r="AO201" s="24" t="s">
        <v>512</v>
      </c>
      <c r="AP201" s="24" t="s">
        <v>401</v>
      </c>
      <c r="AQ201" s="72"/>
    </row>
    <row r="202" spans="1:43" s="42" customFormat="1" ht="57" hidden="1">
      <c r="A202" s="38" t="s">
        <v>395</v>
      </c>
      <c r="B202" s="39" t="s">
        <v>396</v>
      </c>
      <c r="C202" s="39">
        <v>325</v>
      </c>
      <c r="D202" s="22" t="s">
        <v>507</v>
      </c>
      <c r="E202" s="22" t="s">
        <v>523</v>
      </c>
      <c r="F202" s="23">
        <v>44805</v>
      </c>
      <c r="G202" s="23">
        <v>44925</v>
      </c>
      <c r="H202" s="173"/>
      <c r="I202" s="37">
        <v>0.1</v>
      </c>
      <c r="J202" s="37"/>
      <c r="K202" s="37"/>
      <c r="L202" s="37"/>
      <c r="M202" s="37"/>
      <c r="N202" s="37"/>
      <c r="O202" s="37"/>
      <c r="P202" s="37"/>
      <c r="Q202" s="37"/>
      <c r="R202" s="37"/>
      <c r="S202" s="37"/>
      <c r="T202" s="37"/>
      <c r="U202" s="37"/>
      <c r="V202" s="37"/>
      <c r="W202" s="37"/>
      <c r="X202" s="43"/>
      <c r="Y202" s="37"/>
      <c r="Z202" s="37">
        <v>0.3</v>
      </c>
      <c r="AA202" s="37"/>
      <c r="AB202" s="37">
        <v>0.3</v>
      </c>
      <c r="AC202" s="37"/>
      <c r="AD202" s="37">
        <v>0.4</v>
      </c>
      <c r="AE202" s="37"/>
      <c r="AF202" s="37"/>
      <c r="AG202" s="37"/>
      <c r="AH202" s="37">
        <f t="shared" si="11"/>
        <v>1</v>
      </c>
      <c r="AI202" s="40">
        <f t="shared" si="11"/>
        <v>0</v>
      </c>
      <c r="AJ202" s="22" t="s">
        <v>524</v>
      </c>
      <c r="AK202" s="201"/>
      <c r="AL202" s="197"/>
      <c r="AM202" s="41" t="s">
        <v>510</v>
      </c>
      <c r="AN202" s="41" t="s">
        <v>511</v>
      </c>
      <c r="AO202" s="24" t="s">
        <v>512</v>
      </c>
      <c r="AP202" s="24" t="s">
        <v>401</v>
      </c>
      <c r="AQ202" s="72"/>
    </row>
    <row r="203" spans="1:43" s="42" customFormat="1" ht="57" hidden="1">
      <c r="A203" s="38" t="s">
        <v>395</v>
      </c>
      <c r="B203" s="39" t="s">
        <v>396</v>
      </c>
      <c r="C203" s="39">
        <v>328</v>
      </c>
      <c r="D203" s="22" t="s">
        <v>525</v>
      </c>
      <c r="E203" s="22" t="s">
        <v>526</v>
      </c>
      <c r="F203" s="23">
        <v>44593</v>
      </c>
      <c r="G203" s="23">
        <v>44681</v>
      </c>
      <c r="H203" s="173">
        <f>+I203+I204+I205+I206+I207</f>
        <v>1</v>
      </c>
      <c r="I203" s="37">
        <v>0.2</v>
      </c>
      <c r="J203" s="37"/>
      <c r="K203" s="37"/>
      <c r="L203" s="37">
        <v>0.3</v>
      </c>
      <c r="M203" s="37"/>
      <c r="N203" s="37">
        <v>0.3</v>
      </c>
      <c r="O203" s="37"/>
      <c r="P203" s="37">
        <v>0.4</v>
      </c>
      <c r="Q203" s="37"/>
      <c r="R203" s="37"/>
      <c r="S203" s="37"/>
      <c r="T203" s="37"/>
      <c r="U203" s="37"/>
      <c r="V203" s="37"/>
      <c r="W203" s="37"/>
      <c r="X203" s="37"/>
      <c r="Y203" s="37"/>
      <c r="Z203" s="37"/>
      <c r="AA203" s="37"/>
      <c r="AB203" s="37"/>
      <c r="AC203" s="37"/>
      <c r="AD203" s="37"/>
      <c r="AE203" s="37"/>
      <c r="AF203" s="37"/>
      <c r="AG203" s="37"/>
      <c r="AH203" s="37">
        <f t="shared" si="11"/>
        <v>1</v>
      </c>
      <c r="AI203" s="40">
        <f t="shared" si="11"/>
        <v>0</v>
      </c>
      <c r="AJ203" s="22" t="s">
        <v>527</v>
      </c>
      <c r="AK203" s="201">
        <v>30</v>
      </c>
      <c r="AL203" s="197"/>
      <c r="AM203" s="41" t="s">
        <v>510</v>
      </c>
      <c r="AN203" s="41" t="s">
        <v>511</v>
      </c>
      <c r="AO203" s="24" t="s">
        <v>512</v>
      </c>
      <c r="AP203" s="24" t="s">
        <v>401</v>
      </c>
      <c r="AQ203" s="72"/>
    </row>
    <row r="204" spans="1:43" s="42" customFormat="1" ht="57" hidden="1" customHeight="1">
      <c r="A204" s="38" t="s">
        <v>395</v>
      </c>
      <c r="B204" s="39" t="s">
        <v>396</v>
      </c>
      <c r="C204" s="39">
        <v>328</v>
      </c>
      <c r="D204" s="22" t="s">
        <v>525</v>
      </c>
      <c r="E204" s="22" t="s">
        <v>528</v>
      </c>
      <c r="F204" s="23">
        <v>44621</v>
      </c>
      <c r="G204" s="23">
        <v>44711</v>
      </c>
      <c r="H204" s="173"/>
      <c r="I204" s="37">
        <v>0.05</v>
      </c>
      <c r="J204" s="37"/>
      <c r="K204" s="37"/>
      <c r="L204" s="37"/>
      <c r="M204" s="37"/>
      <c r="N204" s="37">
        <v>0.3</v>
      </c>
      <c r="O204" s="37"/>
      <c r="P204" s="37">
        <v>0.3</v>
      </c>
      <c r="Q204" s="37"/>
      <c r="R204" s="37">
        <v>0.4</v>
      </c>
      <c r="S204" s="37"/>
      <c r="T204" s="37"/>
      <c r="U204" s="37"/>
      <c r="V204" s="37"/>
      <c r="W204" s="37"/>
      <c r="X204" s="37"/>
      <c r="Y204" s="37"/>
      <c r="Z204" s="37"/>
      <c r="AA204" s="37"/>
      <c r="AB204" s="37"/>
      <c r="AC204" s="37"/>
      <c r="AD204" s="37"/>
      <c r="AE204" s="37"/>
      <c r="AF204" s="37"/>
      <c r="AG204" s="37"/>
      <c r="AH204" s="37">
        <f t="shared" si="11"/>
        <v>1</v>
      </c>
      <c r="AI204" s="40">
        <f t="shared" si="11"/>
        <v>0</v>
      </c>
      <c r="AJ204" s="22" t="s">
        <v>529</v>
      </c>
      <c r="AK204" s="201"/>
      <c r="AL204" s="197"/>
      <c r="AM204" s="41" t="s">
        <v>510</v>
      </c>
      <c r="AN204" s="41" t="s">
        <v>511</v>
      </c>
      <c r="AO204" s="24" t="s">
        <v>512</v>
      </c>
      <c r="AP204" s="24" t="s">
        <v>401</v>
      </c>
      <c r="AQ204" s="72"/>
    </row>
    <row r="205" spans="1:43" s="42" customFormat="1" ht="57" hidden="1" customHeight="1">
      <c r="A205" s="38" t="s">
        <v>395</v>
      </c>
      <c r="B205" s="39" t="s">
        <v>396</v>
      </c>
      <c r="C205" s="39">
        <v>328</v>
      </c>
      <c r="D205" s="22" t="s">
        <v>525</v>
      </c>
      <c r="E205" s="22" t="s">
        <v>530</v>
      </c>
      <c r="F205" s="23">
        <v>44652</v>
      </c>
      <c r="G205" s="23">
        <v>44742</v>
      </c>
      <c r="H205" s="173"/>
      <c r="I205" s="37">
        <v>0.3</v>
      </c>
      <c r="J205" s="37"/>
      <c r="K205" s="37"/>
      <c r="L205" s="37"/>
      <c r="M205" s="37"/>
      <c r="N205" s="37"/>
      <c r="O205" s="37"/>
      <c r="P205" s="37">
        <v>0.3</v>
      </c>
      <c r="Q205" s="37"/>
      <c r="R205" s="37">
        <v>0.3</v>
      </c>
      <c r="S205" s="37"/>
      <c r="T205" s="37">
        <v>0.4</v>
      </c>
      <c r="U205" s="37"/>
      <c r="V205" s="37"/>
      <c r="W205" s="37"/>
      <c r="X205" s="37"/>
      <c r="Y205" s="37"/>
      <c r="Z205" s="37"/>
      <c r="AA205" s="37"/>
      <c r="AB205" s="37"/>
      <c r="AC205" s="37"/>
      <c r="AD205" s="37"/>
      <c r="AE205" s="37"/>
      <c r="AF205" s="37"/>
      <c r="AG205" s="37"/>
      <c r="AH205" s="37">
        <f t="shared" si="11"/>
        <v>1</v>
      </c>
      <c r="AI205" s="40">
        <f t="shared" si="11"/>
        <v>0</v>
      </c>
      <c r="AJ205" s="22" t="s">
        <v>531</v>
      </c>
      <c r="AK205" s="201"/>
      <c r="AL205" s="197"/>
      <c r="AM205" s="41" t="s">
        <v>510</v>
      </c>
      <c r="AN205" s="41" t="s">
        <v>511</v>
      </c>
      <c r="AO205" s="24" t="s">
        <v>512</v>
      </c>
      <c r="AP205" s="24" t="s">
        <v>401</v>
      </c>
      <c r="AQ205" s="72"/>
    </row>
    <row r="206" spans="1:43" s="42" customFormat="1" ht="57" hidden="1" customHeight="1">
      <c r="A206" s="38" t="s">
        <v>395</v>
      </c>
      <c r="B206" s="39" t="s">
        <v>396</v>
      </c>
      <c r="C206" s="39">
        <v>328</v>
      </c>
      <c r="D206" s="22" t="s">
        <v>525</v>
      </c>
      <c r="E206" s="22" t="s">
        <v>532</v>
      </c>
      <c r="F206" s="23">
        <v>44684</v>
      </c>
      <c r="G206" s="23">
        <v>44895</v>
      </c>
      <c r="H206" s="173"/>
      <c r="I206" s="37">
        <v>0.4</v>
      </c>
      <c r="J206" s="37"/>
      <c r="K206" s="37"/>
      <c r="L206" s="37"/>
      <c r="M206" s="37"/>
      <c r="N206" s="37"/>
      <c r="O206" s="37"/>
      <c r="P206" s="37"/>
      <c r="Q206" s="37"/>
      <c r="R206" s="37">
        <v>0.15</v>
      </c>
      <c r="S206" s="37"/>
      <c r="T206" s="37">
        <v>0.15</v>
      </c>
      <c r="U206" s="37"/>
      <c r="V206" s="37">
        <v>0.15</v>
      </c>
      <c r="W206" s="37"/>
      <c r="X206" s="37">
        <v>0.15</v>
      </c>
      <c r="Y206" s="37"/>
      <c r="Z206" s="37">
        <v>0.15</v>
      </c>
      <c r="AA206" s="37"/>
      <c r="AB206" s="37">
        <v>0.15</v>
      </c>
      <c r="AC206" s="37"/>
      <c r="AD206" s="37">
        <v>0.1</v>
      </c>
      <c r="AE206" s="37"/>
      <c r="AF206" s="37"/>
      <c r="AG206" s="37"/>
      <c r="AH206" s="37">
        <f t="shared" si="11"/>
        <v>1</v>
      </c>
      <c r="AI206" s="40">
        <f t="shared" si="11"/>
        <v>0</v>
      </c>
      <c r="AJ206" s="22" t="s">
        <v>533</v>
      </c>
      <c r="AK206" s="201"/>
      <c r="AL206" s="197"/>
      <c r="AM206" s="41" t="s">
        <v>510</v>
      </c>
      <c r="AN206" s="41" t="s">
        <v>511</v>
      </c>
      <c r="AO206" s="24" t="s">
        <v>512</v>
      </c>
      <c r="AP206" s="24" t="s">
        <v>401</v>
      </c>
      <c r="AQ206" s="72"/>
    </row>
    <row r="207" spans="1:43" s="42" customFormat="1" ht="57" hidden="1">
      <c r="A207" s="38" t="s">
        <v>395</v>
      </c>
      <c r="B207" s="39" t="s">
        <v>396</v>
      </c>
      <c r="C207" s="39">
        <v>328</v>
      </c>
      <c r="D207" s="22" t="s">
        <v>525</v>
      </c>
      <c r="E207" s="22" t="s">
        <v>534</v>
      </c>
      <c r="F207" s="23">
        <v>44896</v>
      </c>
      <c r="G207" s="23">
        <v>44925</v>
      </c>
      <c r="H207" s="173"/>
      <c r="I207" s="37">
        <v>0.05</v>
      </c>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v>1</v>
      </c>
      <c r="AG207" s="37"/>
      <c r="AH207" s="37">
        <f t="shared" si="11"/>
        <v>1</v>
      </c>
      <c r="AI207" s="40">
        <f t="shared" si="11"/>
        <v>0</v>
      </c>
      <c r="AJ207" s="22" t="s">
        <v>535</v>
      </c>
      <c r="AK207" s="201"/>
      <c r="AL207" s="198"/>
      <c r="AM207" s="41" t="s">
        <v>510</v>
      </c>
      <c r="AN207" s="41" t="s">
        <v>511</v>
      </c>
      <c r="AO207" s="24" t="s">
        <v>512</v>
      </c>
      <c r="AP207" s="24" t="s">
        <v>401</v>
      </c>
      <c r="AQ207" s="72"/>
    </row>
    <row r="208" spans="1:43" s="42" customFormat="1" ht="57" hidden="1">
      <c r="A208" s="38" t="s">
        <v>395</v>
      </c>
      <c r="B208" s="39" t="s">
        <v>396</v>
      </c>
      <c r="C208" s="39">
        <v>326</v>
      </c>
      <c r="D208" s="22" t="s">
        <v>536</v>
      </c>
      <c r="E208" s="22" t="s">
        <v>537</v>
      </c>
      <c r="F208" s="23">
        <v>44682</v>
      </c>
      <c r="G208" s="23">
        <v>44925</v>
      </c>
      <c r="H208" s="209">
        <f>+I208+I209+I210+I211+I212+I213+I214+I215+I216+I217</f>
        <v>0.99999999999999989</v>
      </c>
      <c r="I208" s="37">
        <v>0.1</v>
      </c>
      <c r="J208" s="37"/>
      <c r="K208" s="37"/>
      <c r="L208" s="37"/>
      <c r="M208" s="37"/>
      <c r="N208" s="37"/>
      <c r="O208" s="37"/>
      <c r="P208" s="37"/>
      <c r="Q208" s="37"/>
      <c r="R208" s="37">
        <v>0.33</v>
      </c>
      <c r="S208" s="37"/>
      <c r="T208" s="37"/>
      <c r="U208" s="37"/>
      <c r="V208" s="37"/>
      <c r="W208" s="37"/>
      <c r="X208" s="37"/>
      <c r="Y208" s="37"/>
      <c r="Z208" s="37">
        <v>0.33</v>
      </c>
      <c r="AA208" s="37"/>
      <c r="AB208" s="37"/>
      <c r="AC208" s="37"/>
      <c r="AD208" s="37"/>
      <c r="AE208" s="37"/>
      <c r="AF208" s="37">
        <v>0.34</v>
      </c>
      <c r="AG208" s="37"/>
      <c r="AH208" s="37">
        <f t="shared" si="11"/>
        <v>1</v>
      </c>
      <c r="AI208" s="40">
        <f t="shared" si="11"/>
        <v>0</v>
      </c>
      <c r="AJ208" s="22" t="s">
        <v>538</v>
      </c>
      <c r="AK208" s="41" t="s">
        <v>78</v>
      </c>
      <c r="AL208" s="43" t="s">
        <v>78</v>
      </c>
      <c r="AM208" s="41" t="s">
        <v>510</v>
      </c>
      <c r="AN208" s="41" t="s">
        <v>511</v>
      </c>
      <c r="AO208" s="24" t="s">
        <v>512</v>
      </c>
      <c r="AP208" s="24" t="s">
        <v>428</v>
      </c>
      <c r="AQ208" s="72"/>
    </row>
    <row r="209" spans="1:43" s="42" customFormat="1" ht="57" hidden="1">
      <c r="A209" s="38" t="s">
        <v>395</v>
      </c>
      <c r="B209" s="39" t="s">
        <v>396</v>
      </c>
      <c r="C209" s="39">
        <v>326</v>
      </c>
      <c r="D209" s="22" t="s">
        <v>536</v>
      </c>
      <c r="E209" s="22" t="s">
        <v>539</v>
      </c>
      <c r="F209" s="23">
        <v>44621</v>
      </c>
      <c r="G209" s="23">
        <v>44925</v>
      </c>
      <c r="H209" s="209"/>
      <c r="I209" s="37">
        <v>0.1</v>
      </c>
      <c r="J209" s="37"/>
      <c r="K209" s="37"/>
      <c r="L209" s="37"/>
      <c r="M209" s="37"/>
      <c r="N209" s="37">
        <v>0.25</v>
      </c>
      <c r="O209" s="37"/>
      <c r="P209" s="37"/>
      <c r="Q209" s="37"/>
      <c r="R209" s="37"/>
      <c r="S209" s="37"/>
      <c r="T209" s="37">
        <v>0.25</v>
      </c>
      <c r="U209" s="37"/>
      <c r="V209" s="37"/>
      <c r="W209" s="37"/>
      <c r="X209" s="37"/>
      <c r="Y209" s="37"/>
      <c r="Z209" s="37">
        <v>0.25</v>
      </c>
      <c r="AA209" s="37"/>
      <c r="AB209" s="37"/>
      <c r="AC209" s="37"/>
      <c r="AD209" s="37"/>
      <c r="AE209" s="37"/>
      <c r="AF209" s="37">
        <v>0.25</v>
      </c>
      <c r="AG209" s="37"/>
      <c r="AH209" s="37">
        <f t="shared" si="11"/>
        <v>1</v>
      </c>
      <c r="AI209" s="40">
        <f t="shared" si="11"/>
        <v>0</v>
      </c>
      <c r="AJ209" s="22" t="s">
        <v>540</v>
      </c>
      <c r="AK209" s="41" t="s">
        <v>78</v>
      </c>
      <c r="AL209" s="43" t="s">
        <v>78</v>
      </c>
      <c r="AM209" s="41" t="s">
        <v>510</v>
      </c>
      <c r="AN209" s="41" t="s">
        <v>511</v>
      </c>
      <c r="AO209" s="24" t="s">
        <v>512</v>
      </c>
      <c r="AP209" s="24" t="s">
        <v>428</v>
      </c>
      <c r="AQ209" s="72"/>
    </row>
    <row r="210" spans="1:43" s="42" customFormat="1" ht="42" hidden="1" customHeight="1">
      <c r="A210" s="38" t="s">
        <v>395</v>
      </c>
      <c r="B210" s="39" t="s">
        <v>396</v>
      </c>
      <c r="C210" s="39">
        <v>326</v>
      </c>
      <c r="D210" s="22" t="s">
        <v>536</v>
      </c>
      <c r="E210" s="22" t="s">
        <v>541</v>
      </c>
      <c r="F210" s="23">
        <v>44562</v>
      </c>
      <c r="G210" s="23">
        <v>44925</v>
      </c>
      <c r="H210" s="209"/>
      <c r="I210" s="37">
        <v>0.1</v>
      </c>
      <c r="J210" s="37">
        <v>8.3000000000000004E-2</v>
      </c>
      <c r="K210" s="37"/>
      <c r="L210" s="37">
        <v>8.3000000000000004E-2</v>
      </c>
      <c r="M210" s="37"/>
      <c r="N210" s="37">
        <v>8.3000000000000004E-2</v>
      </c>
      <c r="O210" s="37"/>
      <c r="P210" s="37">
        <v>8.3000000000000004E-2</v>
      </c>
      <c r="Q210" s="37"/>
      <c r="R210" s="37">
        <v>8.3000000000000004E-2</v>
      </c>
      <c r="S210" s="37"/>
      <c r="T210" s="37">
        <v>8.3000000000000004E-2</v>
      </c>
      <c r="U210" s="37"/>
      <c r="V210" s="37">
        <v>8.3000000000000004E-2</v>
      </c>
      <c r="W210" s="37"/>
      <c r="X210" s="37">
        <v>8.3000000000000004E-2</v>
      </c>
      <c r="Y210" s="37"/>
      <c r="Z210" s="37">
        <v>8.3000000000000004E-2</v>
      </c>
      <c r="AA210" s="37"/>
      <c r="AB210" s="37">
        <v>8.3000000000000004E-2</v>
      </c>
      <c r="AC210" s="37"/>
      <c r="AD210" s="37">
        <v>8.3000000000000004E-2</v>
      </c>
      <c r="AE210" s="37"/>
      <c r="AF210" s="37">
        <v>8.3000000000000004E-2</v>
      </c>
      <c r="AG210" s="37"/>
      <c r="AH210" s="37">
        <f t="shared" si="11"/>
        <v>0.99599999999999989</v>
      </c>
      <c r="AI210" s="40">
        <f t="shared" si="11"/>
        <v>0</v>
      </c>
      <c r="AJ210" s="22" t="s">
        <v>542</v>
      </c>
      <c r="AK210" s="41" t="s">
        <v>78</v>
      </c>
      <c r="AL210" s="43" t="s">
        <v>78</v>
      </c>
      <c r="AM210" s="41" t="s">
        <v>510</v>
      </c>
      <c r="AN210" s="41" t="s">
        <v>511</v>
      </c>
      <c r="AO210" s="24" t="s">
        <v>512</v>
      </c>
      <c r="AP210" s="24" t="s">
        <v>428</v>
      </c>
      <c r="AQ210" s="72"/>
    </row>
    <row r="211" spans="1:43" s="42" customFormat="1" ht="51" hidden="1" customHeight="1">
      <c r="A211" s="38" t="s">
        <v>395</v>
      </c>
      <c r="B211" s="39" t="s">
        <v>396</v>
      </c>
      <c r="C211" s="39">
        <v>326</v>
      </c>
      <c r="D211" s="22" t="s">
        <v>536</v>
      </c>
      <c r="E211" s="22" t="s">
        <v>543</v>
      </c>
      <c r="F211" s="23">
        <v>44621</v>
      </c>
      <c r="G211" s="23">
        <v>44925</v>
      </c>
      <c r="H211" s="209"/>
      <c r="I211" s="37">
        <v>0.1</v>
      </c>
      <c r="J211" s="37"/>
      <c r="K211" s="37"/>
      <c r="L211" s="37"/>
      <c r="M211" s="37"/>
      <c r="N211" s="37">
        <v>0.1</v>
      </c>
      <c r="O211" s="37"/>
      <c r="P211" s="37">
        <v>0.1</v>
      </c>
      <c r="Q211" s="37"/>
      <c r="R211" s="37">
        <v>0.1</v>
      </c>
      <c r="S211" s="37"/>
      <c r="T211" s="37">
        <v>0.1</v>
      </c>
      <c r="U211" s="37"/>
      <c r="V211" s="37">
        <v>0.1</v>
      </c>
      <c r="W211" s="37"/>
      <c r="X211" s="37">
        <v>0.1</v>
      </c>
      <c r="Y211" s="37"/>
      <c r="Z211" s="37">
        <v>0.1</v>
      </c>
      <c r="AA211" s="37"/>
      <c r="AB211" s="37">
        <v>0.1</v>
      </c>
      <c r="AC211" s="37"/>
      <c r="AD211" s="37">
        <v>0.1</v>
      </c>
      <c r="AE211" s="37"/>
      <c r="AF211" s="37">
        <v>0.1</v>
      </c>
      <c r="AG211" s="37"/>
      <c r="AH211" s="37">
        <f t="shared" si="11"/>
        <v>0.99999999999999989</v>
      </c>
      <c r="AI211" s="40">
        <f t="shared" si="11"/>
        <v>0</v>
      </c>
      <c r="AJ211" s="22" t="s">
        <v>544</v>
      </c>
      <c r="AK211" s="41" t="s">
        <v>78</v>
      </c>
      <c r="AL211" s="43" t="s">
        <v>78</v>
      </c>
      <c r="AM211" s="41" t="s">
        <v>510</v>
      </c>
      <c r="AN211" s="41" t="s">
        <v>511</v>
      </c>
      <c r="AO211" s="24" t="s">
        <v>512</v>
      </c>
      <c r="AP211" s="24" t="s">
        <v>428</v>
      </c>
      <c r="AQ211" s="72"/>
    </row>
    <row r="212" spans="1:43" s="42" customFormat="1" ht="51" hidden="1" customHeight="1">
      <c r="A212" s="38" t="s">
        <v>395</v>
      </c>
      <c r="B212" s="39" t="s">
        <v>396</v>
      </c>
      <c r="C212" s="39">
        <v>326</v>
      </c>
      <c r="D212" s="22" t="s">
        <v>536</v>
      </c>
      <c r="E212" s="22" t="s">
        <v>545</v>
      </c>
      <c r="F212" s="23">
        <v>44621</v>
      </c>
      <c r="G212" s="23">
        <v>44925</v>
      </c>
      <c r="H212" s="209"/>
      <c r="I212" s="37">
        <v>0.1</v>
      </c>
      <c r="J212" s="37"/>
      <c r="K212" s="37"/>
      <c r="L212" s="37"/>
      <c r="M212" s="37"/>
      <c r="N212" s="37">
        <v>0.1</v>
      </c>
      <c r="O212" s="37"/>
      <c r="P212" s="37">
        <v>0.1</v>
      </c>
      <c r="Q212" s="37"/>
      <c r="R212" s="37">
        <v>0.1</v>
      </c>
      <c r="S212" s="37"/>
      <c r="T212" s="37">
        <v>0.1</v>
      </c>
      <c r="U212" s="37"/>
      <c r="V212" s="37">
        <v>0.1</v>
      </c>
      <c r="W212" s="37"/>
      <c r="X212" s="37">
        <v>0.1</v>
      </c>
      <c r="Y212" s="37"/>
      <c r="Z212" s="37">
        <v>0.1</v>
      </c>
      <c r="AA212" s="37"/>
      <c r="AB212" s="37">
        <v>0.1</v>
      </c>
      <c r="AC212" s="37"/>
      <c r="AD212" s="37">
        <v>0.1</v>
      </c>
      <c r="AE212" s="37"/>
      <c r="AF212" s="37">
        <v>0.1</v>
      </c>
      <c r="AG212" s="37"/>
      <c r="AH212" s="37">
        <f t="shared" si="11"/>
        <v>0.99999999999999989</v>
      </c>
      <c r="AI212" s="40">
        <f>+K212+M212+O212+Q212+S212+U212+W212+Y212+AA212+AC212+AE212+AG212</f>
        <v>0</v>
      </c>
      <c r="AJ212" s="22" t="s">
        <v>546</v>
      </c>
      <c r="AK212" s="41" t="s">
        <v>78</v>
      </c>
      <c r="AL212" s="43" t="s">
        <v>78</v>
      </c>
      <c r="AM212" s="41" t="s">
        <v>510</v>
      </c>
      <c r="AN212" s="41" t="s">
        <v>511</v>
      </c>
      <c r="AO212" s="24" t="s">
        <v>512</v>
      </c>
      <c r="AP212" s="24" t="s">
        <v>428</v>
      </c>
      <c r="AQ212" s="72"/>
    </row>
    <row r="213" spans="1:43" s="42" customFormat="1" ht="39.75" hidden="1" customHeight="1">
      <c r="A213" s="38" t="s">
        <v>395</v>
      </c>
      <c r="B213" s="39" t="s">
        <v>396</v>
      </c>
      <c r="C213" s="39">
        <v>326</v>
      </c>
      <c r="D213" s="22" t="s">
        <v>536</v>
      </c>
      <c r="E213" s="22" t="s">
        <v>547</v>
      </c>
      <c r="F213" s="23">
        <v>44621</v>
      </c>
      <c r="G213" s="23">
        <v>44925</v>
      </c>
      <c r="H213" s="209"/>
      <c r="I213" s="37">
        <v>0.1</v>
      </c>
      <c r="J213" s="37"/>
      <c r="K213" s="37"/>
      <c r="L213" s="37"/>
      <c r="M213" s="37"/>
      <c r="N213" s="37">
        <v>0.25</v>
      </c>
      <c r="O213" s="37"/>
      <c r="P213" s="37"/>
      <c r="Q213" s="37"/>
      <c r="R213" s="37"/>
      <c r="S213" s="37"/>
      <c r="T213" s="37">
        <v>0.25</v>
      </c>
      <c r="U213" s="37"/>
      <c r="V213" s="37"/>
      <c r="W213" s="37"/>
      <c r="X213" s="37"/>
      <c r="Y213" s="37"/>
      <c r="Z213" s="37">
        <v>0.25</v>
      </c>
      <c r="AA213" s="37"/>
      <c r="AB213" s="37"/>
      <c r="AC213" s="37"/>
      <c r="AD213" s="37"/>
      <c r="AE213" s="37"/>
      <c r="AF213" s="37">
        <v>0.25</v>
      </c>
      <c r="AG213" s="37"/>
      <c r="AH213" s="37">
        <f t="shared" si="11"/>
        <v>1</v>
      </c>
      <c r="AI213" s="40">
        <f>+K213+M213+O213+Q213+S213+U213+W213+Y213+AA213+AC213+AE213+AG213</f>
        <v>0</v>
      </c>
      <c r="AJ213" s="22" t="s">
        <v>548</v>
      </c>
      <c r="AK213" s="41" t="s">
        <v>78</v>
      </c>
      <c r="AL213" s="43" t="s">
        <v>78</v>
      </c>
      <c r="AM213" s="41" t="s">
        <v>510</v>
      </c>
      <c r="AN213" s="41" t="s">
        <v>511</v>
      </c>
      <c r="AO213" s="24" t="s">
        <v>512</v>
      </c>
      <c r="AP213" s="24" t="s">
        <v>428</v>
      </c>
      <c r="AQ213" s="72"/>
    </row>
    <row r="214" spans="1:43" s="42" customFormat="1" ht="57" hidden="1">
      <c r="A214" s="38" t="s">
        <v>395</v>
      </c>
      <c r="B214" s="39" t="s">
        <v>396</v>
      </c>
      <c r="C214" s="39">
        <v>326</v>
      </c>
      <c r="D214" s="22" t="s">
        <v>536</v>
      </c>
      <c r="E214" s="22" t="s">
        <v>549</v>
      </c>
      <c r="F214" s="23">
        <v>44713</v>
      </c>
      <c r="G214" s="23">
        <v>44925</v>
      </c>
      <c r="H214" s="209"/>
      <c r="I214" s="37">
        <v>0.1</v>
      </c>
      <c r="J214" s="37"/>
      <c r="K214" s="37"/>
      <c r="L214" s="37"/>
      <c r="M214" s="37"/>
      <c r="N214" s="37"/>
      <c r="O214" s="37"/>
      <c r="P214" s="37"/>
      <c r="Q214" s="37"/>
      <c r="R214" s="37"/>
      <c r="S214" s="37"/>
      <c r="T214" s="37">
        <v>0.33</v>
      </c>
      <c r="U214" s="37"/>
      <c r="V214" s="37"/>
      <c r="W214" s="37"/>
      <c r="X214" s="37"/>
      <c r="Y214" s="37"/>
      <c r="Z214" s="37"/>
      <c r="AA214" s="37"/>
      <c r="AB214" s="37">
        <v>0.34</v>
      </c>
      <c r="AC214" s="37"/>
      <c r="AD214" s="37"/>
      <c r="AE214" s="37"/>
      <c r="AF214" s="37">
        <v>0.33</v>
      </c>
      <c r="AG214" s="37"/>
      <c r="AH214" s="37">
        <f t="shared" si="11"/>
        <v>1</v>
      </c>
      <c r="AI214" s="40">
        <f>+K214+M214+O214+Q214+S214+U214+W214+Y214+AA214+AC214+AE214+AG214</f>
        <v>0</v>
      </c>
      <c r="AJ214" s="22" t="s">
        <v>550</v>
      </c>
      <c r="AK214" s="41" t="s">
        <v>78</v>
      </c>
      <c r="AL214" s="43" t="s">
        <v>78</v>
      </c>
      <c r="AM214" s="41" t="s">
        <v>510</v>
      </c>
      <c r="AN214" s="41" t="s">
        <v>511</v>
      </c>
      <c r="AO214" s="24" t="s">
        <v>512</v>
      </c>
      <c r="AP214" s="24" t="s">
        <v>428</v>
      </c>
      <c r="AQ214" s="72"/>
    </row>
    <row r="215" spans="1:43" s="42" customFormat="1" ht="85.5" hidden="1">
      <c r="A215" s="38" t="s">
        <v>395</v>
      </c>
      <c r="B215" s="39" t="s">
        <v>396</v>
      </c>
      <c r="C215" s="39">
        <v>326</v>
      </c>
      <c r="D215" s="22" t="s">
        <v>536</v>
      </c>
      <c r="E215" s="22" t="s">
        <v>551</v>
      </c>
      <c r="F215" s="23">
        <v>44621</v>
      </c>
      <c r="G215" s="23">
        <v>44925</v>
      </c>
      <c r="H215" s="209"/>
      <c r="I215" s="37">
        <v>0.1</v>
      </c>
      <c r="J215" s="43"/>
      <c r="K215" s="43"/>
      <c r="L215" s="43"/>
      <c r="M215" s="43"/>
      <c r="N215" s="37">
        <v>0.1</v>
      </c>
      <c r="O215" s="37"/>
      <c r="P215" s="37">
        <v>0.1</v>
      </c>
      <c r="Q215" s="37"/>
      <c r="R215" s="37">
        <v>0.1</v>
      </c>
      <c r="S215" s="37"/>
      <c r="T215" s="37">
        <v>0.1</v>
      </c>
      <c r="U215" s="37"/>
      <c r="V215" s="37">
        <v>0.1</v>
      </c>
      <c r="W215" s="37"/>
      <c r="X215" s="37">
        <v>0.1</v>
      </c>
      <c r="Y215" s="37"/>
      <c r="Z215" s="37">
        <v>0.1</v>
      </c>
      <c r="AA215" s="37"/>
      <c r="AB215" s="37">
        <v>0.1</v>
      </c>
      <c r="AC215" s="37"/>
      <c r="AD215" s="37">
        <v>0.1</v>
      </c>
      <c r="AE215" s="37"/>
      <c r="AF215" s="37">
        <v>0.1</v>
      </c>
      <c r="AG215" s="37"/>
      <c r="AH215" s="37">
        <f t="shared" si="11"/>
        <v>0.99999999999999989</v>
      </c>
      <c r="AI215" s="40">
        <f t="shared" si="11"/>
        <v>0</v>
      </c>
      <c r="AJ215" s="22" t="s">
        <v>552</v>
      </c>
      <c r="AK215" s="41" t="s">
        <v>78</v>
      </c>
      <c r="AL215" s="43" t="s">
        <v>78</v>
      </c>
      <c r="AM215" s="41" t="s">
        <v>510</v>
      </c>
      <c r="AN215" s="41" t="s">
        <v>511</v>
      </c>
      <c r="AO215" s="24" t="s">
        <v>512</v>
      </c>
      <c r="AP215" s="24" t="s">
        <v>428</v>
      </c>
      <c r="AQ215" s="72"/>
    </row>
    <row r="216" spans="1:43" s="42" customFormat="1" ht="57" hidden="1">
      <c r="A216" s="38" t="s">
        <v>395</v>
      </c>
      <c r="B216" s="39" t="s">
        <v>396</v>
      </c>
      <c r="C216" s="39">
        <v>326</v>
      </c>
      <c r="D216" s="22" t="s">
        <v>536</v>
      </c>
      <c r="E216" s="22" t="s">
        <v>553</v>
      </c>
      <c r="F216" s="23">
        <v>44621</v>
      </c>
      <c r="G216" s="23">
        <v>44925</v>
      </c>
      <c r="H216" s="209"/>
      <c r="I216" s="37">
        <v>0.1</v>
      </c>
      <c r="J216" s="43"/>
      <c r="K216" s="43"/>
      <c r="L216" s="43"/>
      <c r="M216" s="43"/>
      <c r="N216" s="37">
        <v>0.1</v>
      </c>
      <c r="O216" s="37"/>
      <c r="P216" s="37">
        <v>0.1</v>
      </c>
      <c r="Q216" s="37"/>
      <c r="R216" s="37">
        <v>0.1</v>
      </c>
      <c r="S216" s="37"/>
      <c r="T216" s="37">
        <v>0.1</v>
      </c>
      <c r="U216" s="37"/>
      <c r="V216" s="37">
        <v>0.1</v>
      </c>
      <c r="W216" s="37"/>
      <c r="X216" s="37">
        <v>0.1</v>
      </c>
      <c r="Y216" s="37"/>
      <c r="Z216" s="37">
        <v>0.1</v>
      </c>
      <c r="AA216" s="37"/>
      <c r="AB216" s="37">
        <v>0.1</v>
      </c>
      <c r="AC216" s="37"/>
      <c r="AD216" s="37">
        <v>0.1</v>
      </c>
      <c r="AE216" s="37"/>
      <c r="AF216" s="37">
        <v>0.1</v>
      </c>
      <c r="AG216" s="37"/>
      <c r="AH216" s="37">
        <f t="shared" ref="AH216:AI231" si="12">+J216+L216+N216+P216+R216+T216+V216+X216+Z216+AB216+AD216+AF216</f>
        <v>0.99999999999999989</v>
      </c>
      <c r="AI216" s="40">
        <f t="shared" si="12"/>
        <v>0</v>
      </c>
      <c r="AJ216" s="49" t="s">
        <v>554</v>
      </c>
      <c r="AK216" s="41" t="s">
        <v>78</v>
      </c>
      <c r="AL216" s="43" t="s">
        <v>78</v>
      </c>
      <c r="AM216" s="41" t="s">
        <v>510</v>
      </c>
      <c r="AN216" s="41" t="s">
        <v>511</v>
      </c>
      <c r="AO216" s="24" t="s">
        <v>512</v>
      </c>
      <c r="AP216" s="24" t="s">
        <v>428</v>
      </c>
      <c r="AQ216" s="72"/>
    </row>
    <row r="217" spans="1:43" s="42" customFormat="1" ht="57" hidden="1">
      <c r="A217" s="38" t="s">
        <v>395</v>
      </c>
      <c r="B217" s="39" t="s">
        <v>396</v>
      </c>
      <c r="C217" s="39">
        <v>326</v>
      </c>
      <c r="D217" s="22" t="s">
        <v>536</v>
      </c>
      <c r="E217" s="22" t="s">
        <v>555</v>
      </c>
      <c r="F217" s="23">
        <v>44713</v>
      </c>
      <c r="G217" s="23">
        <v>44742</v>
      </c>
      <c r="H217" s="209"/>
      <c r="I217" s="37">
        <v>0.1</v>
      </c>
      <c r="J217" s="37"/>
      <c r="K217" s="37"/>
      <c r="L217" s="37"/>
      <c r="M217" s="37"/>
      <c r="N217" s="37"/>
      <c r="O217" s="37"/>
      <c r="P217" s="37"/>
      <c r="Q217" s="37"/>
      <c r="R217" s="37"/>
      <c r="S217" s="37"/>
      <c r="T217" s="37">
        <v>1</v>
      </c>
      <c r="U217" s="37"/>
      <c r="V217" s="37"/>
      <c r="W217" s="37"/>
      <c r="X217" s="37"/>
      <c r="Y217" s="37"/>
      <c r="Z217" s="37"/>
      <c r="AA217" s="37"/>
      <c r="AB217" s="37"/>
      <c r="AC217" s="37"/>
      <c r="AD217" s="37"/>
      <c r="AE217" s="37"/>
      <c r="AF217" s="37"/>
      <c r="AG217" s="37"/>
      <c r="AH217" s="62">
        <f t="shared" si="12"/>
        <v>1</v>
      </c>
      <c r="AI217" s="27">
        <v>0</v>
      </c>
      <c r="AJ217" s="22" t="s">
        <v>506</v>
      </c>
      <c r="AK217" s="41" t="s">
        <v>78</v>
      </c>
      <c r="AL217" s="43" t="s">
        <v>78</v>
      </c>
      <c r="AM217" s="41" t="s">
        <v>510</v>
      </c>
      <c r="AN217" s="41" t="s">
        <v>511</v>
      </c>
      <c r="AO217" s="24" t="s">
        <v>512</v>
      </c>
      <c r="AP217" s="24" t="s">
        <v>428</v>
      </c>
      <c r="AQ217" s="72"/>
    </row>
    <row r="218" spans="1:43" s="42" customFormat="1" ht="99.75" hidden="1">
      <c r="A218" s="38" t="s">
        <v>37</v>
      </c>
      <c r="B218" s="39" t="s">
        <v>422</v>
      </c>
      <c r="C218" s="39">
        <v>424</v>
      </c>
      <c r="D218" s="22" t="s">
        <v>556</v>
      </c>
      <c r="E218" s="22" t="s">
        <v>557</v>
      </c>
      <c r="F218" s="23">
        <v>44593</v>
      </c>
      <c r="G218" s="23">
        <v>44804</v>
      </c>
      <c r="H218" s="173">
        <f>+I218+I219+I220</f>
        <v>1</v>
      </c>
      <c r="I218" s="37">
        <v>0.6</v>
      </c>
      <c r="J218" s="37"/>
      <c r="K218" s="37"/>
      <c r="L218" s="37">
        <v>0.1</v>
      </c>
      <c r="M218" s="37"/>
      <c r="N218" s="37">
        <v>0.15</v>
      </c>
      <c r="O218" s="37"/>
      <c r="P218" s="37">
        <v>0.15</v>
      </c>
      <c r="Q218" s="37"/>
      <c r="R218" s="37">
        <v>0.15</v>
      </c>
      <c r="S218" s="37"/>
      <c r="T218" s="37">
        <v>0.15</v>
      </c>
      <c r="U218" s="37"/>
      <c r="V218" s="37">
        <v>0.15</v>
      </c>
      <c r="W218" s="37"/>
      <c r="X218" s="37">
        <v>0.15</v>
      </c>
      <c r="Y218" s="37"/>
      <c r="Z218" s="37"/>
      <c r="AA218" s="37"/>
      <c r="AB218" s="37"/>
      <c r="AC218" s="37"/>
      <c r="AD218" s="37"/>
      <c r="AE218" s="37"/>
      <c r="AF218" s="37"/>
      <c r="AG218" s="37"/>
      <c r="AH218" s="37">
        <f t="shared" si="12"/>
        <v>1</v>
      </c>
      <c r="AI218" s="40">
        <f t="shared" si="12"/>
        <v>0</v>
      </c>
      <c r="AJ218" s="22" t="s">
        <v>558</v>
      </c>
      <c r="AK218" s="207">
        <v>0.3</v>
      </c>
      <c r="AL218" s="196">
        <v>80000000</v>
      </c>
      <c r="AM218" s="41" t="s">
        <v>301</v>
      </c>
      <c r="AN218" s="41" t="s">
        <v>302</v>
      </c>
      <c r="AO218" s="41" t="s">
        <v>559</v>
      </c>
      <c r="AP218" s="24" t="s">
        <v>303</v>
      </c>
      <c r="AQ218" s="72"/>
    </row>
    <row r="219" spans="1:43" s="42" customFormat="1" ht="84.75" hidden="1" customHeight="1">
      <c r="A219" s="38" t="s">
        <v>37</v>
      </c>
      <c r="B219" s="39" t="s">
        <v>422</v>
      </c>
      <c r="C219" s="39">
        <v>424</v>
      </c>
      <c r="D219" s="22" t="s">
        <v>556</v>
      </c>
      <c r="E219" s="22" t="s">
        <v>560</v>
      </c>
      <c r="F219" s="23">
        <v>44805</v>
      </c>
      <c r="G219" s="23">
        <v>44865</v>
      </c>
      <c r="H219" s="173"/>
      <c r="I219" s="37">
        <v>0.1</v>
      </c>
      <c r="J219" s="37"/>
      <c r="K219" s="37"/>
      <c r="L219" s="37"/>
      <c r="M219" s="37"/>
      <c r="N219" s="37"/>
      <c r="O219" s="37"/>
      <c r="P219" s="37"/>
      <c r="Q219" s="37"/>
      <c r="R219" s="37"/>
      <c r="S219" s="37"/>
      <c r="T219" s="37"/>
      <c r="U219" s="37"/>
      <c r="V219" s="37"/>
      <c r="W219" s="37"/>
      <c r="X219" s="37"/>
      <c r="Y219" s="37"/>
      <c r="Z219" s="37">
        <v>0.5</v>
      </c>
      <c r="AA219" s="37"/>
      <c r="AB219" s="37">
        <v>0.5</v>
      </c>
      <c r="AC219" s="37"/>
      <c r="AD219" s="37"/>
      <c r="AE219" s="37"/>
      <c r="AF219" s="37"/>
      <c r="AG219" s="37"/>
      <c r="AH219" s="37">
        <f t="shared" si="12"/>
        <v>1</v>
      </c>
      <c r="AI219" s="40">
        <f t="shared" si="12"/>
        <v>0</v>
      </c>
      <c r="AJ219" s="22" t="s">
        <v>561</v>
      </c>
      <c r="AK219" s="201"/>
      <c r="AL219" s="197"/>
      <c r="AM219" s="41" t="s">
        <v>301</v>
      </c>
      <c r="AN219" s="41" t="s">
        <v>302</v>
      </c>
      <c r="AO219" s="41" t="s">
        <v>559</v>
      </c>
      <c r="AP219" s="24" t="s">
        <v>303</v>
      </c>
      <c r="AQ219" s="72"/>
    </row>
    <row r="220" spans="1:43" s="42" customFormat="1" ht="57" hidden="1">
      <c r="A220" s="38" t="s">
        <v>37</v>
      </c>
      <c r="B220" s="39" t="s">
        <v>422</v>
      </c>
      <c r="C220" s="39">
        <v>424</v>
      </c>
      <c r="D220" s="22" t="s">
        <v>556</v>
      </c>
      <c r="E220" s="22" t="s">
        <v>562</v>
      </c>
      <c r="F220" s="23">
        <v>44866</v>
      </c>
      <c r="G220" s="23">
        <v>44925</v>
      </c>
      <c r="H220" s="173"/>
      <c r="I220" s="37">
        <v>0.3</v>
      </c>
      <c r="J220" s="37"/>
      <c r="K220" s="37"/>
      <c r="L220" s="37"/>
      <c r="M220" s="37"/>
      <c r="N220" s="37"/>
      <c r="O220" s="37"/>
      <c r="P220" s="37"/>
      <c r="Q220" s="37"/>
      <c r="R220" s="37"/>
      <c r="S220" s="37"/>
      <c r="T220" s="37"/>
      <c r="U220" s="37"/>
      <c r="V220" s="37"/>
      <c r="W220" s="37"/>
      <c r="X220" s="37"/>
      <c r="Y220" s="37"/>
      <c r="Z220" s="37"/>
      <c r="AA220" s="37"/>
      <c r="AB220" s="37"/>
      <c r="AC220" s="37"/>
      <c r="AD220" s="37">
        <v>0.5</v>
      </c>
      <c r="AE220" s="37"/>
      <c r="AF220" s="37">
        <v>0.5</v>
      </c>
      <c r="AG220" s="37"/>
      <c r="AH220" s="37">
        <f t="shared" si="12"/>
        <v>1</v>
      </c>
      <c r="AI220" s="40">
        <f t="shared" si="12"/>
        <v>0</v>
      </c>
      <c r="AJ220" s="22" t="s">
        <v>563</v>
      </c>
      <c r="AK220" s="201"/>
      <c r="AL220" s="198"/>
      <c r="AM220" s="41" t="s">
        <v>301</v>
      </c>
      <c r="AN220" s="41" t="s">
        <v>302</v>
      </c>
      <c r="AO220" s="41" t="s">
        <v>559</v>
      </c>
      <c r="AP220" s="24" t="s">
        <v>303</v>
      </c>
      <c r="AQ220" s="72"/>
    </row>
    <row r="221" spans="1:43" s="42" customFormat="1" ht="42.75" hidden="1">
      <c r="A221" s="38" t="s">
        <v>37</v>
      </c>
      <c r="B221" s="39" t="s">
        <v>422</v>
      </c>
      <c r="C221" s="39">
        <v>424</v>
      </c>
      <c r="D221" s="22" t="s">
        <v>564</v>
      </c>
      <c r="E221" s="22" t="s">
        <v>565</v>
      </c>
      <c r="F221" s="23">
        <v>44593</v>
      </c>
      <c r="G221" s="23">
        <v>44895</v>
      </c>
      <c r="H221" s="173">
        <f>+I221+I222+I223+I375+I224+I225+I226</f>
        <v>1</v>
      </c>
      <c r="I221" s="37">
        <v>0.2</v>
      </c>
      <c r="J221" s="37">
        <v>0.1</v>
      </c>
      <c r="K221" s="37"/>
      <c r="L221" s="37">
        <v>0.15</v>
      </c>
      <c r="M221" s="37"/>
      <c r="N221" s="37">
        <v>0.2</v>
      </c>
      <c r="O221" s="37"/>
      <c r="P221" s="37">
        <v>0.2</v>
      </c>
      <c r="Q221" s="37"/>
      <c r="R221" s="37">
        <v>0.2</v>
      </c>
      <c r="S221" s="37"/>
      <c r="T221" s="37">
        <v>0.15</v>
      </c>
      <c r="U221" s="37"/>
      <c r="V221" s="37"/>
      <c r="W221" s="37"/>
      <c r="X221" s="37"/>
      <c r="Y221" s="37"/>
      <c r="Z221" s="37"/>
      <c r="AA221" s="37"/>
      <c r="AB221" s="37"/>
      <c r="AC221" s="37"/>
      <c r="AD221" s="37"/>
      <c r="AE221" s="37"/>
      <c r="AF221" s="37"/>
      <c r="AG221" s="37"/>
      <c r="AH221" s="37">
        <f t="shared" si="12"/>
        <v>1</v>
      </c>
      <c r="AI221" s="40">
        <f t="shared" si="12"/>
        <v>0</v>
      </c>
      <c r="AJ221" s="22" t="s">
        <v>527</v>
      </c>
      <c r="AK221" s="201">
        <v>224</v>
      </c>
      <c r="AL221" s="196">
        <v>3186037000</v>
      </c>
      <c r="AM221" s="41" t="s">
        <v>301</v>
      </c>
      <c r="AN221" s="41" t="s">
        <v>302</v>
      </c>
      <c r="AO221" s="41" t="s">
        <v>559</v>
      </c>
      <c r="AP221" s="24" t="s">
        <v>303</v>
      </c>
      <c r="AQ221" s="72"/>
    </row>
    <row r="222" spans="1:43" s="42" customFormat="1" ht="42.75" hidden="1">
      <c r="A222" s="38" t="s">
        <v>37</v>
      </c>
      <c r="B222" s="39" t="s">
        <v>422</v>
      </c>
      <c r="C222" s="39">
        <v>424</v>
      </c>
      <c r="D222" s="22" t="s">
        <v>564</v>
      </c>
      <c r="E222" s="22" t="s">
        <v>566</v>
      </c>
      <c r="F222" s="23">
        <v>44621</v>
      </c>
      <c r="G222" s="23">
        <v>44895</v>
      </c>
      <c r="H222" s="173"/>
      <c r="I222" s="37">
        <v>0.05</v>
      </c>
      <c r="J222" s="37"/>
      <c r="K222" s="37"/>
      <c r="L222" s="37"/>
      <c r="M222" s="37"/>
      <c r="N222" s="37">
        <v>0.15</v>
      </c>
      <c r="O222" s="37"/>
      <c r="P222" s="37">
        <v>0.15</v>
      </c>
      <c r="Q222" s="37"/>
      <c r="R222" s="37">
        <v>0.1</v>
      </c>
      <c r="S222" s="37"/>
      <c r="T222" s="37">
        <v>0.1</v>
      </c>
      <c r="U222" s="37"/>
      <c r="V222" s="37">
        <v>0.1</v>
      </c>
      <c r="W222" s="37"/>
      <c r="X222" s="37">
        <v>0.1</v>
      </c>
      <c r="Y222" s="37"/>
      <c r="Z222" s="37">
        <v>0.1</v>
      </c>
      <c r="AA222" s="37"/>
      <c r="AB222" s="37">
        <v>0.1</v>
      </c>
      <c r="AC222" s="37"/>
      <c r="AD222" s="37">
        <v>0.1</v>
      </c>
      <c r="AE222" s="37"/>
      <c r="AF222" s="37"/>
      <c r="AG222" s="37"/>
      <c r="AH222" s="37">
        <f t="shared" si="12"/>
        <v>0.99999999999999989</v>
      </c>
      <c r="AI222" s="40">
        <f t="shared" si="12"/>
        <v>0</v>
      </c>
      <c r="AJ222" s="22" t="s">
        <v>529</v>
      </c>
      <c r="AK222" s="201"/>
      <c r="AL222" s="197"/>
      <c r="AM222" s="41" t="s">
        <v>301</v>
      </c>
      <c r="AN222" s="41" t="s">
        <v>302</v>
      </c>
      <c r="AO222" s="41" t="s">
        <v>559</v>
      </c>
      <c r="AP222" s="24" t="s">
        <v>303</v>
      </c>
      <c r="AQ222" s="72"/>
    </row>
    <row r="223" spans="1:43" s="42" customFormat="1" ht="99.75" hidden="1">
      <c r="A223" s="38" t="s">
        <v>37</v>
      </c>
      <c r="B223" s="39" t="s">
        <v>422</v>
      </c>
      <c r="C223" s="39">
        <v>424</v>
      </c>
      <c r="D223" s="22" t="s">
        <v>564</v>
      </c>
      <c r="E223" s="22" t="s">
        <v>567</v>
      </c>
      <c r="F223" s="23">
        <v>44621</v>
      </c>
      <c r="G223" s="23">
        <v>44895</v>
      </c>
      <c r="H223" s="173"/>
      <c r="I223" s="37">
        <v>0.25</v>
      </c>
      <c r="J223" s="37"/>
      <c r="K223" s="37"/>
      <c r="L223" s="37"/>
      <c r="M223" s="37"/>
      <c r="N223" s="37">
        <v>0.15</v>
      </c>
      <c r="O223" s="37"/>
      <c r="P223" s="37">
        <v>0.15</v>
      </c>
      <c r="Q223" s="37"/>
      <c r="R223" s="37">
        <v>0.1</v>
      </c>
      <c r="S223" s="37"/>
      <c r="T223" s="37">
        <v>0.1</v>
      </c>
      <c r="U223" s="37"/>
      <c r="V223" s="37">
        <v>0.1</v>
      </c>
      <c r="W223" s="37"/>
      <c r="X223" s="37">
        <v>0.1</v>
      </c>
      <c r="Y223" s="37"/>
      <c r="Z223" s="37">
        <v>0.1</v>
      </c>
      <c r="AA223" s="37"/>
      <c r="AB223" s="37">
        <v>0.1</v>
      </c>
      <c r="AC223" s="37"/>
      <c r="AD223" s="37">
        <v>0.1</v>
      </c>
      <c r="AE223" s="37"/>
      <c r="AF223" s="37"/>
      <c r="AG223" s="37"/>
      <c r="AH223" s="37">
        <f t="shared" si="12"/>
        <v>0.99999999999999989</v>
      </c>
      <c r="AI223" s="40">
        <f t="shared" si="12"/>
        <v>0</v>
      </c>
      <c r="AJ223" s="22" t="s">
        <v>444</v>
      </c>
      <c r="AK223" s="201"/>
      <c r="AL223" s="197"/>
      <c r="AM223" s="41" t="s">
        <v>301</v>
      </c>
      <c r="AN223" s="41" t="s">
        <v>302</v>
      </c>
      <c r="AO223" s="41" t="s">
        <v>559</v>
      </c>
      <c r="AP223" s="24" t="s">
        <v>303</v>
      </c>
      <c r="AQ223" s="72"/>
    </row>
    <row r="224" spans="1:43" s="42" customFormat="1" ht="142.5" hidden="1">
      <c r="A224" s="38" t="s">
        <v>37</v>
      </c>
      <c r="B224" s="39" t="s">
        <v>422</v>
      </c>
      <c r="C224" s="39">
        <v>424</v>
      </c>
      <c r="D224" s="22" t="s">
        <v>564</v>
      </c>
      <c r="E224" s="22" t="s">
        <v>568</v>
      </c>
      <c r="F224" s="23">
        <v>44564</v>
      </c>
      <c r="G224" s="23">
        <v>44864</v>
      </c>
      <c r="H224" s="173"/>
      <c r="I224" s="37">
        <v>0.25</v>
      </c>
      <c r="J224" s="37">
        <v>0.1</v>
      </c>
      <c r="K224" s="37"/>
      <c r="L224" s="37">
        <v>0.1</v>
      </c>
      <c r="M224" s="37"/>
      <c r="N224" s="37">
        <v>0.1</v>
      </c>
      <c r="O224" s="37"/>
      <c r="P224" s="37">
        <v>0.1</v>
      </c>
      <c r="Q224" s="37"/>
      <c r="R224" s="37">
        <v>0.1</v>
      </c>
      <c r="S224" s="37"/>
      <c r="T224" s="37">
        <v>0.1</v>
      </c>
      <c r="U224" s="37"/>
      <c r="V224" s="37">
        <v>0.1</v>
      </c>
      <c r="W224" s="37"/>
      <c r="X224" s="37">
        <v>0.1</v>
      </c>
      <c r="Y224" s="37"/>
      <c r="Z224" s="37">
        <v>0.1</v>
      </c>
      <c r="AA224" s="37"/>
      <c r="AB224" s="37">
        <v>0.1</v>
      </c>
      <c r="AC224" s="37"/>
      <c r="AD224" s="37"/>
      <c r="AE224" s="37"/>
      <c r="AF224" s="37"/>
      <c r="AG224" s="37"/>
      <c r="AH224" s="37">
        <f t="shared" si="12"/>
        <v>0.99999999999999989</v>
      </c>
      <c r="AI224" s="40">
        <f t="shared" si="12"/>
        <v>0</v>
      </c>
      <c r="AJ224" s="22" t="s">
        <v>569</v>
      </c>
      <c r="AK224" s="201"/>
      <c r="AL224" s="197"/>
      <c r="AM224" s="41" t="s">
        <v>301</v>
      </c>
      <c r="AN224" s="41" t="s">
        <v>302</v>
      </c>
      <c r="AO224" s="41" t="s">
        <v>559</v>
      </c>
      <c r="AP224" s="24" t="s">
        <v>303</v>
      </c>
      <c r="AQ224" s="72"/>
    </row>
    <row r="225" spans="1:43" s="42" customFormat="1" ht="42.75" hidden="1">
      <c r="A225" s="38" t="s">
        <v>37</v>
      </c>
      <c r="B225" s="39" t="s">
        <v>422</v>
      </c>
      <c r="C225" s="39">
        <v>424</v>
      </c>
      <c r="D225" s="22" t="s">
        <v>564</v>
      </c>
      <c r="E225" s="22" t="s">
        <v>570</v>
      </c>
      <c r="F225" s="23">
        <v>44564</v>
      </c>
      <c r="G225" s="23">
        <v>44925</v>
      </c>
      <c r="H225" s="173"/>
      <c r="I225" s="37">
        <v>0.2</v>
      </c>
      <c r="J225" s="37">
        <v>0.08</v>
      </c>
      <c r="K225" s="37"/>
      <c r="L225" s="37">
        <v>0.08</v>
      </c>
      <c r="M225" s="37"/>
      <c r="N225" s="37">
        <v>0.1</v>
      </c>
      <c r="O225" s="37"/>
      <c r="P225" s="37">
        <v>0.08</v>
      </c>
      <c r="Q225" s="37"/>
      <c r="R225" s="37">
        <v>0.08</v>
      </c>
      <c r="S225" s="37"/>
      <c r="T225" s="37">
        <v>0.1</v>
      </c>
      <c r="U225" s="37"/>
      <c r="V225" s="37">
        <v>0.08</v>
      </c>
      <c r="W225" s="37"/>
      <c r="X225" s="37">
        <v>0.08</v>
      </c>
      <c r="Y225" s="37"/>
      <c r="Z225" s="37">
        <v>0.08</v>
      </c>
      <c r="AA225" s="37"/>
      <c r="AB225" s="37">
        <v>0.08</v>
      </c>
      <c r="AC225" s="37"/>
      <c r="AD225" s="37">
        <v>0.08</v>
      </c>
      <c r="AE225" s="37"/>
      <c r="AF225" s="37">
        <v>0.08</v>
      </c>
      <c r="AG225" s="37"/>
      <c r="AH225" s="37">
        <f t="shared" si="12"/>
        <v>0.99999999999999978</v>
      </c>
      <c r="AI225" s="40">
        <f t="shared" si="12"/>
        <v>0</v>
      </c>
      <c r="AJ225" s="22" t="s">
        <v>571</v>
      </c>
      <c r="AK225" s="201"/>
      <c r="AL225" s="197"/>
      <c r="AM225" s="41" t="s">
        <v>301</v>
      </c>
      <c r="AN225" s="41" t="s">
        <v>302</v>
      </c>
      <c r="AO225" s="41" t="s">
        <v>559</v>
      </c>
      <c r="AP225" s="24" t="s">
        <v>303</v>
      </c>
      <c r="AQ225" s="72"/>
    </row>
    <row r="226" spans="1:43" s="42" customFormat="1" ht="87" hidden="1" customHeight="1">
      <c r="A226" s="38" t="s">
        <v>37</v>
      </c>
      <c r="B226" s="39" t="s">
        <v>422</v>
      </c>
      <c r="C226" s="39">
        <v>424</v>
      </c>
      <c r="D226" s="22" t="s">
        <v>564</v>
      </c>
      <c r="E226" s="22" t="s">
        <v>572</v>
      </c>
      <c r="F226" s="23">
        <v>44743</v>
      </c>
      <c r="G226" s="23">
        <v>44925</v>
      </c>
      <c r="H226" s="173"/>
      <c r="I226" s="37">
        <v>0.05</v>
      </c>
      <c r="J226" s="37"/>
      <c r="K226" s="37"/>
      <c r="L226" s="37"/>
      <c r="M226" s="37"/>
      <c r="N226" s="37"/>
      <c r="O226" s="37"/>
      <c r="P226" s="37"/>
      <c r="Q226" s="37"/>
      <c r="R226" s="37"/>
      <c r="S226" s="37"/>
      <c r="T226" s="37"/>
      <c r="U226" s="37"/>
      <c r="V226" s="37">
        <v>0.1</v>
      </c>
      <c r="W226" s="37"/>
      <c r="X226" s="37">
        <v>0.15</v>
      </c>
      <c r="Y226" s="37"/>
      <c r="Z226" s="37">
        <v>0.2</v>
      </c>
      <c r="AA226" s="37"/>
      <c r="AB226" s="37">
        <v>0.2</v>
      </c>
      <c r="AC226" s="37"/>
      <c r="AD226" s="37">
        <v>0.2</v>
      </c>
      <c r="AE226" s="37"/>
      <c r="AF226" s="37">
        <v>0.15</v>
      </c>
      <c r="AG226" s="37"/>
      <c r="AH226" s="37">
        <f t="shared" si="12"/>
        <v>1</v>
      </c>
      <c r="AI226" s="40">
        <f t="shared" si="12"/>
        <v>0</v>
      </c>
      <c r="AJ226" s="22" t="s">
        <v>535</v>
      </c>
      <c r="AK226" s="201"/>
      <c r="AL226" s="197"/>
      <c r="AM226" s="41" t="s">
        <v>301</v>
      </c>
      <c r="AN226" s="41" t="s">
        <v>302</v>
      </c>
      <c r="AO226" s="41" t="s">
        <v>559</v>
      </c>
      <c r="AP226" s="24" t="s">
        <v>303</v>
      </c>
      <c r="AQ226" s="72"/>
    </row>
    <row r="227" spans="1:43" s="42" customFormat="1" ht="42.75" hidden="1">
      <c r="A227" s="38" t="s">
        <v>37</v>
      </c>
      <c r="B227" s="39" t="s">
        <v>422</v>
      </c>
      <c r="C227" s="39">
        <v>424</v>
      </c>
      <c r="D227" s="22" t="s">
        <v>573</v>
      </c>
      <c r="E227" s="22" t="s">
        <v>574</v>
      </c>
      <c r="F227" s="23">
        <v>44682</v>
      </c>
      <c r="G227" s="23">
        <v>44895</v>
      </c>
      <c r="H227" s="210">
        <f>+I227+I229+I230+I231+I232</f>
        <v>1</v>
      </c>
      <c r="I227" s="37">
        <v>0.2</v>
      </c>
      <c r="J227" s="37"/>
      <c r="K227" s="37"/>
      <c r="L227" s="37"/>
      <c r="M227" s="37"/>
      <c r="N227" s="37"/>
      <c r="O227" s="37"/>
      <c r="P227" s="37"/>
      <c r="Q227" s="37"/>
      <c r="R227" s="37">
        <v>0.2</v>
      </c>
      <c r="S227" s="37"/>
      <c r="T227" s="37">
        <v>0.2</v>
      </c>
      <c r="U227" s="37"/>
      <c r="V227" s="37">
        <v>0.2</v>
      </c>
      <c r="W227" s="37"/>
      <c r="X227" s="37">
        <v>0.2</v>
      </c>
      <c r="Y227" s="37"/>
      <c r="Z227" s="37">
        <v>0.1</v>
      </c>
      <c r="AA227" s="37"/>
      <c r="AB227" s="37">
        <v>0.05</v>
      </c>
      <c r="AC227" s="37"/>
      <c r="AD227" s="37">
        <v>0.05</v>
      </c>
      <c r="AE227" s="37"/>
      <c r="AF227" s="37"/>
      <c r="AG227" s="37"/>
      <c r="AH227" s="37">
        <f t="shared" si="12"/>
        <v>1</v>
      </c>
      <c r="AI227" s="40">
        <f t="shared" si="12"/>
        <v>0</v>
      </c>
      <c r="AJ227" s="22" t="s">
        <v>527</v>
      </c>
      <c r="AK227" s="167">
        <v>1845</v>
      </c>
      <c r="AL227" s="197"/>
      <c r="AM227" s="41" t="s">
        <v>301</v>
      </c>
      <c r="AN227" s="41" t="s">
        <v>575</v>
      </c>
      <c r="AO227" s="41" t="s">
        <v>559</v>
      </c>
      <c r="AP227" s="24" t="s">
        <v>303</v>
      </c>
      <c r="AQ227" s="72"/>
    </row>
    <row r="228" spans="1:43" s="42" customFormat="1" ht="42.75" hidden="1">
      <c r="A228" s="38" t="s">
        <v>37</v>
      </c>
      <c r="B228" s="39" t="s">
        <v>422</v>
      </c>
      <c r="C228" s="39">
        <v>424</v>
      </c>
      <c r="D228" s="22" t="s">
        <v>573</v>
      </c>
      <c r="E228" s="22" t="s">
        <v>576</v>
      </c>
      <c r="F228" s="23">
        <v>44684</v>
      </c>
      <c r="G228" s="23">
        <v>44711</v>
      </c>
      <c r="H228" s="211"/>
      <c r="I228" s="37">
        <v>0.2</v>
      </c>
      <c r="J228" s="37"/>
      <c r="K228" s="37"/>
      <c r="L228" s="37"/>
      <c r="M228" s="37"/>
      <c r="N228" s="37"/>
      <c r="O228" s="37"/>
      <c r="P228" s="37"/>
      <c r="Q228" s="37"/>
      <c r="R228" s="37">
        <v>1</v>
      </c>
      <c r="S228" s="37"/>
      <c r="T228" s="37"/>
      <c r="U228" s="37"/>
      <c r="V228" s="37"/>
      <c r="W228" s="37"/>
      <c r="X228" s="37"/>
      <c r="Y228" s="37"/>
      <c r="Z228" s="37"/>
      <c r="AA228" s="37"/>
      <c r="AB228" s="37"/>
      <c r="AC228" s="37"/>
      <c r="AD228" s="37"/>
      <c r="AE228" s="37"/>
      <c r="AF228" s="37"/>
      <c r="AG228" s="37"/>
      <c r="AH228" s="37">
        <f t="shared" si="12"/>
        <v>1</v>
      </c>
      <c r="AI228" s="40">
        <f t="shared" si="12"/>
        <v>0</v>
      </c>
      <c r="AJ228" s="22" t="s">
        <v>577</v>
      </c>
      <c r="AK228" s="200"/>
      <c r="AL228" s="197"/>
      <c r="AM228" s="41" t="s">
        <v>301</v>
      </c>
      <c r="AN228" s="41" t="s">
        <v>575</v>
      </c>
      <c r="AO228" s="41" t="s">
        <v>559</v>
      </c>
      <c r="AP228" s="24" t="s">
        <v>303</v>
      </c>
      <c r="AQ228" s="72"/>
    </row>
    <row r="229" spans="1:43" s="42" customFormat="1" ht="42.75" hidden="1">
      <c r="A229" s="38" t="s">
        <v>37</v>
      </c>
      <c r="B229" s="39" t="s">
        <v>422</v>
      </c>
      <c r="C229" s="39">
        <v>424</v>
      </c>
      <c r="D229" s="22" t="s">
        <v>573</v>
      </c>
      <c r="E229" s="22" t="s">
        <v>578</v>
      </c>
      <c r="F229" s="23">
        <v>44621</v>
      </c>
      <c r="G229" s="23">
        <v>44742</v>
      </c>
      <c r="H229" s="211"/>
      <c r="I229" s="37">
        <v>0.05</v>
      </c>
      <c r="J229" s="37"/>
      <c r="K229" s="37"/>
      <c r="L229" s="37"/>
      <c r="M229" s="37"/>
      <c r="N229" s="37">
        <v>0.2</v>
      </c>
      <c r="O229" s="37"/>
      <c r="P229" s="37">
        <v>0.2</v>
      </c>
      <c r="Q229" s="37"/>
      <c r="R229" s="37">
        <v>0.3</v>
      </c>
      <c r="S229" s="37"/>
      <c r="T229" s="37">
        <v>0.3</v>
      </c>
      <c r="U229" s="37"/>
      <c r="V229" s="37"/>
      <c r="W229" s="37"/>
      <c r="X229" s="37"/>
      <c r="Y229" s="37"/>
      <c r="Z229" s="37"/>
      <c r="AA229" s="37"/>
      <c r="AB229" s="37"/>
      <c r="AC229" s="37"/>
      <c r="AD229" s="37"/>
      <c r="AE229" s="37"/>
      <c r="AF229" s="37"/>
      <c r="AG229" s="37"/>
      <c r="AH229" s="37">
        <f t="shared" si="12"/>
        <v>1</v>
      </c>
      <c r="AI229" s="40">
        <f t="shared" si="12"/>
        <v>0</v>
      </c>
      <c r="AJ229" s="22" t="s">
        <v>529</v>
      </c>
      <c r="AK229" s="200"/>
      <c r="AL229" s="197"/>
      <c r="AM229" s="41" t="s">
        <v>301</v>
      </c>
      <c r="AN229" s="41" t="s">
        <v>575</v>
      </c>
      <c r="AO229" s="41" t="s">
        <v>559</v>
      </c>
      <c r="AP229" s="24" t="s">
        <v>303</v>
      </c>
      <c r="AQ229" s="72"/>
    </row>
    <row r="230" spans="1:43" s="42" customFormat="1" ht="71.25" hidden="1">
      <c r="A230" s="38" t="s">
        <v>37</v>
      </c>
      <c r="B230" s="39" t="s">
        <v>422</v>
      </c>
      <c r="C230" s="39">
        <v>424</v>
      </c>
      <c r="D230" s="22" t="s">
        <v>573</v>
      </c>
      <c r="E230" s="22" t="s">
        <v>579</v>
      </c>
      <c r="F230" s="23">
        <v>44621</v>
      </c>
      <c r="G230" s="23">
        <v>44742</v>
      </c>
      <c r="H230" s="211"/>
      <c r="I230" s="37">
        <v>0.3</v>
      </c>
      <c r="J230" s="37"/>
      <c r="K230" s="37"/>
      <c r="L230" s="37"/>
      <c r="M230" s="37"/>
      <c r="N230" s="37">
        <v>0.2</v>
      </c>
      <c r="O230" s="37"/>
      <c r="P230" s="37">
        <v>0.2</v>
      </c>
      <c r="Q230" s="37"/>
      <c r="R230" s="37">
        <v>0.3</v>
      </c>
      <c r="S230" s="37"/>
      <c r="T230" s="37">
        <v>0.3</v>
      </c>
      <c r="U230" s="37"/>
      <c r="V230" s="37"/>
      <c r="W230" s="37"/>
      <c r="X230" s="37"/>
      <c r="Y230" s="37"/>
      <c r="Z230" s="37"/>
      <c r="AA230" s="37"/>
      <c r="AB230" s="37"/>
      <c r="AC230" s="37"/>
      <c r="AD230" s="37"/>
      <c r="AE230" s="37"/>
      <c r="AF230" s="37"/>
      <c r="AG230" s="37"/>
      <c r="AH230" s="37">
        <f t="shared" si="12"/>
        <v>1</v>
      </c>
      <c r="AI230" s="40">
        <f t="shared" si="12"/>
        <v>0</v>
      </c>
      <c r="AJ230" s="22" t="s">
        <v>444</v>
      </c>
      <c r="AK230" s="200"/>
      <c r="AL230" s="197"/>
      <c r="AM230" s="41" t="s">
        <v>301</v>
      </c>
      <c r="AN230" s="41" t="s">
        <v>575</v>
      </c>
      <c r="AO230" s="41" t="s">
        <v>559</v>
      </c>
      <c r="AP230" s="24" t="s">
        <v>303</v>
      </c>
      <c r="AQ230" s="72"/>
    </row>
    <row r="231" spans="1:43" s="42" customFormat="1" ht="114" hidden="1">
      <c r="A231" s="38" t="s">
        <v>37</v>
      </c>
      <c r="B231" s="39" t="s">
        <v>422</v>
      </c>
      <c r="C231" s="39">
        <v>424</v>
      </c>
      <c r="D231" s="22" t="s">
        <v>573</v>
      </c>
      <c r="E231" s="22" t="s">
        <v>580</v>
      </c>
      <c r="F231" s="23">
        <v>44593</v>
      </c>
      <c r="G231" s="23">
        <v>44895</v>
      </c>
      <c r="H231" s="211"/>
      <c r="I231" s="37">
        <v>0.4</v>
      </c>
      <c r="J231" s="37"/>
      <c r="K231" s="37"/>
      <c r="L231" s="37">
        <v>0.1</v>
      </c>
      <c r="M231" s="37"/>
      <c r="N231" s="37">
        <v>0.1</v>
      </c>
      <c r="O231" s="37"/>
      <c r="P231" s="37">
        <v>0.1</v>
      </c>
      <c r="Q231" s="37"/>
      <c r="R231" s="37">
        <v>0.1</v>
      </c>
      <c r="S231" s="37"/>
      <c r="T231" s="37">
        <v>0.1</v>
      </c>
      <c r="U231" s="37"/>
      <c r="V231" s="37">
        <v>0.1</v>
      </c>
      <c r="W231" s="37"/>
      <c r="X231" s="37">
        <v>0.1</v>
      </c>
      <c r="Y231" s="37"/>
      <c r="Z231" s="37">
        <v>0.1</v>
      </c>
      <c r="AA231" s="37"/>
      <c r="AB231" s="37">
        <v>0.1</v>
      </c>
      <c r="AC231" s="37"/>
      <c r="AD231" s="37">
        <v>0.1</v>
      </c>
      <c r="AE231" s="37"/>
      <c r="AF231" s="37"/>
      <c r="AG231" s="37"/>
      <c r="AH231" s="37">
        <f t="shared" si="12"/>
        <v>0.99999999999999989</v>
      </c>
      <c r="AI231" s="40">
        <f t="shared" si="12"/>
        <v>0</v>
      </c>
      <c r="AJ231" s="22" t="s">
        <v>581</v>
      </c>
      <c r="AK231" s="200"/>
      <c r="AL231" s="197"/>
      <c r="AM231" s="41" t="s">
        <v>301</v>
      </c>
      <c r="AN231" s="41" t="s">
        <v>575</v>
      </c>
      <c r="AO231" s="41" t="s">
        <v>559</v>
      </c>
      <c r="AP231" s="24" t="s">
        <v>303</v>
      </c>
      <c r="AQ231" s="72"/>
    </row>
    <row r="232" spans="1:43" s="42" customFormat="1" ht="57" hidden="1">
      <c r="A232" s="38" t="s">
        <v>37</v>
      </c>
      <c r="B232" s="39" t="s">
        <v>422</v>
      </c>
      <c r="C232" s="39">
        <v>424</v>
      </c>
      <c r="D232" s="22" t="s">
        <v>573</v>
      </c>
      <c r="E232" s="22" t="s">
        <v>582</v>
      </c>
      <c r="F232" s="23">
        <v>44774</v>
      </c>
      <c r="G232" s="23">
        <v>44803</v>
      </c>
      <c r="H232" s="212"/>
      <c r="I232" s="37">
        <v>0.05</v>
      </c>
      <c r="J232" s="37"/>
      <c r="K232" s="37"/>
      <c r="L232" s="37"/>
      <c r="M232" s="37"/>
      <c r="N232" s="37"/>
      <c r="O232" s="37"/>
      <c r="P232" s="37"/>
      <c r="Q232" s="37"/>
      <c r="R232" s="37"/>
      <c r="S232" s="37"/>
      <c r="T232" s="37"/>
      <c r="U232" s="37"/>
      <c r="V232" s="37"/>
      <c r="W232" s="37"/>
      <c r="X232" s="37">
        <v>1</v>
      </c>
      <c r="Y232" s="37"/>
      <c r="Z232" s="37"/>
      <c r="AA232" s="37"/>
      <c r="AB232" s="37"/>
      <c r="AC232" s="37"/>
      <c r="AD232" s="37"/>
      <c r="AE232" s="37"/>
      <c r="AF232" s="37"/>
      <c r="AG232" s="37"/>
      <c r="AH232" s="37">
        <f t="shared" ref="AH232:AI248" si="13">+J232+L232+N232+P232+R232+T232+V232+X232+Z232+AB232+AD232+AF232</f>
        <v>1</v>
      </c>
      <c r="AI232" s="40">
        <f t="shared" si="13"/>
        <v>0</v>
      </c>
      <c r="AJ232" s="22" t="s">
        <v>535</v>
      </c>
      <c r="AK232" s="168"/>
      <c r="AL232" s="198"/>
      <c r="AM232" s="41" t="s">
        <v>301</v>
      </c>
      <c r="AN232" s="41" t="s">
        <v>575</v>
      </c>
      <c r="AO232" s="41" t="s">
        <v>559</v>
      </c>
      <c r="AP232" s="24" t="s">
        <v>303</v>
      </c>
      <c r="AQ232" s="72"/>
    </row>
    <row r="233" spans="1:43" s="42" customFormat="1" ht="48" hidden="1" customHeight="1">
      <c r="A233" s="38" t="s">
        <v>37</v>
      </c>
      <c r="B233" s="39" t="s">
        <v>422</v>
      </c>
      <c r="C233" s="39">
        <v>424</v>
      </c>
      <c r="D233" s="22" t="s">
        <v>583</v>
      </c>
      <c r="E233" s="22" t="s">
        <v>584</v>
      </c>
      <c r="F233" s="23">
        <v>44593</v>
      </c>
      <c r="G233" s="23">
        <v>44408</v>
      </c>
      <c r="H233" s="61">
        <v>1</v>
      </c>
      <c r="I233" s="65">
        <v>1</v>
      </c>
      <c r="J233" s="43"/>
      <c r="K233" s="43"/>
      <c r="L233" s="65">
        <v>0.1</v>
      </c>
      <c r="M233" s="43"/>
      <c r="N233" s="65">
        <v>0.15</v>
      </c>
      <c r="O233" s="43"/>
      <c r="P233" s="65">
        <v>0.15</v>
      </c>
      <c r="Q233" s="43"/>
      <c r="R233" s="65">
        <v>0.2</v>
      </c>
      <c r="S233" s="43"/>
      <c r="T233" s="65">
        <v>0.2</v>
      </c>
      <c r="U233" s="43"/>
      <c r="V233" s="65">
        <v>0.2</v>
      </c>
      <c r="W233" s="43"/>
      <c r="X233" s="43"/>
      <c r="Y233" s="43"/>
      <c r="Z233" s="43"/>
      <c r="AA233" s="43"/>
      <c r="AB233" s="43"/>
      <c r="AC233" s="43"/>
      <c r="AD233" s="43"/>
      <c r="AE233" s="43"/>
      <c r="AF233" s="43"/>
      <c r="AG233" s="43"/>
      <c r="AH233" s="37">
        <f>+J233+L233+N233+P233+R233+T233+V233+X233+Z233+AB233+AD233+AF233</f>
        <v>1</v>
      </c>
      <c r="AI233" s="40">
        <f>+K233+M233+O233+Q233+S233+U233+W233+Y233+AA233+AC233+AE233+AG233</f>
        <v>0</v>
      </c>
      <c r="AJ233" s="22" t="s">
        <v>585</v>
      </c>
      <c r="AK233" s="43">
        <v>27.5</v>
      </c>
      <c r="AL233" s="66">
        <v>45000000</v>
      </c>
      <c r="AM233" s="41" t="s">
        <v>301</v>
      </c>
      <c r="AN233" s="41" t="s">
        <v>302</v>
      </c>
      <c r="AO233" s="41" t="s">
        <v>559</v>
      </c>
      <c r="AP233" s="24" t="s">
        <v>303</v>
      </c>
      <c r="AQ233" s="72"/>
    </row>
    <row r="234" spans="1:43" s="42" customFormat="1" ht="42.75" hidden="1">
      <c r="A234" s="38" t="s">
        <v>37</v>
      </c>
      <c r="B234" s="39" t="s">
        <v>422</v>
      </c>
      <c r="C234" s="39">
        <v>424</v>
      </c>
      <c r="D234" s="22" t="s">
        <v>586</v>
      </c>
      <c r="E234" s="22" t="s">
        <v>587</v>
      </c>
      <c r="F234" s="23">
        <v>44501</v>
      </c>
      <c r="G234" s="23">
        <v>44895</v>
      </c>
      <c r="H234" s="210">
        <f>+I234+I235+I236+I237+I238+I239+I240+I241</f>
        <v>1</v>
      </c>
      <c r="I234" s="37">
        <v>0.1</v>
      </c>
      <c r="J234" s="37"/>
      <c r="K234" s="37"/>
      <c r="L234" s="37"/>
      <c r="M234" s="37"/>
      <c r="N234" s="37"/>
      <c r="O234" s="37"/>
      <c r="P234" s="37"/>
      <c r="Q234" s="37"/>
      <c r="R234" s="37"/>
      <c r="S234" s="37"/>
      <c r="T234" s="37"/>
      <c r="U234" s="37"/>
      <c r="V234" s="37"/>
      <c r="W234" s="37"/>
      <c r="X234" s="37"/>
      <c r="Y234" s="37"/>
      <c r="Z234" s="37"/>
      <c r="AA234" s="37"/>
      <c r="AB234" s="37"/>
      <c r="AC234" s="37"/>
      <c r="AD234" s="37">
        <v>1</v>
      </c>
      <c r="AE234" s="37"/>
      <c r="AF234" s="37"/>
      <c r="AG234" s="37"/>
      <c r="AH234" s="37">
        <f t="shared" si="13"/>
        <v>1</v>
      </c>
      <c r="AI234" s="40">
        <f>+K234+M234+O234+Q234+S234+U234+W234+Y234+AA234+AC234+AE234+AG234</f>
        <v>0</v>
      </c>
      <c r="AJ234" s="22" t="s">
        <v>588</v>
      </c>
      <c r="AK234" s="43" t="s">
        <v>78</v>
      </c>
      <c r="AL234" s="43" t="s">
        <v>78</v>
      </c>
      <c r="AM234" s="41" t="s">
        <v>301</v>
      </c>
      <c r="AN234" s="41" t="s">
        <v>302</v>
      </c>
      <c r="AO234" s="41" t="s">
        <v>559</v>
      </c>
      <c r="AP234" s="24" t="s">
        <v>303</v>
      </c>
      <c r="AQ234" s="72"/>
    </row>
    <row r="235" spans="1:43" s="42" customFormat="1" ht="42.75" hidden="1">
      <c r="A235" s="38" t="s">
        <v>37</v>
      </c>
      <c r="B235" s="39" t="s">
        <v>422</v>
      </c>
      <c r="C235" s="39">
        <v>424</v>
      </c>
      <c r="D235" s="22" t="s">
        <v>586</v>
      </c>
      <c r="E235" s="22" t="s">
        <v>589</v>
      </c>
      <c r="F235" s="23">
        <v>44774</v>
      </c>
      <c r="G235" s="23">
        <v>44803</v>
      </c>
      <c r="H235" s="211"/>
      <c r="I235" s="37">
        <v>0.1</v>
      </c>
      <c r="J235" s="37"/>
      <c r="K235" s="37"/>
      <c r="L235" s="37"/>
      <c r="M235" s="37"/>
      <c r="N235" s="37"/>
      <c r="O235" s="37"/>
      <c r="P235" s="37"/>
      <c r="Q235" s="37"/>
      <c r="R235" s="37"/>
      <c r="S235" s="37"/>
      <c r="T235" s="37"/>
      <c r="U235" s="37"/>
      <c r="V235" s="37"/>
      <c r="W235" s="37"/>
      <c r="X235" s="37">
        <v>1</v>
      </c>
      <c r="Y235" s="37"/>
      <c r="Z235" s="37"/>
      <c r="AA235" s="37"/>
      <c r="AB235" s="37"/>
      <c r="AC235" s="37"/>
      <c r="AD235" s="37"/>
      <c r="AE235" s="37"/>
      <c r="AF235" s="37"/>
      <c r="AG235" s="37"/>
      <c r="AH235" s="37">
        <f t="shared" si="13"/>
        <v>1</v>
      </c>
      <c r="AI235" s="40">
        <f t="shared" si="13"/>
        <v>0</v>
      </c>
      <c r="AJ235" s="22" t="s">
        <v>588</v>
      </c>
      <c r="AK235" s="43" t="s">
        <v>78</v>
      </c>
      <c r="AL235" s="43" t="s">
        <v>78</v>
      </c>
      <c r="AM235" s="41" t="s">
        <v>301</v>
      </c>
      <c r="AN235" s="41" t="s">
        <v>302</v>
      </c>
      <c r="AO235" s="41" t="s">
        <v>559</v>
      </c>
      <c r="AP235" s="24" t="s">
        <v>303</v>
      </c>
      <c r="AQ235" s="72"/>
    </row>
    <row r="236" spans="1:43" s="42" customFormat="1" ht="42.75" hidden="1">
      <c r="A236" s="38" t="s">
        <v>37</v>
      </c>
      <c r="B236" s="39" t="s">
        <v>422</v>
      </c>
      <c r="C236" s="39">
        <v>424</v>
      </c>
      <c r="D236" s="22" t="s">
        <v>586</v>
      </c>
      <c r="E236" s="22" t="s">
        <v>590</v>
      </c>
      <c r="F236" s="23">
        <v>44652</v>
      </c>
      <c r="G236" s="23">
        <v>44681</v>
      </c>
      <c r="H236" s="211"/>
      <c r="I236" s="37">
        <v>0.2</v>
      </c>
      <c r="J236" s="37"/>
      <c r="K236" s="37"/>
      <c r="L236" s="37"/>
      <c r="M236" s="37"/>
      <c r="N236" s="37"/>
      <c r="O236" s="37"/>
      <c r="P236" s="37">
        <v>1</v>
      </c>
      <c r="Q236" s="37"/>
      <c r="R236" s="37"/>
      <c r="S236" s="37"/>
      <c r="T236" s="37"/>
      <c r="U236" s="37"/>
      <c r="V236" s="37"/>
      <c r="W236" s="37"/>
      <c r="X236" s="37"/>
      <c r="Y236" s="37"/>
      <c r="Z236" s="37"/>
      <c r="AA236" s="37"/>
      <c r="AB236" s="37"/>
      <c r="AC236" s="37"/>
      <c r="AD236" s="37"/>
      <c r="AE236" s="37"/>
      <c r="AF236" s="37"/>
      <c r="AG236" s="37"/>
      <c r="AH236" s="37">
        <f>+J236+L236+N236+P236+R236+T236+V236+X236+Z236+AB236+AD236+AF236</f>
        <v>1</v>
      </c>
      <c r="AI236" s="40">
        <f t="shared" si="13"/>
        <v>0</v>
      </c>
      <c r="AJ236" s="22" t="s">
        <v>591</v>
      </c>
      <c r="AK236" s="43" t="s">
        <v>78</v>
      </c>
      <c r="AL236" s="43" t="s">
        <v>78</v>
      </c>
      <c r="AM236" s="41" t="s">
        <v>301</v>
      </c>
      <c r="AN236" s="41" t="s">
        <v>302</v>
      </c>
      <c r="AO236" s="41" t="s">
        <v>559</v>
      </c>
      <c r="AP236" s="24" t="s">
        <v>303</v>
      </c>
      <c r="AQ236" s="72"/>
    </row>
    <row r="237" spans="1:43" s="42" customFormat="1" ht="42.75" hidden="1">
      <c r="A237" s="38" t="s">
        <v>37</v>
      </c>
      <c r="B237" s="39" t="s">
        <v>422</v>
      </c>
      <c r="C237" s="39">
        <v>424</v>
      </c>
      <c r="D237" s="22" t="s">
        <v>586</v>
      </c>
      <c r="E237" s="22" t="s">
        <v>592</v>
      </c>
      <c r="F237" s="23">
        <v>44743</v>
      </c>
      <c r="G237" s="23">
        <v>44773</v>
      </c>
      <c r="H237" s="211"/>
      <c r="I237" s="37">
        <v>0.2</v>
      </c>
      <c r="J237" s="37"/>
      <c r="K237" s="37"/>
      <c r="L237" s="37"/>
      <c r="M237" s="37"/>
      <c r="N237" s="37"/>
      <c r="O237" s="37"/>
      <c r="P237" s="37"/>
      <c r="Q237" s="37"/>
      <c r="R237" s="37"/>
      <c r="S237" s="37"/>
      <c r="T237" s="37"/>
      <c r="U237" s="37"/>
      <c r="V237" s="37">
        <v>1</v>
      </c>
      <c r="W237" s="37"/>
      <c r="X237" s="37"/>
      <c r="Y237" s="37"/>
      <c r="Z237" s="37"/>
      <c r="AA237" s="37"/>
      <c r="AB237" s="37"/>
      <c r="AC237" s="37"/>
      <c r="AD237" s="37"/>
      <c r="AE237" s="37"/>
      <c r="AF237" s="37"/>
      <c r="AG237" s="37"/>
      <c r="AH237" s="37">
        <f t="shared" si="13"/>
        <v>1</v>
      </c>
      <c r="AI237" s="40">
        <f t="shared" si="13"/>
        <v>0</v>
      </c>
      <c r="AJ237" s="22" t="s">
        <v>591</v>
      </c>
      <c r="AK237" s="43" t="s">
        <v>78</v>
      </c>
      <c r="AL237" s="43" t="s">
        <v>78</v>
      </c>
      <c r="AM237" s="41" t="s">
        <v>301</v>
      </c>
      <c r="AN237" s="41" t="s">
        <v>302</v>
      </c>
      <c r="AO237" s="41" t="s">
        <v>559</v>
      </c>
      <c r="AP237" s="24" t="s">
        <v>303</v>
      </c>
      <c r="AQ237" s="72"/>
    </row>
    <row r="238" spans="1:43" s="42" customFormat="1" ht="42.75" hidden="1">
      <c r="A238" s="38" t="s">
        <v>37</v>
      </c>
      <c r="B238" s="39" t="s">
        <v>422</v>
      </c>
      <c r="C238" s="39">
        <v>424</v>
      </c>
      <c r="D238" s="22" t="s">
        <v>586</v>
      </c>
      <c r="E238" s="22" t="s">
        <v>593</v>
      </c>
      <c r="F238" s="23">
        <v>44713</v>
      </c>
      <c r="G238" s="23">
        <v>44742</v>
      </c>
      <c r="H238" s="211"/>
      <c r="I238" s="37">
        <v>0.1</v>
      </c>
      <c r="J238" s="37"/>
      <c r="K238" s="37"/>
      <c r="L238" s="37"/>
      <c r="M238" s="37"/>
      <c r="N238" s="37"/>
      <c r="O238" s="37"/>
      <c r="P238" s="37"/>
      <c r="Q238" s="37"/>
      <c r="R238" s="37"/>
      <c r="S238" s="37"/>
      <c r="T238" s="37">
        <v>1</v>
      </c>
      <c r="U238" s="37"/>
      <c r="V238" s="37"/>
      <c r="W238" s="37"/>
      <c r="X238" s="37"/>
      <c r="Y238" s="37"/>
      <c r="Z238" s="37"/>
      <c r="AA238" s="37"/>
      <c r="AB238" s="37"/>
      <c r="AC238" s="37"/>
      <c r="AD238" s="37"/>
      <c r="AE238" s="37"/>
      <c r="AF238" s="37"/>
      <c r="AG238" s="37"/>
      <c r="AH238" s="37">
        <f t="shared" si="13"/>
        <v>1</v>
      </c>
      <c r="AI238" s="40">
        <f t="shared" si="13"/>
        <v>0</v>
      </c>
      <c r="AJ238" s="22" t="s">
        <v>594</v>
      </c>
      <c r="AK238" s="43" t="s">
        <v>78</v>
      </c>
      <c r="AL238" s="43" t="s">
        <v>78</v>
      </c>
      <c r="AM238" s="41" t="s">
        <v>301</v>
      </c>
      <c r="AN238" s="41" t="s">
        <v>302</v>
      </c>
      <c r="AO238" s="41" t="s">
        <v>559</v>
      </c>
      <c r="AP238" s="24" t="s">
        <v>303</v>
      </c>
      <c r="AQ238" s="72"/>
    </row>
    <row r="239" spans="1:43" s="42" customFormat="1" ht="57.75" hidden="1" customHeight="1">
      <c r="A239" s="38" t="s">
        <v>37</v>
      </c>
      <c r="B239" s="39" t="s">
        <v>422</v>
      </c>
      <c r="C239" s="39">
        <v>424</v>
      </c>
      <c r="D239" s="22" t="s">
        <v>586</v>
      </c>
      <c r="E239" s="22" t="s">
        <v>595</v>
      </c>
      <c r="F239" s="23">
        <v>44805</v>
      </c>
      <c r="G239" s="23">
        <v>44834</v>
      </c>
      <c r="H239" s="211"/>
      <c r="I239" s="37">
        <v>0.1</v>
      </c>
      <c r="J239" s="37"/>
      <c r="K239" s="37"/>
      <c r="L239" s="37"/>
      <c r="M239" s="37"/>
      <c r="N239" s="37"/>
      <c r="O239" s="37"/>
      <c r="P239" s="37"/>
      <c r="Q239" s="37"/>
      <c r="R239" s="37"/>
      <c r="S239" s="37"/>
      <c r="T239" s="37"/>
      <c r="U239" s="37"/>
      <c r="V239" s="37"/>
      <c r="W239" s="37"/>
      <c r="X239" s="37"/>
      <c r="Y239" s="37"/>
      <c r="Z239" s="37">
        <v>1</v>
      </c>
      <c r="AA239" s="37"/>
      <c r="AB239" s="37"/>
      <c r="AC239" s="37"/>
      <c r="AD239" s="37"/>
      <c r="AE239" s="37"/>
      <c r="AF239" s="37"/>
      <c r="AG239" s="37"/>
      <c r="AH239" s="37">
        <f t="shared" si="13"/>
        <v>1</v>
      </c>
      <c r="AI239" s="40">
        <f t="shared" si="13"/>
        <v>0</v>
      </c>
      <c r="AJ239" s="22" t="s">
        <v>594</v>
      </c>
      <c r="AK239" s="43" t="s">
        <v>78</v>
      </c>
      <c r="AL239" s="43" t="s">
        <v>78</v>
      </c>
      <c r="AM239" s="41" t="s">
        <v>301</v>
      </c>
      <c r="AN239" s="41" t="s">
        <v>302</v>
      </c>
      <c r="AO239" s="41" t="s">
        <v>559</v>
      </c>
      <c r="AP239" s="24" t="s">
        <v>303</v>
      </c>
      <c r="AQ239" s="72"/>
    </row>
    <row r="240" spans="1:43" s="42" customFormat="1" ht="42.75" hidden="1">
      <c r="A240" s="38" t="s">
        <v>37</v>
      </c>
      <c r="B240" s="39" t="s">
        <v>422</v>
      </c>
      <c r="C240" s="39">
        <v>424</v>
      </c>
      <c r="D240" s="22" t="s">
        <v>586</v>
      </c>
      <c r="E240" s="22" t="s">
        <v>555</v>
      </c>
      <c r="F240" s="23">
        <v>44713</v>
      </c>
      <c r="G240" s="23">
        <v>44742</v>
      </c>
      <c r="H240" s="211"/>
      <c r="I240" s="65">
        <v>0.1</v>
      </c>
      <c r="J240" s="43"/>
      <c r="K240" s="43"/>
      <c r="L240" s="43"/>
      <c r="M240" s="43"/>
      <c r="N240" s="43"/>
      <c r="O240" s="43"/>
      <c r="P240" s="43"/>
      <c r="Q240" s="43"/>
      <c r="R240" s="43"/>
      <c r="S240" s="43"/>
      <c r="T240" s="65">
        <v>1</v>
      </c>
      <c r="U240" s="43"/>
      <c r="V240" s="43"/>
      <c r="W240" s="43"/>
      <c r="X240" s="43"/>
      <c r="Y240" s="43"/>
      <c r="Z240" s="43"/>
      <c r="AA240" s="43"/>
      <c r="AB240" s="43"/>
      <c r="AC240" s="43"/>
      <c r="AD240" s="43"/>
      <c r="AE240" s="43"/>
      <c r="AF240" s="43"/>
      <c r="AG240" s="43"/>
      <c r="AH240" s="37">
        <f t="shared" si="13"/>
        <v>1</v>
      </c>
      <c r="AI240" s="40">
        <f t="shared" si="13"/>
        <v>0</v>
      </c>
      <c r="AJ240" s="22" t="s">
        <v>506</v>
      </c>
      <c r="AK240" s="43" t="s">
        <v>78</v>
      </c>
      <c r="AL240" s="43" t="s">
        <v>78</v>
      </c>
      <c r="AM240" s="41" t="s">
        <v>301</v>
      </c>
      <c r="AN240" s="41" t="s">
        <v>302</v>
      </c>
      <c r="AO240" s="41" t="s">
        <v>559</v>
      </c>
      <c r="AP240" s="24" t="s">
        <v>303</v>
      </c>
      <c r="AQ240" s="72"/>
    </row>
    <row r="241" spans="1:43" s="42" customFormat="1" ht="42.75" hidden="1">
      <c r="A241" s="38" t="s">
        <v>37</v>
      </c>
      <c r="B241" s="39" t="s">
        <v>422</v>
      </c>
      <c r="C241" s="39">
        <v>424</v>
      </c>
      <c r="D241" s="45" t="s">
        <v>586</v>
      </c>
      <c r="E241" s="45" t="s">
        <v>596</v>
      </c>
      <c r="F241" s="23">
        <v>44593</v>
      </c>
      <c r="G241" s="23">
        <v>44907</v>
      </c>
      <c r="H241" s="212"/>
      <c r="I241" s="65">
        <v>0.1</v>
      </c>
      <c r="J241" s="37"/>
      <c r="K241" s="37"/>
      <c r="L241" s="37">
        <v>0.05</v>
      </c>
      <c r="M241" s="37"/>
      <c r="N241" s="37">
        <v>0.1</v>
      </c>
      <c r="O241" s="37"/>
      <c r="P241" s="37">
        <v>0.1</v>
      </c>
      <c r="Q241" s="37"/>
      <c r="R241" s="37">
        <v>0.1</v>
      </c>
      <c r="S241" s="37"/>
      <c r="T241" s="37">
        <v>0.1</v>
      </c>
      <c r="U241" s="37"/>
      <c r="V241" s="37">
        <v>0.1</v>
      </c>
      <c r="W241" s="37"/>
      <c r="X241" s="37">
        <v>0.1</v>
      </c>
      <c r="Y241" s="37"/>
      <c r="Z241" s="37">
        <v>0.1</v>
      </c>
      <c r="AA241" s="37"/>
      <c r="AB241" s="37">
        <v>0.1</v>
      </c>
      <c r="AC241" s="37"/>
      <c r="AD241" s="37">
        <v>0.1</v>
      </c>
      <c r="AE241" s="37"/>
      <c r="AF241" s="37">
        <v>0.05</v>
      </c>
      <c r="AG241" s="37"/>
      <c r="AH241" s="37">
        <f t="shared" si="13"/>
        <v>0.99999999999999989</v>
      </c>
      <c r="AI241" s="40">
        <f t="shared" si="13"/>
        <v>0</v>
      </c>
      <c r="AJ241" s="22" t="s">
        <v>597</v>
      </c>
      <c r="AK241" s="43" t="s">
        <v>78</v>
      </c>
      <c r="AL241" s="43" t="s">
        <v>78</v>
      </c>
      <c r="AM241" s="41" t="s">
        <v>301</v>
      </c>
      <c r="AN241" s="41" t="s">
        <v>302</v>
      </c>
      <c r="AO241" s="41" t="s">
        <v>559</v>
      </c>
      <c r="AP241" s="24" t="s">
        <v>303</v>
      </c>
      <c r="AQ241" s="72"/>
    </row>
    <row r="242" spans="1:43" s="42" customFormat="1" ht="142.5" hidden="1">
      <c r="A242" s="38" t="s">
        <v>395</v>
      </c>
      <c r="B242" s="39" t="s">
        <v>396</v>
      </c>
      <c r="C242" s="39">
        <v>326</v>
      </c>
      <c r="D242" s="22" t="s">
        <v>598</v>
      </c>
      <c r="E242" s="22" t="s">
        <v>599</v>
      </c>
      <c r="F242" s="23">
        <v>44562</v>
      </c>
      <c r="G242" s="23">
        <v>44926</v>
      </c>
      <c r="H242" s="60">
        <f>+I242</f>
        <v>1</v>
      </c>
      <c r="I242" s="37">
        <v>1</v>
      </c>
      <c r="J242" s="37">
        <v>8.3333333333333343E-2</v>
      </c>
      <c r="K242" s="37"/>
      <c r="L242" s="37">
        <v>8.3333333333333343E-2</v>
      </c>
      <c r="M242" s="37"/>
      <c r="N242" s="37">
        <v>8.3333333333333343E-2</v>
      </c>
      <c r="O242" s="37"/>
      <c r="P242" s="37">
        <v>8.3333333333333343E-2</v>
      </c>
      <c r="Q242" s="37"/>
      <c r="R242" s="37">
        <v>8.3333333333333343E-2</v>
      </c>
      <c r="S242" s="37"/>
      <c r="T242" s="37">
        <v>8.3333333333333343E-2</v>
      </c>
      <c r="U242" s="37"/>
      <c r="V242" s="37">
        <v>8.3333333333333343E-2</v>
      </c>
      <c r="W242" s="37"/>
      <c r="X242" s="37">
        <v>8.3333333333333343E-2</v>
      </c>
      <c r="Y242" s="37"/>
      <c r="Z242" s="37">
        <v>8.3333333333333343E-2</v>
      </c>
      <c r="AA242" s="37"/>
      <c r="AB242" s="37">
        <v>8.3333333333333343E-2</v>
      </c>
      <c r="AC242" s="37"/>
      <c r="AD242" s="37">
        <v>8.3333333333333343E-2</v>
      </c>
      <c r="AE242" s="37"/>
      <c r="AF242" s="37">
        <v>8.3333333333333343E-2</v>
      </c>
      <c r="AG242" s="37"/>
      <c r="AH242" s="37">
        <f t="shared" si="13"/>
        <v>1.0000000000000002</v>
      </c>
      <c r="AI242" s="40">
        <f t="shared" si="13"/>
        <v>0</v>
      </c>
      <c r="AJ242" s="22" t="s">
        <v>600</v>
      </c>
      <c r="AK242" s="41">
        <v>17</v>
      </c>
      <c r="AL242" s="196">
        <v>396377767</v>
      </c>
      <c r="AM242" s="41" t="s">
        <v>601</v>
      </c>
      <c r="AN242" s="41" t="s">
        <v>602</v>
      </c>
      <c r="AO242" s="24" t="s">
        <v>603</v>
      </c>
      <c r="AP242" s="24" t="s">
        <v>401</v>
      </c>
      <c r="AQ242" s="72"/>
    </row>
    <row r="243" spans="1:43" s="42" customFormat="1" ht="57" hidden="1" customHeight="1">
      <c r="A243" s="38" t="s">
        <v>395</v>
      </c>
      <c r="B243" s="39" t="s">
        <v>396</v>
      </c>
      <c r="C243" s="39">
        <v>326</v>
      </c>
      <c r="D243" s="22" t="s">
        <v>604</v>
      </c>
      <c r="E243" s="22" t="s">
        <v>605</v>
      </c>
      <c r="F243" s="23">
        <v>44713</v>
      </c>
      <c r="G243" s="23">
        <v>44926</v>
      </c>
      <c r="H243" s="173">
        <f>+I243+I244</f>
        <v>1</v>
      </c>
      <c r="I243" s="37">
        <v>0.5</v>
      </c>
      <c r="J243" s="37"/>
      <c r="K243" s="37"/>
      <c r="L243" s="37"/>
      <c r="M243" s="37"/>
      <c r="N243" s="37"/>
      <c r="O243" s="37"/>
      <c r="P243" s="37"/>
      <c r="Q243" s="37"/>
      <c r="R243" s="37"/>
      <c r="S243" s="37"/>
      <c r="T243" s="37">
        <v>0.5</v>
      </c>
      <c r="U243" s="37"/>
      <c r="V243" s="37"/>
      <c r="W243" s="37"/>
      <c r="X243" s="37"/>
      <c r="Y243" s="37"/>
      <c r="Z243" s="37"/>
      <c r="AA243" s="37"/>
      <c r="AB243" s="37"/>
      <c r="AC243" s="37"/>
      <c r="AD243" s="37">
        <v>0.5</v>
      </c>
      <c r="AE243" s="37"/>
      <c r="AF243" s="37"/>
      <c r="AG243" s="37"/>
      <c r="AH243" s="37">
        <f>+J243+L243+N243+P243+R243+T243+V243+X243+Z243+AB243+AD243+AF243</f>
        <v>1</v>
      </c>
      <c r="AI243" s="40">
        <f>+K243+M243+O243+Q243+S243+U243+W243+Y243+AA243+AC243+AE243+AG243</f>
        <v>0</v>
      </c>
      <c r="AJ243" s="22" t="s">
        <v>606</v>
      </c>
      <c r="AK243" s="43" t="s">
        <v>78</v>
      </c>
      <c r="AL243" s="200"/>
      <c r="AM243" s="41" t="s">
        <v>601</v>
      </c>
      <c r="AN243" s="41" t="s">
        <v>602</v>
      </c>
      <c r="AO243" s="24" t="s">
        <v>603</v>
      </c>
      <c r="AP243" s="24" t="s">
        <v>401</v>
      </c>
      <c r="AQ243" s="72"/>
    </row>
    <row r="244" spans="1:43" s="42" customFormat="1" ht="57" hidden="1" customHeight="1">
      <c r="A244" s="38" t="s">
        <v>395</v>
      </c>
      <c r="B244" s="39" t="s">
        <v>396</v>
      </c>
      <c r="C244" s="39">
        <v>326</v>
      </c>
      <c r="D244" s="22" t="s">
        <v>604</v>
      </c>
      <c r="E244" s="22" t="s">
        <v>607</v>
      </c>
      <c r="F244" s="23">
        <v>44713</v>
      </c>
      <c r="G244" s="23">
        <v>44742</v>
      </c>
      <c r="H244" s="173"/>
      <c r="I244" s="37">
        <v>0.5</v>
      </c>
      <c r="J244" s="37"/>
      <c r="K244" s="37"/>
      <c r="L244" s="37"/>
      <c r="M244" s="37"/>
      <c r="N244" s="37"/>
      <c r="O244" s="37"/>
      <c r="P244" s="37"/>
      <c r="Q244" s="37"/>
      <c r="R244" s="37"/>
      <c r="S244" s="37"/>
      <c r="T244" s="37">
        <v>1</v>
      </c>
      <c r="U244" s="37"/>
      <c r="V244" s="37"/>
      <c r="W244" s="37"/>
      <c r="X244" s="37"/>
      <c r="Y244" s="37"/>
      <c r="Z244" s="37"/>
      <c r="AA244" s="37"/>
      <c r="AB244" s="37"/>
      <c r="AC244" s="37"/>
      <c r="AD244" s="37"/>
      <c r="AE244" s="37"/>
      <c r="AF244" s="37"/>
      <c r="AG244" s="37"/>
      <c r="AH244" s="37">
        <f>+J244+L244+N244+P244+R244+T244+V244+X244+Z244+AB244+AD244+AF244</f>
        <v>1</v>
      </c>
      <c r="AI244" s="40">
        <f>+K244+M244+O244+Q244+S244+U244+W244+Y244+AA244+AC244+AE244+AG244</f>
        <v>0</v>
      </c>
      <c r="AJ244" s="22" t="s">
        <v>608</v>
      </c>
      <c r="AK244" s="43" t="s">
        <v>78</v>
      </c>
      <c r="AL244" s="200"/>
      <c r="AM244" s="41" t="s">
        <v>601</v>
      </c>
      <c r="AN244" s="41" t="s">
        <v>602</v>
      </c>
      <c r="AO244" s="24" t="s">
        <v>603</v>
      </c>
      <c r="AP244" s="24" t="s">
        <v>401</v>
      </c>
      <c r="AQ244" s="72"/>
    </row>
    <row r="245" spans="1:43" s="42" customFormat="1" ht="57.75" hidden="1">
      <c r="A245" s="38" t="s">
        <v>395</v>
      </c>
      <c r="B245" s="39" t="s">
        <v>396</v>
      </c>
      <c r="C245" s="39">
        <v>326</v>
      </c>
      <c r="D245" s="22" t="s">
        <v>609</v>
      </c>
      <c r="E245" s="22" t="s">
        <v>610</v>
      </c>
      <c r="F245" s="23">
        <v>44621</v>
      </c>
      <c r="G245" s="23">
        <v>44681</v>
      </c>
      <c r="H245" s="173">
        <f>+I245+I246+I247+I248+I249</f>
        <v>1</v>
      </c>
      <c r="I245" s="37">
        <v>0.2</v>
      </c>
      <c r="J245" s="37"/>
      <c r="K245" s="37"/>
      <c r="L245" s="37"/>
      <c r="M245" s="37"/>
      <c r="N245" s="37">
        <v>0.5</v>
      </c>
      <c r="O245" s="37"/>
      <c r="P245" s="37">
        <v>0.5</v>
      </c>
      <c r="Q245" s="37"/>
      <c r="R245" s="37"/>
      <c r="S245" s="37"/>
      <c r="T245" s="37"/>
      <c r="U245" s="37"/>
      <c r="V245" s="37"/>
      <c r="W245" s="37"/>
      <c r="X245" s="37"/>
      <c r="Y245" s="37"/>
      <c r="Z245" s="37"/>
      <c r="AA245" s="37"/>
      <c r="AB245" s="37"/>
      <c r="AC245" s="37"/>
      <c r="AD245" s="37"/>
      <c r="AE245" s="37"/>
      <c r="AF245" s="37"/>
      <c r="AG245" s="37"/>
      <c r="AH245" s="37">
        <f t="shared" si="13"/>
        <v>1</v>
      </c>
      <c r="AI245" s="40">
        <f t="shared" si="13"/>
        <v>0</v>
      </c>
      <c r="AJ245" s="22" t="s">
        <v>611</v>
      </c>
      <c r="AK245" s="201">
        <v>1</v>
      </c>
      <c r="AL245" s="197"/>
      <c r="AM245" s="41" t="s">
        <v>601</v>
      </c>
      <c r="AN245" s="41" t="s">
        <v>602</v>
      </c>
      <c r="AO245" s="24" t="s">
        <v>603</v>
      </c>
      <c r="AP245" s="24" t="s">
        <v>401</v>
      </c>
      <c r="AQ245" s="72"/>
    </row>
    <row r="246" spans="1:43" s="42" customFormat="1" ht="57.75" hidden="1">
      <c r="A246" s="38" t="s">
        <v>395</v>
      </c>
      <c r="B246" s="39" t="s">
        <v>396</v>
      </c>
      <c r="C246" s="39">
        <v>326</v>
      </c>
      <c r="D246" s="22" t="s">
        <v>609</v>
      </c>
      <c r="E246" s="22" t="s">
        <v>612</v>
      </c>
      <c r="F246" s="23">
        <v>44652</v>
      </c>
      <c r="G246" s="23">
        <v>44681</v>
      </c>
      <c r="H246" s="173"/>
      <c r="I246" s="37">
        <v>0.2</v>
      </c>
      <c r="J246" s="37"/>
      <c r="K246" s="37"/>
      <c r="L246" s="37"/>
      <c r="M246" s="37"/>
      <c r="N246" s="37"/>
      <c r="O246" s="37"/>
      <c r="P246" s="37">
        <v>1</v>
      </c>
      <c r="Q246" s="37"/>
      <c r="R246" s="37"/>
      <c r="S246" s="37"/>
      <c r="T246" s="37"/>
      <c r="U246" s="37"/>
      <c r="V246" s="37"/>
      <c r="W246" s="37"/>
      <c r="X246" s="37"/>
      <c r="Y246" s="37"/>
      <c r="Z246" s="37"/>
      <c r="AA246" s="37"/>
      <c r="AB246" s="37"/>
      <c r="AC246" s="37"/>
      <c r="AD246" s="37"/>
      <c r="AE246" s="37"/>
      <c r="AF246" s="37"/>
      <c r="AG246" s="37"/>
      <c r="AH246" s="37">
        <f t="shared" si="13"/>
        <v>1</v>
      </c>
      <c r="AI246" s="40">
        <f t="shared" si="13"/>
        <v>0</v>
      </c>
      <c r="AJ246" s="22" t="s">
        <v>613</v>
      </c>
      <c r="AK246" s="201"/>
      <c r="AL246" s="197"/>
      <c r="AM246" s="41" t="s">
        <v>601</v>
      </c>
      <c r="AN246" s="41" t="s">
        <v>602</v>
      </c>
      <c r="AO246" s="24" t="s">
        <v>603</v>
      </c>
      <c r="AP246" s="24" t="s">
        <v>401</v>
      </c>
      <c r="AQ246" s="72"/>
    </row>
    <row r="247" spans="1:43" s="42" customFormat="1" ht="57.75" hidden="1">
      <c r="A247" s="38" t="s">
        <v>395</v>
      </c>
      <c r="B247" s="39" t="s">
        <v>396</v>
      </c>
      <c r="C247" s="39">
        <v>326</v>
      </c>
      <c r="D247" s="22" t="s">
        <v>609</v>
      </c>
      <c r="E247" s="22" t="s">
        <v>614</v>
      </c>
      <c r="F247" s="23">
        <v>44682</v>
      </c>
      <c r="G247" s="23">
        <v>44742</v>
      </c>
      <c r="H247" s="173"/>
      <c r="I247" s="37">
        <v>0.1</v>
      </c>
      <c r="J247" s="37"/>
      <c r="K247" s="37"/>
      <c r="L247" s="37"/>
      <c r="M247" s="37"/>
      <c r="N247" s="37"/>
      <c r="O247" s="37"/>
      <c r="P247" s="37"/>
      <c r="Q247" s="37"/>
      <c r="R247" s="37">
        <v>0.5</v>
      </c>
      <c r="S247" s="37"/>
      <c r="T247" s="37">
        <v>0.5</v>
      </c>
      <c r="U247" s="37"/>
      <c r="V247" s="37"/>
      <c r="W247" s="37"/>
      <c r="X247" s="37"/>
      <c r="Y247" s="37"/>
      <c r="Z247" s="37"/>
      <c r="AA247" s="37"/>
      <c r="AB247" s="37"/>
      <c r="AC247" s="37"/>
      <c r="AD247" s="37"/>
      <c r="AE247" s="37"/>
      <c r="AF247" s="37"/>
      <c r="AG247" s="37"/>
      <c r="AH247" s="37">
        <f t="shared" si="13"/>
        <v>1</v>
      </c>
      <c r="AI247" s="40">
        <f t="shared" si="13"/>
        <v>0</v>
      </c>
      <c r="AJ247" s="22" t="s">
        <v>615</v>
      </c>
      <c r="AK247" s="201"/>
      <c r="AL247" s="197"/>
      <c r="AM247" s="41" t="s">
        <v>601</v>
      </c>
      <c r="AN247" s="41" t="s">
        <v>602</v>
      </c>
      <c r="AO247" s="24" t="s">
        <v>603</v>
      </c>
      <c r="AP247" s="24" t="s">
        <v>401</v>
      </c>
      <c r="AQ247" s="72"/>
    </row>
    <row r="248" spans="1:43" s="42" customFormat="1" ht="57.75" hidden="1">
      <c r="A248" s="38" t="s">
        <v>395</v>
      </c>
      <c r="B248" s="39" t="s">
        <v>396</v>
      </c>
      <c r="C248" s="39">
        <v>326</v>
      </c>
      <c r="D248" s="22" t="s">
        <v>609</v>
      </c>
      <c r="E248" s="22" t="s">
        <v>616</v>
      </c>
      <c r="F248" s="23">
        <v>44713</v>
      </c>
      <c r="G248" s="23">
        <v>44742</v>
      </c>
      <c r="H248" s="173"/>
      <c r="I248" s="37">
        <v>0.4</v>
      </c>
      <c r="J248" s="37"/>
      <c r="K248" s="37"/>
      <c r="L248" s="37"/>
      <c r="M248" s="37"/>
      <c r="N248" s="37"/>
      <c r="O248" s="37"/>
      <c r="P248" s="37"/>
      <c r="Q248" s="37"/>
      <c r="R248" s="37"/>
      <c r="S248" s="37"/>
      <c r="T248" s="37">
        <v>1</v>
      </c>
      <c r="U248" s="37"/>
      <c r="V248" s="37"/>
      <c r="W248" s="37"/>
      <c r="X248" s="37"/>
      <c r="Y248" s="37"/>
      <c r="Z248" s="37"/>
      <c r="AA248" s="37"/>
      <c r="AB248" s="37"/>
      <c r="AC248" s="37"/>
      <c r="AD248" s="37"/>
      <c r="AE248" s="37"/>
      <c r="AF248" s="37"/>
      <c r="AG248" s="37"/>
      <c r="AH248" s="37">
        <f t="shared" si="13"/>
        <v>1</v>
      </c>
      <c r="AI248" s="40">
        <f t="shared" si="13"/>
        <v>0</v>
      </c>
      <c r="AJ248" s="22" t="s">
        <v>617</v>
      </c>
      <c r="AK248" s="201"/>
      <c r="AL248" s="197"/>
      <c r="AM248" s="41" t="s">
        <v>601</v>
      </c>
      <c r="AN248" s="41" t="s">
        <v>602</v>
      </c>
      <c r="AO248" s="24" t="s">
        <v>603</v>
      </c>
      <c r="AP248" s="24" t="s">
        <v>401</v>
      </c>
      <c r="AQ248" s="72"/>
    </row>
    <row r="249" spans="1:43" s="42" customFormat="1" ht="57.75" hidden="1">
      <c r="A249" s="38" t="s">
        <v>395</v>
      </c>
      <c r="B249" s="39" t="s">
        <v>396</v>
      </c>
      <c r="C249" s="39">
        <v>326</v>
      </c>
      <c r="D249" s="22" t="s">
        <v>609</v>
      </c>
      <c r="E249" s="22" t="s">
        <v>618</v>
      </c>
      <c r="F249" s="23">
        <v>44774</v>
      </c>
      <c r="G249" s="23">
        <v>44803</v>
      </c>
      <c r="H249" s="173"/>
      <c r="I249" s="37">
        <v>0.1</v>
      </c>
      <c r="J249" s="37"/>
      <c r="K249" s="37"/>
      <c r="L249" s="37"/>
      <c r="M249" s="37"/>
      <c r="N249" s="37"/>
      <c r="O249" s="37"/>
      <c r="P249" s="37"/>
      <c r="Q249" s="37"/>
      <c r="R249" s="37"/>
      <c r="S249" s="37"/>
      <c r="T249" s="37"/>
      <c r="U249" s="37"/>
      <c r="V249" s="37"/>
      <c r="W249" s="37"/>
      <c r="X249" s="37">
        <v>1</v>
      </c>
      <c r="Y249" s="37"/>
      <c r="Z249" s="37"/>
      <c r="AA249" s="37"/>
      <c r="AB249" s="37"/>
      <c r="AC249" s="37"/>
      <c r="AD249" s="37"/>
      <c r="AE249" s="37"/>
      <c r="AF249" s="37"/>
      <c r="AG249" s="37"/>
      <c r="AH249" s="37">
        <f t="shared" ref="AH249:AI276" si="14">+J249+L249+N249+P249+R249+T249+V249+X249+Z249+AB249+AD249+AF249</f>
        <v>1</v>
      </c>
      <c r="AI249" s="40">
        <f t="shared" si="14"/>
        <v>0</v>
      </c>
      <c r="AJ249" s="22" t="s">
        <v>619</v>
      </c>
      <c r="AK249" s="201"/>
      <c r="AL249" s="198"/>
      <c r="AM249" s="41" t="s">
        <v>601</v>
      </c>
      <c r="AN249" s="41" t="s">
        <v>602</v>
      </c>
      <c r="AO249" s="24" t="s">
        <v>603</v>
      </c>
      <c r="AP249" s="24" t="s">
        <v>401</v>
      </c>
      <c r="AQ249" s="72"/>
    </row>
    <row r="250" spans="1:43" s="42" customFormat="1" ht="71.25" hidden="1">
      <c r="A250" s="38" t="s">
        <v>37</v>
      </c>
      <c r="B250" s="39" t="s">
        <v>422</v>
      </c>
      <c r="C250" s="39">
        <v>432</v>
      </c>
      <c r="D250" s="22" t="s">
        <v>620</v>
      </c>
      <c r="E250" s="22" t="s">
        <v>621</v>
      </c>
      <c r="F250" s="23">
        <v>44593</v>
      </c>
      <c r="G250" s="23">
        <v>44651</v>
      </c>
      <c r="H250" s="173">
        <f>I250+I251+I252+I253</f>
        <v>1</v>
      </c>
      <c r="I250" s="37">
        <v>0.4</v>
      </c>
      <c r="J250" s="37"/>
      <c r="K250" s="37"/>
      <c r="L250" s="37">
        <v>0.5</v>
      </c>
      <c r="M250" s="37"/>
      <c r="N250" s="37">
        <v>0.5</v>
      </c>
      <c r="O250" s="37"/>
      <c r="P250" s="37"/>
      <c r="Q250" s="37"/>
      <c r="R250" s="37"/>
      <c r="S250" s="37"/>
      <c r="T250" s="37"/>
      <c r="U250" s="37"/>
      <c r="V250" s="37"/>
      <c r="W250" s="37"/>
      <c r="X250" s="37"/>
      <c r="Y250" s="37"/>
      <c r="Z250" s="37"/>
      <c r="AA250" s="37"/>
      <c r="AB250" s="37"/>
      <c r="AC250" s="37"/>
      <c r="AD250" s="37"/>
      <c r="AE250" s="37"/>
      <c r="AF250" s="37"/>
      <c r="AG250" s="37"/>
      <c r="AH250" s="37">
        <f t="shared" si="14"/>
        <v>1</v>
      </c>
      <c r="AI250" s="40">
        <f t="shared" si="14"/>
        <v>0</v>
      </c>
      <c r="AJ250" s="22" t="s">
        <v>622</v>
      </c>
      <c r="AK250" s="207">
        <v>0.26</v>
      </c>
      <c r="AL250" s="196">
        <v>268830000</v>
      </c>
      <c r="AM250" s="41" t="s">
        <v>601</v>
      </c>
      <c r="AN250" s="41" t="s">
        <v>602</v>
      </c>
      <c r="AO250" s="24" t="s">
        <v>603</v>
      </c>
      <c r="AP250" s="24" t="s">
        <v>401</v>
      </c>
      <c r="AQ250" s="72"/>
    </row>
    <row r="251" spans="1:43" s="42" customFormat="1" ht="71.25" hidden="1">
      <c r="A251" s="38" t="s">
        <v>37</v>
      </c>
      <c r="B251" s="39" t="s">
        <v>422</v>
      </c>
      <c r="C251" s="39">
        <v>432</v>
      </c>
      <c r="D251" s="22" t="s">
        <v>620</v>
      </c>
      <c r="E251" s="22" t="s">
        <v>623</v>
      </c>
      <c r="F251" s="23">
        <v>44652</v>
      </c>
      <c r="G251" s="23">
        <v>44681</v>
      </c>
      <c r="H251" s="173"/>
      <c r="I251" s="37">
        <v>0.1</v>
      </c>
      <c r="J251" s="37"/>
      <c r="K251" s="37"/>
      <c r="L251" s="37"/>
      <c r="M251" s="37"/>
      <c r="N251" s="37"/>
      <c r="O251" s="37"/>
      <c r="P251" s="37">
        <v>1</v>
      </c>
      <c r="Q251" s="37"/>
      <c r="R251" s="37"/>
      <c r="S251" s="37"/>
      <c r="T251" s="37"/>
      <c r="U251" s="37"/>
      <c r="V251" s="37"/>
      <c r="W251" s="37"/>
      <c r="X251" s="37"/>
      <c r="Y251" s="37"/>
      <c r="Z251" s="37"/>
      <c r="AA251" s="37"/>
      <c r="AB251" s="37"/>
      <c r="AC251" s="37"/>
      <c r="AD251" s="37"/>
      <c r="AE251" s="37"/>
      <c r="AF251" s="37"/>
      <c r="AG251" s="37"/>
      <c r="AH251" s="37">
        <f t="shared" si="14"/>
        <v>1</v>
      </c>
      <c r="AI251" s="40">
        <f t="shared" si="14"/>
        <v>0</v>
      </c>
      <c r="AJ251" s="22" t="s">
        <v>624</v>
      </c>
      <c r="AK251" s="207"/>
      <c r="AL251" s="197"/>
      <c r="AM251" s="41" t="s">
        <v>601</v>
      </c>
      <c r="AN251" s="41" t="s">
        <v>602</v>
      </c>
      <c r="AO251" s="24" t="s">
        <v>603</v>
      </c>
      <c r="AP251" s="24" t="s">
        <v>401</v>
      </c>
      <c r="AQ251" s="72"/>
    </row>
    <row r="252" spans="1:43" s="42" customFormat="1" ht="42.75" hidden="1">
      <c r="A252" s="38" t="s">
        <v>37</v>
      </c>
      <c r="B252" s="39" t="s">
        <v>422</v>
      </c>
      <c r="C252" s="39">
        <v>432</v>
      </c>
      <c r="D252" s="22" t="s">
        <v>620</v>
      </c>
      <c r="E252" s="22" t="s">
        <v>625</v>
      </c>
      <c r="F252" s="23">
        <v>44682</v>
      </c>
      <c r="G252" s="23">
        <v>44712</v>
      </c>
      <c r="H252" s="173"/>
      <c r="I252" s="37">
        <v>0.35</v>
      </c>
      <c r="J252" s="37"/>
      <c r="K252" s="37"/>
      <c r="L252" s="37"/>
      <c r="M252" s="37"/>
      <c r="N252" s="37"/>
      <c r="O252" s="37"/>
      <c r="P252" s="37"/>
      <c r="Q252" s="37"/>
      <c r="R252" s="37">
        <v>1</v>
      </c>
      <c r="S252" s="37"/>
      <c r="T252" s="37"/>
      <c r="U252" s="37"/>
      <c r="V252" s="37"/>
      <c r="W252" s="37"/>
      <c r="X252" s="37"/>
      <c r="Y252" s="37"/>
      <c r="Z252" s="37"/>
      <c r="AA252" s="37"/>
      <c r="AB252" s="37"/>
      <c r="AC252" s="37"/>
      <c r="AD252" s="37"/>
      <c r="AE252" s="37"/>
      <c r="AF252" s="37"/>
      <c r="AG252" s="37"/>
      <c r="AH252" s="37">
        <f t="shared" si="14"/>
        <v>1</v>
      </c>
      <c r="AI252" s="40">
        <f t="shared" si="14"/>
        <v>0</v>
      </c>
      <c r="AJ252" s="22" t="s">
        <v>626</v>
      </c>
      <c r="AK252" s="207"/>
      <c r="AL252" s="197"/>
      <c r="AM252" s="41" t="s">
        <v>601</v>
      </c>
      <c r="AN252" s="41" t="s">
        <v>602</v>
      </c>
      <c r="AO252" s="24" t="s">
        <v>603</v>
      </c>
      <c r="AP252" s="24" t="s">
        <v>401</v>
      </c>
      <c r="AQ252" s="72"/>
    </row>
    <row r="253" spans="1:43" s="42" customFormat="1" ht="42.75" hidden="1">
      <c r="A253" s="38" t="s">
        <v>37</v>
      </c>
      <c r="B253" s="39" t="s">
        <v>422</v>
      </c>
      <c r="C253" s="39">
        <v>432</v>
      </c>
      <c r="D253" s="22" t="s">
        <v>620</v>
      </c>
      <c r="E253" s="22" t="s">
        <v>627</v>
      </c>
      <c r="F253" s="23">
        <v>44713</v>
      </c>
      <c r="G253" s="23">
        <v>44742</v>
      </c>
      <c r="H253" s="173"/>
      <c r="I253" s="37">
        <v>0.15</v>
      </c>
      <c r="J253" s="37"/>
      <c r="K253" s="37"/>
      <c r="L253" s="37"/>
      <c r="M253" s="37"/>
      <c r="N253" s="37"/>
      <c r="O253" s="37"/>
      <c r="P253" s="37"/>
      <c r="Q253" s="37"/>
      <c r="R253" s="37"/>
      <c r="S253" s="37"/>
      <c r="T253" s="37">
        <v>1</v>
      </c>
      <c r="U253" s="37"/>
      <c r="V253" s="37"/>
      <c r="W253" s="37"/>
      <c r="X253" s="37"/>
      <c r="Y253" s="37"/>
      <c r="Z253" s="37"/>
      <c r="AA253" s="37"/>
      <c r="AB253" s="37"/>
      <c r="AC253" s="37"/>
      <c r="AD253" s="37"/>
      <c r="AE253" s="37"/>
      <c r="AF253" s="37"/>
      <c r="AG253" s="37"/>
      <c r="AH253" s="37">
        <f t="shared" si="14"/>
        <v>1</v>
      </c>
      <c r="AI253" s="40">
        <f t="shared" si="14"/>
        <v>0</v>
      </c>
      <c r="AJ253" s="22" t="s">
        <v>628</v>
      </c>
      <c r="AK253" s="207"/>
      <c r="AL253" s="198"/>
      <c r="AM253" s="41" t="s">
        <v>601</v>
      </c>
      <c r="AN253" s="41" t="s">
        <v>602</v>
      </c>
      <c r="AO253" s="24" t="s">
        <v>603</v>
      </c>
      <c r="AP253" s="24" t="s">
        <v>401</v>
      </c>
      <c r="AQ253" s="72"/>
    </row>
    <row r="254" spans="1:43" s="42" customFormat="1" ht="58.5" hidden="1">
      <c r="A254" s="38" t="s">
        <v>37</v>
      </c>
      <c r="B254" s="39" t="s">
        <v>422</v>
      </c>
      <c r="C254" s="39">
        <v>432</v>
      </c>
      <c r="D254" s="22" t="s">
        <v>629</v>
      </c>
      <c r="E254" s="22" t="s">
        <v>630</v>
      </c>
      <c r="F254" s="23">
        <v>44713</v>
      </c>
      <c r="G254" s="23">
        <v>44926</v>
      </c>
      <c r="H254" s="173">
        <f>+I254+I255+I257+I258</f>
        <v>1</v>
      </c>
      <c r="I254" s="37">
        <v>0.25</v>
      </c>
      <c r="J254" s="37"/>
      <c r="K254" s="37"/>
      <c r="L254" s="37"/>
      <c r="M254" s="37"/>
      <c r="N254" s="37"/>
      <c r="O254" s="37"/>
      <c r="P254" s="37"/>
      <c r="Q254" s="37"/>
      <c r="R254" s="37"/>
      <c r="S254" s="37"/>
      <c r="T254" s="37">
        <v>0.5</v>
      </c>
      <c r="U254" s="37"/>
      <c r="V254" s="37"/>
      <c r="W254" s="37"/>
      <c r="X254" s="37"/>
      <c r="Y254" s="37"/>
      <c r="Z254" s="37"/>
      <c r="AA254" s="37"/>
      <c r="AB254" s="37"/>
      <c r="AC254" s="37"/>
      <c r="AD254" s="37">
        <v>0.5</v>
      </c>
      <c r="AE254" s="37"/>
      <c r="AF254" s="37"/>
      <c r="AG254" s="37"/>
      <c r="AH254" s="37">
        <f t="shared" si="14"/>
        <v>1</v>
      </c>
      <c r="AI254" s="40">
        <f t="shared" si="14"/>
        <v>0</v>
      </c>
      <c r="AJ254" s="22" t="s">
        <v>606</v>
      </c>
      <c r="AK254" s="43" t="s">
        <v>78</v>
      </c>
      <c r="AL254" s="43" t="s">
        <v>78</v>
      </c>
      <c r="AM254" s="41" t="s">
        <v>601</v>
      </c>
      <c r="AN254" s="41" t="s">
        <v>602</v>
      </c>
      <c r="AO254" s="24" t="s">
        <v>603</v>
      </c>
      <c r="AP254" s="24" t="s">
        <v>401</v>
      </c>
      <c r="AQ254" s="72"/>
    </row>
    <row r="255" spans="1:43" s="42" customFormat="1" ht="85.5">
      <c r="A255" s="69" t="s">
        <v>37</v>
      </c>
      <c r="B255" s="70" t="s">
        <v>422</v>
      </c>
      <c r="C255" s="70">
        <v>432</v>
      </c>
      <c r="D255" s="71" t="s">
        <v>629</v>
      </c>
      <c r="E255" s="71" t="s">
        <v>631</v>
      </c>
      <c r="F255" s="81">
        <v>44593</v>
      </c>
      <c r="G255" s="81">
        <v>44712</v>
      </c>
      <c r="H255" s="173"/>
      <c r="I255" s="68">
        <v>0.25</v>
      </c>
      <c r="J255" s="68"/>
      <c r="K255" s="68"/>
      <c r="L255" s="68">
        <v>0.25</v>
      </c>
      <c r="M255" s="68"/>
      <c r="N255" s="68">
        <v>0.25</v>
      </c>
      <c r="O255" s="68"/>
      <c r="P255" s="68">
        <v>0.25</v>
      </c>
      <c r="Q255" s="68"/>
      <c r="R255" s="68">
        <v>0.25</v>
      </c>
      <c r="S255" s="68"/>
      <c r="T255" s="68"/>
      <c r="U255" s="68"/>
      <c r="V255" s="68"/>
      <c r="W255" s="68"/>
      <c r="X255" s="68"/>
      <c r="Y255" s="68"/>
      <c r="Z255" s="68"/>
      <c r="AA255" s="68"/>
      <c r="AB255" s="68"/>
      <c r="AC255" s="68"/>
      <c r="AD255" s="68"/>
      <c r="AE255" s="68"/>
      <c r="AF255" s="68"/>
      <c r="AG255" s="68"/>
      <c r="AH255" s="68">
        <f t="shared" si="14"/>
        <v>1</v>
      </c>
      <c r="AI255" s="77">
        <f t="shared" si="14"/>
        <v>0</v>
      </c>
      <c r="AJ255" s="71" t="s">
        <v>632</v>
      </c>
      <c r="AK255" s="80" t="s">
        <v>78</v>
      </c>
      <c r="AL255" s="80" t="s">
        <v>78</v>
      </c>
      <c r="AM255" s="78" t="s">
        <v>601</v>
      </c>
      <c r="AN255" s="78" t="s">
        <v>602</v>
      </c>
      <c r="AO255" s="79" t="s">
        <v>603</v>
      </c>
      <c r="AP255" s="79" t="s">
        <v>401</v>
      </c>
      <c r="AQ255" s="82"/>
    </row>
    <row r="256" spans="1:43" s="42" customFormat="1" ht="299.25">
      <c r="A256" s="69" t="s">
        <v>37</v>
      </c>
      <c r="B256" s="70" t="s">
        <v>422</v>
      </c>
      <c r="C256" s="70">
        <v>432</v>
      </c>
      <c r="D256" s="71" t="s">
        <v>629</v>
      </c>
      <c r="E256" s="71" t="s">
        <v>631</v>
      </c>
      <c r="F256" s="81">
        <v>44593</v>
      </c>
      <c r="G256" s="93">
        <v>44773</v>
      </c>
      <c r="H256" s="173"/>
      <c r="I256" s="68">
        <v>0.25</v>
      </c>
      <c r="J256" s="68"/>
      <c r="K256" s="68"/>
      <c r="L256" s="76">
        <v>0.1</v>
      </c>
      <c r="M256" s="76"/>
      <c r="N256" s="76">
        <v>0.1</v>
      </c>
      <c r="O256" s="76"/>
      <c r="P256" s="76">
        <v>0.2</v>
      </c>
      <c r="Q256" s="76"/>
      <c r="R256" s="76">
        <v>0.2</v>
      </c>
      <c r="S256" s="76"/>
      <c r="T256" s="76">
        <v>0.2</v>
      </c>
      <c r="U256" s="76"/>
      <c r="V256" s="76">
        <v>0.2</v>
      </c>
      <c r="W256" s="68"/>
      <c r="X256" s="68"/>
      <c r="Y256" s="68"/>
      <c r="Z256" s="68"/>
      <c r="AA256" s="68"/>
      <c r="AB256" s="68"/>
      <c r="AC256" s="68"/>
      <c r="AD256" s="68"/>
      <c r="AE256" s="68"/>
      <c r="AF256" s="68"/>
      <c r="AG256" s="68"/>
      <c r="AH256" s="68">
        <f>+J256+L256+N256+P256+R256+T256+V256+X256+Z256+AB256+AD256+AF256</f>
        <v>1</v>
      </c>
      <c r="AI256" s="77">
        <f>+K256+M256+O256+Q256+S256+U256+W256+Y256+AA256+AC256+AE256+AG256</f>
        <v>0</v>
      </c>
      <c r="AJ256" s="71" t="s">
        <v>632</v>
      </c>
      <c r="AK256" s="80" t="s">
        <v>78</v>
      </c>
      <c r="AL256" s="80" t="s">
        <v>78</v>
      </c>
      <c r="AM256" s="78" t="s">
        <v>601</v>
      </c>
      <c r="AN256" s="78" t="s">
        <v>602</v>
      </c>
      <c r="AO256" s="79" t="s">
        <v>603</v>
      </c>
      <c r="AP256" s="79" t="s">
        <v>401</v>
      </c>
      <c r="AQ256" s="69" t="s">
        <v>917</v>
      </c>
    </row>
    <row r="257" spans="1:43" s="42" customFormat="1" ht="58.5" hidden="1">
      <c r="A257" s="38" t="s">
        <v>37</v>
      </c>
      <c r="B257" s="39" t="s">
        <v>422</v>
      </c>
      <c r="C257" s="39">
        <v>432</v>
      </c>
      <c r="D257" s="22" t="s">
        <v>629</v>
      </c>
      <c r="E257" s="22" t="s">
        <v>633</v>
      </c>
      <c r="F257" s="23">
        <v>44713</v>
      </c>
      <c r="G257" s="23">
        <v>44895</v>
      </c>
      <c r="H257" s="173"/>
      <c r="I257" s="37">
        <v>0.25</v>
      </c>
      <c r="J257" s="37"/>
      <c r="K257" s="37"/>
      <c r="L257" s="37"/>
      <c r="M257" s="37"/>
      <c r="N257" s="37"/>
      <c r="O257" s="37"/>
      <c r="P257" s="37"/>
      <c r="Q257" s="37"/>
      <c r="R257" s="37"/>
      <c r="S257" s="37"/>
      <c r="T257" s="37">
        <v>0.3</v>
      </c>
      <c r="U257" s="37"/>
      <c r="V257" s="37"/>
      <c r="W257" s="37"/>
      <c r="X257" s="37"/>
      <c r="Y257" s="37"/>
      <c r="Z257" s="37"/>
      <c r="AA257" s="37"/>
      <c r="AB257" s="37">
        <v>0.35</v>
      </c>
      <c r="AC257" s="37"/>
      <c r="AD257" s="37">
        <v>0.35</v>
      </c>
      <c r="AE257" s="37"/>
      <c r="AF257" s="37"/>
      <c r="AG257" s="37"/>
      <c r="AH257" s="37">
        <f t="shared" si="14"/>
        <v>0.99999999999999989</v>
      </c>
      <c r="AI257" s="40">
        <f t="shared" si="14"/>
        <v>0</v>
      </c>
      <c r="AJ257" s="22" t="s">
        <v>634</v>
      </c>
      <c r="AK257" s="43" t="s">
        <v>78</v>
      </c>
      <c r="AL257" s="43" t="s">
        <v>78</v>
      </c>
      <c r="AM257" s="41" t="s">
        <v>601</v>
      </c>
      <c r="AN257" s="41" t="s">
        <v>602</v>
      </c>
      <c r="AO257" s="24" t="s">
        <v>603</v>
      </c>
      <c r="AP257" s="24" t="s">
        <v>401</v>
      </c>
      <c r="AQ257" s="72"/>
    </row>
    <row r="258" spans="1:43" s="42" customFormat="1" ht="58.5" hidden="1">
      <c r="A258" s="38" t="s">
        <v>37</v>
      </c>
      <c r="B258" s="39" t="s">
        <v>422</v>
      </c>
      <c r="C258" s="39">
        <v>432</v>
      </c>
      <c r="D258" s="22" t="s">
        <v>629</v>
      </c>
      <c r="E258" s="22" t="s">
        <v>635</v>
      </c>
      <c r="F258" s="23">
        <v>44896</v>
      </c>
      <c r="G258" s="23">
        <v>44926</v>
      </c>
      <c r="H258" s="173"/>
      <c r="I258" s="37">
        <v>0.25</v>
      </c>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v>1</v>
      </c>
      <c r="AG258" s="37"/>
      <c r="AH258" s="37">
        <f t="shared" si="14"/>
        <v>1</v>
      </c>
      <c r="AI258" s="40">
        <f t="shared" si="14"/>
        <v>0</v>
      </c>
      <c r="AJ258" s="22" t="s">
        <v>636</v>
      </c>
      <c r="AK258" s="43" t="s">
        <v>78</v>
      </c>
      <c r="AL258" s="43" t="s">
        <v>78</v>
      </c>
      <c r="AM258" s="41" t="s">
        <v>601</v>
      </c>
      <c r="AN258" s="41" t="s">
        <v>602</v>
      </c>
      <c r="AO258" s="24" t="s">
        <v>603</v>
      </c>
      <c r="AP258" s="24" t="s">
        <v>401</v>
      </c>
      <c r="AQ258" s="72"/>
    </row>
    <row r="259" spans="1:43" s="42" customFormat="1" ht="85.5" hidden="1">
      <c r="A259" s="38" t="s">
        <v>37</v>
      </c>
      <c r="B259" s="39" t="s">
        <v>637</v>
      </c>
      <c r="C259" s="39">
        <v>550</v>
      </c>
      <c r="D259" s="22" t="s">
        <v>638</v>
      </c>
      <c r="E259" s="22" t="s">
        <v>639</v>
      </c>
      <c r="F259" s="23">
        <v>44713</v>
      </c>
      <c r="G259" s="23">
        <v>44926</v>
      </c>
      <c r="H259" s="173">
        <f>+I259+I260+I261+I262+I263</f>
        <v>1</v>
      </c>
      <c r="I259" s="37">
        <v>0.15</v>
      </c>
      <c r="J259" s="37"/>
      <c r="K259" s="37"/>
      <c r="L259" s="37"/>
      <c r="M259" s="37"/>
      <c r="N259" s="37"/>
      <c r="O259" s="37"/>
      <c r="P259" s="37"/>
      <c r="Q259" s="37"/>
      <c r="R259" s="37"/>
      <c r="S259" s="37"/>
      <c r="T259" s="37">
        <v>0.5</v>
      </c>
      <c r="U259" s="37"/>
      <c r="V259" s="37"/>
      <c r="W259" s="37"/>
      <c r="X259" s="37"/>
      <c r="Y259" s="37"/>
      <c r="Z259" s="37"/>
      <c r="AA259" s="37"/>
      <c r="AB259" s="37"/>
      <c r="AC259" s="37"/>
      <c r="AD259" s="37">
        <v>0.5</v>
      </c>
      <c r="AE259" s="37"/>
      <c r="AF259" s="37"/>
      <c r="AG259" s="37"/>
      <c r="AH259" s="37">
        <f t="shared" si="14"/>
        <v>1</v>
      </c>
      <c r="AI259" s="40">
        <f t="shared" si="14"/>
        <v>0</v>
      </c>
      <c r="AJ259" s="22" t="s">
        <v>640</v>
      </c>
      <c r="AK259" s="201">
        <v>1</v>
      </c>
      <c r="AL259" s="196">
        <v>126690000</v>
      </c>
      <c r="AM259" s="41" t="s">
        <v>601</v>
      </c>
      <c r="AN259" s="41" t="s">
        <v>602</v>
      </c>
      <c r="AO259" s="24" t="s">
        <v>603</v>
      </c>
      <c r="AP259" s="24" t="s">
        <v>401</v>
      </c>
      <c r="AQ259" s="72"/>
    </row>
    <row r="260" spans="1:43" s="42" customFormat="1" ht="43.5" hidden="1">
      <c r="A260" s="38" t="s">
        <v>37</v>
      </c>
      <c r="B260" s="39" t="s">
        <v>637</v>
      </c>
      <c r="C260" s="39">
        <v>550</v>
      </c>
      <c r="D260" s="22" t="s">
        <v>638</v>
      </c>
      <c r="E260" s="22" t="s">
        <v>641</v>
      </c>
      <c r="F260" s="23">
        <v>44621</v>
      </c>
      <c r="G260" s="23">
        <v>44651</v>
      </c>
      <c r="H260" s="173"/>
      <c r="I260" s="37">
        <v>0.25</v>
      </c>
      <c r="J260" s="37"/>
      <c r="K260" s="37"/>
      <c r="L260" s="37"/>
      <c r="M260" s="37"/>
      <c r="N260" s="37">
        <v>1</v>
      </c>
      <c r="O260" s="37"/>
      <c r="P260" s="37"/>
      <c r="Q260" s="37"/>
      <c r="R260" s="37"/>
      <c r="S260" s="37"/>
      <c r="T260" s="37"/>
      <c r="U260" s="37"/>
      <c r="V260" s="37"/>
      <c r="W260" s="37"/>
      <c r="X260" s="37"/>
      <c r="Y260" s="37"/>
      <c r="Z260" s="37"/>
      <c r="AA260" s="37"/>
      <c r="AB260" s="37"/>
      <c r="AC260" s="37"/>
      <c r="AD260" s="37"/>
      <c r="AE260" s="37"/>
      <c r="AF260" s="37"/>
      <c r="AG260" s="37"/>
      <c r="AH260" s="37">
        <f t="shared" si="14"/>
        <v>1</v>
      </c>
      <c r="AI260" s="40">
        <f t="shared" si="14"/>
        <v>0</v>
      </c>
      <c r="AJ260" s="22" t="s">
        <v>642</v>
      </c>
      <c r="AK260" s="201"/>
      <c r="AL260" s="197"/>
      <c r="AM260" s="41" t="s">
        <v>601</v>
      </c>
      <c r="AN260" s="41" t="s">
        <v>602</v>
      </c>
      <c r="AO260" s="24" t="s">
        <v>603</v>
      </c>
      <c r="AP260" s="24" t="s">
        <v>401</v>
      </c>
      <c r="AQ260" s="72"/>
    </row>
    <row r="261" spans="1:43" s="42" customFormat="1" ht="43.5" hidden="1">
      <c r="A261" s="38" t="s">
        <v>37</v>
      </c>
      <c r="B261" s="39" t="s">
        <v>637</v>
      </c>
      <c r="C261" s="39">
        <v>550</v>
      </c>
      <c r="D261" s="22" t="s">
        <v>638</v>
      </c>
      <c r="E261" s="22" t="s">
        <v>643</v>
      </c>
      <c r="F261" s="23">
        <v>44652</v>
      </c>
      <c r="G261" s="23">
        <v>44926</v>
      </c>
      <c r="H261" s="173"/>
      <c r="I261" s="37">
        <v>0.3</v>
      </c>
      <c r="J261" s="37"/>
      <c r="K261" s="37"/>
      <c r="L261" s="37"/>
      <c r="M261" s="37"/>
      <c r="N261" s="37"/>
      <c r="O261" s="37"/>
      <c r="P261" s="37">
        <v>0.2</v>
      </c>
      <c r="Q261" s="37"/>
      <c r="R261" s="37"/>
      <c r="S261" s="37"/>
      <c r="T261" s="37">
        <v>0.2</v>
      </c>
      <c r="U261" s="37"/>
      <c r="V261" s="37"/>
      <c r="W261" s="37"/>
      <c r="X261" s="37">
        <v>0.2</v>
      </c>
      <c r="Y261" s="37"/>
      <c r="Z261" s="37"/>
      <c r="AA261" s="37"/>
      <c r="AB261" s="37">
        <v>0.2</v>
      </c>
      <c r="AC261" s="37"/>
      <c r="AD261" s="37"/>
      <c r="AE261" s="37"/>
      <c r="AF261" s="37">
        <v>0.2</v>
      </c>
      <c r="AG261" s="37"/>
      <c r="AH261" s="37">
        <f t="shared" si="14"/>
        <v>1</v>
      </c>
      <c r="AI261" s="40">
        <f t="shared" si="14"/>
        <v>0</v>
      </c>
      <c r="AJ261" s="22" t="s">
        <v>644</v>
      </c>
      <c r="AK261" s="201"/>
      <c r="AL261" s="197"/>
      <c r="AM261" s="41" t="s">
        <v>601</v>
      </c>
      <c r="AN261" s="41" t="s">
        <v>602</v>
      </c>
      <c r="AO261" s="24" t="s">
        <v>603</v>
      </c>
      <c r="AP261" s="24" t="s">
        <v>401</v>
      </c>
      <c r="AQ261" s="72"/>
    </row>
    <row r="262" spans="1:43" s="42" customFormat="1" ht="43.5" hidden="1">
      <c r="A262" s="38" t="s">
        <v>37</v>
      </c>
      <c r="B262" s="39" t="s">
        <v>637</v>
      </c>
      <c r="C262" s="39">
        <v>550</v>
      </c>
      <c r="D262" s="22" t="s">
        <v>638</v>
      </c>
      <c r="E262" s="22" t="s">
        <v>645</v>
      </c>
      <c r="F262" s="23">
        <v>44621</v>
      </c>
      <c r="G262" s="23" t="s">
        <v>646</v>
      </c>
      <c r="H262" s="173"/>
      <c r="I262" s="37">
        <v>0.1</v>
      </c>
      <c r="J262" s="37"/>
      <c r="K262" s="37"/>
      <c r="L262" s="37"/>
      <c r="M262" s="37"/>
      <c r="N262" s="37">
        <v>0.25</v>
      </c>
      <c r="O262" s="37"/>
      <c r="P262" s="37"/>
      <c r="Q262" s="37"/>
      <c r="R262" s="37"/>
      <c r="S262" s="37"/>
      <c r="T262" s="37">
        <v>0.25</v>
      </c>
      <c r="U262" s="37"/>
      <c r="V262" s="37"/>
      <c r="W262" s="37"/>
      <c r="X262" s="37"/>
      <c r="Y262" s="37"/>
      <c r="Z262" s="37">
        <v>0.25</v>
      </c>
      <c r="AA262" s="37"/>
      <c r="AB262" s="37"/>
      <c r="AC262" s="37"/>
      <c r="AD262" s="37"/>
      <c r="AE262" s="37"/>
      <c r="AF262" s="37">
        <v>0.25</v>
      </c>
      <c r="AG262" s="37"/>
      <c r="AH262" s="37">
        <f t="shared" si="14"/>
        <v>1</v>
      </c>
      <c r="AI262" s="40">
        <f t="shared" si="14"/>
        <v>0</v>
      </c>
      <c r="AJ262" s="22" t="s">
        <v>647</v>
      </c>
      <c r="AK262" s="201"/>
      <c r="AL262" s="197"/>
      <c r="AM262" s="41" t="s">
        <v>601</v>
      </c>
      <c r="AN262" s="41" t="s">
        <v>602</v>
      </c>
      <c r="AO262" s="24" t="s">
        <v>603</v>
      </c>
      <c r="AP262" s="24" t="s">
        <v>401</v>
      </c>
      <c r="AQ262" s="72"/>
    </row>
    <row r="263" spans="1:43" s="42" customFormat="1" ht="71.25" hidden="1">
      <c r="A263" s="38" t="s">
        <v>37</v>
      </c>
      <c r="B263" s="39" t="s">
        <v>637</v>
      </c>
      <c r="C263" s="39">
        <v>550</v>
      </c>
      <c r="D263" s="22" t="s">
        <v>638</v>
      </c>
      <c r="E263" s="22" t="s">
        <v>648</v>
      </c>
      <c r="F263" s="23">
        <v>44896</v>
      </c>
      <c r="G263" s="23">
        <v>44926</v>
      </c>
      <c r="H263" s="173"/>
      <c r="I263" s="37">
        <v>0.2</v>
      </c>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v>1</v>
      </c>
      <c r="AG263" s="37"/>
      <c r="AH263" s="37">
        <f t="shared" si="14"/>
        <v>1</v>
      </c>
      <c r="AI263" s="40">
        <f t="shared" si="14"/>
        <v>0</v>
      </c>
      <c r="AJ263" s="22" t="s">
        <v>649</v>
      </c>
      <c r="AK263" s="201"/>
      <c r="AL263" s="198"/>
      <c r="AM263" s="41" t="s">
        <v>601</v>
      </c>
      <c r="AN263" s="41" t="s">
        <v>602</v>
      </c>
      <c r="AO263" s="24" t="s">
        <v>603</v>
      </c>
      <c r="AP263" s="24" t="s">
        <v>401</v>
      </c>
      <c r="AQ263" s="72"/>
    </row>
    <row r="264" spans="1:43" s="42" customFormat="1" ht="100.5" hidden="1" customHeight="1">
      <c r="A264" s="38" t="s">
        <v>37</v>
      </c>
      <c r="B264" s="39" t="s">
        <v>637</v>
      </c>
      <c r="C264" s="39">
        <v>550</v>
      </c>
      <c r="D264" s="22" t="s">
        <v>650</v>
      </c>
      <c r="E264" s="22" t="s">
        <v>651</v>
      </c>
      <c r="F264" s="23">
        <v>44896</v>
      </c>
      <c r="G264" s="23">
        <v>44926</v>
      </c>
      <c r="H264" s="173">
        <f>+I264+I265</f>
        <v>1</v>
      </c>
      <c r="I264" s="37">
        <v>0.5</v>
      </c>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v>1</v>
      </c>
      <c r="AG264" s="37"/>
      <c r="AH264" s="37">
        <f>+J264+L264+N264+P264+R264+T264+V264+X264+Z264+AB264+AD264+AF264</f>
        <v>1</v>
      </c>
      <c r="AI264" s="40">
        <f>+K264+M264+O264+Q264+S264+U264+W264+Y264+AA264+AC264+AE264+AG264</f>
        <v>0</v>
      </c>
      <c r="AJ264" s="22" t="s">
        <v>652</v>
      </c>
      <c r="AK264" s="43" t="s">
        <v>78</v>
      </c>
      <c r="AL264" s="43" t="s">
        <v>78</v>
      </c>
      <c r="AM264" s="41" t="s">
        <v>601</v>
      </c>
      <c r="AN264" s="41" t="s">
        <v>602</v>
      </c>
      <c r="AO264" s="24" t="s">
        <v>603</v>
      </c>
      <c r="AP264" s="24" t="s">
        <v>401</v>
      </c>
      <c r="AQ264" s="72"/>
    </row>
    <row r="265" spans="1:43" s="42" customFormat="1" ht="114.75" hidden="1" customHeight="1">
      <c r="A265" s="38" t="s">
        <v>37</v>
      </c>
      <c r="B265" s="39" t="s">
        <v>637</v>
      </c>
      <c r="C265" s="39">
        <v>550</v>
      </c>
      <c r="D265" s="22" t="s">
        <v>650</v>
      </c>
      <c r="E265" s="22" t="s">
        <v>653</v>
      </c>
      <c r="F265" s="23">
        <v>44713</v>
      </c>
      <c r="G265" s="23" t="s">
        <v>259</v>
      </c>
      <c r="H265" s="173"/>
      <c r="I265" s="37">
        <v>0.5</v>
      </c>
      <c r="J265" s="37"/>
      <c r="K265" s="37"/>
      <c r="L265" s="37"/>
      <c r="M265" s="37"/>
      <c r="N265" s="37"/>
      <c r="O265" s="37"/>
      <c r="P265" s="37"/>
      <c r="Q265" s="37"/>
      <c r="R265" s="37"/>
      <c r="S265" s="37"/>
      <c r="T265" s="37">
        <v>0.5</v>
      </c>
      <c r="U265" s="37"/>
      <c r="V265" s="37"/>
      <c r="W265" s="37"/>
      <c r="X265" s="37"/>
      <c r="Y265" s="37"/>
      <c r="Z265" s="37"/>
      <c r="AA265" s="37"/>
      <c r="AB265" s="37"/>
      <c r="AC265" s="37"/>
      <c r="AD265" s="37">
        <v>0.5</v>
      </c>
      <c r="AE265" s="37"/>
      <c r="AF265" s="37"/>
      <c r="AG265" s="37"/>
      <c r="AH265" s="37">
        <f>+J265+L265+N265+P265+R265+T265+V265+X265+Z265+AB265+AD265+AF265</f>
        <v>1</v>
      </c>
      <c r="AI265" s="40">
        <f>+K265+M265+O265+Q265+S265+U265+W265+Y265+AA265+AC265+AE265+AG265</f>
        <v>0</v>
      </c>
      <c r="AJ265" s="22" t="s">
        <v>654</v>
      </c>
      <c r="AK265" s="43" t="s">
        <v>78</v>
      </c>
      <c r="AL265" s="43" t="s">
        <v>78</v>
      </c>
      <c r="AM265" s="41" t="s">
        <v>601</v>
      </c>
      <c r="AN265" s="41" t="s">
        <v>602</v>
      </c>
      <c r="AO265" s="24" t="s">
        <v>603</v>
      </c>
      <c r="AP265" s="24" t="s">
        <v>401</v>
      </c>
      <c r="AQ265" s="72"/>
    </row>
    <row r="266" spans="1:43" s="42" customFormat="1" ht="64.5" hidden="1" customHeight="1">
      <c r="A266" s="38" t="s">
        <v>395</v>
      </c>
      <c r="B266" s="39" t="s">
        <v>396</v>
      </c>
      <c r="C266" s="39">
        <v>329</v>
      </c>
      <c r="D266" s="22" t="s">
        <v>655</v>
      </c>
      <c r="E266" s="22" t="s">
        <v>656</v>
      </c>
      <c r="F266" s="23">
        <v>44774</v>
      </c>
      <c r="G266" s="23">
        <v>44803</v>
      </c>
      <c r="H266" s="173">
        <f>+I266+I267+I268+I269</f>
        <v>1</v>
      </c>
      <c r="I266" s="37">
        <v>0.1</v>
      </c>
      <c r="J266" s="37"/>
      <c r="K266" s="37"/>
      <c r="L266" s="37"/>
      <c r="M266" s="37"/>
      <c r="N266" s="37"/>
      <c r="O266" s="37"/>
      <c r="P266" s="37"/>
      <c r="Q266" s="37"/>
      <c r="R266" s="37"/>
      <c r="S266" s="37"/>
      <c r="T266" s="37">
        <v>0.5</v>
      </c>
      <c r="U266" s="37"/>
      <c r="V266" s="37"/>
      <c r="W266" s="37"/>
      <c r="X266" s="37">
        <v>0.5</v>
      </c>
      <c r="Y266" s="37"/>
      <c r="Z266" s="37"/>
      <c r="AA266" s="37"/>
      <c r="AB266" s="37"/>
      <c r="AC266" s="37"/>
      <c r="AD266" s="37"/>
      <c r="AE266" s="37"/>
      <c r="AF266" s="37"/>
      <c r="AG266" s="37"/>
      <c r="AH266" s="37">
        <f t="shared" si="14"/>
        <v>1</v>
      </c>
      <c r="AI266" s="40">
        <f t="shared" si="14"/>
        <v>0</v>
      </c>
      <c r="AJ266" s="22" t="s">
        <v>657</v>
      </c>
      <c r="AK266" s="201">
        <v>1</v>
      </c>
      <c r="AL266" s="196">
        <v>1822640634</v>
      </c>
      <c r="AM266" s="41" t="s">
        <v>601</v>
      </c>
      <c r="AN266" s="41" t="s">
        <v>602</v>
      </c>
      <c r="AO266" s="24" t="s">
        <v>603</v>
      </c>
      <c r="AP266" s="24" t="s">
        <v>401</v>
      </c>
      <c r="AQ266" s="72"/>
    </row>
    <row r="267" spans="1:43" s="42" customFormat="1" ht="57.75" hidden="1" customHeight="1">
      <c r="A267" s="38" t="s">
        <v>395</v>
      </c>
      <c r="B267" s="39" t="s">
        <v>396</v>
      </c>
      <c r="C267" s="39">
        <v>329</v>
      </c>
      <c r="D267" s="22" t="s">
        <v>655</v>
      </c>
      <c r="E267" s="22" t="s">
        <v>658</v>
      </c>
      <c r="F267" s="23">
        <v>44593</v>
      </c>
      <c r="G267" s="23">
        <v>44620</v>
      </c>
      <c r="H267" s="173"/>
      <c r="I267" s="37">
        <v>0.2</v>
      </c>
      <c r="J267" s="37"/>
      <c r="K267" s="37"/>
      <c r="L267" s="37">
        <v>1</v>
      </c>
      <c r="M267" s="37"/>
      <c r="N267" s="37"/>
      <c r="O267" s="37"/>
      <c r="P267" s="37"/>
      <c r="Q267" s="37"/>
      <c r="R267" s="37"/>
      <c r="S267" s="37"/>
      <c r="T267" s="37"/>
      <c r="U267" s="37"/>
      <c r="V267" s="37"/>
      <c r="W267" s="37"/>
      <c r="X267" s="37"/>
      <c r="Y267" s="37"/>
      <c r="Z267" s="37"/>
      <c r="AA267" s="37"/>
      <c r="AB267" s="37"/>
      <c r="AC267" s="37"/>
      <c r="AD267" s="37"/>
      <c r="AE267" s="37"/>
      <c r="AF267" s="37"/>
      <c r="AG267" s="37"/>
      <c r="AH267" s="37">
        <f t="shared" si="14"/>
        <v>1</v>
      </c>
      <c r="AI267" s="40">
        <f t="shared" si="14"/>
        <v>0</v>
      </c>
      <c r="AJ267" s="22" t="s">
        <v>659</v>
      </c>
      <c r="AK267" s="201"/>
      <c r="AL267" s="197"/>
      <c r="AM267" s="41" t="s">
        <v>601</v>
      </c>
      <c r="AN267" s="41" t="s">
        <v>602</v>
      </c>
      <c r="AO267" s="24" t="s">
        <v>603</v>
      </c>
      <c r="AP267" s="24" t="s">
        <v>401</v>
      </c>
      <c r="AQ267" s="72"/>
    </row>
    <row r="268" spans="1:43" s="42" customFormat="1" ht="80.25" hidden="1" customHeight="1">
      <c r="A268" s="38" t="s">
        <v>395</v>
      </c>
      <c r="B268" s="39" t="s">
        <v>396</v>
      </c>
      <c r="C268" s="39">
        <v>329</v>
      </c>
      <c r="D268" s="22" t="s">
        <v>655</v>
      </c>
      <c r="E268" s="22" t="s">
        <v>660</v>
      </c>
      <c r="F268" s="23">
        <v>44621</v>
      </c>
      <c r="G268" s="23" t="s">
        <v>646</v>
      </c>
      <c r="H268" s="173"/>
      <c r="I268" s="37">
        <v>0.6</v>
      </c>
      <c r="J268" s="37"/>
      <c r="K268" s="37"/>
      <c r="L268" s="37"/>
      <c r="M268" s="37"/>
      <c r="N268" s="37">
        <v>0.25</v>
      </c>
      <c r="O268" s="37"/>
      <c r="P268" s="37"/>
      <c r="Q268" s="37"/>
      <c r="R268" s="37"/>
      <c r="S268" s="37"/>
      <c r="T268" s="37">
        <v>0.25</v>
      </c>
      <c r="U268" s="37"/>
      <c r="V268" s="37"/>
      <c r="W268" s="37"/>
      <c r="X268" s="37"/>
      <c r="Y268" s="37"/>
      <c r="Z268" s="37">
        <v>0.25</v>
      </c>
      <c r="AA268" s="37"/>
      <c r="AB268" s="37"/>
      <c r="AC268" s="37"/>
      <c r="AD268" s="37"/>
      <c r="AE268" s="37"/>
      <c r="AF268" s="37">
        <v>0.25</v>
      </c>
      <c r="AG268" s="37"/>
      <c r="AH268" s="37">
        <f t="shared" si="14"/>
        <v>1</v>
      </c>
      <c r="AI268" s="40">
        <f t="shared" si="14"/>
        <v>0</v>
      </c>
      <c r="AJ268" s="22" t="s">
        <v>661</v>
      </c>
      <c r="AK268" s="201"/>
      <c r="AL268" s="197"/>
      <c r="AM268" s="41" t="s">
        <v>601</v>
      </c>
      <c r="AN268" s="41" t="s">
        <v>602</v>
      </c>
      <c r="AO268" s="24" t="s">
        <v>603</v>
      </c>
      <c r="AP268" s="24" t="s">
        <v>401</v>
      </c>
      <c r="AQ268" s="72"/>
    </row>
    <row r="269" spans="1:43" s="42" customFormat="1" ht="57" hidden="1">
      <c r="A269" s="38" t="s">
        <v>395</v>
      </c>
      <c r="B269" s="39" t="s">
        <v>396</v>
      </c>
      <c r="C269" s="39">
        <v>329</v>
      </c>
      <c r="D269" s="22" t="s">
        <v>655</v>
      </c>
      <c r="E269" s="22" t="s">
        <v>662</v>
      </c>
      <c r="F269" s="23">
        <v>44896</v>
      </c>
      <c r="G269" s="23">
        <v>44926</v>
      </c>
      <c r="H269" s="173"/>
      <c r="I269" s="37">
        <v>0.1</v>
      </c>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v>1</v>
      </c>
      <c r="AG269" s="37"/>
      <c r="AH269" s="37">
        <f t="shared" si="14"/>
        <v>1</v>
      </c>
      <c r="AI269" s="40">
        <f t="shared" si="14"/>
        <v>0</v>
      </c>
      <c r="AJ269" s="22" t="s">
        <v>663</v>
      </c>
      <c r="AK269" s="201"/>
      <c r="AL269" s="197"/>
      <c r="AM269" s="41" t="s">
        <v>601</v>
      </c>
      <c r="AN269" s="41" t="s">
        <v>602</v>
      </c>
      <c r="AO269" s="24" t="s">
        <v>603</v>
      </c>
      <c r="AP269" s="24" t="s">
        <v>401</v>
      </c>
      <c r="AQ269" s="72"/>
    </row>
    <row r="270" spans="1:43" s="42" customFormat="1" ht="71.25" hidden="1" customHeight="1">
      <c r="A270" s="38" t="s">
        <v>395</v>
      </c>
      <c r="B270" s="39" t="s">
        <v>396</v>
      </c>
      <c r="C270" s="39">
        <v>329</v>
      </c>
      <c r="D270" s="22" t="s">
        <v>664</v>
      </c>
      <c r="E270" s="22" t="s">
        <v>665</v>
      </c>
      <c r="F270" s="23">
        <v>44621</v>
      </c>
      <c r="G270" s="23" t="s">
        <v>646</v>
      </c>
      <c r="H270" s="173">
        <f>SUM(I270:I280)</f>
        <v>1</v>
      </c>
      <c r="I270" s="37">
        <v>0.1</v>
      </c>
      <c r="J270" s="37"/>
      <c r="K270" s="37"/>
      <c r="L270" s="37"/>
      <c r="M270" s="37"/>
      <c r="N270" s="37">
        <v>0.25</v>
      </c>
      <c r="O270" s="37"/>
      <c r="P270" s="37"/>
      <c r="Q270" s="37"/>
      <c r="R270" s="37"/>
      <c r="S270" s="37"/>
      <c r="T270" s="37">
        <v>0.25</v>
      </c>
      <c r="U270" s="37"/>
      <c r="V270" s="37"/>
      <c r="W270" s="37"/>
      <c r="X270" s="37"/>
      <c r="Y270" s="37"/>
      <c r="Z270" s="37">
        <v>0.25</v>
      </c>
      <c r="AA270" s="37"/>
      <c r="AB270" s="37"/>
      <c r="AC270" s="37"/>
      <c r="AD270" s="37"/>
      <c r="AE270" s="37"/>
      <c r="AF270" s="37">
        <v>0.25</v>
      </c>
      <c r="AG270" s="37"/>
      <c r="AH270" s="37">
        <f t="shared" si="14"/>
        <v>1</v>
      </c>
      <c r="AI270" s="40">
        <f t="shared" si="14"/>
        <v>0</v>
      </c>
      <c r="AJ270" s="50" t="s">
        <v>666</v>
      </c>
      <c r="AK270" s="43" t="s">
        <v>78</v>
      </c>
      <c r="AL270" s="197"/>
      <c r="AM270" s="41" t="s">
        <v>601</v>
      </c>
      <c r="AN270" s="41" t="s">
        <v>602</v>
      </c>
      <c r="AO270" s="24" t="s">
        <v>603</v>
      </c>
      <c r="AP270" s="24" t="s">
        <v>401</v>
      </c>
      <c r="AQ270" s="72"/>
    </row>
    <row r="271" spans="1:43" s="42" customFormat="1" ht="58.5" hidden="1" customHeight="1">
      <c r="A271" s="38" t="s">
        <v>395</v>
      </c>
      <c r="B271" s="39" t="s">
        <v>396</v>
      </c>
      <c r="C271" s="39">
        <v>329</v>
      </c>
      <c r="D271" s="22" t="s">
        <v>664</v>
      </c>
      <c r="E271" s="22" t="s">
        <v>667</v>
      </c>
      <c r="F271" s="23">
        <v>44652</v>
      </c>
      <c r="G271" s="23">
        <v>44681</v>
      </c>
      <c r="H271" s="173"/>
      <c r="I271" s="37">
        <v>0.1</v>
      </c>
      <c r="J271" s="37"/>
      <c r="K271" s="37"/>
      <c r="L271" s="37"/>
      <c r="M271" s="37"/>
      <c r="N271" s="37"/>
      <c r="O271" s="37"/>
      <c r="P271" s="37">
        <v>1</v>
      </c>
      <c r="Q271" s="37"/>
      <c r="R271" s="37"/>
      <c r="S271" s="37"/>
      <c r="T271" s="37"/>
      <c r="U271" s="37"/>
      <c r="V271" s="37"/>
      <c r="W271" s="37"/>
      <c r="X271" s="37"/>
      <c r="Y271" s="37"/>
      <c r="Z271" s="37"/>
      <c r="AA271" s="37"/>
      <c r="AB271" s="37"/>
      <c r="AC271" s="37"/>
      <c r="AD271" s="37"/>
      <c r="AE271" s="37"/>
      <c r="AF271" s="37"/>
      <c r="AG271" s="37"/>
      <c r="AH271" s="37">
        <f t="shared" si="14"/>
        <v>1</v>
      </c>
      <c r="AI271" s="40">
        <f t="shared" si="14"/>
        <v>0</v>
      </c>
      <c r="AJ271" s="50" t="s">
        <v>668</v>
      </c>
      <c r="AK271" s="43" t="s">
        <v>78</v>
      </c>
      <c r="AL271" s="197"/>
      <c r="AM271" s="41" t="s">
        <v>601</v>
      </c>
      <c r="AN271" s="41" t="s">
        <v>602</v>
      </c>
      <c r="AO271" s="24" t="s">
        <v>603</v>
      </c>
      <c r="AP271" s="24" t="s">
        <v>401</v>
      </c>
      <c r="AQ271" s="72"/>
    </row>
    <row r="272" spans="1:43" s="42" customFormat="1" ht="58.5" hidden="1" customHeight="1">
      <c r="A272" s="38" t="s">
        <v>395</v>
      </c>
      <c r="B272" s="39" t="s">
        <v>396</v>
      </c>
      <c r="C272" s="39">
        <v>329</v>
      </c>
      <c r="D272" s="22" t="s">
        <v>664</v>
      </c>
      <c r="E272" s="22" t="s">
        <v>669</v>
      </c>
      <c r="F272" s="23">
        <v>44621</v>
      </c>
      <c r="G272" s="23" t="s">
        <v>646</v>
      </c>
      <c r="H272" s="173"/>
      <c r="I272" s="37">
        <v>0.1</v>
      </c>
      <c r="J272" s="37"/>
      <c r="K272" s="37"/>
      <c r="L272" s="37"/>
      <c r="M272" s="37"/>
      <c r="N272" s="37">
        <v>0.25</v>
      </c>
      <c r="O272" s="37"/>
      <c r="P272" s="37"/>
      <c r="Q272" s="37"/>
      <c r="R272" s="37"/>
      <c r="S272" s="37"/>
      <c r="T272" s="37">
        <v>0.25</v>
      </c>
      <c r="U272" s="37"/>
      <c r="V272" s="37"/>
      <c r="W272" s="37"/>
      <c r="X272" s="37"/>
      <c r="Y272" s="37"/>
      <c r="Z272" s="37">
        <v>0.25</v>
      </c>
      <c r="AA272" s="37"/>
      <c r="AB272" s="37"/>
      <c r="AC272" s="37"/>
      <c r="AD272" s="37"/>
      <c r="AE272" s="37"/>
      <c r="AF272" s="37">
        <v>0.25</v>
      </c>
      <c r="AG272" s="37"/>
      <c r="AH272" s="37">
        <f t="shared" si="14"/>
        <v>1</v>
      </c>
      <c r="AI272" s="40">
        <f t="shared" si="14"/>
        <v>0</v>
      </c>
      <c r="AJ272" s="50" t="s">
        <v>670</v>
      </c>
      <c r="AK272" s="43" t="s">
        <v>78</v>
      </c>
      <c r="AL272" s="197"/>
      <c r="AM272" s="41" t="s">
        <v>601</v>
      </c>
      <c r="AN272" s="41" t="s">
        <v>602</v>
      </c>
      <c r="AO272" s="24" t="s">
        <v>603</v>
      </c>
      <c r="AP272" s="24" t="s">
        <v>401</v>
      </c>
      <c r="AQ272" s="72"/>
    </row>
    <row r="273" spans="1:43" s="42" customFormat="1" ht="58.5" hidden="1" customHeight="1">
      <c r="A273" s="38" t="s">
        <v>395</v>
      </c>
      <c r="B273" s="39" t="s">
        <v>396</v>
      </c>
      <c r="C273" s="39">
        <v>329</v>
      </c>
      <c r="D273" s="22" t="s">
        <v>671</v>
      </c>
      <c r="E273" s="22" t="s">
        <v>672</v>
      </c>
      <c r="F273" s="23">
        <v>44621</v>
      </c>
      <c r="G273" s="23" t="s">
        <v>646</v>
      </c>
      <c r="H273" s="173"/>
      <c r="I273" s="37">
        <v>0.1</v>
      </c>
      <c r="J273" s="37"/>
      <c r="K273" s="37"/>
      <c r="L273" s="37"/>
      <c r="M273" s="37"/>
      <c r="N273" s="37">
        <v>0.25</v>
      </c>
      <c r="O273" s="37"/>
      <c r="P273" s="37"/>
      <c r="Q273" s="37"/>
      <c r="R273" s="37"/>
      <c r="S273" s="37"/>
      <c r="T273" s="37">
        <v>0.25</v>
      </c>
      <c r="U273" s="37"/>
      <c r="V273" s="37"/>
      <c r="W273" s="37"/>
      <c r="X273" s="37"/>
      <c r="Y273" s="37"/>
      <c r="Z273" s="37">
        <v>0.25</v>
      </c>
      <c r="AA273" s="37"/>
      <c r="AB273" s="37"/>
      <c r="AC273" s="37"/>
      <c r="AD273" s="37"/>
      <c r="AE273" s="37"/>
      <c r="AF273" s="37">
        <v>0.25</v>
      </c>
      <c r="AG273" s="37"/>
      <c r="AH273" s="37">
        <f t="shared" si="14"/>
        <v>1</v>
      </c>
      <c r="AI273" s="40">
        <f t="shared" si="14"/>
        <v>0</v>
      </c>
      <c r="AJ273" s="50" t="s">
        <v>673</v>
      </c>
      <c r="AK273" s="43" t="s">
        <v>78</v>
      </c>
      <c r="AL273" s="197"/>
      <c r="AM273" s="41" t="s">
        <v>601</v>
      </c>
      <c r="AN273" s="41" t="s">
        <v>602</v>
      </c>
      <c r="AO273" s="24" t="s">
        <v>603</v>
      </c>
      <c r="AP273" s="24" t="s">
        <v>401</v>
      </c>
      <c r="AQ273" s="72"/>
    </row>
    <row r="274" spans="1:43" s="42" customFormat="1" ht="58.5" hidden="1" customHeight="1">
      <c r="A274" s="38" t="s">
        <v>395</v>
      </c>
      <c r="B274" s="39" t="s">
        <v>396</v>
      </c>
      <c r="C274" s="39">
        <v>329</v>
      </c>
      <c r="D274" s="22" t="s">
        <v>664</v>
      </c>
      <c r="E274" s="22" t="s">
        <v>674</v>
      </c>
      <c r="F274" s="23">
        <v>44713</v>
      </c>
      <c r="G274" s="23">
        <v>44742</v>
      </c>
      <c r="H274" s="173"/>
      <c r="I274" s="37">
        <v>0.05</v>
      </c>
      <c r="J274" s="37"/>
      <c r="K274" s="37"/>
      <c r="L274" s="37"/>
      <c r="M274" s="37"/>
      <c r="N274" s="37"/>
      <c r="O274" s="37"/>
      <c r="P274" s="37"/>
      <c r="Q274" s="37"/>
      <c r="R274" s="37"/>
      <c r="S274" s="37"/>
      <c r="T274" s="37">
        <v>1</v>
      </c>
      <c r="U274" s="37"/>
      <c r="V274" s="37"/>
      <c r="W274" s="37"/>
      <c r="X274" s="37"/>
      <c r="Y274" s="37"/>
      <c r="Z274" s="37"/>
      <c r="AA274" s="37"/>
      <c r="AB274" s="37"/>
      <c r="AC274" s="37"/>
      <c r="AD274" s="37"/>
      <c r="AE274" s="37"/>
      <c r="AF274" s="37"/>
      <c r="AG274" s="37"/>
      <c r="AH274" s="37">
        <f t="shared" si="14"/>
        <v>1</v>
      </c>
      <c r="AI274" s="40">
        <f t="shared" si="14"/>
        <v>0</v>
      </c>
      <c r="AJ274" s="50" t="s">
        <v>675</v>
      </c>
      <c r="AK274" s="43" t="s">
        <v>78</v>
      </c>
      <c r="AL274" s="197"/>
      <c r="AM274" s="41" t="s">
        <v>601</v>
      </c>
      <c r="AN274" s="41" t="s">
        <v>602</v>
      </c>
      <c r="AO274" s="24" t="s">
        <v>603</v>
      </c>
      <c r="AP274" s="24" t="s">
        <v>401</v>
      </c>
      <c r="AQ274" s="72"/>
    </row>
    <row r="275" spans="1:43" s="42" customFormat="1" ht="58.5" hidden="1" customHeight="1">
      <c r="A275" s="38" t="s">
        <v>395</v>
      </c>
      <c r="B275" s="39" t="s">
        <v>396</v>
      </c>
      <c r="C275" s="39">
        <v>329</v>
      </c>
      <c r="D275" s="22" t="s">
        <v>664</v>
      </c>
      <c r="E275" s="22" t="s">
        <v>676</v>
      </c>
      <c r="F275" s="23">
        <v>44621</v>
      </c>
      <c r="G275" s="23">
        <v>44742</v>
      </c>
      <c r="H275" s="173"/>
      <c r="I275" s="37">
        <v>0.1</v>
      </c>
      <c r="J275" s="37"/>
      <c r="K275" s="37"/>
      <c r="L275" s="37"/>
      <c r="M275" s="37"/>
      <c r="N275" s="37">
        <v>0.5</v>
      </c>
      <c r="O275" s="37"/>
      <c r="P275" s="37"/>
      <c r="Q275" s="37"/>
      <c r="R275" s="37"/>
      <c r="S275" s="37"/>
      <c r="T275" s="37">
        <v>0.5</v>
      </c>
      <c r="U275" s="37"/>
      <c r="V275" s="37"/>
      <c r="W275" s="37"/>
      <c r="X275" s="37"/>
      <c r="Y275" s="37"/>
      <c r="Z275" s="37"/>
      <c r="AA275" s="37"/>
      <c r="AB275" s="37"/>
      <c r="AC275" s="37"/>
      <c r="AD275" s="37"/>
      <c r="AE275" s="37"/>
      <c r="AF275" s="37"/>
      <c r="AG275" s="37"/>
      <c r="AH275" s="37">
        <f t="shared" si="14"/>
        <v>1</v>
      </c>
      <c r="AI275" s="40">
        <f t="shared" si="14"/>
        <v>0</v>
      </c>
      <c r="AJ275" s="50" t="s">
        <v>677</v>
      </c>
      <c r="AK275" s="43" t="s">
        <v>78</v>
      </c>
      <c r="AL275" s="197"/>
      <c r="AM275" s="41" t="s">
        <v>601</v>
      </c>
      <c r="AN275" s="41" t="s">
        <v>602</v>
      </c>
      <c r="AO275" s="24" t="s">
        <v>603</v>
      </c>
      <c r="AP275" s="24" t="s">
        <v>401</v>
      </c>
      <c r="AQ275" s="72"/>
    </row>
    <row r="276" spans="1:43" s="42" customFormat="1" ht="58.5" hidden="1" customHeight="1">
      <c r="A276" s="38" t="s">
        <v>395</v>
      </c>
      <c r="B276" s="39" t="s">
        <v>396</v>
      </c>
      <c r="C276" s="39">
        <v>329</v>
      </c>
      <c r="D276" s="22" t="s">
        <v>671</v>
      </c>
      <c r="E276" s="22" t="s">
        <v>678</v>
      </c>
      <c r="F276" s="23">
        <v>44743</v>
      </c>
      <c r="G276" s="23">
        <v>44926</v>
      </c>
      <c r="H276" s="173"/>
      <c r="I276" s="37">
        <v>0.1</v>
      </c>
      <c r="J276" s="37"/>
      <c r="K276" s="37"/>
      <c r="L276" s="37"/>
      <c r="M276" s="37"/>
      <c r="N276" s="37"/>
      <c r="O276" s="37"/>
      <c r="P276" s="37"/>
      <c r="Q276" s="37"/>
      <c r="R276" s="37"/>
      <c r="S276" s="37"/>
      <c r="T276" s="37"/>
      <c r="U276" s="37"/>
      <c r="V276" s="37">
        <v>0.3</v>
      </c>
      <c r="W276" s="37"/>
      <c r="X276" s="37"/>
      <c r="Y276" s="37"/>
      <c r="Z276" s="37">
        <v>0.35</v>
      </c>
      <c r="AA276" s="37"/>
      <c r="AB276" s="37"/>
      <c r="AC276" s="37"/>
      <c r="AD276" s="37"/>
      <c r="AE276" s="37"/>
      <c r="AF276" s="37">
        <v>0.35</v>
      </c>
      <c r="AG276" s="37"/>
      <c r="AH276" s="37">
        <f t="shared" si="14"/>
        <v>0.99999999999999989</v>
      </c>
      <c r="AI276" s="40">
        <f t="shared" si="14"/>
        <v>0</v>
      </c>
      <c r="AJ276" s="50" t="s">
        <v>679</v>
      </c>
      <c r="AK276" s="43" t="s">
        <v>78</v>
      </c>
      <c r="AL276" s="197"/>
      <c r="AM276" s="41" t="s">
        <v>601</v>
      </c>
      <c r="AN276" s="41" t="s">
        <v>602</v>
      </c>
      <c r="AO276" s="24" t="s">
        <v>603</v>
      </c>
      <c r="AP276" s="24" t="s">
        <v>401</v>
      </c>
      <c r="AQ276" s="72"/>
    </row>
    <row r="277" spans="1:43" s="42" customFormat="1" ht="58.5" hidden="1" customHeight="1">
      <c r="A277" s="38" t="s">
        <v>395</v>
      </c>
      <c r="B277" s="39" t="s">
        <v>396</v>
      </c>
      <c r="C277" s="39">
        <v>329</v>
      </c>
      <c r="D277" s="22" t="s">
        <v>664</v>
      </c>
      <c r="E277" s="22" t="s">
        <v>680</v>
      </c>
      <c r="F277" s="23">
        <v>44713</v>
      </c>
      <c r="G277" s="23">
        <v>44742</v>
      </c>
      <c r="H277" s="173"/>
      <c r="I277" s="37">
        <v>0.1</v>
      </c>
      <c r="J277" s="37"/>
      <c r="K277" s="37"/>
      <c r="L277" s="37"/>
      <c r="M277" s="37"/>
      <c r="N277" s="37"/>
      <c r="O277" s="37"/>
      <c r="P277" s="37"/>
      <c r="Q277" s="37"/>
      <c r="R277" s="37"/>
      <c r="S277" s="37"/>
      <c r="T277" s="37">
        <v>1</v>
      </c>
      <c r="U277" s="37"/>
      <c r="V277" s="37"/>
      <c r="W277" s="37"/>
      <c r="X277" s="37"/>
      <c r="Y277" s="37"/>
      <c r="Z277" s="37"/>
      <c r="AA277" s="37"/>
      <c r="AB277" s="37"/>
      <c r="AC277" s="37"/>
      <c r="AD277" s="37"/>
      <c r="AE277" s="37"/>
      <c r="AF277" s="37"/>
      <c r="AG277" s="37"/>
      <c r="AH277" s="37">
        <f>+J277+L277+N277+P277+R277+T277+V277+X277+Z277+AB277+AD277+AF277</f>
        <v>1</v>
      </c>
      <c r="AI277" s="40">
        <f>+K277+M277+O277+Q277+S277+U277+W277+Y277+AA277+AC277+AE277+AG277</f>
        <v>0</v>
      </c>
      <c r="AJ277" s="50" t="s">
        <v>681</v>
      </c>
      <c r="AK277" s="43" t="s">
        <v>78</v>
      </c>
      <c r="AL277" s="197"/>
      <c r="AM277" s="41" t="s">
        <v>601</v>
      </c>
      <c r="AN277" s="41" t="s">
        <v>602</v>
      </c>
      <c r="AO277" s="24" t="s">
        <v>603</v>
      </c>
      <c r="AP277" s="24" t="s">
        <v>401</v>
      </c>
      <c r="AQ277" s="72"/>
    </row>
    <row r="278" spans="1:43" s="42" customFormat="1" ht="58.5" hidden="1" customHeight="1">
      <c r="A278" s="38" t="s">
        <v>395</v>
      </c>
      <c r="B278" s="39" t="s">
        <v>396</v>
      </c>
      <c r="C278" s="39">
        <v>329</v>
      </c>
      <c r="D278" s="22" t="s">
        <v>664</v>
      </c>
      <c r="E278" s="22" t="s">
        <v>682</v>
      </c>
      <c r="F278" s="23">
        <v>44593</v>
      </c>
      <c r="G278" s="23">
        <v>44926</v>
      </c>
      <c r="H278" s="173"/>
      <c r="I278" s="37">
        <v>0.05</v>
      </c>
      <c r="J278" s="37"/>
      <c r="K278" s="37"/>
      <c r="L278" s="37">
        <v>0.16666666666666669</v>
      </c>
      <c r="M278" s="37"/>
      <c r="N278" s="37"/>
      <c r="O278" s="37"/>
      <c r="P278" s="37">
        <v>0.16666666666666669</v>
      </c>
      <c r="Q278" s="37"/>
      <c r="R278" s="37"/>
      <c r="S278" s="37"/>
      <c r="T278" s="37">
        <v>0.16666666666666669</v>
      </c>
      <c r="U278" s="37"/>
      <c r="V278" s="37"/>
      <c r="W278" s="37"/>
      <c r="X278" s="37">
        <v>0.16666666666666669</v>
      </c>
      <c r="Y278" s="37"/>
      <c r="Z278" s="37"/>
      <c r="AA278" s="37"/>
      <c r="AB278" s="37">
        <v>0.16666666666666669</v>
      </c>
      <c r="AC278" s="37"/>
      <c r="AD278" s="37"/>
      <c r="AE278" s="37"/>
      <c r="AF278" s="37">
        <v>0.16666666666666669</v>
      </c>
      <c r="AG278" s="37"/>
      <c r="AH278" s="37">
        <f>+J278+L278+N278+P278+R278+T278+V278+X278+Z278+AB278+AD278+AF278</f>
        <v>1.0000000000000002</v>
      </c>
      <c r="AI278" s="40">
        <f>+K278+M278+O278+Q278+S278+U278+W278+Y278+AA278+AC278+AE278+AG278</f>
        <v>0</v>
      </c>
      <c r="AJ278" s="50" t="s">
        <v>683</v>
      </c>
      <c r="AK278" s="43" t="s">
        <v>78</v>
      </c>
      <c r="AL278" s="197"/>
      <c r="AM278" s="41" t="s">
        <v>601</v>
      </c>
      <c r="AN278" s="41" t="s">
        <v>602</v>
      </c>
      <c r="AO278" s="24" t="s">
        <v>603</v>
      </c>
      <c r="AP278" s="24" t="s">
        <v>401</v>
      </c>
      <c r="AQ278" s="72"/>
    </row>
    <row r="279" spans="1:43" s="42" customFormat="1" ht="58.5" hidden="1" customHeight="1">
      <c r="A279" s="38" t="s">
        <v>395</v>
      </c>
      <c r="B279" s="39" t="s">
        <v>396</v>
      </c>
      <c r="C279" s="39">
        <v>329</v>
      </c>
      <c r="D279" s="51" t="s">
        <v>684</v>
      </c>
      <c r="E279" s="52" t="s">
        <v>685</v>
      </c>
      <c r="F279" s="47">
        <v>44621</v>
      </c>
      <c r="G279" s="63" t="s">
        <v>646</v>
      </c>
      <c r="H279" s="173"/>
      <c r="I279" s="64">
        <v>0.1</v>
      </c>
      <c r="J279" s="63" t="s">
        <v>686</v>
      </c>
      <c r="K279" s="63" t="s">
        <v>686</v>
      </c>
      <c r="L279" s="63" t="s">
        <v>686</v>
      </c>
      <c r="M279" s="63" t="s">
        <v>686</v>
      </c>
      <c r="N279" s="64">
        <v>0.25</v>
      </c>
      <c r="O279" s="63" t="s">
        <v>686</v>
      </c>
      <c r="P279" s="63" t="s">
        <v>686</v>
      </c>
      <c r="Q279" s="63" t="s">
        <v>686</v>
      </c>
      <c r="R279" s="63" t="s">
        <v>686</v>
      </c>
      <c r="S279" s="63" t="s">
        <v>686</v>
      </c>
      <c r="T279" s="64">
        <v>0.25</v>
      </c>
      <c r="U279" s="63" t="s">
        <v>686</v>
      </c>
      <c r="V279" s="63" t="s">
        <v>686</v>
      </c>
      <c r="W279" s="63" t="s">
        <v>686</v>
      </c>
      <c r="X279" s="63" t="s">
        <v>686</v>
      </c>
      <c r="Y279" s="63" t="s">
        <v>686</v>
      </c>
      <c r="Z279" s="64">
        <v>0.25</v>
      </c>
      <c r="AA279" s="63" t="s">
        <v>686</v>
      </c>
      <c r="AB279" s="63" t="s">
        <v>686</v>
      </c>
      <c r="AC279" s="63" t="s">
        <v>686</v>
      </c>
      <c r="AD279" s="63" t="s">
        <v>686</v>
      </c>
      <c r="AE279" s="63" t="s">
        <v>686</v>
      </c>
      <c r="AF279" s="64">
        <v>0.25</v>
      </c>
      <c r="AG279" s="63" t="s">
        <v>686</v>
      </c>
      <c r="AH279" s="64">
        <v>1</v>
      </c>
      <c r="AI279" s="53">
        <v>0</v>
      </c>
      <c r="AJ279" s="54" t="s">
        <v>687</v>
      </c>
      <c r="AK279" s="43" t="s">
        <v>78</v>
      </c>
      <c r="AL279" s="197"/>
      <c r="AM279" s="41" t="s">
        <v>601</v>
      </c>
      <c r="AN279" s="63" t="s">
        <v>602</v>
      </c>
      <c r="AO279" s="63" t="s">
        <v>603</v>
      </c>
      <c r="AP279" s="63" t="s">
        <v>401</v>
      </c>
      <c r="AQ279" s="72"/>
    </row>
    <row r="280" spans="1:43" s="42" customFormat="1" ht="58.5" hidden="1" customHeight="1">
      <c r="A280" s="38" t="s">
        <v>395</v>
      </c>
      <c r="B280" s="39" t="s">
        <v>396</v>
      </c>
      <c r="C280" s="39">
        <v>329</v>
      </c>
      <c r="D280" s="22" t="s">
        <v>664</v>
      </c>
      <c r="E280" s="22" t="s">
        <v>688</v>
      </c>
      <c r="F280" s="23">
        <v>44652</v>
      </c>
      <c r="G280" s="23">
        <v>44742</v>
      </c>
      <c r="H280" s="173"/>
      <c r="I280" s="37">
        <v>0.1</v>
      </c>
      <c r="J280" s="37"/>
      <c r="K280" s="37"/>
      <c r="L280" s="37"/>
      <c r="M280" s="37"/>
      <c r="N280" s="37"/>
      <c r="O280" s="37"/>
      <c r="P280" s="37">
        <v>0.5</v>
      </c>
      <c r="Q280" s="37"/>
      <c r="R280" s="37"/>
      <c r="S280" s="37"/>
      <c r="T280" s="37">
        <v>0.5</v>
      </c>
      <c r="U280" s="37"/>
      <c r="V280" s="37"/>
      <c r="W280" s="37"/>
      <c r="X280" s="37"/>
      <c r="Y280" s="37"/>
      <c r="Z280" s="37"/>
      <c r="AA280" s="37"/>
      <c r="AB280" s="37"/>
      <c r="AC280" s="37"/>
      <c r="AD280" s="37"/>
      <c r="AE280" s="37"/>
      <c r="AF280" s="37"/>
      <c r="AG280" s="37"/>
      <c r="AH280" s="37">
        <f t="shared" ref="AH280:AI292" si="15">+J280+L280+N280+P280+R280+T280+V280+X280+Z280+AB280+AD280+AF280</f>
        <v>1</v>
      </c>
      <c r="AI280" s="40">
        <f t="shared" si="15"/>
        <v>0</v>
      </c>
      <c r="AJ280" s="50" t="s">
        <v>689</v>
      </c>
      <c r="AK280" s="43" t="s">
        <v>78</v>
      </c>
      <c r="AL280" s="197"/>
      <c r="AM280" s="41" t="s">
        <v>601</v>
      </c>
      <c r="AN280" s="41" t="s">
        <v>602</v>
      </c>
      <c r="AO280" s="24" t="s">
        <v>603</v>
      </c>
      <c r="AP280" s="24" t="s">
        <v>401</v>
      </c>
      <c r="AQ280" s="72"/>
    </row>
    <row r="281" spans="1:43" s="42" customFormat="1" ht="117.75" hidden="1" customHeight="1">
      <c r="A281" s="38" t="s">
        <v>395</v>
      </c>
      <c r="B281" s="39" t="s">
        <v>396</v>
      </c>
      <c r="C281" s="39">
        <v>329</v>
      </c>
      <c r="D281" s="22" t="s">
        <v>690</v>
      </c>
      <c r="E281" s="22" t="s">
        <v>691</v>
      </c>
      <c r="F281" s="23">
        <v>44621</v>
      </c>
      <c r="G281" s="23">
        <v>44926</v>
      </c>
      <c r="H281" s="210">
        <f>+I281+I282+I283+I284+I285+I286+I287+I288+I289+I290+I291+I292+I293+I294+I295+I296+I297</f>
        <v>1.0000000000000002</v>
      </c>
      <c r="I281" s="37">
        <v>0.1</v>
      </c>
      <c r="J281" s="37"/>
      <c r="K281" s="37"/>
      <c r="L281" s="37"/>
      <c r="M281" s="37"/>
      <c r="N281" s="37">
        <v>0.25</v>
      </c>
      <c r="O281" s="37"/>
      <c r="P281" s="37"/>
      <c r="Q281" s="37"/>
      <c r="R281" s="37"/>
      <c r="S281" s="37"/>
      <c r="T281" s="37">
        <v>0.25</v>
      </c>
      <c r="U281" s="37"/>
      <c r="V281" s="37"/>
      <c r="W281" s="37"/>
      <c r="X281" s="37"/>
      <c r="Y281" s="37"/>
      <c r="Z281" s="37">
        <v>0.25</v>
      </c>
      <c r="AA281" s="37"/>
      <c r="AB281" s="37"/>
      <c r="AC281" s="37"/>
      <c r="AD281" s="37"/>
      <c r="AE281" s="37"/>
      <c r="AF281" s="37">
        <v>0.25</v>
      </c>
      <c r="AG281" s="37"/>
      <c r="AH281" s="37">
        <f t="shared" si="15"/>
        <v>1</v>
      </c>
      <c r="AI281" s="40">
        <f t="shared" si="15"/>
        <v>0</v>
      </c>
      <c r="AJ281" s="22" t="s">
        <v>692</v>
      </c>
      <c r="AK281" s="167">
        <v>1</v>
      </c>
      <c r="AL281" s="197"/>
      <c r="AM281" s="41" t="s">
        <v>601</v>
      </c>
      <c r="AN281" s="41" t="s">
        <v>602</v>
      </c>
      <c r="AO281" s="24" t="s">
        <v>603</v>
      </c>
      <c r="AP281" s="24" t="s">
        <v>401</v>
      </c>
      <c r="AQ281" s="72"/>
    </row>
    <row r="282" spans="1:43" s="42" customFormat="1" ht="102.75" hidden="1" customHeight="1">
      <c r="A282" s="38" t="s">
        <v>395</v>
      </c>
      <c r="B282" s="39" t="s">
        <v>396</v>
      </c>
      <c r="C282" s="39">
        <v>329</v>
      </c>
      <c r="D282" s="22" t="s">
        <v>690</v>
      </c>
      <c r="E282" s="22" t="s">
        <v>693</v>
      </c>
      <c r="F282" s="23">
        <v>44713</v>
      </c>
      <c r="G282" s="23">
        <v>44926</v>
      </c>
      <c r="H282" s="211"/>
      <c r="I282" s="37">
        <v>0.05</v>
      </c>
      <c r="J282" s="37"/>
      <c r="K282" s="37"/>
      <c r="L282" s="37"/>
      <c r="M282" s="37"/>
      <c r="N282" s="37"/>
      <c r="O282" s="37"/>
      <c r="P282" s="37">
        <v>0.35</v>
      </c>
      <c r="Q282" s="37"/>
      <c r="R282" s="37"/>
      <c r="S282" s="37"/>
      <c r="T282" s="37"/>
      <c r="U282" s="37"/>
      <c r="V282" s="37"/>
      <c r="W282" s="37"/>
      <c r="X282" s="37"/>
      <c r="Y282" s="37"/>
      <c r="Z282" s="37">
        <v>0.35</v>
      </c>
      <c r="AA282" s="37"/>
      <c r="AB282" s="37"/>
      <c r="AC282" s="37"/>
      <c r="AD282" s="37">
        <v>0.3</v>
      </c>
      <c r="AE282" s="37"/>
      <c r="AF282" s="37"/>
      <c r="AG282" s="37"/>
      <c r="AH282" s="37">
        <f t="shared" si="15"/>
        <v>1</v>
      </c>
      <c r="AI282" s="40">
        <f t="shared" si="15"/>
        <v>0</v>
      </c>
      <c r="AJ282" s="22" t="s">
        <v>694</v>
      </c>
      <c r="AK282" s="168"/>
      <c r="AL282" s="197"/>
      <c r="AM282" s="41" t="s">
        <v>601</v>
      </c>
      <c r="AN282" s="41" t="s">
        <v>602</v>
      </c>
      <c r="AO282" s="24" t="s">
        <v>603</v>
      </c>
      <c r="AP282" s="24" t="s">
        <v>401</v>
      </c>
      <c r="AQ282" s="72"/>
    </row>
    <row r="283" spans="1:43" s="42" customFormat="1" ht="156.75" hidden="1" customHeight="1">
      <c r="A283" s="38" t="s">
        <v>395</v>
      </c>
      <c r="B283" s="39" t="s">
        <v>396</v>
      </c>
      <c r="C283" s="39">
        <v>329</v>
      </c>
      <c r="D283" s="22" t="s">
        <v>695</v>
      </c>
      <c r="E283" s="22" t="s">
        <v>696</v>
      </c>
      <c r="F283" s="23">
        <v>44621</v>
      </c>
      <c r="G283" s="23">
        <v>44926</v>
      </c>
      <c r="H283" s="211"/>
      <c r="I283" s="37">
        <v>0.05</v>
      </c>
      <c r="J283" s="37"/>
      <c r="K283" s="37"/>
      <c r="L283" s="37"/>
      <c r="M283" s="37"/>
      <c r="N283" s="37">
        <v>0.25</v>
      </c>
      <c r="O283" s="37"/>
      <c r="P283" s="37"/>
      <c r="Q283" s="37"/>
      <c r="R283" s="37"/>
      <c r="S283" s="37"/>
      <c r="T283" s="37">
        <v>0.25</v>
      </c>
      <c r="U283" s="37"/>
      <c r="V283" s="37"/>
      <c r="W283" s="37"/>
      <c r="X283" s="37"/>
      <c r="Y283" s="37"/>
      <c r="Z283" s="37">
        <v>0.25</v>
      </c>
      <c r="AA283" s="37"/>
      <c r="AB283" s="37"/>
      <c r="AC283" s="37"/>
      <c r="AD283" s="37">
        <v>0.25</v>
      </c>
      <c r="AE283" s="37"/>
      <c r="AF283" s="37"/>
      <c r="AG283" s="37"/>
      <c r="AH283" s="37">
        <f t="shared" si="15"/>
        <v>1</v>
      </c>
      <c r="AI283" s="40">
        <f t="shared" si="15"/>
        <v>0</v>
      </c>
      <c r="AJ283" s="22" t="s">
        <v>683</v>
      </c>
      <c r="AK283" s="43" t="s">
        <v>78</v>
      </c>
      <c r="AL283" s="197"/>
      <c r="AM283" s="41" t="s">
        <v>601</v>
      </c>
      <c r="AN283" s="41" t="s">
        <v>602</v>
      </c>
      <c r="AO283" s="24" t="s">
        <v>603</v>
      </c>
      <c r="AP283" s="24" t="s">
        <v>401</v>
      </c>
      <c r="AQ283" s="72"/>
    </row>
    <row r="284" spans="1:43" s="42" customFormat="1" ht="115.5" hidden="1" customHeight="1">
      <c r="A284" s="38" t="s">
        <v>395</v>
      </c>
      <c r="B284" s="39" t="s">
        <v>396</v>
      </c>
      <c r="C284" s="39">
        <v>329</v>
      </c>
      <c r="D284" s="22" t="s">
        <v>695</v>
      </c>
      <c r="E284" s="22" t="s">
        <v>697</v>
      </c>
      <c r="F284" s="23">
        <v>44621</v>
      </c>
      <c r="G284" s="23">
        <v>44926</v>
      </c>
      <c r="H284" s="211"/>
      <c r="I284" s="37">
        <v>0.05</v>
      </c>
      <c r="J284" s="37"/>
      <c r="K284" s="37"/>
      <c r="L284" s="37"/>
      <c r="M284" s="37"/>
      <c r="N284" s="37">
        <v>0.25</v>
      </c>
      <c r="O284" s="37"/>
      <c r="P284" s="37"/>
      <c r="Q284" s="37"/>
      <c r="R284" s="37"/>
      <c r="S284" s="37"/>
      <c r="T284" s="37">
        <v>0.25</v>
      </c>
      <c r="U284" s="37"/>
      <c r="V284" s="37"/>
      <c r="W284" s="37"/>
      <c r="X284" s="37"/>
      <c r="Y284" s="37"/>
      <c r="Z284" s="37">
        <v>0.25</v>
      </c>
      <c r="AA284" s="37"/>
      <c r="AB284" s="37"/>
      <c r="AC284" s="37"/>
      <c r="AD284" s="37">
        <v>0.25</v>
      </c>
      <c r="AE284" s="37"/>
      <c r="AF284" s="37"/>
      <c r="AG284" s="37"/>
      <c r="AH284" s="37">
        <f t="shared" si="15"/>
        <v>1</v>
      </c>
      <c r="AI284" s="40">
        <f t="shared" si="15"/>
        <v>0</v>
      </c>
      <c r="AJ284" s="22" t="s">
        <v>698</v>
      </c>
      <c r="AK284" s="43" t="s">
        <v>78</v>
      </c>
      <c r="AL284" s="197"/>
      <c r="AM284" s="41" t="s">
        <v>601</v>
      </c>
      <c r="AN284" s="41" t="s">
        <v>602</v>
      </c>
      <c r="AO284" s="24" t="s">
        <v>603</v>
      </c>
      <c r="AP284" s="24" t="s">
        <v>401</v>
      </c>
      <c r="AQ284" s="72"/>
    </row>
    <row r="285" spans="1:43" s="42" customFormat="1" ht="189.75" hidden="1" customHeight="1">
      <c r="A285" s="38" t="s">
        <v>395</v>
      </c>
      <c r="B285" s="39" t="s">
        <v>396</v>
      </c>
      <c r="C285" s="39">
        <v>329</v>
      </c>
      <c r="D285" s="22" t="s">
        <v>699</v>
      </c>
      <c r="E285" s="22" t="s">
        <v>700</v>
      </c>
      <c r="F285" s="23">
        <v>44621</v>
      </c>
      <c r="G285" s="23">
        <v>44926</v>
      </c>
      <c r="H285" s="211"/>
      <c r="I285" s="37">
        <v>0.05</v>
      </c>
      <c r="J285" s="37"/>
      <c r="K285" s="37"/>
      <c r="L285" s="37"/>
      <c r="M285" s="37"/>
      <c r="N285" s="37">
        <v>0.25</v>
      </c>
      <c r="O285" s="37"/>
      <c r="P285" s="37"/>
      <c r="Q285" s="37"/>
      <c r="R285" s="37"/>
      <c r="S285" s="37"/>
      <c r="T285" s="37">
        <v>0.25</v>
      </c>
      <c r="U285" s="37"/>
      <c r="V285" s="37"/>
      <c r="W285" s="37"/>
      <c r="X285" s="37"/>
      <c r="Y285" s="37"/>
      <c r="Z285" s="37">
        <v>0.25</v>
      </c>
      <c r="AA285" s="37"/>
      <c r="AB285" s="37"/>
      <c r="AC285" s="37"/>
      <c r="AD285" s="37">
        <v>0.25</v>
      </c>
      <c r="AE285" s="37"/>
      <c r="AF285" s="37"/>
      <c r="AG285" s="37"/>
      <c r="AH285" s="37">
        <f t="shared" si="15"/>
        <v>1</v>
      </c>
      <c r="AI285" s="40">
        <f t="shared" si="15"/>
        <v>0</v>
      </c>
      <c r="AJ285" s="22" t="s">
        <v>687</v>
      </c>
      <c r="AK285" s="43" t="s">
        <v>78</v>
      </c>
      <c r="AL285" s="197"/>
      <c r="AM285" s="41" t="s">
        <v>601</v>
      </c>
      <c r="AN285" s="41" t="s">
        <v>602</v>
      </c>
      <c r="AO285" s="24" t="s">
        <v>603</v>
      </c>
      <c r="AP285" s="24" t="s">
        <v>401</v>
      </c>
      <c r="AQ285" s="72"/>
    </row>
    <row r="286" spans="1:43" s="42" customFormat="1" ht="189.75" hidden="1" customHeight="1">
      <c r="A286" s="38" t="s">
        <v>395</v>
      </c>
      <c r="B286" s="39" t="s">
        <v>396</v>
      </c>
      <c r="C286" s="39">
        <v>329</v>
      </c>
      <c r="D286" s="22" t="s">
        <v>701</v>
      </c>
      <c r="E286" s="22" t="s">
        <v>702</v>
      </c>
      <c r="F286" s="23">
        <v>44835</v>
      </c>
      <c r="G286" s="23">
        <v>44865</v>
      </c>
      <c r="H286" s="211"/>
      <c r="I286" s="37">
        <v>0.05</v>
      </c>
      <c r="J286" s="37"/>
      <c r="K286" s="37"/>
      <c r="L286" s="37"/>
      <c r="M286" s="37"/>
      <c r="N286" s="37"/>
      <c r="O286" s="37"/>
      <c r="P286" s="37"/>
      <c r="Q286" s="37"/>
      <c r="R286" s="37"/>
      <c r="S286" s="37"/>
      <c r="T286" s="37"/>
      <c r="U286" s="37"/>
      <c r="V286" s="37"/>
      <c r="W286" s="37"/>
      <c r="X286" s="37"/>
      <c r="Y286" s="37"/>
      <c r="Z286" s="37"/>
      <c r="AA286" s="37"/>
      <c r="AB286" s="37">
        <v>1</v>
      </c>
      <c r="AC286" s="37"/>
      <c r="AD286" s="37"/>
      <c r="AE286" s="37"/>
      <c r="AF286" s="37"/>
      <c r="AG286" s="37"/>
      <c r="AH286" s="37">
        <f t="shared" si="15"/>
        <v>1</v>
      </c>
      <c r="AI286" s="40">
        <f t="shared" si="15"/>
        <v>0</v>
      </c>
      <c r="AJ286" s="22" t="s">
        <v>703</v>
      </c>
      <c r="AK286" s="43" t="s">
        <v>78</v>
      </c>
      <c r="AL286" s="197"/>
      <c r="AM286" s="41" t="s">
        <v>601</v>
      </c>
      <c r="AN286" s="41" t="s">
        <v>602</v>
      </c>
      <c r="AO286" s="24" t="s">
        <v>603</v>
      </c>
      <c r="AP286" s="24" t="s">
        <v>401</v>
      </c>
      <c r="AQ286" s="72"/>
    </row>
    <row r="287" spans="1:43" s="42" customFormat="1" ht="107.25" hidden="1" customHeight="1">
      <c r="A287" s="38" t="s">
        <v>395</v>
      </c>
      <c r="B287" s="39" t="s">
        <v>396</v>
      </c>
      <c r="C287" s="39">
        <v>329</v>
      </c>
      <c r="D287" s="22" t="s">
        <v>690</v>
      </c>
      <c r="E287" s="22" t="s">
        <v>704</v>
      </c>
      <c r="F287" s="23">
        <v>44652</v>
      </c>
      <c r="G287" s="23">
        <v>44926</v>
      </c>
      <c r="H287" s="211"/>
      <c r="I287" s="37">
        <v>0.05</v>
      </c>
      <c r="J287" s="37"/>
      <c r="K287" s="37"/>
      <c r="L287" s="37"/>
      <c r="M287" s="37"/>
      <c r="N287" s="37"/>
      <c r="O287" s="37"/>
      <c r="P287" s="37">
        <v>0.35</v>
      </c>
      <c r="Q287" s="37"/>
      <c r="R287" s="37"/>
      <c r="S287" s="37"/>
      <c r="T287" s="37"/>
      <c r="U287" s="37"/>
      <c r="V287" s="37"/>
      <c r="W287" s="37"/>
      <c r="X287" s="37"/>
      <c r="Y287" s="37"/>
      <c r="Z287" s="37">
        <v>0.35</v>
      </c>
      <c r="AA287" s="37"/>
      <c r="AB287" s="37"/>
      <c r="AC287" s="37"/>
      <c r="AD287" s="37">
        <v>0.3</v>
      </c>
      <c r="AE287" s="37"/>
      <c r="AF287" s="37"/>
      <c r="AG287" s="37"/>
      <c r="AH287" s="37">
        <f t="shared" si="15"/>
        <v>1</v>
      </c>
      <c r="AI287" s="40">
        <f t="shared" si="15"/>
        <v>0</v>
      </c>
      <c r="AJ287" s="22" t="s">
        <v>705</v>
      </c>
      <c r="AK287" s="43" t="s">
        <v>78</v>
      </c>
      <c r="AL287" s="197"/>
      <c r="AM287" s="41" t="s">
        <v>601</v>
      </c>
      <c r="AN287" s="41" t="s">
        <v>602</v>
      </c>
      <c r="AO287" s="24" t="s">
        <v>603</v>
      </c>
      <c r="AP287" s="24" t="s">
        <v>401</v>
      </c>
      <c r="AQ287" s="72"/>
    </row>
    <row r="288" spans="1:43" s="42" customFormat="1" ht="201" hidden="1" customHeight="1">
      <c r="A288" s="38" t="s">
        <v>395</v>
      </c>
      <c r="B288" s="39" t="s">
        <v>396</v>
      </c>
      <c r="C288" s="39">
        <v>329</v>
      </c>
      <c r="D288" s="22" t="s">
        <v>701</v>
      </c>
      <c r="E288" s="22" t="s">
        <v>706</v>
      </c>
      <c r="F288" s="23">
        <v>44593</v>
      </c>
      <c r="G288" s="23">
        <v>44651</v>
      </c>
      <c r="H288" s="211"/>
      <c r="I288" s="37">
        <v>0.05</v>
      </c>
      <c r="J288" s="37"/>
      <c r="K288" s="37"/>
      <c r="L288" s="37">
        <v>0.5</v>
      </c>
      <c r="M288" s="37"/>
      <c r="N288" s="37">
        <v>0.5</v>
      </c>
      <c r="O288" s="37"/>
      <c r="P288" s="37"/>
      <c r="Q288" s="37"/>
      <c r="R288" s="37"/>
      <c r="S288" s="37"/>
      <c r="T288" s="37"/>
      <c r="U288" s="37"/>
      <c r="V288" s="37"/>
      <c r="W288" s="37"/>
      <c r="X288" s="37"/>
      <c r="Y288" s="37"/>
      <c r="Z288" s="37"/>
      <c r="AA288" s="37"/>
      <c r="AB288" s="37"/>
      <c r="AC288" s="37"/>
      <c r="AD288" s="37"/>
      <c r="AE288" s="37"/>
      <c r="AF288" s="37"/>
      <c r="AG288" s="37"/>
      <c r="AH288" s="37">
        <f t="shared" si="15"/>
        <v>1</v>
      </c>
      <c r="AI288" s="40">
        <f t="shared" si="15"/>
        <v>0</v>
      </c>
      <c r="AJ288" s="22" t="s">
        <v>707</v>
      </c>
      <c r="AK288" s="43" t="s">
        <v>78</v>
      </c>
      <c r="AL288" s="197"/>
      <c r="AM288" s="41" t="s">
        <v>601</v>
      </c>
      <c r="AN288" s="41" t="s">
        <v>602</v>
      </c>
      <c r="AO288" s="24" t="s">
        <v>603</v>
      </c>
      <c r="AP288" s="24" t="s">
        <v>401</v>
      </c>
      <c r="AQ288" s="72"/>
    </row>
    <row r="289" spans="1:43" s="42" customFormat="1" ht="127.5" hidden="1" customHeight="1">
      <c r="A289" s="38" t="s">
        <v>395</v>
      </c>
      <c r="B289" s="39" t="s">
        <v>396</v>
      </c>
      <c r="C289" s="39">
        <v>329</v>
      </c>
      <c r="D289" s="22" t="s">
        <v>690</v>
      </c>
      <c r="E289" s="22" t="s">
        <v>708</v>
      </c>
      <c r="F289" s="23">
        <v>44562</v>
      </c>
      <c r="G289" s="23">
        <v>44926</v>
      </c>
      <c r="H289" s="211"/>
      <c r="I289" s="37">
        <v>0.05</v>
      </c>
      <c r="J289" s="37">
        <v>8.3333333333333343E-2</v>
      </c>
      <c r="K289" s="37"/>
      <c r="L289" s="37">
        <v>8.3333333333333343E-2</v>
      </c>
      <c r="M289" s="37"/>
      <c r="N289" s="37">
        <v>8.3333333333333343E-2</v>
      </c>
      <c r="O289" s="37"/>
      <c r="P289" s="37">
        <v>8.3333333333333343E-2</v>
      </c>
      <c r="Q289" s="37"/>
      <c r="R289" s="37">
        <v>8.3333333333333343E-2</v>
      </c>
      <c r="S289" s="37"/>
      <c r="T289" s="37">
        <v>8.3333333333333343E-2</v>
      </c>
      <c r="U289" s="37"/>
      <c r="V289" s="37">
        <v>8.3333333333333343E-2</v>
      </c>
      <c r="W289" s="37"/>
      <c r="X289" s="37">
        <v>8.3333333333333343E-2</v>
      </c>
      <c r="Y289" s="37"/>
      <c r="Z289" s="37">
        <v>8.3333333333333343E-2</v>
      </c>
      <c r="AA289" s="37"/>
      <c r="AB289" s="37">
        <v>8.3333333333333343E-2</v>
      </c>
      <c r="AC289" s="37"/>
      <c r="AD289" s="37">
        <v>8.3333333333333343E-2</v>
      </c>
      <c r="AE289" s="37"/>
      <c r="AF289" s="37">
        <v>8.3333333333333343E-2</v>
      </c>
      <c r="AG289" s="37"/>
      <c r="AH289" s="37">
        <f t="shared" si="15"/>
        <v>1.0000000000000002</v>
      </c>
      <c r="AI289" s="40">
        <f t="shared" si="15"/>
        <v>0</v>
      </c>
      <c r="AJ289" s="22" t="s">
        <v>709</v>
      </c>
      <c r="AK289" s="43" t="s">
        <v>78</v>
      </c>
      <c r="AL289" s="197"/>
      <c r="AM289" s="41" t="s">
        <v>601</v>
      </c>
      <c r="AN289" s="41" t="s">
        <v>602</v>
      </c>
      <c r="AO289" s="24" t="s">
        <v>603</v>
      </c>
      <c r="AP289" s="24" t="s">
        <v>401</v>
      </c>
      <c r="AQ289" s="72"/>
    </row>
    <row r="290" spans="1:43" s="42" customFormat="1" ht="108.75" hidden="1" customHeight="1">
      <c r="A290" s="38" t="s">
        <v>395</v>
      </c>
      <c r="B290" s="39" t="s">
        <v>396</v>
      </c>
      <c r="C290" s="39">
        <v>329</v>
      </c>
      <c r="D290" s="22" t="s">
        <v>690</v>
      </c>
      <c r="E290" s="22" t="s">
        <v>710</v>
      </c>
      <c r="F290" s="23">
        <v>44621</v>
      </c>
      <c r="G290" s="23">
        <v>44926</v>
      </c>
      <c r="H290" s="211"/>
      <c r="I290" s="37">
        <v>0.05</v>
      </c>
      <c r="J290" s="37"/>
      <c r="K290" s="37"/>
      <c r="L290" s="37"/>
      <c r="M290" s="37"/>
      <c r="N290" s="37">
        <v>0.25</v>
      </c>
      <c r="O290" s="37"/>
      <c r="P290" s="37"/>
      <c r="Q290" s="37"/>
      <c r="R290" s="37"/>
      <c r="S290" s="37"/>
      <c r="T290" s="37">
        <v>0.25</v>
      </c>
      <c r="U290" s="37"/>
      <c r="V290" s="37"/>
      <c r="W290" s="37"/>
      <c r="X290" s="37"/>
      <c r="Y290" s="37"/>
      <c r="Z290" s="37">
        <v>0.25</v>
      </c>
      <c r="AA290" s="37"/>
      <c r="AB290" s="37"/>
      <c r="AC290" s="37"/>
      <c r="AD290" s="37"/>
      <c r="AE290" s="37"/>
      <c r="AF290" s="37">
        <v>0.25</v>
      </c>
      <c r="AG290" s="37"/>
      <c r="AH290" s="37">
        <f t="shared" si="15"/>
        <v>1</v>
      </c>
      <c r="AI290" s="40">
        <f t="shared" si="15"/>
        <v>0</v>
      </c>
      <c r="AJ290" s="22" t="s">
        <v>711</v>
      </c>
      <c r="AK290" s="43" t="s">
        <v>78</v>
      </c>
      <c r="AL290" s="197"/>
      <c r="AM290" s="41" t="s">
        <v>601</v>
      </c>
      <c r="AN290" s="41" t="s">
        <v>602</v>
      </c>
      <c r="AO290" s="24" t="s">
        <v>603</v>
      </c>
      <c r="AP290" s="24" t="s">
        <v>401</v>
      </c>
      <c r="AQ290" s="72"/>
    </row>
    <row r="291" spans="1:43" s="42" customFormat="1" ht="142.5" hidden="1">
      <c r="A291" s="38" t="s">
        <v>395</v>
      </c>
      <c r="B291" s="39" t="s">
        <v>396</v>
      </c>
      <c r="C291" s="39">
        <v>329</v>
      </c>
      <c r="D291" s="22" t="s">
        <v>690</v>
      </c>
      <c r="E291" s="22" t="s">
        <v>883</v>
      </c>
      <c r="F291" s="23">
        <v>44562</v>
      </c>
      <c r="G291" s="23">
        <v>44926</v>
      </c>
      <c r="H291" s="211"/>
      <c r="I291" s="37">
        <v>0.15</v>
      </c>
      <c r="J291" s="37">
        <v>8.3333333333333343E-2</v>
      </c>
      <c r="K291" s="37"/>
      <c r="L291" s="37">
        <v>8.3333333333333343E-2</v>
      </c>
      <c r="M291" s="37"/>
      <c r="N291" s="37">
        <v>8.3333333333333343E-2</v>
      </c>
      <c r="O291" s="37"/>
      <c r="P291" s="37">
        <v>8.3333333333333343E-2</v>
      </c>
      <c r="Q291" s="37"/>
      <c r="R291" s="37">
        <v>8.3333333333333343E-2</v>
      </c>
      <c r="S291" s="37"/>
      <c r="T291" s="37">
        <v>8.3333333333333343E-2</v>
      </c>
      <c r="U291" s="37"/>
      <c r="V291" s="37">
        <v>8.3333333333333343E-2</v>
      </c>
      <c r="W291" s="37"/>
      <c r="X291" s="37">
        <v>8.3333333333333343E-2</v>
      </c>
      <c r="Y291" s="37"/>
      <c r="Z291" s="37">
        <v>8.3333333333333343E-2</v>
      </c>
      <c r="AA291" s="37"/>
      <c r="AB291" s="37">
        <v>8.3333333333333343E-2</v>
      </c>
      <c r="AC291" s="37"/>
      <c r="AD291" s="37">
        <v>8.3333333333333343E-2</v>
      </c>
      <c r="AE291" s="37"/>
      <c r="AF291" s="37">
        <v>8.3333333333333343E-2</v>
      </c>
      <c r="AG291" s="37"/>
      <c r="AH291" s="37"/>
      <c r="AI291" s="40"/>
      <c r="AJ291" s="22" t="s">
        <v>884</v>
      </c>
      <c r="AK291" s="43" t="s">
        <v>78</v>
      </c>
      <c r="AL291" s="197"/>
      <c r="AM291" s="41" t="s">
        <v>601</v>
      </c>
      <c r="AN291" s="41" t="s">
        <v>602</v>
      </c>
      <c r="AO291" s="24" t="s">
        <v>603</v>
      </c>
      <c r="AP291" s="24" t="s">
        <v>401</v>
      </c>
      <c r="AQ291" s="72"/>
    </row>
    <row r="292" spans="1:43" s="42" customFormat="1" ht="114" hidden="1" customHeight="1">
      <c r="A292" s="38" t="s">
        <v>395</v>
      </c>
      <c r="B292" s="39" t="s">
        <v>396</v>
      </c>
      <c r="C292" s="39">
        <v>329</v>
      </c>
      <c r="D292" s="22" t="s">
        <v>877</v>
      </c>
      <c r="E292" s="22" t="s">
        <v>885</v>
      </c>
      <c r="F292" s="23">
        <v>44713</v>
      </c>
      <c r="G292" s="23">
        <v>44895</v>
      </c>
      <c r="H292" s="211"/>
      <c r="I292" s="37">
        <v>0.05</v>
      </c>
      <c r="J292" s="37"/>
      <c r="K292" s="37"/>
      <c r="L292" s="37"/>
      <c r="M292" s="37"/>
      <c r="N292" s="37"/>
      <c r="O292" s="37"/>
      <c r="P292" s="37"/>
      <c r="Q292" s="37"/>
      <c r="R292" s="37"/>
      <c r="S292" s="37"/>
      <c r="T292" s="37">
        <v>0.5</v>
      </c>
      <c r="U292" s="37"/>
      <c r="V292" s="37"/>
      <c r="W292" s="37"/>
      <c r="X292" s="37"/>
      <c r="Y292" s="37"/>
      <c r="Z292" s="37"/>
      <c r="AA292" s="37"/>
      <c r="AB292" s="37"/>
      <c r="AC292" s="37"/>
      <c r="AD292" s="37">
        <v>0.5</v>
      </c>
      <c r="AE292" s="37"/>
      <c r="AF292" s="37"/>
      <c r="AG292" s="37"/>
      <c r="AH292" s="37">
        <f t="shared" si="15"/>
        <v>1</v>
      </c>
      <c r="AI292" s="40">
        <f t="shared" si="15"/>
        <v>0</v>
      </c>
      <c r="AJ292" s="22" t="s">
        <v>886</v>
      </c>
      <c r="AK292" s="43" t="s">
        <v>78</v>
      </c>
      <c r="AL292" s="197"/>
      <c r="AM292" s="41" t="s">
        <v>601</v>
      </c>
      <c r="AN292" s="41" t="s">
        <v>602</v>
      </c>
      <c r="AO292" s="24" t="s">
        <v>603</v>
      </c>
      <c r="AP292" s="24" t="s">
        <v>401</v>
      </c>
      <c r="AQ292" s="72"/>
    </row>
    <row r="293" spans="1:43" s="42" customFormat="1" ht="86.25" hidden="1">
      <c r="A293" s="38" t="s">
        <v>395</v>
      </c>
      <c r="B293" s="39" t="s">
        <v>396</v>
      </c>
      <c r="C293" s="39">
        <v>329</v>
      </c>
      <c r="D293" s="51" t="s">
        <v>716</v>
      </c>
      <c r="E293" s="52" t="s">
        <v>717</v>
      </c>
      <c r="F293" s="47">
        <v>44713</v>
      </c>
      <c r="G293" s="63" t="s">
        <v>718</v>
      </c>
      <c r="H293" s="211"/>
      <c r="I293" s="64">
        <v>0.05</v>
      </c>
      <c r="J293" s="63" t="s">
        <v>686</v>
      </c>
      <c r="K293" s="63" t="s">
        <v>686</v>
      </c>
      <c r="L293" s="63" t="s">
        <v>686</v>
      </c>
      <c r="M293" s="63" t="s">
        <v>686</v>
      </c>
      <c r="N293" s="63" t="s">
        <v>686</v>
      </c>
      <c r="O293" s="63" t="s">
        <v>686</v>
      </c>
      <c r="P293" s="63" t="s">
        <v>686</v>
      </c>
      <c r="Q293" s="63" t="s">
        <v>686</v>
      </c>
      <c r="R293" s="63" t="s">
        <v>686</v>
      </c>
      <c r="S293" s="63" t="s">
        <v>686</v>
      </c>
      <c r="T293" s="64">
        <v>1</v>
      </c>
      <c r="U293" s="63" t="s">
        <v>686</v>
      </c>
      <c r="V293" s="63" t="s">
        <v>686</v>
      </c>
      <c r="W293" s="63" t="s">
        <v>686</v>
      </c>
      <c r="X293" s="63" t="s">
        <v>686</v>
      </c>
      <c r="Y293" s="63" t="s">
        <v>686</v>
      </c>
      <c r="Z293" s="63" t="s">
        <v>686</v>
      </c>
      <c r="AA293" s="63" t="s">
        <v>686</v>
      </c>
      <c r="AB293" s="63" t="s">
        <v>686</v>
      </c>
      <c r="AC293" s="63" t="s">
        <v>686</v>
      </c>
      <c r="AD293" s="63" t="s">
        <v>686</v>
      </c>
      <c r="AE293" s="63" t="s">
        <v>686</v>
      </c>
      <c r="AF293" s="63" t="s">
        <v>686</v>
      </c>
      <c r="AG293" s="63" t="s">
        <v>686</v>
      </c>
      <c r="AH293" s="64">
        <v>1</v>
      </c>
      <c r="AI293" s="53">
        <v>0</v>
      </c>
      <c r="AJ293" s="55" t="s">
        <v>719</v>
      </c>
      <c r="AK293" s="43" t="s">
        <v>78</v>
      </c>
      <c r="AL293" s="197"/>
      <c r="AM293" s="63" t="s">
        <v>601</v>
      </c>
      <c r="AN293" s="63" t="s">
        <v>602</v>
      </c>
      <c r="AO293" s="63" t="s">
        <v>603</v>
      </c>
      <c r="AP293" s="63" t="s">
        <v>401</v>
      </c>
      <c r="AQ293" s="72"/>
    </row>
    <row r="294" spans="1:43" s="42" customFormat="1" ht="86.25" hidden="1">
      <c r="A294" s="38" t="s">
        <v>395</v>
      </c>
      <c r="B294" s="39" t="s">
        <v>396</v>
      </c>
      <c r="C294" s="39">
        <v>329</v>
      </c>
      <c r="D294" s="51" t="s">
        <v>716</v>
      </c>
      <c r="E294" s="52" t="s">
        <v>720</v>
      </c>
      <c r="F294" s="47">
        <v>44621</v>
      </c>
      <c r="G294" s="47">
        <v>44681</v>
      </c>
      <c r="H294" s="211"/>
      <c r="I294" s="64">
        <v>0.05</v>
      </c>
      <c r="J294" s="63" t="s">
        <v>686</v>
      </c>
      <c r="K294" s="63" t="s">
        <v>686</v>
      </c>
      <c r="L294" s="63" t="s">
        <v>686</v>
      </c>
      <c r="M294" s="63" t="s">
        <v>686</v>
      </c>
      <c r="N294" s="64">
        <v>1</v>
      </c>
      <c r="O294" s="63" t="s">
        <v>686</v>
      </c>
      <c r="P294" s="63" t="s">
        <v>686</v>
      </c>
      <c r="Q294" s="63" t="s">
        <v>686</v>
      </c>
      <c r="R294" s="63" t="s">
        <v>686</v>
      </c>
      <c r="S294" s="63" t="s">
        <v>686</v>
      </c>
      <c r="T294" s="63" t="s">
        <v>686</v>
      </c>
      <c r="U294" s="63" t="s">
        <v>686</v>
      </c>
      <c r="V294" s="63" t="s">
        <v>686</v>
      </c>
      <c r="W294" s="63" t="s">
        <v>686</v>
      </c>
      <c r="X294" s="63" t="s">
        <v>686</v>
      </c>
      <c r="Y294" s="63" t="s">
        <v>686</v>
      </c>
      <c r="Z294" s="63" t="s">
        <v>686</v>
      </c>
      <c r="AA294" s="63" t="s">
        <v>686</v>
      </c>
      <c r="AB294" s="63" t="s">
        <v>686</v>
      </c>
      <c r="AC294" s="63" t="s">
        <v>686</v>
      </c>
      <c r="AD294" s="63" t="s">
        <v>686</v>
      </c>
      <c r="AE294" s="63" t="s">
        <v>686</v>
      </c>
      <c r="AF294" s="63" t="s">
        <v>686</v>
      </c>
      <c r="AG294" s="63" t="s">
        <v>686</v>
      </c>
      <c r="AH294" s="64">
        <v>1</v>
      </c>
      <c r="AI294" s="53">
        <v>0</v>
      </c>
      <c r="AJ294" s="56" t="s">
        <v>721</v>
      </c>
      <c r="AK294" s="43" t="s">
        <v>78</v>
      </c>
      <c r="AL294" s="197"/>
      <c r="AM294" s="57" t="s">
        <v>601</v>
      </c>
      <c r="AN294" s="57" t="s">
        <v>602</v>
      </c>
      <c r="AO294" s="57" t="s">
        <v>603</v>
      </c>
      <c r="AP294" s="57" t="s">
        <v>401</v>
      </c>
      <c r="AQ294" s="72"/>
    </row>
    <row r="295" spans="1:43" s="42" customFormat="1" ht="86.25" hidden="1">
      <c r="A295" s="38" t="s">
        <v>395</v>
      </c>
      <c r="B295" s="39" t="s">
        <v>396</v>
      </c>
      <c r="C295" s="39">
        <v>329</v>
      </c>
      <c r="D295" s="51" t="s">
        <v>716</v>
      </c>
      <c r="E295" s="52" t="s">
        <v>722</v>
      </c>
      <c r="F295" s="47">
        <v>44621</v>
      </c>
      <c r="G295" s="47">
        <v>44926</v>
      </c>
      <c r="H295" s="211"/>
      <c r="I295" s="64">
        <v>0.05</v>
      </c>
      <c r="J295" s="63" t="s">
        <v>686</v>
      </c>
      <c r="K295" s="63" t="s">
        <v>686</v>
      </c>
      <c r="L295" s="63" t="s">
        <v>686</v>
      </c>
      <c r="M295" s="63" t="s">
        <v>686</v>
      </c>
      <c r="N295" s="64">
        <v>0.25</v>
      </c>
      <c r="O295" s="63" t="s">
        <v>686</v>
      </c>
      <c r="P295" s="63" t="s">
        <v>686</v>
      </c>
      <c r="Q295" s="63" t="s">
        <v>686</v>
      </c>
      <c r="R295" s="63" t="s">
        <v>686</v>
      </c>
      <c r="S295" s="63" t="s">
        <v>686</v>
      </c>
      <c r="T295" s="64">
        <v>0.25</v>
      </c>
      <c r="U295" s="63" t="s">
        <v>686</v>
      </c>
      <c r="V295" s="63" t="s">
        <v>686</v>
      </c>
      <c r="W295" s="63" t="s">
        <v>686</v>
      </c>
      <c r="X295" s="63" t="s">
        <v>686</v>
      </c>
      <c r="Y295" s="63" t="s">
        <v>686</v>
      </c>
      <c r="Z295" s="64">
        <v>0.25</v>
      </c>
      <c r="AA295" s="63" t="s">
        <v>686</v>
      </c>
      <c r="AB295" s="63" t="s">
        <v>686</v>
      </c>
      <c r="AC295" s="63" t="s">
        <v>686</v>
      </c>
      <c r="AD295" s="63" t="s">
        <v>686</v>
      </c>
      <c r="AE295" s="63" t="s">
        <v>686</v>
      </c>
      <c r="AF295" s="64">
        <v>0.25</v>
      </c>
      <c r="AG295" s="63" t="s">
        <v>686</v>
      </c>
      <c r="AH295" s="64">
        <v>1</v>
      </c>
      <c r="AI295" s="53">
        <v>0</v>
      </c>
      <c r="AJ295" s="56" t="s">
        <v>721</v>
      </c>
      <c r="AK295" s="43" t="s">
        <v>78</v>
      </c>
      <c r="AL295" s="197"/>
      <c r="AM295" s="57" t="s">
        <v>601</v>
      </c>
      <c r="AN295" s="57" t="s">
        <v>602</v>
      </c>
      <c r="AO295" s="57" t="s">
        <v>603</v>
      </c>
      <c r="AP295" s="57" t="s">
        <v>401</v>
      </c>
      <c r="AQ295" s="72"/>
    </row>
    <row r="296" spans="1:43" s="42" customFormat="1" ht="106.5" hidden="1" customHeight="1">
      <c r="A296" s="38" t="s">
        <v>395</v>
      </c>
      <c r="B296" s="39" t="s">
        <v>396</v>
      </c>
      <c r="C296" s="39">
        <v>329</v>
      </c>
      <c r="D296" s="51" t="s">
        <v>716</v>
      </c>
      <c r="E296" s="52" t="s">
        <v>723</v>
      </c>
      <c r="F296" s="47">
        <v>44713</v>
      </c>
      <c r="G296" s="47">
        <v>44926</v>
      </c>
      <c r="H296" s="211"/>
      <c r="I296" s="64">
        <v>0.05</v>
      </c>
      <c r="J296" s="63" t="s">
        <v>686</v>
      </c>
      <c r="K296" s="63" t="s">
        <v>686</v>
      </c>
      <c r="L296" s="63" t="s">
        <v>686</v>
      </c>
      <c r="M296" s="63" t="s">
        <v>686</v>
      </c>
      <c r="N296" s="63" t="s">
        <v>686</v>
      </c>
      <c r="O296" s="63" t="s">
        <v>686</v>
      </c>
      <c r="P296" s="63" t="s">
        <v>686</v>
      </c>
      <c r="Q296" s="63" t="s">
        <v>686</v>
      </c>
      <c r="R296" s="63" t="s">
        <v>686</v>
      </c>
      <c r="S296" s="63" t="s">
        <v>686</v>
      </c>
      <c r="T296" s="64">
        <v>0.5</v>
      </c>
      <c r="U296" s="63" t="s">
        <v>686</v>
      </c>
      <c r="V296" s="63" t="s">
        <v>686</v>
      </c>
      <c r="W296" s="63" t="s">
        <v>686</v>
      </c>
      <c r="X296" s="63" t="s">
        <v>686</v>
      </c>
      <c r="Y296" s="63" t="s">
        <v>686</v>
      </c>
      <c r="Z296" s="63" t="s">
        <v>686</v>
      </c>
      <c r="AA296" s="63" t="s">
        <v>686</v>
      </c>
      <c r="AB296" s="63" t="s">
        <v>686</v>
      </c>
      <c r="AC296" s="63" t="s">
        <v>686</v>
      </c>
      <c r="AD296" s="64">
        <v>0.5</v>
      </c>
      <c r="AE296" s="63" t="s">
        <v>686</v>
      </c>
      <c r="AF296" s="64"/>
      <c r="AG296" s="63" t="s">
        <v>686</v>
      </c>
      <c r="AH296" s="64">
        <v>1</v>
      </c>
      <c r="AI296" s="53">
        <v>0</v>
      </c>
      <c r="AJ296" s="56" t="s">
        <v>724</v>
      </c>
      <c r="AK296" s="43" t="s">
        <v>78</v>
      </c>
      <c r="AL296" s="197"/>
      <c r="AM296" s="57" t="s">
        <v>601</v>
      </c>
      <c r="AN296" s="57" t="s">
        <v>602</v>
      </c>
      <c r="AO296" s="57" t="s">
        <v>603</v>
      </c>
      <c r="AP296" s="57" t="s">
        <v>401</v>
      </c>
      <c r="AQ296" s="72"/>
    </row>
    <row r="297" spans="1:43" s="42" customFormat="1" ht="103.5" hidden="1" customHeight="1">
      <c r="A297" s="38" t="s">
        <v>395</v>
      </c>
      <c r="B297" s="39" t="s">
        <v>396</v>
      </c>
      <c r="C297" s="39">
        <v>329</v>
      </c>
      <c r="D297" s="22" t="s">
        <v>690</v>
      </c>
      <c r="E297" s="22" t="s">
        <v>725</v>
      </c>
      <c r="F297" s="23">
        <v>44713</v>
      </c>
      <c r="G297" s="23">
        <v>44926</v>
      </c>
      <c r="H297" s="212"/>
      <c r="I297" s="37">
        <v>0.05</v>
      </c>
      <c r="J297" s="37"/>
      <c r="K297" s="37"/>
      <c r="L297" s="37"/>
      <c r="M297" s="37"/>
      <c r="N297" s="37"/>
      <c r="O297" s="37"/>
      <c r="P297" s="37"/>
      <c r="Q297" s="37"/>
      <c r="R297" s="37"/>
      <c r="S297" s="37"/>
      <c r="T297" s="37">
        <v>0.5</v>
      </c>
      <c r="U297" s="37"/>
      <c r="V297" s="37"/>
      <c r="W297" s="37"/>
      <c r="X297" s="37"/>
      <c r="Y297" s="37"/>
      <c r="Z297" s="37"/>
      <c r="AA297" s="37"/>
      <c r="AB297" s="37"/>
      <c r="AC297" s="37"/>
      <c r="AD297" s="37">
        <v>0.5</v>
      </c>
      <c r="AE297" s="37"/>
      <c r="AF297" s="37"/>
      <c r="AG297" s="37"/>
      <c r="AH297" s="37">
        <f t="shared" ref="AH297:AI312" si="16">+J297+L297+N297+P297+R297+T297+V297+X297+Z297+AB297+AD297+AF297</f>
        <v>1</v>
      </c>
      <c r="AI297" s="40">
        <f t="shared" si="16"/>
        <v>0</v>
      </c>
      <c r="AJ297" s="22" t="s">
        <v>726</v>
      </c>
      <c r="AK297" s="43" t="s">
        <v>78</v>
      </c>
      <c r="AL297" s="198"/>
      <c r="AM297" s="41" t="s">
        <v>601</v>
      </c>
      <c r="AN297" s="41" t="s">
        <v>602</v>
      </c>
      <c r="AO297" s="24" t="s">
        <v>603</v>
      </c>
      <c r="AP297" s="24" t="s">
        <v>401</v>
      </c>
      <c r="AQ297" s="72"/>
    </row>
    <row r="298" spans="1:43" s="42" customFormat="1" ht="105.75" hidden="1" customHeight="1">
      <c r="A298" s="38" t="s">
        <v>37</v>
      </c>
      <c r="B298" s="39" t="s">
        <v>422</v>
      </c>
      <c r="C298" s="39">
        <v>415</v>
      </c>
      <c r="D298" s="22" t="s">
        <v>727</v>
      </c>
      <c r="E298" s="22" t="s">
        <v>728</v>
      </c>
      <c r="F298" s="23">
        <v>44621</v>
      </c>
      <c r="G298" s="23">
        <v>44651</v>
      </c>
      <c r="H298" s="173">
        <f>SUM(I298:I301)</f>
        <v>1</v>
      </c>
      <c r="I298" s="37">
        <v>0.2</v>
      </c>
      <c r="J298" s="37"/>
      <c r="K298" s="37"/>
      <c r="L298" s="37"/>
      <c r="M298" s="37"/>
      <c r="N298" s="37">
        <v>1</v>
      </c>
      <c r="O298" s="37"/>
      <c r="P298" s="37"/>
      <c r="Q298" s="37"/>
      <c r="R298" s="37"/>
      <c r="S298" s="37"/>
      <c r="T298" s="37"/>
      <c r="U298" s="37"/>
      <c r="V298" s="37"/>
      <c r="W298" s="37"/>
      <c r="X298" s="37"/>
      <c r="Y298" s="37"/>
      <c r="Z298" s="37"/>
      <c r="AA298" s="37"/>
      <c r="AB298" s="37"/>
      <c r="AC298" s="37"/>
      <c r="AD298" s="37"/>
      <c r="AE298" s="37"/>
      <c r="AF298" s="37"/>
      <c r="AG298" s="37"/>
      <c r="AH298" s="37">
        <f t="shared" si="16"/>
        <v>1</v>
      </c>
      <c r="AI298" s="40">
        <f t="shared" si="16"/>
        <v>0</v>
      </c>
      <c r="AJ298" s="22" t="s">
        <v>729</v>
      </c>
      <c r="AK298" s="43" t="s">
        <v>78</v>
      </c>
      <c r="AL298" s="43" t="s">
        <v>78</v>
      </c>
      <c r="AM298" s="41" t="s">
        <v>601</v>
      </c>
      <c r="AN298" s="41" t="s">
        <v>602</v>
      </c>
      <c r="AO298" s="24" t="s">
        <v>603</v>
      </c>
      <c r="AP298" s="24" t="s">
        <v>401</v>
      </c>
      <c r="AQ298" s="72"/>
    </row>
    <row r="299" spans="1:43" s="42" customFormat="1" ht="111.75" hidden="1" customHeight="1">
      <c r="A299" s="38" t="s">
        <v>37</v>
      </c>
      <c r="B299" s="39" t="s">
        <v>422</v>
      </c>
      <c r="C299" s="39">
        <v>415</v>
      </c>
      <c r="D299" s="22" t="s">
        <v>727</v>
      </c>
      <c r="E299" s="22" t="s">
        <v>730</v>
      </c>
      <c r="F299" s="23">
        <v>44713</v>
      </c>
      <c r="G299" s="23">
        <v>44926</v>
      </c>
      <c r="H299" s="173"/>
      <c r="I299" s="37">
        <v>0.2</v>
      </c>
      <c r="J299" s="37"/>
      <c r="K299" s="37"/>
      <c r="L299" s="37"/>
      <c r="M299" s="37"/>
      <c r="N299" s="37"/>
      <c r="O299" s="37"/>
      <c r="P299" s="37"/>
      <c r="Q299" s="37"/>
      <c r="R299" s="37"/>
      <c r="S299" s="37"/>
      <c r="T299" s="37">
        <v>0.5</v>
      </c>
      <c r="U299" s="37"/>
      <c r="V299" s="37"/>
      <c r="W299" s="37"/>
      <c r="X299" s="37"/>
      <c r="Y299" s="37"/>
      <c r="Z299" s="37"/>
      <c r="AA299" s="37"/>
      <c r="AB299" s="37"/>
      <c r="AC299" s="37"/>
      <c r="AD299" s="37">
        <v>0.5</v>
      </c>
      <c r="AE299" s="37"/>
      <c r="AF299" s="37"/>
      <c r="AG299" s="37"/>
      <c r="AH299" s="37">
        <f t="shared" si="16"/>
        <v>1</v>
      </c>
      <c r="AI299" s="40">
        <f t="shared" si="16"/>
        <v>0</v>
      </c>
      <c r="AJ299" s="22" t="s">
        <v>731</v>
      </c>
      <c r="AK299" s="43" t="s">
        <v>78</v>
      </c>
      <c r="AL299" s="43" t="s">
        <v>78</v>
      </c>
      <c r="AM299" s="41" t="s">
        <v>601</v>
      </c>
      <c r="AN299" s="41" t="s">
        <v>602</v>
      </c>
      <c r="AO299" s="24" t="s">
        <v>603</v>
      </c>
      <c r="AP299" s="24" t="s">
        <v>401</v>
      </c>
      <c r="AQ299" s="72"/>
    </row>
    <row r="300" spans="1:43" s="42" customFormat="1" ht="108" hidden="1" customHeight="1">
      <c r="A300" s="38" t="s">
        <v>37</v>
      </c>
      <c r="B300" s="39" t="s">
        <v>422</v>
      </c>
      <c r="C300" s="39">
        <v>415</v>
      </c>
      <c r="D300" s="22" t="s">
        <v>727</v>
      </c>
      <c r="E300" s="22" t="s">
        <v>732</v>
      </c>
      <c r="F300" s="23">
        <v>44621</v>
      </c>
      <c r="G300" s="23">
        <v>44926</v>
      </c>
      <c r="H300" s="173"/>
      <c r="I300" s="37">
        <v>0.3</v>
      </c>
      <c r="J300" s="37"/>
      <c r="K300" s="37"/>
      <c r="L300" s="37"/>
      <c r="M300" s="37"/>
      <c r="N300" s="37">
        <v>0.25</v>
      </c>
      <c r="O300" s="37"/>
      <c r="P300" s="37"/>
      <c r="Q300" s="37"/>
      <c r="R300" s="37"/>
      <c r="S300" s="37"/>
      <c r="T300" s="37">
        <v>0.25</v>
      </c>
      <c r="U300" s="37"/>
      <c r="V300" s="37"/>
      <c r="W300" s="37"/>
      <c r="X300" s="37"/>
      <c r="Y300" s="37"/>
      <c r="Z300" s="37">
        <v>0.25</v>
      </c>
      <c r="AA300" s="37"/>
      <c r="AB300" s="37"/>
      <c r="AC300" s="37"/>
      <c r="AD300" s="37">
        <v>0.25</v>
      </c>
      <c r="AE300" s="37"/>
      <c r="AF300" s="37"/>
      <c r="AG300" s="37"/>
      <c r="AH300" s="37">
        <f t="shared" si="16"/>
        <v>1</v>
      </c>
      <c r="AI300" s="40">
        <f t="shared" si="16"/>
        <v>0</v>
      </c>
      <c r="AJ300" s="22" t="s">
        <v>733</v>
      </c>
      <c r="AK300" s="43" t="s">
        <v>78</v>
      </c>
      <c r="AL300" s="43" t="s">
        <v>78</v>
      </c>
      <c r="AM300" s="41" t="s">
        <v>601</v>
      </c>
      <c r="AN300" s="41" t="s">
        <v>602</v>
      </c>
      <c r="AO300" s="24" t="s">
        <v>603</v>
      </c>
      <c r="AP300" s="24" t="s">
        <v>401</v>
      </c>
      <c r="AQ300" s="72"/>
    </row>
    <row r="301" spans="1:43" s="42" customFormat="1" ht="115.5" hidden="1" customHeight="1">
      <c r="A301" s="38" t="s">
        <v>37</v>
      </c>
      <c r="B301" s="39" t="s">
        <v>422</v>
      </c>
      <c r="C301" s="39">
        <v>415</v>
      </c>
      <c r="D301" s="22" t="s">
        <v>727</v>
      </c>
      <c r="E301" s="22" t="s">
        <v>734</v>
      </c>
      <c r="F301" s="23">
        <v>44621</v>
      </c>
      <c r="G301" s="23">
        <v>44926</v>
      </c>
      <c r="H301" s="173"/>
      <c r="I301" s="37">
        <v>0.3</v>
      </c>
      <c r="J301" s="37"/>
      <c r="K301" s="37"/>
      <c r="L301" s="37"/>
      <c r="M301" s="37"/>
      <c r="N301" s="37">
        <v>0.25</v>
      </c>
      <c r="O301" s="37"/>
      <c r="P301" s="37"/>
      <c r="Q301" s="37"/>
      <c r="R301" s="37"/>
      <c r="S301" s="37"/>
      <c r="T301" s="37">
        <v>0.25</v>
      </c>
      <c r="U301" s="37"/>
      <c r="V301" s="37"/>
      <c r="W301" s="37"/>
      <c r="X301" s="37"/>
      <c r="Y301" s="37"/>
      <c r="Z301" s="37">
        <v>0.25</v>
      </c>
      <c r="AA301" s="37"/>
      <c r="AB301" s="37"/>
      <c r="AC301" s="37"/>
      <c r="AD301" s="37"/>
      <c r="AE301" s="37"/>
      <c r="AF301" s="37">
        <v>0.25</v>
      </c>
      <c r="AG301" s="37"/>
      <c r="AH301" s="37">
        <f t="shared" si="16"/>
        <v>1</v>
      </c>
      <c r="AI301" s="40">
        <f t="shared" si="16"/>
        <v>0</v>
      </c>
      <c r="AJ301" s="22" t="s">
        <v>735</v>
      </c>
      <c r="AK301" s="43" t="s">
        <v>78</v>
      </c>
      <c r="AL301" s="43" t="s">
        <v>78</v>
      </c>
      <c r="AM301" s="41" t="s">
        <v>601</v>
      </c>
      <c r="AN301" s="41" t="s">
        <v>602</v>
      </c>
      <c r="AO301" s="24" t="s">
        <v>603</v>
      </c>
      <c r="AP301" s="24" t="s">
        <v>401</v>
      </c>
      <c r="AQ301" s="72"/>
    </row>
    <row r="302" spans="1:43" s="42" customFormat="1" ht="120" hidden="1" customHeight="1">
      <c r="A302" s="38" t="s">
        <v>37</v>
      </c>
      <c r="B302" s="39" t="s">
        <v>422</v>
      </c>
      <c r="C302" s="39">
        <v>415</v>
      </c>
      <c r="D302" s="22" t="s">
        <v>736</v>
      </c>
      <c r="E302" s="22" t="s">
        <v>737</v>
      </c>
      <c r="F302" s="23">
        <v>44562</v>
      </c>
      <c r="G302" s="23">
        <v>44926</v>
      </c>
      <c r="H302" s="173">
        <f>SUM(I302:I304)</f>
        <v>1</v>
      </c>
      <c r="I302" s="37">
        <v>0.6</v>
      </c>
      <c r="J302" s="37">
        <v>8.3333333333333343E-2</v>
      </c>
      <c r="K302" s="37"/>
      <c r="L302" s="37">
        <v>8.3333333333333343E-2</v>
      </c>
      <c r="M302" s="37"/>
      <c r="N302" s="37">
        <v>8.3333333333333343E-2</v>
      </c>
      <c r="O302" s="37"/>
      <c r="P302" s="37">
        <v>8.3333333333333343E-2</v>
      </c>
      <c r="Q302" s="37"/>
      <c r="R302" s="37">
        <v>8.3333333333333343E-2</v>
      </c>
      <c r="S302" s="37"/>
      <c r="T302" s="37">
        <v>8.3333333333333343E-2</v>
      </c>
      <c r="U302" s="37"/>
      <c r="V302" s="37">
        <v>8.3333333333333343E-2</v>
      </c>
      <c r="W302" s="37"/>
      <c r="X302" s="37">
        <v>8.3333333333333343E-2</v>
      </c>
      <c r="Y302" s="37"/>
      <c r="Z302" s="37">
        <v>8.3333333333333343E-2</v>
      </c>
      <c r="AA302" s="37"/>
      <c r="AB302" s="37">
        <v>8.3333333333333343E-2</v>
      </c>
      <c r="AC302" s="37"/>
      <c r="AD302" s="37">
        <v>8.3333333333333343E-2</v>
      </c>
      <c r="AE302" s="37"/>
      <c r="AF302" s="37">
        <v>8.3333333333333343E-2</v>
      </c>
      <c r="AG302" s="37"/>
      <c r="AH302" s="37">
        <f t="shared" si="16"/>
        <v>1.0000000000000002</v>
      </c>
      <c r="AI302" s="40">
        <f t="shared" si="16"/>
        <v>0</v>
      </c>
      <c r="AJ302" s="22" t="s">
        <v>738</v>
      </c>
      <c r="AK302" s="43" t="s">
        <v>78</v>
      </c>
      <c r="AL302" s="43" t="s">
        <v>78</v>
      </c>
      <c r="AM302" s="41" t="s">
        <v>601</v>
      </c>
      <c r="AN302" s="41" t="s">
        <v>602</v>
      </c>
      <c r="AO302" s="24" t="s">
        <v>603</v>
      </c>
      <c r="AP302" s="24" t="s">
        <v>401</v>
      </c>
      <c r="AQ302" s="72"/>
    </row>
    <row r="303" spans="1:43" s="42" customFormat="1" ht="120" hidden="1" customHeight="1">
      <c r="A303" s="38" t="s">
        <v>37</v>
      </c>
      <c r="B303" s="39" t="s">
        <v>422</v>
      </c>
      <c r="C303" s="39">
        <v>415</v>
      </c>
      <c r="D303" s="22" t="s">
        <v>736</v>
      </c>
      <c r="E303" s="22" t="s">
        <v>739</v>
      </c>
      <c r="F303" s="23">
        <v>44713</v>
      </c>
      <c r="G303" s="23">
        <v>44926</v>
      </c>
      <c r="H303" s="173"/>
      <c r="I303" s="37">
        <v>0.25</v>
      </c>
      <c r="J303" s="37"/>
      <c r="K303" s="37"/>
      <c r="L303" s="37"/>
      <c r="M303" s="37"/>
      <c r="N303" s="37"/>
      <c r="O303" s="37"/>
      <c r="P303" s="37"/>
      <c r="Q303" s="37"/>
      <c r="R303" s="37"/>
      <c r="S303" s="37"/>
      <c r="T303" s="37">
        <v>0.5</v>
      </c>
      <c r="U303" s="37"/>
      <c r="V303" s="37"/>
      <c r="W303" s="37"/>
      <c r="X303" s="37"/>
      <c r="Y303" s="37"/>
      <c r="Z303" s="37"/>
      <c r="AA303" s="37"/>
      <c r="AB303" s="37"/>
      <c r="AC303" s="37"/>
      <c r="AD303" s="37">
        <v>0.5</v>
      </c>
      <c r="AE303" s="37"/>
      <c r="AF303" s="37"/>
      <c r="AG303" s="37"/>
      <c r="AH303" s="37">
        <f t="shared" si="16"/>
        <v>1</v>
      </c>
      <c r="AI303" s="40">
        <f t="shared" si="16"/>
        <v>0</v>
      </c>
      <c r="AJ303" s="22" t="s">
        <v>740</v>
      </c>
      <c r="AK303" s="43" t="s">
        <v>78</v>
      </c>
      <c r="AL303" s="43" t="s">
        <v>78</v>
      </c>
      <c r="AM303" s="41" t="s">
        <v>601</v>
      </c>
      <c r="AN303" s="41" t="s">
        <v>602</v>
      </c>
      <c r="AO303" s="24" t="s">
        <v>603</v>
      </c>
      <c r="AP303" s="24" t="s">
        <v>401</v>
      </c>
      <c r="AQ303" s="72"/>
    </row>
    <row r="304" spans="1:43" s="42" customFormat="1" ht="128.25" hidden="1" customHeight="1">
      <c r="A304" s="38" t="s">
        <v>37</v>
      </c>
      <c r="B304" s="39" t="s">
        <v>422</v>
      </c>
      <c r="C304" s="39">
        <v>415</v>
      </c>
      <c r="D304" s="22" t="s">
        <v>736</v>
      </c>
      <c r="E304" s="22" t="s">
        <v>741</v>
      </c>
      <c r="F304" s="23">
        <v>44713</v>
      </c>
      <c r="G304" s="23">
        <v>44926</v>
      </c>
      <c r="H304" s="173"/>
      <c r="I304" s="37">
        <v>0.15</v>
      </c>
      <c r="J304" s="37"/>
      <c r="K304" s="37"/>
      <c r="L304" s="37"/>
      <c r="M304" s="37"/>
      <c r="N304" s="37"/>
      <c r="O304" s="37"/>
      <c r="P304" s="37"/>
      <c r="Q304" s="37"/>
      <c r="R304" s="37"/>
      <c r="S304" s="37"/>
      <c r="T304" s="37">
        <v>0.5</v>
      </c>
      <c r="U304" s="37"/>
      <c r="V304" s="37"/>
      <c r="W304" s="37"/>
      <c r="X304" s="37"/>
      <c r="Y304" s="37"/>
      <c r="Z304" s="37"/>
      <c r="AA304" s="37"/>
      <c r="AB304" s="37"/>
      <c r="AC304" s="37"/>
      <c r="AD304" s="37">
        <v>0.5</v>
      </c>
      <c r="AE304" s="37"/>
      <c r="AF304" s="37"/>
      <c r="AG304" s="37"/>
      <c r="AH304" s="37">
        <f t="shared" si="16"/>
        <v>1</v>
      </c>
      <c r="AI304" s="40">
        <f t="shared" si="16"/>
        <v>0</v>
      </c>
      <c r="AJ304" s="22" t="s">
        <v>742</v>
      </c>
      <c r="AK304" s="43" t="s">
        <v>78</v>
      </c>
      <c r="AL304" s="43" t="s">
        <v>78</v>
      </c>
      <c r="AM304" s="41" t="s">
        <v>601</v>
      </c>
      <c r="AN304" s="41" t="s">
        <v>602</v>
      </c>
      <c r="AO304" s="24" t="s">
        <v>603</v>
      </c>
      <c r="AP304" s="24" t="s">
        <v>401</v>
      </c>
      <c r="AQ304" s="72"/>
    </row>
    <row r="305" spans="1:43" s="42" customFormat="1" ht="142.5" hidden="1" customHeight="1">
      <c r="A305" s="38" t="s">
        <v>37</v>
      </c>
      <c r="B305" s="39" t="s">
        <v>422</v>
      </c>
      <c r="C305" s="39">
        <v>415</v>
      </c>
      <c r="D305" s="22" t="s">
        <v>743</v>
      </c>
      <c r="E305" s="22" t="s">
        <v>744</v>
      </c>
      <c r="F305" s="23">
        <v>44621</v>
      </c>
      <c r="G305" s="23">
        <v>44926</v>
      </c>
      <c r="H305" s="173">
        <f>SUM(I305:I308)</f>
        <v>1</v>
      </c>
      <c r="I305" s="37">
        <v>0.15</v>
      </c>
      <c r="J305" s="37"/>
      <c r="K305" s="37"/>
      <c r="L305" s="37"/>
      <c r="M305" s="37"/>
      <c r="N305" s="37">
        <v>0.25</v>
      </c>
      <c r="O305" s="37"/>
      <c r="P305" s="37"/>
      <c r="Q305" s="37"/>
      <c r="R305" s="37"/>
      <c r="S305" s="37"/>
      <c r="T305" s="37">
        <v>0.25</v>
      </c>
      <c r="U305" s="37"/>
      <c r="V305" s="37"/>
      <c r="W305" s="37"/>
      <c r="X305" s="37"/>
      <c r="Y305" s="37"/>
      <c r="Z305" s="37">
        <v>0.25</v>
      </c>
      <c r="AA305" s="37"/>
      <c r="AB305" s="37"/>
      <c r="AC305" s="37"/>
      <c r="AD305" s="37">
        <v>0.25</v>
      </c>
      <c r="AE305" s="37"/>
      <c r="AF305" s="37"/>
      <c r="AG305" s="37"/>
      <c r="AH305" s="37">
        <f t="shared" si="16"/>
        <v>1</v>
      </c>
      <c r="AI305" s="40">
        <f t="shared" si="16"/>
        <v>0</v>
      </c>
      <c r="AJ305" s="22" t="s">
        <v>745</v>
      </c>
      <c r="AK305" s="43" t="s">
        <v>78</v>
      </c>
      <c r="AL305" s="43" t="s">
        <v>78</v>
      </c>
      <c r="AM305" s="41" t="s">
        <v>601</v>
      </c>
      <c r="AN305" s="41" t="s">
        <v>602</v>
      </c>
      <c r="AO305" s="24" t="s">
        <v>603</v>
      </c>
      <c r="AP305" s="24" t="s">
        <v>401</v>
      </c>
      <c r="AQ305" s="72"/>
    </row>
    <row r="306" spans="1:43" s="42" customFormat="1" ht="142.5" hidden="1" customHeight="1">
      <c r="A306" s="38" t="s">
        <v>37</v>
      </c>
      <c r="B306" s="39" t="s">
        <v>422</v>
      </c>
      <c r="C306" s="39">
        <v>415</v>
      </c>
      <c r="D306" s="22" t="s">
        <v>743</v>
      </c>
      <c r="E306" s="22" t="s">
        <v>887</v>
      </c>
      <c r="F306" s="23">
        <v>44621</v>
      </c>
      <c r="G306" s="23">
        <v>44926</v>
      </c>
      <c r="H306" s="173"/>
      <c r="I306" s="37">
        <v>0.35</v>
      </c>
      <c r="J306" s="37"/>
      <c r="K306" s="37"/>
      <c r="L306" s="37"/>
      <c r="M306" s="37"/>
      <c r="N306" s="37">
        <v>0.25</v>
      </c>
      <c r="O306" s="37"/>
      <c r="P306" s="37"/>
      <c r="Q306" s="37"/>
      <c r="R306" s="37"/>
      <c r="S306" s="37"/>
      <c r="T306" s="37">
        <v>0.25</v>
      </c>
      <c r="U306" s="37"/>
      <c r="V306" s="37"/>
      <c r="W306" s="37"/>
      <c r="X306" s="37"/>
      <c r="Y306" s="37"/>
      <c r="Z306" s="37">
        <v>0.25</v>
      </c>
      <c r="AA306" s="37"/>
      <c r="AB306" s="37"/>
      <c r="AC306" s="37"/>
      <c r="AD306" s="37">
        <v>0.25</v>
      </c>
      <c r="AE306" s="37"/>
      <c r="AF306" s="37"/>
      <c r="AG306" s="37"/>
      <c r="AH306" s="37">
        <f t="shared" si="16"/>
        <v>1</v>
      </c>
      <c r="AI306" s="40">
        <f t="shared" si="16"/>
        <v>0</v>
      </c>
      <c r="AJ306" s="22" t="s">
        <v>747</v>
      </c>
      <c r="AK306" s="43" t="s">
        <v>78</v>
      </c>
      <c r="AL306" s="43" t="s">
        <v>78</v>
      </c>
      <c r="AM306" s="41" t="s">
        <v>601</v>
      </c>
      <c r="AN306" s="41" t="s">
        <v>602</v>
      </c>
      <c r="AO306" s="24" t="s">
        <v>603</v>
      </c>
      <c r="AP306" s="24" t="s">
        <v>401</v>
      </c>
      <c r="AQ306" s="72"/>
    </row>
    <row r="307" spans="1:43" s="42" customFormat="1" ht="142.5" hidden="1" customHeight="1">
      <c r="A307" s="38" t="s">
        <v>37</v>
      </c>
      <c r="B307" s="39" t="s">
        <v>422</v>
      </c>
      <c r="C307" s="39">
        <v>415</v>
      </c>
      <c r="D307" s="22" t="s">
        <v>743</v>
      </c>
      <c r="E307" s="22" t="s">
        <v>904</v>
      </c>
      <c r="F307" s="23">
        <v>44621</v>
      </c>
      <c r="G307" s="23">
        <v>44926</v>
      </c>
      <c r="H307" s="173"/>
      <c r="I307" s="37">
        <v>0.35</v>
      </c>
      <c r="J307" s="37"/>
      <c r="K307" s="37"/>
      <c r="L307" s="37"/>
      <c r="M307" s="37"/>
      <c r="N307" s="37">
        <v>0.25</v>
      </c>
      <c r="O307" s="37"/>
      <c r="P307" s="37"/>
      <c r="Q307" s="37"/>
      <c r="R307" s="37"/>
      <c r="S307" s="37"/>
      <c r="T307" s="37">
        <v>0.25</v>
      </c>
      <c r="U307" s="37"/>
      <c r="V307" s="37"/>
      <c r="W307" s="37"/>
      <c r="X307" s="37"/>
      <c r="Y307" s="37"/>
      <c r="Z307" s="37">
        <v>0.25</v>
      </c>
      <c r="AA307" s="37"/>
      <c r="AB307" s="37"/>
      <c r="AC307" s="37"/>
      <c r="AD307" s="37">
        <v>0.25</v>
      </c>
      <c r="AE307" s="37"/>
      <c r="AF307" s="37"/>
      <c r="AG307" s="37"/>
      <c r="AH307" s="37">
        <f t="shared" si="16"/>
        <v>1</v>
      </c>
      <c r="AI307" s="40">
        <f t="shared" si="16"/>
        <v>0</v>
      </c>
      <c r="AJ307" s="22" t="s">
        <v>888</v>
      </c>
      <c r="AK307" s="43" t="s">
        <v>78</v>
      </c>
      <c r="AL307" s="43" t="s">
        <v>78</v>
      </c>
      <c r="AM307" s="41" t="s">
        <v>601</v>
      </c>
      <c r="AN307" s="41" t="s">
        <v>602</v>
      </c>
      <c r="AO307" s="24" t="s">
        <v>603</v>
      </c>
      <c r="AP307" s="24" t="s">
        <v>401</v>
      </c>
      <c r="AQ307" s="72"/>
    </row>
    <row r="308" spans="1:43" s="42" customFormat="1" ht="140.25" hidden="1" customHeight="1">
      <c r="A308" s="38" t="s">
        <v>37</v>
      </c>
      <c r="B308" s="39" t="s">
        <v>422</v>
      </c>
      <c r="C308" s="39">
        <v>423</v>
      </c>
      <c r="D308" s="22" t="s">
        <v>743</v>
      </c>
      <c r="E308" s="22" t="s">
        <v>890</v>
      </c>
      <c r="F308" s="23">
        <v>44866</v>
      </c>
      <c r="G308" s="23">
        <v>44895</v>
      </c>
      <c r="H308" s="173"/>
      <c r="I308" s="37">
        <v>0.15</v>
      </c>
      <c r="J308" s="37"/>
      <c r="K308" s="37"/>
      <c r="L308" s="37"/>
      <c r="M308" s="37"/>
      <c r="N308" s="37"/>
      <c r="O308" s="37"/>
      <c r="P308" s="37"/>
      <c r="Q308" s="37"/>
      <c r="R308" s="37"/>
      <c r="S308" s="37"/>
      <c r="T308" s="37"/>
      <c r="U308" s="37"/>
      <c r="V308" s="37"/>
      <c r="W308" s="37"/>
      <c r="X308" s="37"/>
      <c r="Y308" s="37"/>
      <c r="Z308" s="37"/>
      <c r="AA308" s="37"/>
      <c r="AB308" s="37"/>
      <c r="AC308" s="37"/>
      <c r="AD308" s="37">
        <v>1</v>
      </c>
      <c r="AE308" s="37"/>
      <c r="AF308" s="37"/>
      <c r="AG308" s="37"/>
      <c r="AH308" s="37">
        <f t="shared" si="16"/>
        <v>1</v>
      </c>
      <c r="AI308" s="40">
        <f t="shared" si="16"/>
        <v>0</v>
      </c>
      <c r="AJ308" s="22" t="s">
        <v>891</v>
      </c>
      <c r="AK308" s="43" t="s">
        <v>78</v>
      </c>
      <c r="AL308" s="43" t="s">
        <v>78</v>
      </c>
      <c r="AM308" s="41" t="s">
        <v>601</v>
      </c>
      <c r="AN308" s="41" t="s">
        <v>602</v>
      </c>
      <c r="AO308" s="24" t="s">
        <v>603</v>
      </c>
      <c r="AP308" s="24" t="s">
        <v>401</v>
      </c>
      <c r="AQ308" s="72"/>
    </row>
    <row r="309" spans="1:43" s="42" customFormat="1" ht="125.25" hidden="1" customHeight="1">
      <c r="A309" s="38" t="s">
        <v>37</v>
      </c>
      <c r="B309" s="39" t="s">
        <v>422</v>
      </c>
      <c r="C309" s="39">
        <v>424</v>
      </c>
      <c r="D309" s="22" t="s">
        <v>752</v>
      </c>
      <c r="E309" s="22" t="s">
        <v>753</v>
      </c>
      <c r="F309" s="23">
        <v>44713</v>
      </c>
      <c r="G309" s="23">
        <v>44926</v>
      </c>
      <c r="H309" s="173">
        <f>SUM(I309:I312)</f>
        <v>1</v>
      </c>
      <c r="I309" s="37">
        <v>0.1</v>
      </c>
      <c r="J309" s="37"/>
      <c r="K309" s="37"/>
      <c r="L309" s="37"/>
      <c r="M309" s="37"/>
      <c r="N309" s="37"/>
      <c r="O309" s="37"/>
      <c r="P309" s="37"/>
      <c r="Q309" s="37"/>
      <c r="R309" s="37"/>
      <c r="S309" s="37"/>
      <c r="T309" s="37">
        <v>0.5</v>
      </c>
      <c r="U309" s="37"/>
      <c r="V309" s="37"/>
      <c r="W309" s="37"/>
      <c r="X309" s="37"/>
      <c r="Y309" s="37"/>
      <c r="Z309" s="37"/>
      <c r="AA309" s="37"/>
      <c r="AB309" s="37"/>
      <c r="AC309" s="37"/>
      <c r="AD309" s="37">
        <v>0.5</v>
      </c>
      <c r="AE309" s="37"/>
      <c r="AF309" s="37"/>
      <c r="AG309" s="37"/>
      <c r="AH309" s="37">
        <f t="shared" si="16"/>
        <v>1</v>
      </c>
      <c r="AI309" s="40">
        <f t="shared" si="16"/>
        <v>0</v>
      </c>
      <c r="AJ309" s="22" t="s">
        <v>754</v>
      </c>
      <c r="AK309" s="43" t="s">
        <v>78</v>
      </c>
      <c r="AL309" s="43" t="s">
        <v>78</v>
      </c>
      <c r="AM309" s="41" t="s">
        <v>601</v>
      </c>
      <c r="AN309" s="41" t="s">
        <v>602</v>
      </c>
      <c r="AO309" s="24" t="s">
        <v>603</v>
      </c>
      <c r="AP309" s="24" t="s">
        <v>401</v>
      </c>
      <c r="AQ309" s="72"/>
    </row>
    <row r="310" spans="1:43" s="42" customFormat="1" ht="117" hidden="1" customHeight="1">
      <c r="A310" s="38" t="s">
        <v>37</v>
      </c>
      <c r="B310" s="39" t="s">
        <v>422</v>
      </c>
      <c r="C310" s="39">
        <v>424</v>
      </c>
      <c r="D310" s="22" t="s">
        <v>752</v>
      </c>
      <c r="E310" s="22" t="s">
        <v>755</v>
      </c>
      <c r="F310" s="23">
        <v>44593</v>
      </c>
      <c r="G310" s="23">
        <v>44895</v>
      </c>
      <c r="H310" s="173"/>
      <c r="I310" s="37">
        <v>0.4</v>
      </c>
      <c r="J310" s="37"/>
      <c r="K310" s="37"/>
      <c r="L310" s="37">
        <v>0.1</v>
      </c>
      <c r="M310" s="37"/>
      <c r="N310" s="37">
        <v>0.1</v>
      </c>
      <c r="O310" s="37"/>
      <c r="P310" s="37">
        <v>0.1</v>
      </c>
      <c r="Q310" s="37"/>
      <c r="R310" s="37">
        <v>0.1</v>
      </c>
      <c r="S310" s="37"/>
      <c r="T310" s="37">
        <v>0.1</v>
      </c>
      <c r="U310" s="37"/>
      <c r="V310" s="37">
        <v>0.1</v>
      </c>
      <c r="W310" s="37"/>
      <c r="X310" s="37">
        <v>0.1</v>
      </c>
      <c r="Y310" s="37"/>
      <c r="Z310" s="37">
        <v>0.1</v>
      </c>
      <c r="AA310" s="37"/>
      <c r="AB310" s="37">
        <v>0.1</v>
      </c>
      <c r="AC310" s="37"/>
      <c r="AD310" s="37">
        <v>0.1</v>
      </c>
      <c r="AE310" s="37"/>
      <c r="AF310" s="37"/>
      <c r="AG310" s="37"/>
      <c r="AH310" s="37">
        <f t="shared" si="16"/>
        <v>0.99999999999999989</v>
      </c>
      <c r="AI310" s="40">
        <f t="shared" si="16"/>
        <v>0</v>
      </c>
      <c r="AJ310" s="22" t="s">
        <v>756</v>
      </c>
      <c r="AK310" s="43" t="s">
        <v>78</v>
      </c>
      <c r="AL310" s="43" t="s">
        <v>78</v>
      </c>
      <c r="AM310" s="41" t="s">
        <v>601</v>
      </c>
      <c r="AN310" s="41" t="s">
        <v>602</v>
      </c>
      <c r="AO310" s="24" t="s">
        <v>603</v>
      </c>
      <c r="AP310" s="24" t="s">
        <v>401</v>
      </c>
      <c r="AQ310" s="72"/>
    </row>
    <row r="311" spans="1:43" s="42" customFormat="1" ht="105.75" hidden="1" customHeight="1">
      <c r="A311" s="38" t="s">
        <v>37</v>
      </c>
      <c r="B311" s="39" t="s">
        <v>422</v>
      </c>
      <c r="C311" s="39">
        <v>424</v>
      </c>
      <c r="D311" s="22" t="s">
        <v>752</v>
      </c>
      <c r="E311" s="22" t="s">
        <v>757</v>
      </c>
      <c r="F311" s="23">
        <v>44713</v>
      </c>
      <c r="G311" s="23">
        <v>44926</v>
      </c>
      <c r="H311" s="173"/>
      <c r="I311" s="37">
        <v>0.3</v>
      </c>
      <c r="J311" s="37"/>
      <c r="K311" s="37"/>
      <c r="L311" s="37"/>
      <c r="M311" s="37"/>
      <c r="N311" s="37"/>
      <c r="O311" s="37"/>
      <c r="P311" s="37"/>
      <c r="Q311" s="37"/>
      <c r="R311" s="37"/>
      <c r="S311" s="37"/>
      <c r="T311" s="37">
        <v>0.5</v>
      </c>
      <c r="U311" s="37"/>
      <c r="V311" s="37"/>
      <c r="W311" s="37"/>
      <c r="X311" s="37"/>
      <c r="Y311" s="37"/>
      <c r="Z311" s="37"/>
      <c r="AA311" s="37"/>
      <c r="AB311" s="37"/>
      <c r="AC311" s="37"/>
      <c r="AD311" s="37">
        <v>0.5</v>
      </c>
      <c r="AE311" s="37"/>
      <c r="AF311" s="37"/>
      <c r="AG311" s="37"/>
      <c r="AH311" s="37">
        <f t="shared" si="16"/>
        <v>1</v>
      </c>
      <c r="AI311" s="40">
        <f t="shared" si="16"/>
        <v>0</v>
      </c>
      <c r="AJ311" s="22" t="s">
        <v>758</v>
      </c>
      <c r="AK311" s="43" t="s">
        <v>78</v>
      </c>
      <c r="AL311" s="43" t="s">
        <v>78</v>
      </c>
      <c r="AM311" s="41" t="s">
        <v>601</v>
      </c>
      <c r="AN311" s="41" t="s">
        <v>602</v>
      </c>
      <c r="AO311" s="24" t="s">
        <v>603</v>
      </c>
      <c r="AP311" s="24" t="s">
        <v>401</v>
      </c>
      <c r="AQ311" s="72"/>
    </row>
    <row r="312" spans="1:43" s="42" customFormat="1" ht="139.5" hidden="1" customHeight="1">
      <c r="A312" s="38" t="s">
        <v>37</v>
      </c>
      <c r="B312" s="39" t="s">
        <v>422</v>
      </c>
      <c r="C312" s="39">
        <v>424</v>
      </c>
      <c r="D312" s="22" t="s">
        <v>759</v>
      </c>
      <c r="E312" s="22" t="s">
        <v>892</v>
      </c>
      <c r="F312" s="23">
        <v>44713</v>
      </c>
      <c r="G312" s="23">
        <v>44926</v>
      </c>
      <c r="H312" s="173"/>
      <c r="I312" s="37">
        <v>0.2</v>
      </c>
      <c r="J312" s="37"/>
      <c r="K312" s="37"/>
      <c r="L312" s="37"/>
      <c r="M312" s="37"/>
      <c r="N312" s="37"/>
      <c r="O312" s="37"/>
      <c r="P312" s="37"/>
      <c r="Q312" s="37"/>
      <c r="R312" s="37"/>
      <c r="S312" s="37"/>
      <c r="T312" s="37">
        <v>0.5</v>
      </c>
      <c r="U312" s="37"/>
      <c r="V312" s="37"/>
      <c r="W312" s="37"/>
      <c r="X312" s="37"/>
      <c r="Y312" s="37"/>
      <c r="Z312" s="37"/>
      <c r="AA312" s="37"/>
      <c r="AB312" s="37"/>
      <c r="AC312" s="37"/>
      <c r="AD312" s="37">
        <v>0.5</v>
      </c>
      <c r="AE312" s="37"/>
      <c r="AF312" s="37"/>
      <c r="AG312" s="37"/>
      <c r="AH312" s="37">
        <f t="shared" si="16"/>
        <v>1</v>
      </c>
      <c r="AI312" s="40">
        <f t="shared" si="16"/>
        <v>0</v>
      </c>
      <c r="AJ312" s="22" t="s">
        <v>761</v>
      </c>
      <c r="AK312" s="43" t="s">
        <v>78</v>
      </c>
      <c r="AL312" s="43" t="s">
        <v>78</v>
      </c>
      <c r="AM312" s="41" t="s">
        <v>601</v>
      </c>
      <c r="AN312" s="41" t="s">
        <v>602</v>
      </c>
      <c r="AO312" s="24" t="s">
        <v>603</v>
      </c>
      <c r="AP312" s="24" t="s">
        <v>401</v>
      </c>
      <c r="AQ312" s="72"/>
    </row>
    <row r="313" spans="1:43" s="42" customFormat="1" ht="42.75" hidden="1">
      <c r="A313" s="38" t="s">
        <v>37</v>
      </c>
      <c r="B313" s="39" t="s">
        <v>422</v>
      </c>
      <c r="C313" s="39">
        <v>422</v>
      </c>
      <c r="D313" s="51" t="s">
        <v>762</v>
      </c>
      <c r="E313" s="52" t="s">
        <v>763</v>
      </c>
      <c r="F313" s="47">
        <v>44621</v>
      </c>
      <c r="G313" s="47">
        <v>44925</v>
      </c>
      <c r="H313" s="218">
        <v>1</v>
      </c>
      <c r="I313" s="64">
        <v>0.4</v>
      </c>
      <c r="J313" s="63" t="s">
        <v>686</v>
      </c>
      <c r="K313" s="63" t="s">
        <v>686</v>
      </c>
      <c r="L313" s="63" t="s">
        <v>686</v>
      </c>
      <c r="M313" s="63" t="s">
        <v>686</v>
      </c>
      <c r="N313" s="64">
        <v>0.25</v>
      </c>
      <c r="O313" s="63" t="s">
        <v>686</v>
      </c>
      <c r="P313" s="63" t="s">
        <v>686</v>
      </c>
      <c r="Q313" s="63" t="s">
        <v>686</v>
      </c>
      <c r="R313" s="63" t="s">
        <v>686</v>
      </c>
      <c r="S313" s="63" t="s">
        <v>686</v>
      </c>
      <c r="T313" s="64">
        <v>0.25</v>
      </c>
      <c r="U313" s="63" t="s">
        <v>686</v>
      </c>
      <c r="V313" s="63" t="s">
        <v>686</v>
      </c>
      <c r="W313" s="63" t="s">
        <v>686</v>
      </c>
      <c r="X313" s="63" t="s">
        <v>686</v>
      </c>
      <c r="Y313" s="63" t="s">
        <v>686</v>
      </c>
      <c r="Z313" s="64">
        <v>0.25</v>
      </c>
      <c r="AA313" s="63" t="s">
        <v>686</v>
      </c>
      <c r="AB313" s="63" t="s">
        <v>686</v>
      </c>
      <c r="AC313" s="63" t="s">
        <v>686</v>
      </c>
      <c r="AD313" s="63" t="s">
        <v>686</v>
      </c>
      <c r="AE313" s="63" t="s">
        <v>686</v>
      </c>
      <c r="AF313" s="64">
        <v>0.25</v>
      </c>
      <c r="AG313" s="63" t="s">
        <v>686</v>
      </c>
      <c r="AH313" s="64">
        <f>AF313+Z313+T313+N313</f>
        <v>1</v>
      </c>
      <c r="AI313" s="40">
        <v>0</v>
      </c>
      <c r="AJ313" s="52" t="s">
        <v>764</v>
      </c>
      <c r="AK313" s="219">
        <v>20639</v>
      </c>
      <c r="AL313" s="215">
        <v>1750624640</v>
      </c>
      <c r="AM313" s="63" t="s">
        <v>765</v>
      </c>
      <c r="AN313" s="63" t="s">
        <v>766</v>
      </c>
      <c r="AO313" s="63" t="s">
        <v>767</v>
      </c>
      <c r="AP313" s="63" t="s">
        <v>768</v>
      </c>
      <c r="AQ313" s="72"/>
    </row>
    <row r="314" spans="1:43" s="42" customFormat="1" ht="142.5" hidden="1">
      <c r="A314" s="38" t="s">
        <v>37</v>
      </c>
      <c r="B314" s="39" t="s">
        <v>422</v>
      </c>
      <c r="C314" s="39">
        <v>422</v>
      </c>
      <c r="D314" s="51" t="s">
        <v>762</v>
      </c>
      <c r="E314" s="52" t="s">
        <v>769</v>
      </c>
      <c r="F314" s="47">
        <v>44562</v>
      </c>
      <c r="G314" s="47">
        <v>44925</v>
      </c>
      <c r="H314" s="218"/>
      <c r="I314" s="64">
        <v>0.4</v>
      </c>
      <c r="J314" s="64">
        <v>0.08</v>
      </c>
      <c r="K314" s="64" t="s">
        <v>686</v>
      </c>
      <c r="L314" s="64">
        <v>0.08</v>
      </c>
      <c r="M314" s="64" t="s">
        <v>686</v>
      </c>
      <c r="N314" s="64">
        <v>0.08</v>
      </c>
      <c r="O314" s="64" t="s">
        <v>686</v>
      </c>
      <c r="P314" s="64">
        <v>0.08</v>
      </c>
      <c r="Q314" s="64" t="s">
        <v>686</v>
      </c>
      <c r="R314" s="64">
        <v>0.08</v>
      </c>
      <c r="S314" s="64" t="s">
        <v>686</v>
      </c>
      <c r="T314" s="64">
        <v>0.08</v>
      </c>
      <c r="U314" s="64" t="s">
        <v>686</v>
      </c>
      <c r="V314" s="64">
        <v>0.08</v>
      </c>
      <c r="W314" s="64" t="s">
        <v>686</v>
      </c>
      <c r="X314" s="64">
        <v>0.08</v>
      </c>
      <c r="Y314" s="64" t="s">
        <v>686</v>
      </c>
      <c r="Z314" s="64">
        <v>0.09</v>
      </c>
      <c r="AA314" s="64" t="s">
        <v>686</v>
      </c>
      <c r="AB314" s="64">
        <v>0.09</v>
      </c>
      <c r="AC314" s="64" t="s">
        <v>686</v>
      </c>
      <c r="AD314" s="64">
        <v>0.09</v>
      </c>
      <c r="AE314" s="64" t="s">
        <v>686</v>
      </c>
      <c r="AF314" s="64">
        <v>0.09</v>
      </c>
      <c r="AG314" s="64" t="s">
        <v>686</v>
      </c>
      <c r="AH314" s="64">
        <f>+J314+L314+N314+P314+R314+T314+V314+X314+Z314+AB314+AD314+AF314</f>
        <v>0.99999999999999989</v>
      </c>
      <c r="AI314" s="40">
        <v>0</v>
      </c>
      <c r="AJ314" s="52" t="s">
        <v>770</v>
      </c>
      <c r="AK314" s="220"/>
      <c r="AL314" s="216"/>
      <c r="AM314" s="63" t="s">
        <v>765</v>
      </c>
      <c r="AN314" s="63" t="s">
        <v>766</v>
      </c>
      <c r="AO314" s="63" t="s">
        <v>767</v>
      </c>
      <c r="AP314" s="63" t="s">
        <v>768</v>
      </c>
      <c r="AQ314" s="72"/>
    </row>
    <row r="315" spans="1:43" s="42" customFormat="1" ht="42.75" hidden="1">
      <c r="A315" s="38" t="s">
        <v>37</v>
      </c>
      <c r="B315" s="39" t="s">
        <v>422</v>
      </c>
      <c r="C315" s="39">
        <v>422</v>
      </c>
      <c r="D315" s="51" t="s">
        <v>762</v>
      </c>
      <c r="E315" s="52" t="s">
        <v>771</v>
      </c>
      <c r="F315" s="47">
        <v>44713</v>
      </c>
      <c r="G315" s="47">
        <v>44925</v>
      </c>
      <c r="H315" s="218"/>
      <c r="I315" s="64">
        <v>0.2</v>
      </c>
      <c r="J315" s="63" t="s">
        <v>686</v>
      </c>
      <c r="K315" s="63" t="s">
        <v>686</v>
      </c>
      <c r="L315" s="63" t="s">
        <v>686</v>
      </c>
      <c r="M315" s="63" t="s">
        <v>686</v>
      </c>
      <c r="N315" s="63" t="s">
        <v>686</v>
      </c>
      <c r="O315" s="63" t="s">
        <v>686</v>
      </c>
      <c r="P315" s="63" t="s">
        <v>686</v>
      </c>
      <c r="Q315" s="63" t="s">
        <v>686</v>
      </c>
      <c r="R315" s="63" t="s">
        <v>686</v>
      </c>
      <c r="S315" s="63" t="s">
        <v>686</v>
      </c>
      <c r="T315" s="64">
        <v>0.5</v>
      </c>
      <c r="U315" s="63" t="s">
        <v>686</v>
      </c>
      <c r="V315" s="63" t="s">
        <v>686</v>
      </c>
      <c r="W315" s="63" t="s">
        <v>686</v>
      </c>
      <c r="X315" s="63" t="s">
        <v>686</v>
      </c>
      <c r="Y315" s="63" t="s">
        <v>686</v>
      </c>
      <c r="Z315" s="63" t="s">
        <v>686</v>
      </c>
      <c r="AA315" s="63" t="s">
        <v>686</v>
      </c>
      <c r="AB315" s="63" t="s">
        <v>686</v>
      </c>
      <c r="AC315" s="63" t="s">
        <v>686</v>
      </c>
      <c r="AD315" s="63" t="s">
        <v>686</v>
      </c>
      <c r="AE315" s="63" t="s">
        <v>686</v>
      </c>
      <c r="AF315" s="64">
        <v>0.5</v>
      </c>
      <c r="AG315" s="63" t="s">
        <v>686</v>
      </c>
      <c r="AH315" s="64">
        <v>1</v>
      </c>
      <c r="AI315" s="40">
        <v>0</v>
      </c>
      <c r="AJ315" s="52" t="s">
        <v>772</v>
      </c>
      <c r="AK315" s="220"/>
      <c r="AL315" s="217"/>
      <c r="AM315" s="63" t="s">
        <v>765</v>
      </c>
      <c r="AN315" s="63" t="s">
        <v>766</v>
      </c>
      <c r="AO315" s="63" t="s">
        <v>767</v>
      </c>
      <c r="AP315" s="63" t="s">
        <v>768</v>
      </c>
      <c r="AQ315" s="72"/>
    </row>
    <row r="316" spans="1:43" s="42" customFormat="1" ht="69" hidden="1" customHeight="1">
      <c r="A316" s="38" t="s">
        <v>37</v>
      </c>
      <c r="B316" s="39" t="s">
        <v>422</v>
      </c>
      <c r="C316" s="39">
        <v>423</v>
      </c>
      <c r="D316" s="51" t="s">
        <v>773</v>
      </c>
      <c r="E316" s="52" t="s">
        <v>774</v>
      </c>
      <c r="F316" s="47">
        <v>44621</v>
      </c>
      <c r="G316" s="47">
        <v>44925</v>
      </c>
      <c r="H316" s="173">
        <f>+I316+I317+I318+I319+I322+I320+I321+I323+I324</f>
        <v>0.99999999999999989</v>
      </c>
      <c r="I316" s="64">
        <v>0.05</v>
      </c>
      <c r="J316" s="63" t="s">
        <v>686</v>
      </c>
      <c r="K316" s="63" t="s">
        <v>686</v>
      </c>
      <c r="L316" s="63" t="s">
        <v>686</v>
      </c>
      <c r="M316" s="63" t="s">
        <v>686</v>
      </c>
      <c r="N316" s="64">
        <v>0.25</v>
      </c>
      <c r="O316" s="63" t="s">
        <v>686</v>
      </c>
      <c r="P316" s="63" t="s">
        <v>686</v>
      </c>
      <c r="Q316" s="63" t="s">
        <v>686</v>
      </c>
      <c r="R316" s="64">
        <v>0.25</v>
      </c>
      <c r="S316" s="63" t="s">
        <v>686</v>
      </c>
      <c r="T316" s="63" t="s">
        <v>686</v>
      </c>
      <c r="U316" s="63" t="s">
        <v>686</v>
      </c>
      <c r="V316" s="63" t="s">
        <v>686</v>
      </c>
      <c r="W316" s="63" t="s">
        <v>686</v>
      </c>
      <c r="X316" s="64">
        <v>0.25</v>
      </c>
      <c r="Y316" s="63" t="s">
        <v>686</v>
      </c>
      <c r="Z316" s="63" t="s">
        <v>686</v>
      </c>
      <c r="AA316" s="63" t="s">
        <v>686</v>
      </c>
      <c r="AB316" s="64">
        <v>0.25</v>
      </c>
      <c r="AC316" s="64"/>
      <c r="AD316" s="63" t="s">
        <v>686</v>
      </c>
      <c r="AE316" s="63" t="s">
        <v>686</v>
      </c>
      <c r="AF316" s="63" t="s">
        <v>686</v>
      </c>
      <c r="AG316" s="63" t="s">
        <v>686</v>
      </c>
      <c r="AH316" s="64">
        <f>+N316+R316+X316+AB316</f>
        <v>1</v>
      </c>
      <c r="AI316" s="40">
        <v>0</v>
      </c>
      <c r="AJ316" s="52" t="s">
        <v>775</v>
      </c>
      <c r="AK316" s="201">
        <v>1</v>
      </c>
      <c r="AL316" s="196">
        <v>668524360</v>
      </c>
      <c r="AM316" s="41" t="s">
        <v>765</v>
      </c>
      <c r="AN316" s="41" t="s">
        <v>776</v>
      </c>
      <c r="AO316" s="41" t="s">
        <v>767</v>
      </c>
      <c r="AP316" s="24" t="s">
        <v>768</v>
      </c>
      <c r="AQ316" s="72"/>
    </row>
    <row r="317" spans="1:43" s="42" customFormat="1" ht="42.75" hidden="1">
      <c r="A317" s="38" t="s">
        <v>37</v>
      </c>
      <c r="B317" s="39" t="s">
        <v>422</v>
      </c>
      <c r="C317" s="39">
        <v>423</v>
      </c>
      <c r="D317" s="51" t="s">
        <v>773</v>
      </c>
      <c r="E317" s="52" t="s">
        <v>777</v>
      </c>
      <c r="F317" s="47">
        <v>44593</v>
      </c>
      <c r="G317" s="47">
        <v>44895</v>
      </c>
      <c r="H317" s="173"/>
      <c r="I317" s="64">
        <v>0.15</v>
      </c>
      <c r="J317" s="63" t="s">
        <v>686</v>
      </c>
      <c r="K317" s="63" t="s">
        <v>686</v>
      </c>
      <c r="L317" s="64">
        <v>0.04</v>
      </c>
      <c r="M317" s="63" t="s">
        <v>686</v>
      </c>
      <c r="N317" s="64">
        <v>0.1</v>
      </c>
      <c r="O317" s="63" t="s">
        <v>686</v>
      </c>
      <c r="P317" s="64">
        <v>0.2</v>
      </c>
      <c r="Q317" s="63" t="s">
        <v>686</v>
      </c>
      <c r="R317" s="64">
        <v>0.03</v>
      </c>
      <c r="S317" s="63" t="s">
        <v>686</v>
      </c>
      <c r="T317" s="64">
        <v>0.1</v>
      </c>
      <c r="U317" s="63" t="s">
        <v>686</v>
      </c>
      <c r="V317" s="64">
        <v>0.2</v>
      </c>
      <c r="W317" s="63" t="s">
        <v>686</v>
      </c>
      <c r="X317" s="64">
        <v>0.03</v>
      </c>
      <c r="Y317" s="63" t="s">
        <v>686</v>
      </c>
      <c r="Z317" s="64">
        <v>0.03</v>
      </c>
      <c r="AA317" s="63" t="s">
        <v>686</v>
      </c>
      <c r="AB317" s="64">
        <v>0.09</v>
      </c>
      <c r="AC317" s="63" t="s">
        <v>686</v>
      </c>
      <c r="AD317" s="64">
        <v>0.18</v>
      </c>
      <c r="AE317" s="63" t="s">
        <v>686</v>
      </c>
      <c r="AF317" s="63" t="s">
        <v>686</v>
      </c>
      <c r="AG317" s="63" t="s">
        <v>686</v>
      </c>
      <c r="AH317" s="64">
        <f>+L317+N317+P317+R317+T317+V317+X317+Z317+AB317+AD317</f>
        <v>1</v>
      </c>
      <c r="AI317" s="40">
        <v>0</v>
      </c>
      <c r="AJ317" s="52" t="s">
        <v>778</v>
      </c>
      <c r="AK317" s="201"/>
      <c r="AL317" s="197"/>
      <c r="AM317" s="41" t="s">
        <v>765</v>
      </c>
      <c r="AN317" s="41" t="s">
        <v>776</v>
      </c>
      <c r="AO317" s="41" t="s">
        <v>767</v>
      </c>
      <c r="AP317" s="24" t="s">
        <v>768</v>
      </c>
      <c r="AQ317" s="72"/>
    </row>
    <row r="318" spans="1:43" s="42" customFormat="1" ht="42.75" hidden="1">
      <c r="A318" s="38" t="s">
        <v>37</v>
      </c>
      <c r="B318" s="39" t="s">
        <v>422</v>
      </c>
      <c r="C318" s="39">
        <v>423</v>
      </c>
      <c r="D318" s="51" t="s">
        <v>773</v>
      </c>
      <c r="E318" s="52" t="s">
        <v>779</v>
      </c>
      <c r="F318" s="47">
        <v>44593</v>
      </c>
      <c r="G318" s="47">
        <v>44864</v>
      </c>
      <c r="H318" s="173"/>
      <c r="I318" s="64">
        <v>0.05</v>
      </c>
      <c r="J318" s="63" t="s">
        <v>686</v>
      </c>
      <c r="K318" s="63" t="s">
        <v>686</v>
      </c>
      <c r="L318" s="64">
        <v>0.05</v>
      </c>
      <c r="M318" s="63" t="s">
        <v>686</v>
      </c>
      <c r="N318" s="64">
        <v>0.1</v>
      </c>
      <c r="O318" s="63" t="s">
        <v>686</v>
      </c>
      <c r="P318" s="64">
        <v>0.1</v>
      </c>
      <c r="Q318" s="63" t="s">
        <v>686</v>
      </c>
      <c r="R318" s="64">
        <v>0.25</v>
      </c>
      <c r="S318" s="63" t="s">
        <v>686</v>
      </c>
      <c r="T318" s="64">
        <v>0.05</v>
      </c>
      <c r="U318" s="63" t="s">
        <v>686</v>
      </c>
      <c r="V318" s="64">
        <v>0.1</v>
      </c>
      <c r="W318" s="63" t="s">
        <v>686</v>
      </c>
      <c r="X318" s="64">
        <v>0.1</v>
      </c>
      <c r="Y318" s="63" t="s">
        <v>686</v>
      </c>
      <c r="Z318" s="64">
        <v>0.1</v>
      </c>
      <c r="AA318" s="63" t="s">
        <v>686</v>
      </c>
      <c r="AB318" s="64">
        <v>0.15</v>
      </c>
      <c r="AC318" s="63" t="s">
        <v>686</v>
      </c>
      <c r="AD318" s="63" t="s">
        <v>686</v>
      </c>
      <c r="AE318" s="63" t="s">
        <v>686</v>
      </c>
      <c r="AF318" s="63" t="s">
        <v>686</v>
      </c>
      <c r="AG318" s="63" t="s">
        <v>686</v>
      </c>
      <c r="AH318" s="64">
        <f>+L318+N318+P318+R318+T318+V318+X318+Z318+AB318</f>
        <v>1</v>
      </c>
      <c r="AI318" s="40">
        <v>0</v>
      </c>
      <c r="AJ318" s="52" t="s">
        <v>780</v>
      </c>
      <c r="AK318" s="201"/>
      <c r="AL318" s="197"/>
      <c r="AM318" s="41" t="s">
        <v>765</v>
      </c>
      <c r="AN318" s="41" t="s">
        <v>776</v>
      </c>
      <c r="AO318" s="41" t="s">
        <v>767</v>
      </c>
      <c r="AP318" s="24" t="s">
        <v>768</v>
      </c>
      <c r="AQ318" s="72"/>
    </row>
    <row r="319" spans="1:43" s="42" customFormat="1" ht="71.25" hidden="1" customHeight="1">
      <c r="A319" s="38" t="s">
        <v>37</v>
      </c>
      <c r="B319" s="39" t="s">
        <v>422</v>
      </c>
      <c r="C319" s="39">
        <v>423</v>
      </c>
      <c r="D319" s="51" t="s">
        <v>773</v>
      </c>
      <c r="E319" s="52" t="s">
        <v>781</v>
      </c>
      <c r="F319" s="47">
        <v>44652</v>
      </c>
      <c r="G319" s="47">
        <v>44772</v>
      </c>
      <c r="H319" s="173"/>
      <c r="I319" s="64">
        <v>0.05</v>
      </c>
      <c r="J319" s="63" t="s">
        <v>686</v>
      </c>
      <c r="K319" s="63" t="s">
        <v>686</v>
      </c>
      <c r="L319" s="63" t="s">
        <v>686</v>
      </c>
      <c r="M319" s="63" t="s">
        <v>686</v>
      </c>
      <c r="N319" s="63" t="s">
        <v>686</v>
      </c>
      <c r="O319" s="63" t="s">
        <v>686</v>
      </c>
      <c r="P319" s="64">
        <v>0.25</v>
      </c>
      <c r="Q319" s="63" t="s">
        <v>686</v>
      </c>
      <c r="R319" s="64">
        <v>0.25</v>
      </c>
      <c r="S319" s="63" t="s">
        <v>686</v>
      </c>
      <c r="T319" s="64">
        <v>0.25</v>
      </c>
      <c r="U319" s="63" t="s">
        <v>686</v>
      </c>
      <c r="V319" s="64">
        <v>0.25</v>
      </c>
      <c r="W319" s="63" t="s">
        <v>686</v>
      </c>
      <c r="X319" s="64"/>
      <c r="Y319" s="63" t="s">
        <v>686</v>
      </c>
      <c r="Z319" s="64"/>
      <c r="AA319" s="63" t="s">
        <v>686</v>
      </c>
      <c r="AB319" s="63"/>
      <c r="AC319" s="63" t="s">
        <v>686</v>
      </c>
      <c r="AD319" s="63" t="s">
        <v>686</v>
      </c>
      <c r="AE319" s="63" t="s">
        <v>686</v>
      </c>
      <c r="AF319" s="63" t="s">
        <v>686</v>
      </c>
      <c r="AG319" s="63" t="s">
        <v>686</v>
      </c>
      <c r="AH319" s="64">
        <f>+P319+R319+T319+V319</f>
        <v>1</v>
      </c>
      <c r="AI319" s="40">
        <v>0</v>
      </c>
      <c r="AJ319" s="52" t="s">
        <v>782</v>
      </c>
      <c r="AK319" s="201"/>
      <c r="AL319" s="197"/>
      <c r="AM319" s="41" t="s">
        <v>765</v>
      </c>
      <c r="AN319" s="41" t="s">
        <v>776</v>
      </c>
      <c r="AO319" s="41" t="s">
        <v>767</v>
      </c>
      <c r="AP319" s="24" t="s">
        <v>768</v>
      </c>
      <c r="AQ319" s="72"/>
    </row>
    <row r="320" spans="1:43" s="42" customFormat="1" ht="69.75" hidden="1" customHeight="1">
      <c r="A320" s="38" t="s">
        <v>37</v>
      </c>
      <c r="B320" s="39" t="s">
        <v>422</v>
      </c>
      <c r="C320" s="39">
        <v>423</v>
      </c>
      <c r="D320" s="51" t="s">
        <v>773</v>
      </c>
      <c r="E320" s="52" t="s">
        <v>783</v>
      </c>
      <c r="F320" s="47">
        <v>44774</v>
      </c>
      <c r="G320" s="47">
        <v>44864</v>
      </c>
      <c r="H320" s="173"/>
      <c r="I320" s="64">
        <v>0.2</v>
      </c>
      <c r="J320" s="63" t="s">
        <v>686</v>
      </c>
      <c r="K320" s="63" t="s">
        <v>686</v>
      </c>
      <c r="L320" s="63" t="s">
        <v>686</v>
      </c>
      <c r="M320" s="63" t="s">
        <v>686</v>
      </c>
      <c r="N320" s="63" t="s">
        <v>686</v>
      </c>
      <c r="O320" s="63" t="s">
        <v>686</v>
      </c>
      <c r="P320" s="63" t="s">
        <v>686</v>
      </c>
      <c r="Q320" s="63" t="s">
        <v>686</v>
      </c>
      <c r="R320" s="63" t="s">
        <v>686</v>
      </c>
      <c r="S320" s="63" t="s">
        <v>686</v>
      </c>
      <c r="T320" s="63" t="s">
        <v>686</v>
      </c>
      <c r="U320" s="63" t="s">
        <v>686</v>
      </c>
      <c r="V320" s="63" t="s">
        <v>686</v>
      </c>
      <c r="W320" s="63" t="s">
        <v>686</v>
      </c>
      <c r="X320" s="64">
        <v>0.2</v>
      </c>
      <c r="Y320" s="63" t="s">
        <v>686</v>
      </c>
      <c r="Z320" s="64">
        <v>0.4</v>
      </c>
      <c r="AA320" s="63" t="s">
        <v>686</v>
      </c>
      <c r="AB320" s="64">
        <v>0.4</v>
      </c>
      <c r="AC320" s="63" t="s">
        <v>686</v>
      </c>
      <c r="AD320" s="64"/>
      <c r="AE320" s="63" t="s">
        <v>686</v>
      </c>
      <c r="AF320" s="63" t="s">
        <v>686</v>
      </c>
      <c r="AG320" s="63" t="s">
        <v>686</v>
      </c>
      <c r="AH320" s="64">
        <f>+X320+Z320+AB320</f>
        <v>1</v>
      </c>
      <c r="AI320" s="40">
        <v>0</v>
      </c>
      <c r="AJ320" s="52" t="s">
        <v>784</v>
      </c>
      <c r="AK320" s="201"/>
      <c r="AL320" s="197"/>
      <c r="AM320" s="41" t="s">
        <v>765</v>
      </c>
      <c r="AN320" s="41" t="s">
        <v>776</v>
      </c>
      <c r="AO320" s="41" t="s">
        <v>767</v>
      </c>
      <c r="AP320" s="24" t="s">
        <v>768</v>
      </c>
      <c r="AQ320" s="72"/>
    </row>
    <row r="321" spans="1:43" s="42" customFormat="1" ht="63" hidden="1" customHeight="1">
      <c r="A321" s="38" t="s">
        <v>37</v>
      </c>
      <c r="B321" s="39" t="s">
        <v>422</v>
      </c>
      <c r="C321" s="39">
        <v>423</v>
      </c>
      <c r="D321" s="51" t="s">
        <v>773</v>
      </c>
      <c r="E321" s="52" t="s">
        <v>785</v>
      </c>
      <c r="F321" s="47">
        <v>44593</v>
      </c>
      <c r="G321" s="47">
        <v>44926</v>
      </c>
      <c r="H321" s="173"/>
      <c r="I321" s="64">
        <v>0.15</v>
      </c>
      <c r="J321" s="63" t="s">
        <v>686</v>
      </c>
      <c r="K321" s="63" t="s">
        <v>686</v>
      </c>
      <c r="L321" s="64">
        <v>0.09</v>
      </c>
      <c r="M321" s="63" t="s">
        <v>686</v>
      </c>
      <c r="N321" s="64">
        <v>0.09</v>
      </c>
      <c r="O321" s="63" t="s">
        <v>686</v>
      </c>
      <c r="P321" s="64">
        <v>0.09</v>
      </c>
      <c r="Q321" s="63" t="s">
        <v>686</v>
      </c>
      <c r="R321" s="64">
        <v>0.09</v>
      </c>
      <c r="S321" s="63" t="s">
        <v>686</v>
      </c>
      <c r="T321" s="64">
        <v>0.09</v>
      </c>
      <c r="U321" s="63" t="s">
        <v>686</v>
      </c>
      <c r="V321" s="64">
        <v>0.09</v>
      </c>
      <c r="W321" s="63" t="s">
        <v>686</v>
      </c>
      <c r="X321" s="64">
        <v>0.09</v>
      </c>
      <c r="Y321" s="63" t="s">
        <v>686</v>
      </c>
      <c r="Z321" s="64">
        <v>0.09</v>
      </c>
      <c r="AA321" s="63" t="s">
        <v>686</v>
      </c>
      <c r="AB321" s="64">
        <v>0.09</v>
      </c>
      <c r="AC321" s="63" t="s">
        <v>686</v>
      </c>
      <c r="AD321" s="64">
        <v>0.09</v>
      </c>
      <c r="AE321" s="63" t="s">
        <v>686</v>
      </c>
      <c r="AF321" s="64">
        <v>0.1</v>
      </c>
      <c r="AG321" s="63" t="s">
        <v>686</v>
      </c>
      <c r="AH321" s="64">
        <f>+L321+N321+P321+R321+T321+V321+X321+Z321+AB321+AD321+AF321</f>
        <v>0.99999999999999978</v>
      </c>
      <c r="AI321" s="40">
        <v>0</v>
      </c>
      <c r="AJ321" s="52" t="s">
        <v>786</v>
      </c>
      <c r="AK321" s="201"/>
      <c r="AL321" s="197"/>
      <c r="AM321" s="41" t="s">
        <v>765</v>
      </c>
      <c r="AN321" s="41" t="s">
        <v>776</v>
      </c>
      <c r="AO321" s="41" t="s">
        <v>767</v>
      </c>
      <c r="AP321" s="24" t="s">
        <v>768</v>
      </c>
      <c r="AQ321" s="72"/>
    </row>
    <row r="322" spans="1:43" s="42" customFormat="1" ht="73.5" hidden="1" customHeight="1">
      <c r="A322" s="38" t="s">
        <v>37</v>
      </c>
      <c r="B322" s="39" t="s">
        <v>422</v>
      </c>
      <c r="C322" s="39">
        <v>423</v>
      </c>
      <c r="D322" s="51" t="s">
        <v>773</v>
      </c>
      <c r="E322" s="52" t="s">
        <v>787</v>
      </c>
      <c r="F322" s="47">
        <v>44774</v>
      </c>
      <c r="G322" s="47">
        <v>44803</v>
      </c>
      <c r="H322" s="173"/>
      <c r="I322" s="64">
        <v>0.15</v>
      </c>
      <c r="J322" s="63" t="s">
        <v>686</v>
      </c>
      <c r="K322" s="63" t="s">
        <v>686</v>
      </c>
      <c r="L322" s="63" t="s">
        <v>686</v>
      </c>
      <c r="M322" s="63" t="s">
        <v>686</v>
      </c>
      <c r="N322" s="63" t="s">
        <v>686</v>
      </c>
      <c r="O322" s="63" t="s">
        <v>686</v>
      </c>
      <c r="P322" s="63" t="s">
        <v>686</v>
      </c>
      <c r="Q322" s="63" t="s">
        <v>686</v>
      </c>
      <c r="R322" s="63" t="s">
        <v>686</v>
      </c>
      <c r="S322" s="63" t="s">
        <v>686</v>
      </c>
      <c r="T322" s="63" t="s">
        <v>686</v>
      </c>
      <c r="U322" s="63" t="s">
        <v>686</v>
      </c>
      <c r="V322" s="63" t="s">
        <v>686</v>
      </c>
      <c r="W322" s="63" t="s">
        <v>686</v>
      </c>
      <c r="X322" s="64">
        <v>1</v>
      </c>
      <c r="Y322" s="63" t="s">
        <v>686</v>
      </c>
      <c r="Z322" s="63" t="s">
        <v>686</v>
      </c>
      <c r="AA322" s="63" t="s">
        <v>686</v>
      </c>
      <c r="AB322" s="63" t="s">
        <v>686</v>
      </c>
      <c r="AC322" s="63" t="s">
        <v>686</v>
      </c>
      <c r="AD322" s="63" t="s">
        <v>686</v>
      </c>
      <c r="AE322" s="63" t="s">
        <v>686</v>
      </c>
      <c r="AF322" s="63" t="s">
        <v>686</v>
      </c>
      <c r="AG322" s="63" t="s">
        <v>686</v>
      </c>
      <c r="AH322" s="64">
        <f>+X322</f>
        <v>1</v>
      </c>
      <c r="AI322" s="40">
        <v>0</v>
      </c>
      <c r="AJ322" s="52" t="s">
        <v>788</v>
      </c>
      <c r="AK322" s="201"/>
      <c r="AL322" s="197"/>
      <c r="AM322" s="41" t="s">
        <v>765</v>
      </c>
      <c r="AN322" s="41" t="s">
        <v>776</v>
      </c>
      <c r="AO322" s="41" t="s">
        <v>767</v>
      </c>
      <c r="AP322" s="24" t="s">
        <v>768</v>
      </c>
      <c r="AQ322" s="72"/>
    </row>
    <row r="323" spans="1:43" s="42" customFormat="1" ht="63" hidden="1" customHeight="1">
      <c r="A323" s="38" t="s">
        <v>37</v>
      </c>
      <c r="B323" s="39" t="s">
        <v>422</v>
      </c>
      <c r="C323" s="39">
        <v>423</v>
      </c>
      <c r="D323" s="51" t="s">
        <v>773</v>
      </c>
      <c r="E323" s="52" t="s">
        <v>789</v>
      </c>
      <c r="F323" s="47">
        <v>44896</v>
      </c>
      <c r="G323" s="47">
        <v>44925</v>
      </c>
      <c r="H323" s="173"/>
      <c r="I323" s="64">
        <v>0.1</v>
      </c>
      <c r="J323" s="63" t="s">
        <v>686</v>
      </c>
      <c r="K323" s="63" t="s">
        <v>686</v>
      </c>
      <c r="L323" s="63" t="s">
        <v>686</v>
      </c>
      <c r="M323" s="63" t="s">
        <v>686</v>
      </c>
      <c r="N323" s="63" t="s">
        <v>686</v>
      </c>
      <c r="O323" s="63" t="s">
        <v>686</v>
      </c>
      <c r="P323" s="63" t="s">
        <v>686</v>
      </c>
      <c r="Q323" s="63" t="s">
        <v>686</v>
      </c>
      <c r="R323" s="63" t="s">
        <v>686</v>
      </c>
      <c r="S323" s="63" t="s">
        <v>686</v>
      </c>
      <c r="T323" s="63" t="s">
        <v>686</v>
      </c>
      <c r="U323" s="63" t="s">
        <v>686</v>
      </c>
      <c r="V323" s="63" t="s">
        <v>686</v>
      </c>
      <c r="W323" s="63" t="s">
        <v>686</v>
      </c>
      <c r="X323" s="63" t="s">
        <v>686</v>
      </c>
      <c r="Y323" s="63" t="s">
        <v>686</v>
      </c>
      <c r="Z323" s="63" t="s">
        <v>686</v>
      </c>
      <c r="AA323" s="63" t="s">
        <v>686</v>
      </c>
      <c r="AB323" s="63" t="s">
        <v>686</v>
      </c>
      <c r="AC323" s="63" t="s">
        <v>686</v>
      </c>
      <c r="AD323" s="63" t="s">
        <v>686</v>
      </c>
      <c r="AE323" s="63" t="s">
        <v>686</v>
      </c>
      <c r="AF323" s="64">
        <v>1</v>
      </c>
      <c r="AG323" s="63" t="s">
        <v>686</v>
      </c>
      <c r="AH323" s="64">
        <f>+AF323</f>
        <v>1</v>
      </c>
      <c r="AI323" s="40">
        <v>0</v>
      </c>
      <c r="AJ323" s="52" t="s">
        <v>790</v>
      </c>
      <c r="AK323" s="201"/>
      <c r="AL323" s="197"/>
      <c r="AM323" s="41" t="s">
        <v>765</v>
      </c>
      <c r="AN323" s="41" t="s">
        <v>776</v>
      </c>
      <c r="AO323" s="41" t="s">
        <v>767</v>
      </c>
      <c r="AP323" s="24" t="s">
        <v>768</v>
      </c>
      <c r="AQ323" s="72"/>
    </row>
    <row r="324" spans="1:43" s="42" customFormat="1" ht="71.25" hidden="1">
      <c r="A324" s="38" t="s">
        <v>37</v>
      </c>
      <c r="B324" s="39" t="s">
        <v>422</v>
      </c>
      <c r="C324" s="39">
        <v>423</v>
      </c>
      <c r="D324" s="51" t="s">
        <v>773</v>
      </c>
      <c r="E324" s="52" t="s">
        <v>791</v>
      </c>
      <c r="F324" s="47">
        <v>44593</v>
      </c>
      <c r="G324" s="47">
        <v>44926</v>
      </c>
      <c r="H324" s="173"/>
      <c r="I324" s="64">
        <v>0.1</v>
      </c>
      <c r="J324" s="63" t="s">
        <v>686</v>
      </c>
      <c r="K324" s="63" t="s">
        <v>686</v>
      </c>
      <c r="L324" s="64">
        <v>0.09</v>
      </c>
      <c r="M324" s="63" t="s">
        <v>686</v>
      </c>
      <c r="N324" s="64">
        <v>0.09</v>
      </c>
      <c r="O324" s="63" t="s">
        <v>686</v>
      </c>
      <c r="P324" s="64">
        <v>0.09</v>
      </c>
      <c r="Q324" s="63" t="s">
        <v>686</v>
      </c>
      <c r="R324" s="64">
        <v>0.09</v>
      </c>
      <c r="S324" s="63" t="s">
        <v>686</v>
      </c>
      <c r="T324" s="64">
        <v>0.09</v>
      </c>
      <c r="U324" s="63" t="s">
        <v>686</v>
      </c>
      <c r="V324" s="64">
        <v>0.09</v>
      </c>
      <c r="W324" s="63" t="s">
        <v>686</v>
      </c>
      <c r="X324" s="64">
        <v>0.09</v>
      </c>
      <c r="Y324" s="63" t="s">
        <v>686</v>
      </c>
      <c r="Z324" s="64">
        <v>0.09</v>
      </c>
      <c r="AA324" s="63" t="s">
        <v>686</v>
      </c>
      <c r="AB324" s="64">
        <v>0.09</v>
      </c>
      <c r="AC324" s="63" t="s">
        <v>686</v>
      </c>
      <c r="AD324" s="64">
        <v>0.09</v>
      </c>
      <c r="AE324" s="63" t="s">
        <v>686</v>
      </c>
      <c r="AF324" s="64">
        <v>0.1</v>
      </c>
      <c r="AG324" s="63" t="s">
        <v>686</v>
      </c>
      <c r="AH324" s="64">
        <f>+L324+N324+P324+R324+T324+V324+X324+Z324+AB324+AD324+AF324</f>
        <v>0.99999999999999978</v>
      </c>
      <c r="AI324" s="40">
        <v>0</v>
      </c>
      <c r="AJ324" s="52" t="s">
        <v>792</v>
      </c>
      <c r="AK324" s="201"/>
      <c r="AL324" s="198"/>
      <c r="AM324" s="41" t="s">
        <v>765</v>
      </c>
      <c r="AN324" s="41" t="s">
        <v>776</v>
      </c>
      <c r="AO324" s="41" t="s">
        <v>767</v>
      </c>
      <c r="AP324" s="24" t="s">
        <v>768</v>
      </c>
      <c r="AQ324" s="72"/>
    </row>
    <row r="325" spans="1:43" s="42" customFormat="1" ht="73.5" hidden="1" customHeight="1">
      <c r="A325" s="38" t="s">
        <v>37</v>
      </c>
      <c r="B325" s="39" t="s">
        <v>422</v>
      </c>
      <c r="C325" s="39">
        <v>423</v>
      </c>
      <c r="D325" s="52" t="s">
        <v>793</v>
      </c>
      <c r="E325" s="52" t="s">
        <v>794</v>
      </c>
      <c r="F325" s="47">
        <v>44682</v>
      </c>
      <c r="G325" s="47">
        <v>44773</v>
      </c>
      <c r="H325" s="64">
        <v>1</v>
      </c>
      <c r="I325" s="64">
        <v>0.2</v>
      </c>
      <c r="J325" s="63" t="s">
        <v>686</v>
      </c>
      <c r="K325" s="63" t="s">
        <v>686</v>
      </c>
      <c r="L325" s="63" t="s">
        <v>686</v>
      </c>
      <c r="M325" s="63" t="s">
        <v>686</v>
      </c>
      <c r="N325" s="63" t="s">
        <v>686</v>
      </c>
      <c r="O325" s="63" t="s">
        <v>686</v>
      </c>
      <c r="P325" s="63" t="s">
        <v>686</v>
      </c>
      <c r="Q325" s="63" t="s">
        <v>686</v>
      </c>
      <c r="R325" s="64">
        <v>0.2</v>
      </c>
      <c r="S325" s="63" t="s">
        <v>686</v>
      </c>
      <c r="T325" s="64">
        <v>0.5</v>
      </c>
      <c r="U325" s="63" t="s">
        <v>686</v>
      </c>
      <c r="V325" s="64">
        <v>0.3</v>
      </c>
      <c r="W325" s="63" t="s">
        <v>686</v>
      </c>
      <c r="X325" s="63" t="s">
        <v>686</v>
      </c>
      <c r="Y325" s="63" t="s">
        <v>686</v>
      </c>
      <c r="Z325" s="63" t="s">
        <v>686</v>
      </c>
      <c r="AA325" s="63" t="s">
        <v>686</v>
      </c>
      <c r="AB325" s="63" t="s">
        <v>686</v>
      </c>
      <c r="AC325" s="63" t="s">
        <v>686</v>
      </c>
      <c r="AD325" s="63" t="s">
        <v>686</v>
      </c>
      <c r="AE325" s="63" t="s">
        <v>686</v>
      </c>
      <c r="AF325" s="63" t="s">
        <v>686</v>
      </c>
      <c r="AG325" s="63" t="s">
        <v>686</v>
      </c>
      <c r="AH325" s="37">
        <f>+R325+T325+V325</f>
        <v>1</v>
      </c>
      <c r="AI325" s="40">
        <v>0</v>
      </c>
      <c r="AJ325" s="52" t="s">
        <v>795</v>
      </c>
      <c r="AK325" s="41" t="s">
        <v>78</v>
      </c>
      <c r="AL325" s="43" t="s">
        <v>78</v>
      </c>
      <c r="AM325" s="41" t="s">
        <v>765</v>
      </c>
      <c r="AN325" s="63" t="s">
        <v>766</v>
      </c>
      <c r="AO325" s="63" t="s">
        <v>767</v>
      </c>
      <c r="AP325" s="24" t="s">
        <v>768</v>
      </c>
      <c r="AQ325" s="72"/>
    </row>
    <row r="326" spans="1:43" s="42" customFormat="1" ht="103.5" hidden="1" customHeight="1">
      <c r="A326" s="38" t="s">
        <v>37</v>
      </c>
      <c r="B326" s="39" t="s">
        <v>422</v>
      </c>
      <c r="C326" s="39">
        <v>424</v>
      </c>
      <c r="D326" s="22" t="s">
        <v>796</v>
      </c>
      <c r="E326" s="22" t="s">
        <v>797</v>
      </c>
      <c r="F326" s="23">
        <v>44593</v>
      </c>
      <c r="G326" s="23">
        <v>44895</v>
      </c>
      <c r="H326" s="173">
        <f>I326+I327+I328+I329+I330</f>
        <v>0.99999999999999989</v>
      </c>
      <c r="I326" s="37">
        <v>0.25</v>
      </c>
      <c r="J326" s="37"/>
      <c r="K326" s="37"/>
      <c r="L326" s="37">
        <v>0.1</v>
      </c>
      <c r="M326" s="37"/>
      <c r="N326" s="37">
        <v>0.1</v>
      </c>
      <c r="O326" s="37"/>
      <c r="P326" s="37">
        <v>0.1</v>
      </c>
      <c r="Q326" s="37"/>
      <c r="R326" s="37">
        <v>0.1</v>
      </c>
      <c r="S326" s="37"/>
      <c r="T326" s="37">
        <v>0.1</v>
      </c>
      <c r="U326" s="37"/>
      <c r="V326" s="37">
        <v>0.1</v>
      </c>
      <c r="W326" s="37"/>
      <c r="X326" s="37">
        <v>0.1</v>
      </c>
      <c r="Y326" s="37"/>
      <c r="Z326" s="37">
        <v>0.1</v>
      </c>
      <c r="AA326" s="37"/>
      <c r="AB326" s="37">
        <v>0.1</v>
      </c>
      <c r="AC326" s="37"/>
      <c r="AD326" s="37">
        <v>0.1</v>
      </c>
      <c r="AE326" s="37"/>
      <c r="AF326" s="37"/>
      <c r="AG326" s="37"/>
      <c r="AH326" s="37">
        <f>+J326+L326+N326+P326+R326+T326+V326+X326+Z326+AB326+AD326+AF326</f>
        <v>0.99999999999999989</v>
      </c>
      <c r="AI326" s="40">
        <f>+K326+M326+O326+Q326+S326+U326+W326+Y326+AA326+AC326+AE326+AG326</f>
        <v>0</v>
      </c>
      <c r="AJ326" s="22" t="s">
        <v>798</v>
      </c>
      <c r="AK326" s="201">
        <v>150</v>
      </c>
      <c r="AL326" s="196">
        <v>1499652000</v>
      </c>
      <c r="AM326" s="41" t="s">
        <v>799</v>
      </c>
      <c r="AN326" s="41" t="s">
        <v>800</v>
      </c>
      <c r="AO326" s="24" t="s">
        <v>801</v>
      </c>
      <c r="AP326" s="24" t="s">
        <v>401</v>
      </c>
      <c r="AQ326" s="72"/>
    </row>
    <row r="327" spans="1:43" s="42" customFormat="1" ht="103.5" hidden="1" customHeight="1">
      <c r="A327" s="38" t="s">
        <v>37</v>
      </c>
      <c r="B327" s="39" t="s">
        <v>422</v>
      </c>
      <c r="C327" s="39">
        <v>424</v>
      </c>
      <c r="D327" s="22" t="s">
        <v>796</v>
      </c>
      <c r="E327" s="22" t="s">
        <v>802</v>
      </c>
      <c r="F327" s="23">
        <v>44621</v>
      </c>
      <c r="G327" s="23">
        <v>44925</v>
      </c>
      <c r="H327" s="173"/>
      <c r="I327" s="37">
        <v>0.25</v>
      </c>
      <c r="J327" s="37"/>
      <c r="K327" s="37"/>
      <c r="L327" s="37"/>
      <c r="M327" s="37"/>
      <c r="N327" s="37">
        <v>0.1</v>
      </c>
      <c r="O327" s="37"/>
      <c r="P327" s="37">
        <v>0.1</v>
      </c>
      <c r="Q327" s="37"/>
      <c r="R327" s="37">
        <v>0.1</v>
      </c>
      <c r="S327" s="37"/>
      <c r="T327" s="37">
        <v>0.1</v>
      </c>
      <c r="U327" s="37"/>
      <c r="V327" s="37">
        <v>0.1</v>
      </c>
      <c r="W327" s="37"/>
      <c r="X327" s="37">
        <v>0.1</v>
      </c>
      <c r="Y327" s="37"/>
      <c r="Z327" s="37">
        <v>0.1</v>
      </c>
      <c r="AA327" s="37"/>
      <c r="AB327" s="37">
        <v>0.1</v>
      </c>
      <c r="AC327" s="37"/>
      <c r="AD327" s="37">
        <v>0.1</v>
      </c>
      <c r="AE327" s="37"/>
      <c r="AF327" s="37">
        <v>0.1</v>
      </c>
      <c r="AG327" s="37"/>
      <c r="AH327" s="37">
        <f t="shared" ref="AH327:AI342" si="17">+J327+L327+N327+P327+R327+T327+V327+X327+Z327+AB327+AD327+AF327</f>
        <v>0.99999999999999989</v>
      </c>
      <c r="AI327" s="40">
        <f t="shared" si="17"/>
        <v>0</v>
      </c>
      <c r="AJ327" s="22" t="s">
        <v>803</v>
      </c>
      <c r="AK327" s="201"/>
      <c r="AL327" s="197"/>
      <c r="AM327" s="41" t="s">
        <v>799</v>
      </c>
      <c r="AN327" s="41" t="s">
        <v>800</v>
      </c>
      <c r="AO327" s="24" t="s">
        <v>801</v>
      </c>
      <c r="AP327" s="24" t="s">
        <v>401</v>
      </c>
      <c r="AQ327" s="72"/>
    </row>
    <row r="328" spans="1:43" s="42" customFormat="1" ht="128.25" hidden="1">
      <c r="A328" s="38" t="s">
        <v>37</v>
      </c>
      <c r="B328" s="39" t="s">
        <v>422</v>
      </c>
      <c r="C328" s="39">
        <v>424</v>
      </c>
      <c r="D328" s="22" t="s">
        <v>796</v>
      </c>
      <c r="E328" s="22" t="s">
        <v>804</v>
      </c>
      <c r="F328" s="23">
        <v>44621</v>
      </c>
      <c r="G328" s="23">
        <v>44925</v>
      </c>
      <c r="H328" s="173"/>
      <c r="I328" s="37">
        <v>0.1</v>
      </c>
      <c r="J328" s="37"/>
      <c r="K328" s="37"/>
      <c r="L328" s="37"/>
      <c r="M328" s="37"/>
      <c r="N328" s="37">
        <v>0.1</v>
      </c>
      <c r="O328" s="37"/>
      <c r="P328" s="37">
        <v>0.1</v>
      </c>
      <c r="Q328" s="37"/>
      <c r="R328" s="37">
        <v>0.1</v>
      </c>
      <c r="S328" s="37"/>
      <c r="T328" s="37">
        <v>0.1</v>
      </c>
      <c r="U328" s="37"/>
      <c r="V328" s="37">
        <v>0.1</v>
      </c>
      <c r="W328" s="37"/>
      <c r="X328" s="37">
        <v>0.1</v>
      </c>
      <c r="Y328" s="37"/>
      <c r="Z328" s="37">
        <v>0.1</v>
      </c>
      <c r="AA328" s="37"/>
      <c r="AB328" s="37">
        <v>0.1</v>
      </c>
      <c r="AC328" s="37"/>
      <c r="AD328" s="37">
        <v>0.1</v>
      </c>
      <c r="AE328" s="37"/>
      <c r="AF328" s="37">
        <v>0.1</v>
      </c>
      <c r="AG328" s="37"/>
      <c r="AH328" s="37">
        <f t="shared" si="17"/>
        <v>0.99999999999999989</v>
      </c>
      <c r="AI328" s="40">
        <f t="shared" si="17"/>
        <v>0</v>
      </c>
      <c r="AJ328" s="22" t="s">
        <v>805</v>
      </c>
      <c r="AK328" s="201"/>
      <c r="AL328" s="197"/>
      <c r="AM328" s="41" t="s">
        <v>799</v>
      </c>
      <c r="AN328" s="41" t="s">
        <v>800</v>
      </c>
      <c r="AO328" s="24" t="s">
        <v>801</v>
      </c>
      <c r="AP328" s="24" t="s">
        <v>401</v>
      </c>
      <c r="AQ328" s="72"/>
    </row>
    <row r="329" spans="1:43" s="42" customFormat="1" ht="99.75" hidden="1">
      <c r="A329" s="38" t="s">
        <v>37</v>
      </c>
      <c r="B329" s="39" t="s">
        <v>422</v>
      </c>
      <c r="C329" s="39">
        <v>424</v>
      </c>
      <c r="D329" s="22" t="s">
        <v>796</v>
      </c>
      <c r="E329" s="22" t="s">
        <v>806</v>
      </c>
      <c r="F329" s="23">
        <v>44593</v>
      </c>
      <c r="G329" s="23">
        <v>44925</v>
      </c>
      <c r="H329" s="173"/>
      <c r="I329" s="37">
        <v>0.3</v>
      </c>
      <c r="J329" s="37"/>
      <c r="K329" s="37"/>
      <c r="L329" s="37">
        <v>0.09</v>
      </c>
      <c r="M329" s="37"/>
      <c r="N329" s="37">
        <v>0.09</v>
      </c>
      <c r="O329" s="37"/>
      <c r="P329" s="37">
        <v>0.09</v>
      </c>
      <c r="Q329" s="37"/>
      <c r="R329" s="37">
        <v>0.09</v>
      </c>
      <c r="S329" s="37"/>
      <c r="T329" s="37">
        <v>0.09</v>
      </c>
      <c r="U329" s="37"/>
      <c r="V329" s="37">
        <v>0.09</v>
      </c>
      <c r="W329" s="37"/>
      <c r="X329" s="37">
        <v>0.09</v>
      </c>
      <c r="Y329" s="37"/>
      <c r="Z329" s="37">
        <v>0.09</v>
      </c>
      <c r="AA329" s="37"/>
      <c r="AB329" s="37">
        <v>0.09</v>
      </c>
      <c r="AC329" s="37"/>
      <c r="AD329" s="37">
        <v>0.1</v>
      </c>
      <c r="AE329" s="37"/>
      <c r="AF329" s="37">
        <v>0.09</v>
      </c>
      <c r="AG329" s="37"/>
      <c r="AH329" s="37">
        <f t="shared" si="17"/>
        <v>0.99999999999999978</v>
      </c>
      <c r="AI329" s="40">
        <f t="shared" si="17"/>
        <v>0</v>
      </c>
      <c r="AJ329" s="22" t="s">
        <v>807</v>
      </c>
      <c r="AK329" s="201"/>
      <c r="AL329" s="197"/>
      <c r="AM329" s="41" t="s">
        <v>799</v>
      </c>
      <c r="AN329" s="41" t="s">
        <v>800</v>
      </c>
      <c r="AO329" s="24" t="s">
        <v>801</v>
      </c>
      <c r="AP329" s="24" t="s">
        <v>401</v>
      </c>
      <c r="AQ329" s="72"/>
    </row>
    <row r="330" spans="1:43" s="42" customFormat="1" ht="57" hidden="1">
      <c r="A330" s="38" t="s">
        <v>37</v>
      </c>
      <c r="B330" s="39" t="s">
        <v>422</v>
      </c>
      <c r="C330" s="39">
        <v>424</v>
      </c>
      <c r="D330" s="22" t="s">
        <v>796</v>
      </c>
      <c r="E330" s="22" t="s">
        <v>808</v>
      </c>
      <c r="F330" s="23">
        <v>44743</v>
      </c>
      <c r="G330" s="23">
        <v>44925</v>
      </c>
      <c r="H330" s="173"/>
      <c r="I330" s="37">
        <v>0.1</v>
      </c>
      <c r="J330" s="37"/>
      <c r="K330" s="37"/>
      <c r="L330" s="37"/>
      <c r="M330" s="37"/>
      <c r="N330" s="37"/>
      <c r="O330" s="37"/>
      <c r="P330" s="37"/>
      <c r="Q330" s="37"/>
      <c r="R330" s="37"/>
      <c r="S330" s="37"/>
      <c r="T330" s="37"/>
      <c r="U330" s="37"/>
      <c r="V330" s="37">
        <v>0.1</v>
      </c>
      <c r="W330" s="37"/>
      <c r="X330" s="37">
        <v>0.15</v>
      </c>
      <c r="Y330" s="37"/>
      <c r="Z330" s="37">
        <v>0.2</v>
      </c>
      <c r="AA330" s="37"/>
      <c r="AB330" s="37">
        <v>0.2</v>
      </c>
      <c r="AC330" s="37"/>
      <c r="AD330" s="37">
        <v>0.2</v>
      </c>
      <c r="AE330" s="37"/>
      <c r="AF330" s="37">
        <v>0.15</v>
      </c>
      <c r="AG330" s="37"/>
      <c r="AH330" s="37">
        <f t="shared" si="17"/>
        <v>1</v>
      </c>
      <c r="AI330" s="40">
        <f t="shared" si="17"/>
        <v>0</v>
      </c>
      <c r="AJ330" s="22" t="s">
        <v>809</v>
      </c>
      <c r="AK330" s="201"/>
      <c r="AL330" s="198"/>
      <c r="AM330" s="41" t="s">
        <v>799</v>
      </c>
      <c r="AN330" s="41" t="s">
        <v>800</v>
      </c>
      <c r="AO330" s="24" t="s">
        <v>801</v>
      </c>
      <c r="AP330" s="24" t="s">
        <v>401</v>
      </c>
      <c r="AQ330" s="72"/>
    </row>
    <row r="331" spans="1:43" s="42" customFormat="1" ht="78" hidden="1" customHeight="1">
      <c r="A331" s="38" t="s">
        <v>37</v>
      </c>
      <c r="B331" s="39" t="s">
        <v>422</v>
      </c>
      <c r="C331" s="39">
        <v>424</v>
      </c>
      <c r="D331" s="22" t="s">
        <v>810</v>
      </c>
      <c r="E331" s="22" t="s">
        <v>811</v>
      </c>
      <c r="F331" s="23">
        <v>44682</v>
      </c>
      <c r="G331" s="23">
        <v>44742</v>
      </c>
      <c r="H331" s="173">
        <f>+I331+I332+I333</f>
        <v>1</v>
      </c>
      <c r="I331" s="37">
        <v>0.4</v>
      </c>
      <c r="J331" s="37"/>
      <c r="K331" s="37"/>
      <c r="L331" s="37"/>
      <c r="M331" s="37"/>
      <c r="N331" s="37"/>
      <c r="O331" s="37"/>
      <c r="P331" s="37"/>
      <c r="Q331" s="37"/>
      <c r="R331" s="37">
        <v>0.5</v>
      </c>
      <c r="S331" s="37"/>
      <c r="T331" s="37">
        <v>0.5</v>
      </c>
      <c r="U331" s="37"/>
      <c r="V331" s="37"/>
      <c r="W331" s="37"/>
      <c r="X331" s="37"/>
      <c r="Y331" s="37"/>
      <c r="Z331" s="37"/>
      <c r="AA331" s="37"/>
      <c r="AB331" s="37"/>
      <c r="AC331" s="37"/>
      <c r="AD331" s="37"/>
      <c r="AE331" s="37"/>
      <c r="AF331" s="37"/>
      <c r="AG331" s="37"/>
      <c r="AH331" s="37">
        <f t="shared" si="17"/>
        <v>1</v>
      </c>
      <c r="AI331" s="40">
        <f t="shared" si="17"/>
        <v>0</v>
      </c>
      <c r="AJ331" s="22" t="s">
        <v>812</v>
      </c>
      <c r="AK331" s="43" t="s">
        <v>78</v>
      </c>
      <c r="AL331" s="43" t="s">
        <v>78</v>
      </c>
      <c r="AM331" s="41" t="s">
        <v>799</v>
      </c>
      <c r="AN331" s="41" t="s">
        <v>800</v>
      </c>
      <c r="AO331" s="24" t="s">
        <v>801</v>
      </c>
      <c r="AP331" s="24" t="s">
        <v>401</v>
      </c>
      <c r="AQ331" s="72"/>
    </row>
    <row r="332" spans="1:43" s="42" customFormat="1" ht="78" hidden="1" customHeight="1">
      <c r="A332" s="38" t="s">
        <v>37</v>
      </c>
      <c r="B332" s="39" t="s">
        <v>422</v>
      </c>
      <c r="C332" s="39">
        <v>424</v>
      </c>
      <c r="D332" s="22" t="s">
        <v>810</v>
      </c>
      <c r="E332" s="22" t="s">
        <v>813</v>
      </c>
      <c r="F332" s="23">
        <v>44593</v>
      </c>
      <c r="G332" s="23">
        <v>44895</v>
      </c>
      <c r="H332" s="173"/>
      <c r="I332" s="37">
        <v>0.4</v>
      </c>
      <c r="J332" s="37"/>
      <c r="K332" s="37"/>
      <c r="L332" s="37">
        <v>0.1</v>
      </c>
      <c r="M332" s="37"/>
      <c r="N332" s="37">
        <v>0.1</v>
      </c>
      <c r="O332" s="37"/>
      <c r="P332" s="37">
        <v>0.1</v>
      </c>
      <c r="Q332" s="37"/>
      <c r="R332" s="37">
        <v>0.1</v>
      </c>
      <c r="S332" s="37"/>
      <c r="T332" s="37">
        <v>0.1</v>
      </c>
      <c r="U332" s="37"/>
      <c r="V332" s="37">
        <v>0.1</v>
      </c>
      <c r="W332" s="37"/>
      <c r="X332" s="37">
        <v>0.1</v>
      </c>
      <c r="Y332" s="37"/>
      <c r="Z332" s="37">
        <v>0.1</v>
      </c>
      <c r="AA332" s="37"/>
      <c r="AB332" s="37">
        <v>0.1</v>
      </c>
      <c r="AC332" s="37"/>
      <c r="AD332" s="37">
        <v>0.1</v>
      </c>
      <c r="AE332" s="37"/>
      <c r="AF332" s="37"/>
      <c r="AG332" s="37"/>
      <c r="AH332" s="37">
        <f t="shared" si="17"/>
        <v>0.99999999999999989</v>
      </c>
      <c r="AI332" s="40">
        <f t="shared" si="17"/>
        <v>0</v>
      </c>
      <c r="AJ332" s="22" t="s">
        <v>814</v>
      </c>
      <c r="AK332" s="41" t="s">
        <v>78</v>
      </c>
      <c r="AL332" s="43" t="s">
        <v>78</v>
      </c>
      <c r="AM332" s="41" t="s">
        <v>799</v>
      </c>
      <c r="AN332" s="41" t="s">
        <v>800</v>
      </c>
      <c r="AO332" s="24" t="s">
        <v>801</v>
      </c>
      <c r="AP332" s="24" t="s">
        <v>401</v>
      </c>
      <c r="AQ332" s="72"/>
    </row>
    <row r="333" spans="1:43" s="42" customFormat="1" ht="59.25" hidden="1" customHeight="1">
      <c r="A333" s="38" t="s">
        <v>37</v>
      </c>
      <c r="B333" s="39" t="s">
        <v>422</v>
      </c>
      <c r="C333" s="39">
        <v>424</v>
      </c>
      <c r="D333" s="22" t="s">
        <v>810</v>
      </c>
      <c r="E333" s="22" t="s">
        <v>555</v>
      </c>
      <c r="F333" s="23">
        <v>44713</v>
      </c>
      <c r="G333" s="23">
        <v>44742</v>
      </c>
      <c r="H333" s="173"/>
      <c r="I333" s="37">
        <v>0.2</v>
      </c>
      <c r="J333" s="37"/>
      <c r="K333" s="37"/>
      <c r="L333" s="37"/>
      <c r="M333" s="37"/>
      <c r="N333" s="37"/>
      <c r="O333" s="37"/>
      <c r="P333" s="37"/>
      <c r="Q333" s="37"/>
      <c r="R333" s="37"/>
      <c r="S333" s="37"/>
      <c r="T333" s="37">
        <v>1</v>
      </c>
      <c r="U333" s="37"/>
      <c r="V333" s="37"/>
      <c r="W333" s="37"/>
      <c r="X333" s="37"/>
      <c r="Y333" s="37"/>
      <c r="Z333" s="37"/>
      <c r="AA333" s="37"/>
      <c r="AB333" s="37"/>
      <c r="AC333" s="37"/>
      <c r="AD333" s="37"/>
      <c r="AE333" s="37"/>
      <c r="AF333" s="37"/>
      <c r="AG333" s="37"/>
      <c r="AH333" s="37">
        <f t="shared" si="17"/>
        <v>1</v>
      </c>
      <c r="AI333" s="40">
        <f t="shared" si="17"/>
        <v>0</v>
      </c>
      <c r="AJ333" s="22" t="s">
        <v>506</v>
      </c>
      <c r="AK333" s="41" t="s">
        <v>78</v>
      </c>
      <c r="AL333" s="43" t="s">
        <v>78</v>
      </c>
      <c r="AM333" s="41" t="s">
        <v>799</v>
      </c>
      <c r="AN333" s="41" t="s">
        <v>800</v>
      </c>
      <c r="AO333" s="24" t="s">
        <v>801</v>
      </c>
      <c r="AP333" s="24" t="s">
        <v>401</v>
      </c>
      <c r="AQ333" s="72"/>
    </row>
    <row r="334" spans="1:43" s="42" customFormat="1" ht="57" hidden="1">
      <c r="A334" s="38" t="s">
        <v>395</v>
      </c>
      <c r="B334" s="39" t="s">
        <v>396</v>
      </c>
      <c r="C334" s="39">
        <v>329</v>
      </c>
      <c r="D334" s="22" t="s">
        <v>815</v>
      </c>
      <c r="E334" s="22" t="s">
        <v>816</v>
      </c>
      <c r="F334" s="23">
        <v>44564</v>
      </c>
      <c r="G334" s="23">
        <v>44620</v>
      </c>
      <c r="H334" s="173">
        <v>1</v>
      </c>
      <c r="I334" s="37">
        <v>0.25</v>
      </c>
      <c r="J334" s="37">
        <v>0.4</v>
      </c>
      <c r="K334" s="37"/>
      <c r="L334" s="37">
        <v>0.6</v>
      </c>
      <c r="M334" s="37"/>
      <c r="N334" s="37"/>
      <c r="O334" s="37"/>
      <c r="P334" s="37"/>
      <c r="Q334" s="37"/>
      <c r="R334" s="37"/>
      <c r="S334" s="37"/>
      <c r="T334" s="37"/>
      <c r="U334" s="37"/>
      <c r="V334" s="37"/>
      <c r="W334" s="37"/>
      <c r="X334" s="37"/>
      <c r="Y334" s="37"/>
      <c r="Z334" s="37"/>
      <c r="AA334" s="37"/>
      <c r="AB334" s="37"/>
      <c r="AC334" s="37"/>
      <c r="AD334" s="37"/>
      <c r="AE334" s="37"/>
      <c r="AF334" s="37"/>
      <c r="AG334" s="37"/>
      <c r="AH334" s="37">
        <f t="shared" si="17"/>
        <v>1</v>
      </c>
      <c r="AI334" s="40">
        <f t="shared" si="17"/>
        <v>0</v>
      </c>
      <c r="AJ334" s="22" t="s">
        <v>817</v>
      </c>
      <c r="AK334" s="201">
        <v>105</v>
      </c>
      <c r="AL334" s="196">
        <v>2092450000</v>
      </c>
      <c r="AM334" s="41" t="s">
        <v>818</v>
      </c>
      <c r="AN334" s="41" t="s">
        <v>819</v>
      </c>
      <c r="AO334" s="24" t="s">
        <v>820</v>
      </c>
      <c r="AP334" s="24" t="s">
        <v>401</v>
      </c>
      <c r="AQ334" s="72"/>
    </row>
    <row r="335" spans="1:43" s="42" customFormat="1" ht="71.25" hidden="1">
      <c r="A335" s="38" t="s">
        <v>395</v>
      </c>
      <c r="B335" s="39" t="s">
        <v>396</v>
      </c>
      <c r="C335" s="39">
        <v>329</v>
      </c>
      <c r="D335" s="22" t="s">
        <v>815</v>
      </c>
      <c r="E335" s="22" t="s">
        <v>821</v>
      </c>
      <c r="F335" s="23">
        <v>44621</v>
      </c>
      <c r="G335" s="23">
        <v>44681</v>
      </c>
      <c r="H335" s="173"/>
      <c r="I335" s="37">
        <v>0.2</v>
      </c>
      <c r="J335" s="37"/>
      <c r="K335" s="37"/>
      <c r="L335" s="37"/>
      <c r="M335" s="37"/>
      <c r="N335" s="37">
        <v>0.3</v>
      </c>
      <c r="O335" s="37"/>
      <c r="P335" s="37">
        <v>0.7</v>
      </c>
      <c r="Q335" s="37"/>
      <c r="R335" s="37"/>
      <c r="S335" s="37"/>
      <c r="T335" s="37"/>
      <c r="U335" s="37"/>
      <c r="V335" s="37"/>
      <c r="W335" s="37"/>
      <c r="X335" s="37"/>
      <c r="Y335" s="37"/>
      <c r="Z335" s="37"/>
      <c r="AA335" s="37"/>
      <c r="AB335" s="37"/>
      <c r="AC335" s="37"/>
      <c r="AD335" s="37"/>
      <c r="AE335" s="37"/>
      <c r="AF335" s="37"/>
      <c r="AG335" s="37"/>
      <c r="AH335" s="37">
        <f t="shared" si="17"/>
        <v>1</v>
      </c>
      <c r="AI335" s="40">
        <f t="shared" si="17"/>
        <v>0</v>
      </c>
      <c r="AJ335" s="22" t="s">
        <v>822</v>
      </c>
      <c r="AK335" s="201"/>
      <c r="AL335" s="197"/>
      <c r="AM335" s="41" t="s">
        <v>818</v>
      </c>
      <c r="AN335" s="41" t="s">
        <v>819</v>
      </c>
      <c r="AO335" s="24" t="s">
        <v>820</v>
      </c>
      <c r="AP335" s="24" t="s">
        <v>401</v>
      </c>
      <c r="AQ335" s="72"/>
    </row>
    <row r="336" spans="1:43" s="42" customFormat="1" ht="57.75" hidden="1" customHeight="1">
      <c r="A336" s="38" t="s">
        <v>395</v>
      </c>
      <c r="B336" s="39" t="s">
        <v>396</v>
      </c>
      <c r="C336" s="39">
        <v>329</v>
      </c>
      <c r="D336" s="22" t="s">
        <v>815</v>
      </c>
      <c r="E336" s="22" t="s">
        <v>823</v>
      </c>
      <c r="F336" s="23">
        <v>44621</v>
      </c>
      <c r="G336" s="23">
        <v>44742</v>
      </c>
      <c r="H336" s="173"/>
      <c r="I336" s="37">
        <v>0.1</v>
      </c>
      <c r="J336" s="37"/>
      <c r="K336" s="37"/>
      <c r="L336" s="37"/>
      <c r="M336" s="37"/>
      <c r="N336" s="37">
        <v>0.25</v>
      </c>
      <c r="O336" s="37"/>
      <c r="P336" s="37">
        <v>0.25</v>
      </c>
      <c r="Q336" s="37"/>
      <c r="R336" s="37">
        <v>0.25</v>
      </c>
      <c r="S336" s="37"/>
      <c r="T336" s="37">
        <v>0.25</v>
      </c>
      <c r="U336" s="37"/>
      <c r="V336" s="37"/>
      <c r="W336" s="37"/>
      <c r="X336" s="37"/>
      <c r="Y336" s="37"/>
      <c r="Z336" s="37"/>
      <c r="AA336" s="37"/>
      <c r="AB336" s="37"/>
      <c r="AC336" s="37"/>
      <c r="AD336" s="37"/>
      <c r="AE336" s="37"/>
      <c r="AF336" s="37"/>
      <c r="AG336" s="37"/>
      <c r="AH336" s="37">
        <f t="shared" si="17"/>
        <v>1</v>
      </c>
      <c r="AI336" s="40">
        <f t="shared" si="17"/>
        <v>0</v>
      </c>
      <c r="AJ336" s="22" t="s">
        <v>824</v>
      </c>
      <c r="AK336" s="201"/>
      <c r="AL336" s="197"/>
      <c r="AM336" s="41" t="s">
        <v>818</v>
      </c>
      <c r="AN336" s="41" t="s">
        <v>819</v>
      </c>
      <c r="AO336" s="24" t="s">
        <v>820</v>
      </c>
      <c r="AP336" s="24" t="s">
        <v>401</v>
      </c>
      <c r="AQ336" s="72"/>
    </row>
    <row r="337" spans="1:43" s="42" customFormat="1" ht="76.5" hidden="1" customHeight="1">
      <c r="A337" s="38" t="s">
        <v>395</v>
      </c>
      <c r="B337" s="39" t="s">
        <v>396</v>
      </c>
      <c r="C337" s="39">
        <v>329</v>
      </c>
      <c r="D337" s="22" t="s">
        <v>815</v>
      </c>
      <c r="E337" s="22" t="s">
        <v>825</v>
      </c>
      <c r="F337" s="23">
        <v>44564</v>
      </c>
      <c r="G337" s="23">
        <v>44681</v>
      </c>
      <c r="H337" s="173"/>
      <c r="I337" s="37">
        <v>0.35</v>
      </c>
      <c r="J337" s="37">
        <v>0.1</v>
      </c>
      <c r="K337" s="37"/>
      <c r="L337" s="37">
        <v>0.3</v>
      </c>
      <c r="M337" s="37"/>
      <c r="N337" s="37">
        <v>0.4</v>
      </c>
      <c r="O337" s="37"/>
      <c r="P337" s="37">
        <v>0.2</v>
      </c>
      <c r="Q337" s="37"/>
      <c r="R337" s="37"/>
      <c r="S337" s="37"/>
      <c r="T337" s="37"/>
      <c r="U337" s="37"/>
      <c r="V337" s="37"/>
      <c r="W337" s="37"/>
      <c r="X337" s="37"/>
      <c r="Y337" s="37"/>
      <c r="Z337" s="37"/>
      <c r="AA337" s="37"/>
      <c r="AB337" s="37"/>
      <c r="AC337" s="37"/>
      <c r="AD337" s="37"/>
      <c r="AE337" s="37"/>
      <c r="AF337" s="37"/>
      <c r="AG337" s="37"/>
      <c r="AH337" s="37">
        <f t="shared" si="17"/>
        <v>1</v>
      </c>
      <c r="AI337" s="40">
        <f t="shared" si="17"/>
        <v>0</v>
      </c>
      <c r="AJ337" s="22" t="s">
        <v>826</v>
      </c>
      <c r="AK337" s="201"/>
      <c r="AL337" s="197"/>
      <c r="AM337" s="41" t="s">
        <v>818</v>
      </c>
      <c r="AN337" s="41" t="s">
        <v>819</v>
      </c>
      <c r="AO337" s="24" t="s">
        <v>820</v>
      </c>
      <c r="AP337" s="24" t="s">
        <v>401</v>
      </c>
      <c r="AQ337" s="72"/>
    </row>
    <row r="338" spans="1:43" s="42" customFormat="1" ht="69.75" hidden="1" customHeight="1">
      <c r="A338" s="38" t="s">
        <v>395</v>
      </c>
      <c r="B338" s="39" t="s">
        <v>396</v>
      </c>
      <c r="C338" s="39">
        <v>329</v>
      </c>
      <c r="D338" s="22" t="s">
        <v>815</v>
      </c>
      <c r="E338" s="22" t="s">
        <v>827</v>
      </c>
      <c r="F338" s="23">
        <v>44621</v>
      </c>
      <c r="G338" s="23">
        <v>44681</v>
      </c>
      <c r="H338" s="173"/>
      <c r="I338" s="37">
        <v>0.1</v>
      </c>
      <c r="J338" s="37"/>
      <c r="K338" s="37"/>
      <c r="L338" s="37"/>
      <c r="M338" s="37"/>
      <c r="N338" s="37">
        <v>0.3</v>
      </c>
      <c r="O338" s="37"/>
      <c r="P338" s="37">
        <v>0.7</v>
      </c>
      <c r="Q338" s="37"/>
      <c r="R338" s="37"/>
      <c r="S338" s="37"/>
      <c r="T338" s="37"/>
      <c r="U338" s="37"/>
      <c r="V338" s="37"/>
      <c r="W338" s="37"/>
      <c r="X338" s="37"/>
      <c r="Y338" s="37"/>
      <c r="Z338" s="37"/>
      <c r="AA338" s="37"/>
      <c r="AB338" s="37"/>
      <c r="AC338" s="37"/>
      <c r="AD338" s="37"/>
      <c r="AE338" s="37"/>
      <c r="AF338" s="37"/>
      <c r="AG338" s="37"/>
      <c r="AH338" s="37">
        <f t="shared" si="17"/>
        <v>1</v>
      </c>
      <c r="AI338" s="40">
        <f t="shared" si="17"/>
        <v>0</v>
      </c>
      <c r="AJ338" s="22" t="s">
        <v>828</v>
      </c>
      <c r="AK338" s="201"/>
      <c r="AL338" s="198"/>
      <c r="AM338" s="41" t="s">
        <v>818</v>
      </c>
      <c r="AN338" s="41" t="s">
        <v>819</v>
      </c>
      <c r="AO338" s="24" t="s">
        <v>820</v>
      </c>
      <c r="AP338" s="24" t="s">
        <v>401</v>
      </c>
      <c r="AQ338" s="72"/>
    </row>
    <row r="339" spans="1:43" s="42" customFormat="1" ht="57" hidden="1">
      <c r="A339" s="38" t="s">
        <v>395</v>
      </c>
      <c r="B339" s="39" t="s">
        <v>396</v>
      </c>
      <c r="C339" s="39">
        <v>329</v>
      </c>
      <c r="D339" s="22" t="s">
        <v>829</v>
      </c>
      <c r="E339" s="22" t="s">
        <v>830</v>
      </c>
      <c r="F339" s="23">
        <v>44593</v>
      </c>
      <c r="G339" s="23">
        <v>44620</v>
      </c>
      <c r="H339" s="173">
        <f>+I339+I340+I341+I342+I343+I344</f>
        <v>1</v>
      </c>
      <c r="I339" s="37">
        <v>0.2</v>
      </c>
      <c r="J339" s="58"/>
      <c r="K339" s="37"/>
      <c r="L339" s="37">
        <v>1</v>
      </c>
      <c r="M339" s="37"/>
      <c r="N339" s="37"/>
      <c r="O339" s="37"/>
      <c r="P339" s="37"/>
      <c r="Q339" s="37"/>
      <c r="R339" s="37"/>
      <c r="S339" s="37"/>
      <c r="T339" s="37"/>
      <c r="U339" s="37"/>
      <c r="V339" s="37"/>
      <c r="W339" s="37"/>
      <c r="X339" s="37"/>
      <c r="Y339" s="37"/>
      <c r="Z339" s="37"/>
      <c r="AA339" s="37"/>
      <c r="AB339" s="37"/>
      <c r="AC339" s="37"/>
      <c r="AD339" s="37"/>
      <c r="AE339" s="37"/>
      <c r="AF339" s="37"/>
      <c r="AG339" s="37"/>
      <c r="AH339" s="37" t="e">
        <f>+L339+#REF!+N339+P339+R339+T339+V339+X339+Z339+AB339+AD339+AF339</f>
        <v>#REF!</v>
      </c>
      <c r="AI339" s="40">
        <f t="shared" si="17"/>
        <v>0</v>
      </c>
      <c r="AJ339" s="22" t="s">
        <v>831</v>
      </c>
      <c r="AK339" s="43" t="s">
        <v>78</v>
      </c>
      <c r="AL339" s="43" t="s">
        <v>78</v>
      </c>
      <c r="AM339" s="41" t="s">
        <v>818</v>
      </c>
      <c r="AN339" s="41" t="s">
        <v>819</v>
      </c>
      <c r="AO339" s="24" t="s">
        <v>820</v>
      </c>
      <c r="AP339" s="24" t="s">
        <v>401</v>
      </c>
      <c r="AQ339" s="72"/>
    </row>
    <row r="340" spans="1:43" s="42" customFormat="1" ht="57" hidden="1">
      <c r="A340" s="38" t="s">
        <v>395</v>
      </c>
      <c r="B340" s="39" t="s">
        <v>396</v>
      </c>
      <c r="C340" s="39">
        <v>329</v>
      </c>
      <c r="D340" s="22" t="s">
        <v>829</v>
      </c>
      <c r="E340" s="22" t="s">
        <v>832</v>
      </c>
      <c r="F340" s="23">
        <v>44652</v>
      </c>
      <c r="G340" s="23">
        <v>44711</v>
      </c>
      <c r="H340" s="173"/>
      <c r="I340" s="37">
        <v>0.2</v>
      </c>
      <c r="J340" s="37"/>
      <c r="K340" s="37"/>
      <c r="L340" s="37"/>
      <c r="M340" s="37"/>
      <c r="N340" s="37"/>
      <c r="O340" s="37"/>
      <c r="P340" s="37">
        <v>0.3</v>
      </c>
      <c r="Q340" s="37"/>
      <c r="R340" s="37">
        <v>0.7</v>
      </c>
      <c r="S340" s="37"/>
      <c r="T340" s="37"/>
      <c r="U340" s="37"/>
      <c r="V340" s="37"/>
      <c r="W340" s="37"/>
      <c r="X340" s="37"/>
      <c r="Y340" s="37"/>
      <c r="Z340" s="37"/>
      <c r="AA340" s="37"/>
      <c r="AB340" s="37"/>
      <c r="AC340" s="37"/>
      <c r="AD340" s="37"/>
      <c r="AE340" s="37"/>
      <c r="AF340" s="37"/>
      <c r="AG340" s="37"/>
      <c r="AH340" s="37">
        <f t="shared" si="17"/>
        <v>1</v>
      </c>
      <c r="AI340" s="40">
        <f t="shared" si="17"/>
        <v>0</v>
      </c>
      <c r="AJ340" s="22" t="s">
        <v>833</v>
      </c>
      <c r="AK340" s="43" t="s">
        <v>78</v>
      </c>
      <c r="AL340" s="43" t="s">
        <v>78</v>
      </c>
      <c r="AM340" s="41" t="s">
        <v>818</v>
      </c>
      <c r="AN340" s="41" t="s">
        <v>819</v>
      </c>
      <c r="AO340" s="24" t="s">
        <v>820</v>
      </c>
      <c r="AP340" s="24" t="s">
        <v>401</v>
      </c>
      <c r="AQ340" s="72"/>
    </row>
    <row r="341" spans="1:43" s="42" customFormat="1" ht="57" hidden="1">
      <c r="A341" s="38" t="s">
        <v>395</v>
      </c>
      <c r="B341" s="39" t="s">
        <v>396</v>
      </c>
      <c r="C341" s="39">
        <v>329</v>
      </c>
      <c r="D341" s="22" t="s">
        <v>829</v>
      </c>
      <c r="E341" s="22" t="s">
        <v>834</v>
      </c>
      <c r="F341" s="23">
        <v>44713</v>
      </c>
      <c r="G341" s="23">
        <v>44757</v>
      </c>
      <c r="H341" s="173"/>
      <c r="I341" s="65">
        <v>0.05</v>
      </c>
      <c r="J341" s="37"/>
      <c r="K341" s="37"/>
      <c r="L341" s="37"/>
      <c r="M341" s="37"/>
      <c r="N341" s="37"/>
      <c r="O341" s="37"/>
      <c r="P341" s="37"/>
      <c r="Q341" s="37"/>
      <c r="R341" s="37"/>
      <c r="S341" s="37"/>
      <c r="T341" s="37">
        <v>0.4</v>
      </c>
      <c r="U341" s="37"/>
      <c r="V341" s="37">
        <v>0.6</v>
      </c>
      <c r="W341" s="37"/>
      <c r="X341" s="37"/>
      <c r="Y341" s="37"/>
      <c r="Z341" s="37"/>
      <c r="AA341" s="37"/>
      <c r="AB341" s="37"/>
      <c r="AC341" s="37"/>
      <c r="AD341" s="37"/>
      <c r="AE341" s="37"/>
      <c r="AF341" s="37"/>
      <c r="AG341" s="37"/>
      <c r="AH341" s="37">
        <f t="shared" si="17"/>
        <v>1</v>
      </c>
      <c r="AI341" s="40">
        <f t="shared" si="17"/>
        <v>0</v>
      </c>
      <c r="AJ341" s="22" t="s">
        <v>835</v>
      </c>
      <c r="AK341" s="43" t="s">
        <v>78</v>
      </c>
      <c r="AL341" s="43" t="s">
        <v>78</v>
      </c>
      <c r="AM341" s="41" t="s">
        <v>818</v>
      </c>
      <c r="AN341" s="41" t="s">
        <v>819</v>
      </c>
      <c r="AO341" s="24" t="s">
        <v>820</v>
      </c>
      <c r="AP341" s="24" t="s">
        <v>401</v>
      </c>
      <c r="AQ341" s="72"/>
    </row>
    <row r="342" spans="1:43" s="42" customFormat="1" ht="57" hidden="1">
      <c r="A342" s="38" t="s">
        <v>395</v>
      </c>
      <c r="B342" s="39" t="s">
        <v>396</v>
      </c>
      <c r="C342" s="39">
        <v>329</v>
      </c>
      <c r="D342" s="22" t="s">
        <v>829</v>
      </c>
      <c r="E342" s="22" t="s">
        <v>836</v>
      </c>
      <c r="F342" s="46">
        <v>44713</v>
      </c>
      <c r="G342" s="46">
        <v>44742</v>
      </c>
      <c r="H342" s="173"/>
      <c r="I342" s="65">
        <v>0.1</v>
      </c>
      <c r="J342" s="37"/>
      <c r="K342" s="37"/>
      <c r="L342" s="37"/>
      <c r="M342" s="37"/>
      <c r="N342" s="37"/>
      <c r="O342" s="37"/>
      <c r="P342" s="37"/>
      <c r="Q342" s="37"/>
      <c r="R342" s="37"/>
      <c r="S342" s="37"/>
      <c r="T342" s="37">
        <v>1</v>
      </c>
      <c r="U342" s="37"/>
      <c r="V342" s="37"/>
      <c r="W342" s="37"/>
      <c r="X342" s="37"/>
      <c r="Y342" s="37"/>
      <c r="Z342" s="37"/>
      <c r="AA342" s="37"/>
      <c r="AB342" s="37"/>
      <c r="AC342" s="37"/>
      <c r="AD342" s="37"/>
      <c r="AE342" s="37"/>
      <c r="AF342" s="37"/>
      <c r="AG342" s="37"/>
      <c r="AH342" s="37">
        <f t="shared" si="17"/>
        <v>1</v>
      </c>
      <c r="AI342" s="40">
        <f t="shared" si="17"/>
        <v>0</v>
      </c>
      <c r="AJ342" s="22" t="s">
        <v>506</v>
      </c>
      <c r="AK342" s="43" t="s">
        <v>78</v>
      </c>
      <c r="AL342" s="43" t="s">
        <v>78</v>
      </c>
      <c r="AM342" s="41" t="s">
        <v>818</v>
      </c>
      <c r="AN342" s="41" t="s">
        <v>819</v>
      </c>
      <c r="AO342" s="24" t="s">
        <v>820</v>
      </c>
      <c r="AP342" s="24" t="s">
        <v>401</v>
      </c>
      <c r="AQ342" s="72"/>
    </row>
    <row r="343" spans="1:43" s="42" customFormat="1" ht="57" hidden="1">
      <c r="A343" s="38" t="s">
        <v>395</v>
      </c>
      <c r="B343" s="39" t="s">
        <v>396</v>
      </c>
      <c r="C343" s="39">
        <v>329</v>
      </c>
      <c r="D343" s="22" t="s">
        <v>829</v>
      </c>
      <c r="E343" s="22" t="s">
        <v>837</v>
      </c>
      <c r="F343" s="23">
        <v>44866</v>
      </c>
      <c r="G343" s="23">
        <v>44895</v>
      </c>
      <c r="H343" s="173"/>
      <c r="I343" s="37">
        <v>0.15</v>
      </c>
      <c r="J343" s="37"/>
      <c r="K343" s="37"/>
      <c r="L343" s="37"/>
      <c r="M343" s="37"/>
      <c r="N343" s="37"/>
      <c r="O343" s="37"/>
      <c r="P343" s="37"/>
      <c r="Q343" s="37"/>
      <c r="R343" s="37"/>
      <c r="S343" s="37"/>
      <c r="T343" s="37"/>
      <c r="U343" s="37"/>
      <c r="V343" s="37"/>
      <c r="W343" s="37"/>
      <c r="X343" s="37"/>
      <c r="Y343" s="37"/>
      <c r="Z343" s="37"/>
      <c r="AA343" s="37"/>
      <c r="AB343" s="37"/>
      <c r="AC343" s="37"/>
      <c r="AD343" s="37">
        <v>1</v>
      </c>
      <c r="AE343" s="37"/>
      <c r="AF343" s="37"/>
      <c r="AG343" s="37"/>
      <c r="AH343" s="37">
        <f>+J343+L343+N343+P343+R343+T343+V343+X343+Z343+AB343+AD343+AF343</f>
        <v>1</v>
      </c>
      <c r="AI343" s="40">
        <f>+K343+M343+O343+Q343+S343+U343+W343+Y343+AA343+AC343+AE343+AG343</f>
        <v>0</v>
      </c>
      <c r="AJ343" s="26" t="s">
        <v>838</v>
      </c>
      <c r="AK343" s="43" t="s">
        <v>78</v>
      </c>
      <c r="AL343" s="43" t="s">
        <v>78</v>
      </c>
      <c r="AM343" s="41" t="s">
        <v>818</v>
      </c>
      <c r="AN343" s="41" t="s">
        <v>819</v>
      </c>
      <c r="AO343" s="24" t="s">
        <v>820</v>
      </c>
      <c r="AP343" s="24" t="s">
        <v>401</v>
      </c>
      <c r="AQ343" s="72"/>
    </row>
    <row r="344" spans="1:43" s="42" customFormat="1" ht="81" hidden="1" customHeight="1">
      <c r="A344" s="38" t="s">
        <v>395</v>
      </c>
      <c r="B344" s="39" t="s">
        <v>396</v>
      </c>
      <c r="C344" s="39">
        <v>329</v>
      </c>
      <c r="D344" s="22" t="s">
        <v>829</v>
      </c>
      <c r="E344" s="22" t="s">
        <v>839</v>
      </c>
      <c r="F344" s="46">
        <v>44562</v>
      </c>
      <c r="G344" s="46">
        <v>44925</v>
      </c>
      <c r="H344" s="173"/>
      <c r="I344" s="37">
        <v>0.3</v>
      </c>
      <c r="J344" s="37">
        <v>0.05</v>
      </c>
      <c r="K344" s="37"/>
      <c r="L344" s="37">
        <v>0.05</v>
      </c>
      <c r="M344" s="37"/>
      <c r="N344" s="37">
        <v>0.05</v>
      </c>
      <c r="O344" s="37"/>
      <c r="P344" s="37">
        <v>0.05</v>
      </c>
      <c r="Q344" s="37"/>
      <c r="R344" s="37">
        <v>0.1</v>
      </c>
      <c r="S344" s="37"/>
      <c r="T344" s="37">
        <v>0.1</v>
      </c>
      <c r="U344" s="37"/>
      <c r="V344" s="37">
        <v>0.1</v>
      </c>
      <c r="W344" s="37"/>
      <c r="X344" s="37">
        <v>0.1</v>
      </c>
      <c r="Y344" s="37"/>
      <c r="Z344" s="37">
        <v>0.1</v>
      </c>
      <c r="AA344" s="37"/>
      <c r="AB344" s="37">
        <v>0.1</v>
      </c>
      <c r="AC344" s="37"/>
      <c r="AD344" s="37">
        <v>0.1</v>
      </c>
      <c r="AE344" s="37"/>
      <c r="AF344" s="37">
        <v>0.1</v>
      </c>
      <c r="AG344" s="37"/>
      <c r="AH344" s="37">
        <f>+J344+L344+N344+P344+R344+T344+V344+X344+Z344+AB344+AD344+AF344</f>
        <v>0.99999999999999989</v>
      </c>
      <c r="AI344" s="40">
        <f>+K344+M344+O344+Q344+S344+U344+W344+Y344+AA344+AC344+AE344+AG344</f>
        <v>0</v>
      </c>
      <c r="AJ344" s="26" t="s">
        <v>840</v>
      </c>
      <c r="AK344" s="43" t="s">
        <v>78</v>
      </c>
      <c r="AL344" s="43" t="s">
        <v>78</v>
      </c>
      <c r="AM344" s="41" t="s">
        <v>818</v>
      </c>
      <c r="AN344" s="41" t="s">
        <v>819</v>
      </c>
      <c r="AO344" s="24" t="s">
        <v>820</v>
      </c>
      <c r="AP344" s="24" t="s">
        <v>401</v>
      </c>
      <c r="AQ344" s="72"/>
    </row>
    <row r="345" spans="1:43" s="42" customFormat="1" ht="57" hidden="1">
      <c r="A345" s="38" t="s">
        <v>37</v>
      </c>
      <c r="B345" s="39" t="s">
        <v>422</v>
      </c>
      <c r="C345" s="39">
        <v>424</v>
      </c>
      <c r="D345" s="22" t="s">
        <v>841</v>
      </c>
      <c r="E345" s="22" t="s">
        <v>842</v>
      </c>
      <c r="F345" s="23">
        <v>44593</v>
      </c>
      <c r="G345" s="23">
        <v>44926</v>
      </c>
      <c r="H345" s="214">
        <f>+I345+I346+I347+I348+I349+I350+I351+I352+I353+I354</f>
        <v>0.99999999999999989</v>
      </c>
      <c r="I345" s="37">
        <v>0.1</v>
      </c>
      <c r="J345" s="37"/>
      <c r="K345" s="37"/>
      <c r="L345" s="37">
        <v>0.08</v>
      </c>
      <c r="M345" s="37"/>
      <c r="N345" s="37">
        <v>0.08</v>
      </c>
      <c r="O345" s="37"/>
      <c r="P345" s="37">
        <v>0.1</v>
      </c>
      <c r="Q345" s="37"/>
      <c r="R345" s="37">
        <v>0.08</v>
      </c>
      <c r="S345" s="37"/>
      <c r="T345" s="37">
        <v>0.1</v>
      </c>
      <c r="U345" s="37"/>
      <c r="V345" s="37">
        <v>0.1</v>
      </c>
      <c r="W345" s="37"/>
      <c r="X345" s="37">
        <v>0.1</v>
      </c>
      <c r="Y345" s="37"/>
      <c r="Z345" s="37">
        <v>0.1</v>
      </c>
      <c r="AA345" s="37"/>
      <c r="AB345" s="37">
        <v>0.08</v>
      </c>
      <c r="AC345" s="37"/>
      <c r="AD345" s="37">
        <v>0.08</v>
      </c>
      <c r="AE345" s="37"/>
      <c r="AF345" s="37">
        <v>0.1</v>
      </c>
      <c r="AG345" s="37"/>
      <c r="AH345" s="62">
        <f>+J345+L345+N345+P345+R345+T345+V345+X345+Z345+AB345+AD345+AF345</f>
        <v>0.99999999999999989</v>
      </c>
      <c r="AI345" s="27">
        <v>0</v>
      </c>
      <c r="AJ345" s="28" t="s">
        <v>843</v>
      </c>
      <c r="AK345" s="43" t="s">
        <v>78</v>
      </c>
      <c r="AL345" s="43" t="s">
        <v>78</v>
      </c>
      <c r="AM345" s="36" t="s">
        <v>844</v>
      </c>
      <c r="AN345" s="36" t="s">
        <v>845</v>
      </c>
      <c r="AO345" s="36" t="s">
        <v>846</v>
      </c>
      <c r="AP345" s="24" t="s">
        <v>428</v>
      </c>
      <c r="AQ345" s="72"/>
    </row>
    <row r="346" spans="1:43" s="42" customFormat="1" ht="42.75" hidden="1">
      <c r="A346" s="38" t="s">
        <v>37</v>
      </c>
      <c r="B346" s="39" t="s">
        <v>422</v>
      </c>
      <c r="C346" s="39">
        <v>424</v>
      </c>
      <c r="D346" s="22" t="s">
        <v>841</v>
      </c>
      <c r="E346" s="22" t="s">
        <v>847</v>
      </c>
      <c r="F346" s="23">
        <v>44593</v>
      </c>
      <c r="G346" s="23">
        <v>44926</v>
      </c>
      <c r="H346" s="214"/>
      <c r="I346" s="37">
        <v>0.1</v>
      </c>
      <c r="J346" s="37"/>
      <c r="K346" s="37"/>
      <c r="L346" s="37">
        <v>0.06</v>
      </c>
      <c r="M346" s="37"/>
      <c r="N346" s="37">
        <v>0.12</v>
      </c>
      <c r="O346" s="37"/>
      <c r="P346" s="37">
        <v>0.08</v>
      </c>
      <c r="Q346" s="37"/>
      <c r="R346" s="37">
        <v>0.08</v>
      </c>
      <c r="S346" s="37"/>
      <c r="T346" s="37">
        <v>0.12</v>
      </c>
      <c r="U346" s="37"/>
      <c r="V346" s="37">
        <v>0.08</v>
      </c>
      <c r="W346" s="37"/>
      <c r="X346" s="37">
        <v>0.08</v>
      </c>
      <c r="Y346" s="37"/>
      <c r="Z346" s="37">
        <v>0.08</v>
      </c>
      <c r="AA346" s="37"/>
      <c r="AB346" s="37">
        <v>0.08</v>
      </c>
      <c r="AC346" s="37"/>
      <c r="AD346" s="37">
        <v>0.12</v>
      </c>
      <c r="AE346" s="37"/>
      <c r="AF346" s="37">
        <v>0.1</v>
      </c>
      <c r="AG346" s="37"/>
      <c r="AH346" s="62">
        <f t="shared" ref="AH346:AH354" si="18">+J346+L346+N346+P346+R346+T346+V346+X346+Z346+AB346+AD346+AF346</f>
        <v>0.99999999999999989</v>
      </c>
      <c r="AI346" s="27">
        <v>0</v>
      </c>
      <c r="AJ346" s="28" t="s">
        <v>848</v>
      </c>
      <c r="AK346" s="43" t="s">
        <v>78</v>
      </c>
      <c r="AL346" s="43" t="s">
        <v>78</v>
      </c>
      <c r="AM346" s="36" t="s">
        <v>844</v>
      </c>
      <c r="AN346" s="36" t="s">
        <v>845</v>
      </c>
      <c r="AO346" s="36" t="s">
        <v>846</v>
      </c>
      <c r="AP346" s="24" t="s">
        <v>428</v>
      </c>
      <c r="AQ346" s="72"/>
    </row>
    <row r="347" spans="1:43" s="42" customFormat="1" ht="42.75" hidden="1">
      <c r="A347" s="38" t="s">
        <v>37</v>
      </c>
      <c r="B347" s="39" t="s">
        <v>422</v>
      </c>
      <c r="C347" s="39">
        <v>424</v>
      </c>
      <c r="D347" s="22" t="s">
        <v>841</v>
      </c>
      <c r="E347" s="22" t="s">
        <v>849</v>
      </c>
      <c r="F347" s="23">
        <v>44682</v>
      </c>
      <c r="G347" s="23">
        <v>44895</v>
      </c>
      <c r="H347" s="214"/>
      <c r="I347" s="37">
        <v>0.1</v>
      </c>
      <c r="J347" s="37"/>
      <c r="K347" s="37"/>
      <c r="L347" s="37"/>
      <c r="M347" s="37"/>
      <c r="N347" s="37"/>
      <c r="O347" s="37"/>
      <c r="P347" s="37"/>
      <c r="Q347" s="37"/>
      <c r="R347" s="37">
        <v>0.2</v>
      </c>
      <c r="S347" s="37"/>
      <c r="T347" s="37">
        <v>0.25</v>
      </c>
      <c r="U347" s="37"/>
      <c r="V347" s="37"/>
      <c r="W347" s="37"/>
      <c r="X347" s="37"/>
      <c r="Y347" s="37"/>
      <c r="Z347" s="37">
        <v>0.25</v>
      </c>
      <c r="AA347" s="37"/>
      <c r="AB347" s="37"/>
      <c r="AC347" s="37"/>
      <c r="AD347" s="37">
        <v>0.3</v>
      </c>
      <c r="AE347" s="37"/>
      <c r="AF347" s="37"/>
      <c r="AG347" s="37"/>
      <c r="AH347" s="62">
        <f t="shared" si="18"/>
        <v>1</v>
      </c>
      <c r="AI347" s="27">
        <v>0</v>
      </c>
      <c r="AJ347" s="28" t="s">
        <v>850</v>
      </c>
      <c r="AK347" s="43" t="s">
        <v>78</v>
      </c>
      <c r="AL347" s="43" t="s">
        <v>78</v>
      </c>
      <c r="AM347" s="36" t="s">
        <v>844</v>
      </c>
      <c r="AN347" s="36" t="s">
        <v>845</v>
      </c>
      <c r="AO347" s="36" t="s">
        <v>846</v>
      </c>
      <c r="AP347" s="24" t="s">
        <v>428</v>
      </c>
      <c r="AQ347" s="72"/>
    </row>
    <row r="348" spans="1:43" s="42" customFormat="1" ht="54" hidden="1" customHeight="1">
      <c r="A348" s="38" t="s">
        <v>37</v>
      </c>
      <c r="B348" s="39" t="s">
        <v>422</v>
      </c>
      <c r="C348" s="39">
        <v>424</v>
      </c>
      <c r="D348" s="22" t="s">
        <v>841</v>
      </c>
      <c r="E348" s="22" t="s">
        <v>851</v>
      </c>
      <c r="F348" s="23">
        <v>44593</v>
      </c>
      <c r="G348" s="23">
        <v>44742</v>
      </c>
      <c r="H348" s="214"/>
      <c r="I348" s="37">
        <v>0.1</v>
      </c>
      <c r="J348" s="37"/>
      <c r="K348" s="37"/>
      <c r="L348" s="37">
        <v>0.15</v>
      </c>
      <c r="M348" s="37"/>
      <c r="N348" s="37"/>
      <c r="O348" s="37"/>
      <c r="P348" s="37">
        <v>0.2</v>
      </c>
      <c r="Q348" s="37"/>
      <c r="R348" s="37">
        <v>0.3</v>
      </c>
      <c r="S348" s="37"/>
      <c r="T348" s="37">
        <v>0.35</v>
      </c>
      <c r="U348" s="37"/>
      <c r="V348" s="37"/>
      <c r="W348" s="37"/>
      <c r="X348" s="37"/>
      <c r="Y348" s="37"/>
      <c r="Z348" s="37"/>
      <c r="AA348" s="37"/>
      <c r="AB348" s="37"/>
      <c r="AC348" s="37"/>
      <c r="AD348" s="37"/>
      <c r="AE348" s="37"/>
      <c r="AF348" s="37"/>
      <c r="AG348" s="37"/>
      <c r="AH348" s="62">
        <f t="shared" si="18"/>
        <v>0.99999999999999989</v>
      </c>
      <c r="AI348" s="27">
        <v>0</v>
      </c>
      <c r="AJ348" s="28" t="s">
        <v>852</v>
      </c>
      <c r="AK348" s="43" t="s">
        <v>78</v>
      </c>
      <c r="AL348" s="43" t="s">
        <v>78</v>
      </c>
      <c r="AM348" s="36" t="s">
        <v>844</v>
      </c>
      <c r="AN348" s="36" t="s">
        <v>845</v>
      </c>
      <c r="AO348" s="36" t="s">
        <v>846</v>
      </c>
      <c r="AP348" s="24" t="s">
        <v>428</v>
      </c>
      <c r="AQ348" s="72"/>
    </row>
    <row r="349" spans="1:43" s="42" customFormat="1" ht="71.25" hidden="1">
      <c r="A349" s="38" t="s">
        <v>37</v>
      </c>
      <c r="B349" s="39" t="s">
        <v>422</v>
      </c>
      <c r="C349" s="39">
        <v>424</v>
      </c>
      <c r="D349" s="22" t="s">
        <v>841</v>
      </c>
      <c r="E349" s="22" t="s">
        <v>853</v>
      </c>
      <c r="F349" s="23">
        <v>44593</v>
      </c>
      <c r="G349" s="23">
        <v>44895</v>
      </c>
      <c r="H349" s="214"/>
      <c r="I349" s="37">
        <v>0.1</v>
      </c>
      <c r="J349" s="37"/>
      <c r="K349" s="37"/>
      <c r="L349" s="37">
        <v>0.1</v>
      </c>
      <c r="M349" s="37"/>
      <c r="N349" s="37">
        <v>0.1</v>
      </c>
      <c r="O349" s="37"/>
      <c r="P349" s="37"/>
      <c r="Q349" s="37"/>
      <c r="R349" s="37">
        <v>0.2</v>
      </c>
      <c r="S349" s="37"/>
      <c r="T349" s="37"/>
      <c r="U349" s="37"/>
      <c r="V349" s="37">
        <v>0.2</v>
      </c>
      <c r="W349" s="37"/>
      <c r="X349" s="37"/>
      <c r="Y349" s="37"/>
      <c r="Z349" s="37">
        <v>0.2</v>
      </c>
      <c r="AA349" s="37"/>
      <c r="AB349" s="37"/>
      <c r="AC349" s="37"/>
      <c r="AD349" s="37">
        <v>0.2</v>
      </c>
      <c r="AE349" s="37"/>
      <c r="AF349" s="37"/>
      <c r="AG349" s="37"/>
      <c r="AH349" s="62">
        <f t="shared" si="18"/>
        <v>1</v>
      </c>
      <c r="AI349" s="27">
        <v>0</v>
      </c>
      <c r="AJ349" s="28" t="s">
        <v>854</v>
      </c>
      <c r="AK349" s="43" t="s">
        <v>78</v>
      </c>
      <c r="AL349" s="43" t="s">
        <v>78</v>
      </c>
      <c r="AM349" s="36" t="s">
        <v>844</v>
      </c>
      <c r="AN349" s="36" t="s">
        <v>845</v>
      </c>
      <c r="AO349" s="36" t="s">
        <v>846</v>
      </c>
      <c r="AP349" s="24" t="s">
        <v>428</v>
      </c>
      <c r="AQ349" s="72"/>
    </row>
    <row r="350" spans="1:43" s="42" customFormat="1" ht="71.25" hidden="1">
      <c r="A350" s="38" t="s">
        <v>37</v>
      </c>
      <c r="B350" s="39" t="s">
        <v>422</v>
      </c>
      <c r="C350" s="39">
        <v>424</v>
      </c>
      <c r="D350" s="22" t="s">
        <v>841</v>
      </c>
      <c r="E350" s="22" t="s">
        <v>855</v>
      </c>
      <c r="F350" s="23">
        <v>44593</v>
      </c>
      <c r="G350" s="23">
        <v>44925</v>
      </c>
      <c r="H350" s="214"/>
      <c r="I350" s="37">
        <v>0.1</v>
      </c>
      <c r="J350" s="37"/>
      <c r="K350" s="37"/>
      <c r="L350" s="37">
        <v>0.1</v>
      </c>
      <c r="M350" s="37"/>
      <c r="N350" s="37">
        <v>0.1</v>
      </c>
      <c r="O350" s="37"/>
      <c r="P350" s="37"/>
      <c r="Q350" s="37"/>
      <c r="R350" s="37">
        <v>0.2</v>
      </c>
      <c r="S350" s="37"/>
      <c r="T350" s="37"/>
      <c r="U350" s="37"/>
      <c r="V350" s="37">
        <v>0.2</v>
      </c>
      <c r="W350" s="37"/>
      <c r="X350" s="37"/>
      <c r="Y350" s="37"/>
      <c r="Z350" s="37"/>
      <c r="AA350" s="37"/>
      <c r="AB350" s="37">
        <v>0.1</v>
      </c>
      <c r="AC350" s="37"/>
      <c r="AD350" s="37"/>
      <c r="AE350" s="37"/>
      <c r="AF350" s="37">
        <v>0.3</v>
      </c>
      <c r="AG350" s="37"/>
      <c r="AH350" s="62">
        <f t="shared" si="18"/>
        <v>1</v>
      </c>
      <c r="AI350" s="27">
        <v>0</v>
      </c>
      <c r="AJ350" s="28" t="s">
        <v>856</v>
      </c>
      <c r="AK350" s="43" t="s">
        <v>78</v>
      </c>
      <c r="AL350" s="43" t="s">
        <v>78</v>
      </c>
      <c r="AM350" s="36" t="s">
        <v>844</v>
      </c>
      <c r="AN350" s="36" t="s">
        <v>845</v>
      </c>
      <c r="AO350" s="36" t="s">
        <v>846</v>
      </c>
      <c r="AP350" s="24" t="s">
        <v>428</v>
      </c>
      <c r="AQ350" s="72"/>
    </row>
    <row r="351" spans="1:43" s="42" customFormat="1" ht="42.75" hidden="1" customHeight="1">
      <c r="A351" s="38" t="s">
        <v>37</v>
      </c>
      <c r="B351" s="39" t="s">
        <v>422</v>
      </c>
      <c r="C351" s="39">
        <v>424</v>
      </c>
      <c r="D351" s="22" t="s">
        <v>841</v>
      </c>
      <c r="E351" s="22" t="s">
        <v>870</v>
      </c>
      <c r="F351" s="23">
        <v>44593</v>
      </c>
      <c r="G351" s="23">
        <v>44895</v>
      </c>
      <c r="H351" s="214"/>
      <c r="I351" s="37">
        <v>0.1</v>
      </c>
      <c r="J351" s="37"/>
      <c r="K351" s="37"/>
      <c r="L351" s="37">
        <v>0.1</v>
      </c>
      <c r="M351" s="37"/>
      <c r="N351" s="37"/>
      <c r="O351" s="37"/>
      <c r="P351" s="37"/>
      <c r="Q351" s="37"/>
      <c r="R351" s="37">
        <v>0.2</v>
      </c>
      <c r="S351" s="37"/>
      <c r="T351" s="37">
        <v>0.2</v>
      </c>
      <c r="U351" s="37"/>
      <c r="V351" s="37"/>
      <c r="W351" s="37"/>
      <c r="X351" s="37"/>
      <c r="Y351" s="37"/>
      <c r="Z351" s="37"/>
      <c r="AA351" s="37"/>
      <c r="AB351" s="37">
        <v>0.3</v>
      </c>
      <c r="AC351" s="37"/>
      <c r="AD351" s="37">
        <v>0.2</v>
      </c>
      <c r="AE351" s="37"/>
      <c r="AF351" s="37"/>
      <c r="AG351" s="37"/>
      <c r="AH351" s="62">
        <f t="shared" si="18"/>
        <v>1</v>
      </c>
      <c r="AI351" s="27">
        <v>0</v>
      </c>
      <c r="AJ351" s="28" t="s">
        <v>857</v>
      </c>
      <c r="AK351" s="43" t="s">
        <v>78</v>
      </c>
      <c r="AL351" s="43" t="s">
        <v>78</v>
      </c>
      <c r="AM351" s="36" t="s">
        <v>844</v>
      </c>
      <c r="AN351" s="36" t="s">
        <v>845</v>
      </c>
      <c r="AO351" s="36" t="s">
        <v>846</v>
      </c>
      <c r="AP351" s="24" t="s">
        <v>428</v>
      </c>
      <c r="AQ351" s="72"/>
    </row>
    <row r="352" spans="1:43" s="42" customFormat="1" ht="68.25" hidden="1" customHeight="1">
      <c r="A352" s="38" t="s">
        <v>37</v>
      </c>
      <c r="B352" s="39" t="s">
        <v>422</v>
      </c>
      <c r="C352" s="39">
        <v>424</v>
      </c>
      <c r="D352" s="22" t="s">
        <v>841</v>
      </c>
      <c r="E352" s="22" t="s">
        <v>858</v>
      </c>
      <c r="F352" s="23">
        <v>44593</v>
      </c>
      <c r="G352" s="23">
        <v>44926</v>
      </c>
      <c r="H352" s="214"/>
      <c r="I352" s="37">
        <v>0.1</v>
      </c>
      <c r="J352" s="37"/>
      <c r="K352" s="37"/>
      <c r="L352" s="37">
        <v>0.1</v>
      </c>
      <c r="M352" s="37"/>
      <c r="N352" s="37">
        <v>0.2</v>
      </c>
      <c r="O352" s="37"/>
      <c r="P352" s="37"/>
      <c r="Q352" s="37"/>
      <c r="R352" s="37">
        <v>0.15</v>
      </c>
      <c r="S352" s="37"/>
      <c r="T352" s="37"/>
      <c r="U352" s="37"/>
      <c r="V352" s="37"/>
      <c r="W352" s="37"/>
      <c r="X352" s="37"/>
      <c r="Y352" s="37"/>
      <c r="Z352" s="37">
        <v>0.25</v>
      </c>
      <c r="AA352" s="37"/>
      <c r="AB352" s="37"/>
      <c r="AC352" s="37"/>
      <c r="AD352" s="37"/>
      <c r="AE352" s="37"/>
      <c r="AF352" s="37">
        <v>0.3</v>
      </c>
      <c r="AG352" s="37"/>
      <c r="AH352" s="62">
        <f t="shared" si="18"/>
        <v>1</v>
      </c>
      <c r="AI352" s="27">
        <v>0</v>
      </c>
      <c r="AJ352" s="28" t="s">
        <v>859</v>
      </c>
      <c r="AK352" s="43" t="s">
        <v>78</v>
      </c>
      <c r="AL352" s="43" t="s">
        <v>78</v>
      </c>
      <c r="AM352" s="36" t="s">
        <v>844</v>
      </c>
      <c r="AN352" s="36" t="s">
        <v>845</v>
      </c>
      <c r="AO352" s="36" t="s">
        <v>846</v>
      </c>
      <c r="AP352" s="24" t="s">
        <v>428</v>
      </c>
      <c r="AQ352" s="72"/>
    </row>
    <row r="353" spans="1:43" ht="56.25" hidden="1" customHeight="1">
      <c r="A353" s="29" t="s">
        <v>37</v>
      </c>
      <c r="B353" s="59" t="s">
        <v>422</v>
      </c>
      <c r="C353" s="59">
        <v>424</v>
      </c>
      <c r="D353" s="22" t="s">
        <v>841</v>
      </c>
      <c r="E353" s="22" t="s">
        <v>860</v>
      </c>
      <c r="F353" s="23">
        <v>44593</v>
      </c>
      <c r="G353" s="23">
        <v>44926</v>
      </c>
      <c r="H353" s="214"/>
      <c r="I353" s="37">
        <v>0.1</v>
      </c>
      <c r="J353" s="37"/>
      <c r="K353" s="37"/>
      <c r="L353" s="37">
        <v>0.2</v>
      </c>
      <c r="M353" s="37"/>
      <c r="N353" s="37">
        <v>0.2</v>
      </c>
      <c r="O353" s="37"/>
      <c r="P353" s="37"/>
      <c r="Q353" s="37"/>
      <c r="R353" s="37"/>
      <c r="S353" s="37"/>
      <c r="T353" s="37"/>
      <c r="U353" s="37"/>
      <c r="V353" s="37">
        <v>0.4</v>
      </c>
      <c r="W353" s="37"/>
      <c r="X353" s="37"/>
      <c r="Y353" s="37"/>
      <c r="Z353" s="37"/>
      <c r="AA353" s="37"/>
      <c r="AB353" s="37"/>
      <c r="AC353" s="37"/>
      <c r="AD353" s="37"/>
      <c r="AE353" s="37"/>
      <c r="AF353" s="37">
        <v>0.2</v>
      </c>
      <c r="AG353" s="37"/>
      <c r="AH353" s="62">
        <f t="shared" si="18"/>
        <v>1</v>
      </c>
      <c r="AI353" s="27">
        <v>0</v>
      </c>
      <c r="AJ353" s="28" t="s">
        <v>861</v>
      </c>
      <c r="AK353" s="43" t="s">
        <v>78</v>
      </c>
      <c r="AL353" s="43" t="s">
        <v>78</v>
      </c>
      <c r="AM353" s="36" t="s">
        <v>844</v>
      </c>
      <c r="AN353" s="36" t="s">
        <v>845</v>
      </c>
      <c r="AO353" s="36" t="s">
        <v>846</v>
      </c>
      <c r="AP353" s="24" t="s">
        <v>428</v>
      </c>
      <c r="AQ353" s="73"/>
    </row>
    <row r="354" spans="1:43" ht="55.5" hidden="1" customHeight="1">
      <c r="A354" s="29" t="s">
        <v>37</v>
      </c>
      <c r="B354" s="59" t="s">
        <v>422</v>
      </c>
      <c r="C354" s="59">
        <v>424</v>
      </c>
      <c r="D354" s="22" t="s">
        <v>841</v>
      </c>
      <c r="E354" s="22" t="s">
        <v>555</v>
      </c>
      <c r="F354" s="23">
        <v>44713</v>
      </c>
      <c r="G354" s="23">
        <v>44742</v>
      </c>
      <c r="H354" s="214"/>
      <c r="I354" s="37">
        <v>0.1</v>
      </c>
      <c r="J354" s="37"/>
      <c r="K354" s="37"/>
      <c r="L354" s="37"/>
      <c r="M354" s="37"/>
      <c r="N354" s="37"/>
      <c r="O354" s="37"/>
      <c r="P354" s="37"/>
      <c r="Q354" s="37"/>
      <c r="R354" s="37"/>
      <c r="S354" s="37"/>
      <c r="T354" s="37">
        <v>1</v>
      </c>
      <c r="U354" s="37"/>
      <c r="V354" s="37"/>
      <c r="W354" s="37"/>
      <c r="X354" s="37"/>
      <c r="Y354" s="37"/>
      <c r="Z354" s="37"/>
      <c r="AA354" s="37"/>
      <c r="AB354" s="37"/>
      <c r="AC354" s="37"/>
      <c r="AD354" s="37"/>
      <c r="AE354" s="37"/>
      <c r="AF354" s="37"/>
      <c r="AG354" s="37"/>
      <c r="AH354" s="62">
        <f t="shared" si="18"/>
        <v>1</v>
      </c>
      <c r="AI354" s="27">
        <v>0</v>
      </c>
      <c r="AJ354" s="22" t="s">
        <v>506</v>
      </c>
      <c r="AK354" s="43" t="s">
        <v>78</v>
      </c>
      <c r="AL354" s="43" t="s">
        <v>78</v>
      </c>
      <c r="AM354" s="36" t="s">
        <v>844</v>
      </c>
      <c r="AN354" s="36" t="s">
        <v>845</v>
      </c>
      <c r="AO354" s="36" t="s">
        <v>846</v>
      </c>
      <c r="AP354" s="24" t="s">
        <v>428</v>
      </c>
      <c r="AQ354" s="73"/>
    </row>
    <row r="355" spans="1:43">
      <c r="AL355" s="67"/>
    </row>
    <row r="360" spans="1:43" ht="15">
      <c r="E360" s="35"/>
    </row>
  </sheetData>
  <autoFilter ref="A7:AQ354">
    <filterColumn colId="3">
      <colorFilter dxfId="0"/>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31">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2"/>
    <mergeCell ref="AK14:AK22"/>
    <mergeCell ref="AL14:AL22"/>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K86:AK89"/>
    <mergeCell ref="AL86:AL89"/>
    <mergeCell ref="H90:H97"/>
    <mergeCell ref="D23:D25"/>
    <mergeCell ref="H23:H30"/>
    <mergeCell ref="H31:H53"/>
    <mergeCell ref="H54:H68"/>
    <mergeCell ref="H69:H73"/>
    <mergeCell ref="H74:H76"/>
    <mergeCell ref="H98:H107"/>
    <mergeCell ref="H108:H110"/>
    <mergeCell ref="H112:H122"/>
    <mergeCell ref="H123:H129"/>
    <mergeCell ref="H130:H141"/>
    <mergeCell ref="H142:H147"/>
    <mergeCell ref="H77:H82"/>
    <mergeCell ref="H83:H85"/>
    <mergeCell ref="H86:H89"/>
    <mergeCell ref="H174:H177"/>
    <mergeCell ref="AK174:AK177"/>
    <mergeCell ref="AL174:AL177"/>
    <mergeCell ref="H178:H182"/>
    <mergeCell ref="AK178:AK182"/>
    <mergeCell ref="AL178:AL182"/>
    <mergeCell ref="H149:H161"/>
    <mergeCell ref="AK149:AK161"/>
    <mergeCell ref="AL149:AL161"/>
    <mergeCell ref="H162:H167"/>
    <mergeCell ref="AK162:AK167"/>
    <mergeCell ref="AL162:AL173"/>
    <mergeCell ref="H168:H173"/>
    <mergeCell ref="AK168:AK173"/>
    <mergeCell ref="H183:H189"/>
    <mergeCell ref="H190:H194"/>
    <mergeCell ref="AK190:AK194"/>
    <mergeCell ref="AL190:AL194"/>
    <mergeCell ref="H196:H202"/>
    <mergeCell ref="AK196:AK202"/>
    <mergeCell ref="AL196:AL207"/>
    <mergeCell ref="H203:H207"/>
    <mergeCell ref="AK203:AK207"/>
    <mergeCell ref="H208:H217"/>
    <mergeCell ref="H218:H220"/>
    <mergeCell ref="AK218:AK220"/>
    <mergeCell ref="AL218:AL220"/>
    <mergeCell ref="H221:H226"/>
    <mergeCell ref="AK221:AK226"/>
    <mergeCell ref="AL221:AL232"/>
    <mergeCell ref="H227:H232"/>
    <mergeCell ref="AK227:AK232"/>
    <mergeCell ref="AL259:AL263"/>
    <mergeCell ref="H264:H265"/>
    <mergeCell ref="H266:H269"/>
    <mergeCell ref="AK266:AK269"/>
    <mergeCell ref="AL266:AL297"/>
    <mergeCell ref="H270:H280"/>
    <mergeCell ref="H281:H297"/>
    <mergeCell ref="H234:H241"/>
    <mergeCell ref="AL242:AL249"/>
    <mergeCell ref="H243:H244"/>
    <mergeCell ref="H245:H249"/>
    <mergeCell ref="AK245:AK249"/>
    <mergeCell ref="H250:H253"/>
    <mergeCell ref="AK250:AK253"/>
    <mergeCell ref="AL250:AL253"/>
    <mergeCell ref="AQ7:AQ9"/>
    <mergeCell ref="H331:H333"/>
    <mergeCell ref="H334:H338"/>
    <mergeCell ref="AK334:AK338"/>
    <mergeCell ref="AL334:AL338"/>
    <mergeCell ref="H339:H344"/>
    <mergeCell ref="H345:H354"/>
    <mergeCell ref="AL313:AL315"/>
    <mergeCell ref="H316:H324"/>
    <mergeCell ref="AK316:AK324"/>
    <mergeCell ref="AL316:AL324"/>
    <mergeCell ref="H326:H330"/>
    <mergeCell ref="AK326:AK330"/>
    <mergeCell ref="AL326:AL330"/>
    <mergeCell ref="AK281:AK282"/>
    <mergeCell ref="H298:H301"/>
    <mergeCell ref="H302:H304"/>
    <mergeCell ref="H305:H308"/>
    <mergeCell ref="H309:H312"/>
    <mergeCell ref="H313:H315"/>
    <mergeCell ref="AK313:AK315"/>
    <mergeCell ref="H254:H258"/>
    <mergeCell ref="H259:H263"/>
    <mergeCell ref="AK259:AK263"/>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2"/>
    <dataValidation allowBlank="1" showInputMessage="1" showErrorMessage="1" prompt="Son los hitos o grandes actividades a ejecutar en el plan de acción y que se pueden medir en tiempo de ejecución, producto o entregables._x000a__x000a_Nota: formular en infinitivo" sqref="D65222 D65212:D65213"/>
    <dataValidation allowBlank="1" showInputMessage="1" showErrorMessage="1" prompt="Describir el alcance de la tarea. En este sentido se deben detallar  los principales aspectos que permitirán tener claro lo que deben realizar, los entregables y los resultados esperados. " sqref="E65222:F65222 E65212:F65213"/>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3:G6"/>
  <sheetViews>
    <sheetView zoomScaleNormal="100" workbookViewId="0">
      <selection activeCell="E3" sqref="E3"/>
    </sheetView>
  </sheetViews>
  <sheetFormatPr baseColWidth="10" defaultRowHeight="15"/>
  <cols>
    <col min="1" max="4" width="15.140625" style="142" customWidth="1"/>
    <col min="5" max="5" width="24.85546875" style="142" customWidth="1"/>
    <col min="6" max="7" width="15.140625" style="142" customWidth="1"/>
    <col min="8" max="16384" width="11.42578125" style="142"/>
  </cols>
  <sheetData>
    <row r="3" spans="5:7">
      <c r="E3" s="139" t="s">
        <v>1022</v>
      </c>
      <c r="F3" s="140">
        <v>4</v>
      </c>
      <c r="G3" s="141">
        <f>F3*100%/31</f>
        <v>0.12903225806451613</v>
      </c>
    </row>
    <row r="4" spans="5:7" ht="30">
      <c r="E4" s="143" t="s">
        <v>1023</v>
      </c>
      <c r="F4" s="140">
        <v>26</v>
      </c>
      <c r="G4" s="146">
        <f>F4*100%/31</f>
        <v>0.83870967741935487</v>
      </c>
    </row>
    <row r="5" spans="5:7">
      <c r="E5" s="147" t="s">
        <v>1024</v>
      </c>
      <c r="F5" s="140">
        <v>1</v>
      </c>
      <c r="G5" s="146">
        <f>F5*100%/31</f>
        <v>3.2258064516129031E-2</v>
      </c>
    </row>
    <row r="6" spans="5:7">
      <c r="F6" s="144">
        <f>SUM(F3:F5)</f>
        <v>31</v>
      </c>
      <c r="G6" s="145">
        <f>SUM(G3:G5)</f>
        <v>1</v>
      </c>
    </row>
  </sheetData>
  <sheetProtection password="D653" sheet="1" objects="1" scenarios="1" selectLockedCells="1" selectUnlockedCell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PAI 2022</vt:lpstr>
      <vt:lpstr>Modificación 1. CIGD 2</vt:lpstr>
      <vt:lpstr>Modificación 2. CIGD 3</vt:lpstr>
      <vt:lpstr>Modificación 3. CIGD 4</vt:lpstr>
      <vt:lpstr>Resumen Seg OCI II CUATRIMESTRE</vt:lpstr>
      <vt:lpstr>'Modificación 1. CIGD 2'!Área_de_impresión</vt:lpstr>
      <vt:lpstr>'Modificación 2. CIGD 3'!Área_de_impresión</vt:lpstr>
      <vt:lpstr>'Modificación 3. CIGD 4'!Área_de_impresión</vt:lpstr>
      <vt:lpstr>'PAI 2022'!Área_de_impresión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CAROLINA</cp:lastModifiedBy>
  <cp:revision/>
  <cp:lastPrinted>2022-09-09T19:36:32Z</cp:lastPrinted>
  <dcterms:created xsi:type="dcterms:W3CDTF">2021-12-15T00:21:49Z</dcterms:created>
  <dcterms:modified xsi:type="dcterms:W3CDTF">2022-09-14T15:58:14Z</dcterms:modified>
</cp:coreProperties>
</file>