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INFORMACION\Desktop\IDPAC\Seguimiento Plan Anticorrupción\Papeles de Trabajo y Evidencias\"/>
    </mc:Choice>
  </mc:AlternateContent>
  <bookViews>
    <workbookView xWindow="-120" yWindow="-120" windowWidth="20730" windowHeight="11160"/>
  </bookViews>
  <sheets>
    <sheet name="PAAC V3 2022" sheetId="1" r:id="rId1"/>
    <sheet name="Resumen Seguimiento OCI I CUATR" sheetId="4" state="hidden" r:id="rId2"/>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'PAAC V3 2022'!$A$9:$AW$58</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'PAAC V3 2022'!$D$1:$AP$9</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44" i="1" l="1"/>
  <c r="AH44" i="1"/>
  <c r="G4" i="4" l="1"/>
  <c r="G5" i="4"/>
  <c r="G6" i="4"/>
  <c r="G3" i="4"/>
  <c r="F7" i="4"/>
  <c r="G7" i="4" l="1"/>
  <c r="AH21" i="1"/>
  <c r="H53" i="1" l="1"/>
  <c r="H34" i="1"/>
  <c r="AI58" i="1" l="1"/>
  <c r="AH58" i="1"/>
  <c r="AI57" i="1"/>
  <c r="AH57" i="1"/>
  <c r="AI56" i="1"/>
  <c r="AH56" i="1"/>
  <c r="AI55" i="1"/>
  <c r="AH55" i="1"/>
  <c r="AI54" i="1"/>
  <c r="AH54" i="1"/>
  <c r="AI53" i="1"/>
  <c r="AH53" i="1"/>
  <c r="AI52" i="1"/>
  <c r="AH52" i="1"/>
  <c r="AI51" i="1"/>
  <c r="AH51" i="1"/>
  <c r="AI50" i="1"/>
  <c r="AH50" i="1"/>
  <c r="AI49" i="1"/>
  <c r="AH49" i="1"/>
  <c r="AI48" i="1"/>
  <c r="AH48" i="1"/>
  <c r="AI47" i="1"/>
  <c r="AH47" i="1"/>
  <c r="AI46" i="1"/>
  <c r="AH46" i="1"/>
  <c r="AI45" i="1"/>
  <c r="AH45" i="1"/>
  <c r="AI43" i="1"/>
  <c r="AH43" i="1"/>
  <c r="AI42" i="1"/>
  <c r="AH42" i="1"/>
  <c r="AI41" i="1"/>
  <c r="AH41" i="1"/>
  <c r="H41" i="1"/>
  <c r="AI40" i="1"/>
  <c r="AH40" i="1"/>
  <c r="AI39" i="1"/>
  <c r="AH39" i="1"/>
  <c r="AI38" i="1"/>
  <c r="AH38" i="1"/>
  <c r="AI37" i="1"/>
  <c r="AH37" i="1"/>
  <c r="AI36" i="1"/>
  <c r="AH36" i="1"/>
  <c r="AI35" i="1"/>
  <c r="AH35" i="1"/>
  <c r="AI34" i="1"/>
  <c r="AH34" i="1"/>
  <c r="AI33" i="1"/>
  <c r="AH33" i="1"/>
  <c r="AI31" i="1"/>
  <c r="AH31" i="1"/>
  <c r="AI30" i="1"/>
  <c r="AH30" i="1"/>
  <c r="AI29" i="1"/>
  <c r="AH29" i="1"/>
  <c r="AI28" i="1"/>
  <c r="AH28" i="1"/>
  <c r="AI27" i="1"/>
  <c r="AH27" i="1"/>
  <c r="AI26" i="1"/>
  <c r="AH26" i="1"/>
  <c r="AI25" i="1"/>
  <c r="AH25" i="1"/>
  <c r="AI24" i="1"/>
  <c r="AH24" i="1"/>
  <c r="AI23" i="1"/>
  <c r="AH23" i="1"/>
  <c r="H23" i="1"/>
  <c r="AI22" i="1"/>
  <c r="AH22" i="1"/>
  <c r="AI21" i="1"/>
  <c r="H21" i="1"/>
  <c r="AI20" i="1"/>
  <c r="AH20" i="1"/>
  <c r="AI19" i="1"/>
  <c r="AH19" i="1"/>
  <c r="AI17" i="1"/>
  <c r="AH17" i="1"/>
  <c r="AI16" i="1"/>
  <c r="AH16" i="1"/>
  <c r="AI15" i="1"/>
  <c r="AH15" i="1"/>
  <c r="AI14" i="1"/>
  <c r="AH14" i="1"/>
  <c r="AI13" i="1"/>
  <c r="AH13" i="1"/>
  <c r="AI12" i="1"/>
  <c r="AH12" i="1"/>
  <c r="AI11" i="1"/>
  <c r="AH11" i="1"/>
  <c r="AI10" i="1"/>
  <c r="AH10" i="1"/>
  <c r="H10" i="1"/>
</calcChain>
</file>

<file path=xl/comments1.xml><?xml version="1.0" encoding="utf-8"?>
<comments xmlns="http://schemas.openxmlformats.org/spreadsheetml/2006/main">
  <authors>
    <author>tc={12ADD56A-200A-46B3-B01B-EB1A52AEC18A}</author>
  </authors>
  <commentList>
    <comment ref="H7" authorId="0" shape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List>
</comments>
</file>

<file path=xl/sharedStrings.xml><?xml version="1.0" encoding="utf-8"?>
<sst xmlns="http://schemas.openxmlformats.org/spreadsheetml/2006/main" count="805" uniqueCount="304">
  <si>
    <t>PLANEACIÓN ESTRATÉGICA</t>
  </si>
  <si>
    <t>Código: IDPAC-PE-FT-14
Versión: 05
Página 1 de 1
14/12/2021</t>
  </si>
  <si>
    <t>FORMULACIÓN PLANES DE ACCIÓN</t>
  </si>
  <si>
    <t xml:space="preserve">Fecha de Formulación: </t>
  </si>
  <si>
    <t>Nombre del Plan</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</si>
  <si>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</si>
  <si>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</si>
  <si>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</si>
  <si>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</si>
  <si>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</si>
  <si>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</si>
  <si>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</si>
  <si>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</si>
  <si>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</si>
  <si>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</si>
  <si>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</si>
  <si>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</si>
  <si>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</si>
  <si>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Meta Segplan</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</si>
  <si>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</si>
  <si>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</si>
  <si>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</si>
  <si>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</si>
  <si>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</si>
  <si>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</si>
  <si>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</si>
  <si>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</si>
  <si>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</si>
  <si>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</si>
  <si>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</si>
  <si>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</si>
  <si>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</si>
  <si>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</si>
  <si>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</si>
  <si>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</si>
  <si>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</si>
  <si>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</si>
  <si>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</si>
  <si>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</si>
  <si>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t>Secretaría General</t>
  </si>
  <si>
    <t>Alexandra Castillo</t>
  </si>
  <si>
    <t>N/A</t>
  </si>
  <si>
    <t>Briyith Castellanos</t>
  </si>
  <si>
    <t>Ana Silvia Olano Aponte</t>
  </si>
  <si>
    <t>Oficina Asesora de Planeación</t>
  </si>
  <si>
    <t xml:space="preserve">Silvia Milena Patiño León </t>
  </si>
  <si>
    <t xml:space="preserve">Daniel Tovar </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</si>
  <si>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</si>
  <si>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</si>
  <si>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</si>
  <si>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</si>
  <si>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</si>
  <si>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</si>
  <si>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</si>
  <si>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</si>
  <si>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</si>
  <si>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</si>
  <si>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</si>
  <si>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</si>
  <si>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</si>
  <si>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</si>
  <si>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</si>
  <si>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</si>
  <si>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</si>
  <si>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</si>
  <si>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</si>
  <si>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</si>
  <si>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</si>
  <si>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</si>
  <si>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</si>
  <si>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</si>
  <si>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</si>
  <si>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</si>
  <si>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</si>
  <si>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</si>
  <si>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</si>
  <si>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</si>
  <si>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</si>
  <si>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</si>
  <si>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</si>
  <si>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</si>
  <si>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</si>
  <si>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</si>
  <si>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</si>
  <si>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</si>
  <si>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</si>
  <si>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</si>
  <si>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</si>
  <si>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</si>
  <si>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</si>
  <si>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</si>
  <si>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</si>
  <si>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</si>
  <si>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</si>
  <si>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Laura Osorio</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</si>
  <si>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</si>
  <si>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</si>
  <si>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</si>
  <si>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</si>
  <si>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</si>
  <si>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</si>
  <si>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</si>
  <si>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</si>
  <si>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</si>
  <si>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</si>
  <si>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</si>
  <si>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</si>
  <si>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</si>
  <si>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</si>
  <si>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</si>
  <si>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</si>
  <si>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</si>
  <si>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</si>
  <si>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</si>
  <si>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</si>
  <si>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</si>
  <si>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</si>
  <si>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</si>
  <si>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</si>
  <si>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</si>
  <si>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</si>
  <si>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</si>
  <si>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</si>
  <si>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</si>
  <si>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</si>
  <si>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</si>
  <si>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</si>
  <si>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</si>
  <si>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</si>
  <si>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</si>
  <si>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</si>
  <si>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</si>
  <si>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</si>
  <si>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</si>
  <si>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</si>
  <si>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</si>
  <si>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</si>
  <si>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</si>
  <si>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</si>
  <si>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</si>
  <si>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</si>
  <si>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</si>
  <si>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</si>
  <si>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</si>
  <si>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</si>
  <si>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</si>
  <si>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</si>
  <si>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</si>
  <si>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</si>
  <si>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</si>
  <si>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</si>
  <si>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</si>
  <si>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</si>
  <si>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</si>
  <si>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</si>
  <si>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</si>
  <si>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</si>
  <si>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</si>
  <si>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</si>
  <si>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</si>
  <si>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</si>
  <si>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</si>
  <si>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</si>
  <si>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</si>
  <si>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</si>
  <si>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</si>
  <si>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</si>
  <si>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</si>
  <si>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</si>
  <si>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</si>
  <si>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</si>
  <si>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</si>
  <si>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</si>
  <si>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</si>
  <si>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t>Lina Paola Bernal Loaiza</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</si>
  <si>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</si>
  <si>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</si>
  <si>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</si>
  <si>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</si>
  <si>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</si>
  <si>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</si>
  <si>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</si>
  <si>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</si>
  <si>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Versión</t>
  </si>
  <si>
    <t>Nivel de Cumplimiento</t>
  </si>
  <si>
    <t>Primer Seguimiento Oficina de Control Interno - OCI
Corte al 30 de abril de 2022</t>
  </si>
  <si>
    <t>No aplica</t>
  </si>
  <si>
    <t>Presupuesto meta PI</t>
  </si>
  <si>
    <t xml:space="preserve">Actualizar o inscribir trámites y/u OPA`s en el SUIT y analizar si aplica en el IDPAC la Consulta de Informacion en el SUIT </t>
  </si>
  <si>
    <t>Formato Integrado de trámites y OPA en el SUIT</t>
  </si>
  <si>
    <t>La Entidad no recibió invitaciones para participar en jornadas de rendición de cuentas para el período del informe</t>
  </si>
  <si>
    <t>Comentario Jefatura OCI</t>
  </si>
  <si>
    <t>Se consultó con el responsable?</t>
  </si>
  <si>
    <t>Se verificó la fecha de elaboración del informe?</t>
  </si>
  <si>
    <t>Se consultó con el área responsble?  Si es de marzo, según esto la actividad no es No cumplida sino cumplida fuera de término, adicionalmente una cosa es que se haya cargado en SIG PARTICIPO y otra que se haya divulgado, 
La evidencia no es adecuada para definir si la actividad se ejecuto oportunamente</t>
  </si>
  <si>
    <t>Se consultó con el proceso? 
Verificar la redacción
Revisemos no me queda claro si lo públicado es de 2022 o no, al ingresar no me queda claro si es solo el de corrupción Verificar numero de riesgos</t>
  </si>
  <si>
    <t>Se verificó la fecha de publicación?
La evidencia no es adecuada</t>
  </si>
  <si>
    <t>Socialización deferente a divulgación, no obstante la descripción de la evidencia se debe tener en cuenta, hablemos.
Se debe corregir la forma de registrar los seguimientos.</t>
  </si>
  <si>
    <t>Revisemos la redacción
Se debe ajustar y hacer referencia al trabajo de verificación realizado y el resultado obtenido.</t>
  </si>
  <si>
    <t>Verificar redacción, hablemos.
Ajustar y verificr actas con Noreley CGYD</t>
  </si>
  <si>
    <t>Aquí se debe verificar si esta eldocumento (ver evidencia), esto se revisó?</t>
  </si>
  <si>
    <t>Revisar con las subdireccione s´por que no hay registros</t>
  </si>
  <si>
    <t>Revisar parametros para proximas revisiones</t>
  </si>
  <si>
    <t>ok</t>
  </si>
  <si>
    <t>Hacer referencia a la verificación realizada o a lo evidenciado</t>
  </si>
  <si>
    <t>Revisar redacción y hacer referencias particulares de las actividades (fechas, tematicas etc.)</t>
  </si>
  <si>
    <t>Tener en c uenta las fechas de ejecución (inico y finalización) para determinar el estado de las acciones</t>
  </si>
  <si>
    <t>Detallar fechas</t>
  </si>
  <si>
    <t>Verificar y obtener evidencia de su presentacion al Comité GYD
La evidencia no es adecuada</t>
  </si>
  <si>
    <t>Y como se evidencia la presentacion al Comité GYD</t>
  </si>
  <si>
    <t>Consultar con el responsable
El producto no esta bien definido</t>
  </si>
  <si>
    <t>Falta definir el número</t>
  </si>
  <si>
    <t>Rectificar</t>
  </si>
  <si>
    <t>El producto no esta definido adecuadamente, cuantos??</t>
  </si>
  <si>
    <t>Verifcar con el proceso</t>
  </si>
  <si>
    <t>Revisar la categorización
Recomendar que se definan las cantidades</t>
  </si>
  <si>
    <t>revisar y ajustar el seguimiento</t>
  </si>
  <si>
    <t>Organizar lapresentación del seguimiento OCI</t>
  </si>
  <si>
    <t>Revisar redacción,
Observacion a la Gerencia de la Juventud.</t>
  </si>
  <si>
    <t xml:space="preserve">Revisar redacción  </t>
  </si>
  <si>
    <t>Fechas</t>
  </si>
  <si>
    <t>Corregir y recomendar sobre el avance, pero la no se tiene evidencia objetiva sobre el incumplimiento de la actividad</t>
  </si>
  <si>
    <t>Detalle y fechas</t>
  </si>
  <si>
    <t>Recomedar que se revisen los productos, cantidades.</t>
  </si>
  <si>
    <r>
      <t xml:space="preserve">Realizada verificación en el aplicativo SIG Participo, se observó evidencia de la ejecución de las siguientes actividades:
- Reunión con el equipo de gestores de integridad donde se discutieron los posibles valores a incluir en el código de integridad. </t>
    </r>
    <r>
      <rPr>
        <sz val="11"/>
        <color rgb="FF00B050"/>
        <rFont val="Arial"/>
        <family val="2"/>
      </rPr>
      <t>Fecha y la evidencia.</t>
    </r>
    <r>
      <rPr>
        <sz val="11"/>
        <color rgb="FF000000"/>
        <rFont val="Arial"/>
        <family val="2"/>
      </rPr>
      <t xml:space="preserve">
La actividad se encuentra </t>
    </r>
    <r>
      <rPr>
        <b/>
        <sz val="11"/>
        <color rgb="FFFF0000"/>
        <rFont val="Arial"/>
        <family val="2"/>
      </rPr>
      <t>Cumplida</t>
    </r>
    <r>
      <rPr>
        <sz val="11"/>
        <color rgb="FF000000"/>
        <rFont val="Arial"/>
        <family val="2"/>
      </rPr>
      <t xml:space="preserve"> al corte del seguimiento, sin embargo continúa </t>
    </r>
    <r>
      <rPr>
        <b/>
        <sz val="11"/>
        <color rgb="FFFF0000"/>
        <rFont val="Arial"/>
        <family val="2"/>
      </rPr>
      <t>En Ejecución</t>
    </r>
    <r>
      <rPr>
        <sz val="11"/>
        <color rgb="FF000000"/>
        <rFont val="Arial"/>
        <family val="2"/>
      </rPr>
      <t xml:space="preserve">.
Adicionalnmente se evidenciaron los siguientes avances, encaminados a dar cumplimiento a esta actividad 
</t>
    </r>
    <r>
      <rPr>
        <sz val="11"/>
        <rFont val="Arial"/>
        <family val="2"/>
      </rPr>
      <t xml:space="preserve">- Diseño de pieza por parte de comunicaciones doble cara con los valores institucionales y el código QR que direcciona a la nota en la página. 
- Planeación de dos actividades vivenciales a realizar una en el pasadía Lagomar el Peñon
- Difusión en los Torneos deportivos de los valores institucionales, los cuales fueron inspirados en los mismos.
Para estas actividades se recomienda finalizar su ejecucion y dejar evidencia correspondinte.
</t>
    </r>
    <r>
      <rPr>
        <sz val="11"/>
        <color rgb="FF000000"/>
        <rFont val="Arial"/>
        <family val="2"/>
      </rPr>
      <t xml:space="preserve">
</t>
    </r>
    <r>
      <rPr>
        <sz val="11"/>
        <color rgb="FF0070C0"/>
        <rFont val="Arial"/>
        <family val="2"/>
      </rPr>
      <t xml:space="preserve">
</t>
    </r>
    <r>
      <rPr>
        <sz val="11"/>
        <color rgb="FF000000"/>
        <rFont val="Arial"/>
        <family val="2"/>
      </rPr>
      <t xml:space="preserve">
</t>
    </r>
  </si>
  <si>
    <t>Reporte del Proceso en el aplicativo SIG Participo Corte 30 de abril</t>
  </si>
  <si>
    <t>05/05/2022: 
Se gestionó con la Oficina Asesora de Comunicaciones el diseño de la pieza y la divulgación de la Política de Administración del Riesgos por todos los canales dispuesto por la entidad con alcance en todos los grupos de valor. 
* 1.Piezas de divulgación por los diferentes canales de comunicación interna y externa 
Pieza comunicacional
Divulgación INTRANET: https://intranetidpac.azurewebsites.net/</t>
  </si>
  <si>
    <t>05/02/2022:
La Oficina Asesora de Planeación publicó a consulta de la ciudadanía el Mapa de Riesgos de Corrupción a través del Link de Transparencia en el Numeral 6. Participa que se puede verificar en el siguiente enlace https://www.participacionbogota.gov.co/transparencia/participa-IDPAC-2021</t>
  </si>
  <si>
    <t>05/02/2022:
Revisado el reporte de las acciones se pudo constatar que no fue requerido ajustar el mapa de riesgos por cuanto la Oficina Asesora de Planeación no recibió observaciones durante el tiempo que se dispuso el Mapa de Riesgos de Corrupción a consulta ciudadana.</t>
  </si>
  <si>
    <t xml:space="preserve">05/03/2022:
Se realizó la publicación de los mapas de riesgos y se dispuso en el link de transparencia para participación ciudadana y socialización a los diferentes grupos de valor. </t>
  </si>
  <si>
    <t>El primer seguimiento de la actividad se encuentra programado para el mes de mayo de 2022.</t>
  </si>
  <si>
    <t xml:space="preserve">05/02/2022:
La Oficina Asesora de Planeación realizó el Informe de Gestión de la vigencia 2021, el cual fue presentado ante el Comité Institucional de Gestión y Desempeño realizado el 31 de enero de 2022 así como fue informado a los miembros de la Junta Directiva del IDPAC, este informe consolida los resultados de la gestión en cuanto al cumplimiento de las metas del Plan de Desarrollo Distrital, Plan Sectorial y Proyectos de Inversión el cual se dispuso en el link de transparencia para consulta de la ciudadanía y los diferentes grupos de valor. </t>
  </si>
  <si>
    <r>
      <t xml:space="preserve">Se efectuó la verificación de la evidencia registrada en el aplicativo SIG Participo por parte de la OAP de la cual se observó el documento informe de Gestión Vigencia 2021.
Asimismo, se verificó en el link de transparencia del IDPAC la publicación del documento informe de gestión vigencia 2021 https://www.participacionbogota.gov.co/transparencia/informes-de-gestion y el cual fue publicado el día 31/01/2022 a las 8:38 pm conforme con la evidencia suministrada por la OAP (correo electrónico de GLPI)
De acuerdo con lo anterior, la actividad se determina como </t>
    </r>
    <r>
      <rPr>
        <b/>
        <sz val="11"/>
        <color rgb="FFFF0000"/>
        <rFont val="Museo sans"/>
      </rPr>
      <t>Cumplida.</t>
    </r>
  </si>
  <si>
    <t xml:space="preserve">10/05/2022:
Se realizó informe acerca del Link de Transparencia con base en la matriz de cumplimiento de la Resolución 1519 de 2020, en esta se presentan las observaciones por cada numeral de cumplimiento y se adelantan las gestiones con los Procesos de Gestión de Tecnologías de la Información y el Proceso de Comunicación Estratégica con los cuales se adelantan los ajustes y cambios soportado en lo observado en el informe y que da cumplimiento a lo reglamentado. </t>
  </si>
  <si>
    <t>Fecha de la actividad</t>
  </si>
  <si>
    <r>
      <t xml:space="preserve">Se verificó la información aportada por el proceso a través del aplicativo SIG Participo evidenciando la realización del Plan de Trabajo de Gestión de Integridad 2022 realizado en el mes de febrero de 2022 y registrado en el aplicativo el 04/03/2022, sin embargo, el 05/03/2022 fue rechazado este documento toda vez que no contaba con la metodología canvas establecida por la Función Pública, por lo que el 08/03/2022 fue cargado nuevamente en el aplicativo y el mismo día se registra su aprobación.
Por lo anterior, la actividad  se encuentra </t>
    </r>
    <r>
      <rPr>
        <b/>
        <sz val="11"/>
        <color rgb="FFFF0000"/>
        <rFont val="Museo sans"/>
      </rPr>
      <t>Cumplida</t>
    </r>
    <r>
      <rPr>
        <sz val="11"/>
        <color rgb="FF000000"/>
        <rFont val="Museo sans"/>
      </rPr>
      <t>, sin embargo, fue finalizada posterior a la fecha planeada.</t>
    </r>
  </si>
  <si>
    <t>07/02/2022:
La Oficina Asesora de Comunicaciones publico en las redes sociales de la entidad la jornada de planeación 2022 donde se definieron los retos e hitos para el año n curso.
Evidencias:
https://www.facebook.com/participacionbogota/videos/4865437596854102
https://twitter.com/BogotaParticipa/status/1482147856932868100</t>
  </si>
  <si>
    <t>Nivel satisfactorio - Sigue en Ejecución</t>
  </si>
  <si>
    <t>Nivel satisfactorio</t>
  </si>
  <si>
    <t>Nivel Insatisfactorio</t>
  </si>
  <si>
    <t>Nivel Satisfactorio Fuera de Término</t>
  </si>
  <si>
    <t>05/05/2022:
La Oficina Asesora de Comunicaciones realizo Facebook live, difusión de instrumento de temas a tratar en la audiencia pública, diseño y difusión de piezas comunicacionales a través de las redes del IDPAC</t>
  </si>
  <si>
    <r>
      <t xml:space="preserve">Se realizó la verificación del documento análisis de los datos abiertos publicado en la página web del IDPAC https://www.participacionbogota.gov.co/transparencia/datos-abiertos/habilitar-una-vista-de-sus-datos-en-el-portal-de-datos-abiertos y en el aplicativo SIG Participo, información que fue reportada el día 5 de mayo de 2022 mediante el documento "Datos Abiertos" en el que se relacionan catorce (14) requisitos como "Check List - Diagnostico Estrategia Sectorial". Archivo que cuenta con cada una de las ubicaciones en el portal web en que se registro cada requisito.
De acuerdo con lo anterior, la actividad se determina como </t>
    </r>
    <r>
      <rPr>
        <b/>
        <sz val="11"/>
        <color rgb="FFFF0000"/>
        <rFont val="Museo sans"/>
      </rPr>
      <t>Cumplida.</t>
    </r>
  </si>
  <si>
    <t xml:space="preserve">Se realizó la verificación a través del aplicativo SIG Participo de las evidencias aportadas por la Oficina Asesora de Comunicaciones observando las evidencias correspondientes a los reportes de los avances de los meses de enero, febrero, marzo y abril de 2022 como se detalla a continuación:
- 4 Informes de publicaciones transparencia correspondientes a los meses de enero, febrero, marzo y abril.
- 4 Informes de publicaciones página web correspondientes a los meses de enero, febrero, marzo y abril.
Por lo anterior, la actividad continúa en ejecución y en los próximos seguimientos se rectificará los registros de los avances. </t>
  </si>
  <si>
    <t xml:space="preserve">Se realizó la verificación en el aplicativo SIG Participo de las evidencias aportadas por la Oficina Asesora de Planeación evidenciando que el proceso registró el documento "informe de seguimiento al link de transparencia" el 05/04/2022 en el cual se deja constancia de todos los cargues al link de transparencia y de los errores en las publicaciones por fallas en la plataforma GLPI que posteriormente fueron informados al proceso de comunicación estratégica y gestión de las tecnologías.
Por lo anterior, la actividad continúa en ejecución y en los próximos seguimientos se rectificará los registros de los avances. </t>
  </si>
  <si>
    <r>
      <t xml:space="preserve">Se efectuó la revisión de los documentos aportados por el proceso en el aplicativo SIG Participo evidenciando el registro del informe consolidado con los resultados de la aplicación del test de percepción sobre integridad elaborado en el mes de febrero de 2022 el cual contiene las herramientas aportadas por el departamento administrativo de la Función Pública para analizar los resultados del test y contiene tanto la matriz como el semáforo test.  
Asimismo, se observa el documento Excel "Diagnóstico percepción gestión de integridad - IDPAC(1-327)" que contiene los resultados de la aplicación del test del DAFP en el IDPAC, y el documento "Formato análisis encuesta" la cual fue aplicada el 07/02/2022.. 
De acuerdo con lo anterior, la actividad se determina como </t>
    </r>
    <r>
      <rPr>
        <b/>
        <sz val="11"/>
        <color rgb="FFFF0000"/>
        <rFont val="Museo sans"/>
      </rPr>
      <t>Cumplida.</t>
    </r>
  </si>
  <si>
    <t xml:space="preserve">Hablemos de esto, esta situaciòn se debe registrar en el informe word y hacer una recomendación a todas las dependencias o procesos.  </t>
  </si>
  <si>
    <t>Esto no lo entiendo, osea que el mapa esta mal??? Si es asi no se debe corregir el registro del avance sino la programación.  Hablemos</t>
  </si>
  <si>
    <t>Revisemos el documento</t>
  </si>
  <si>
    <t>Adicionalmente, la OCI recomienda replantear la evidencia definida toda vez que, acorde con la actividad establecida no es suficiente para determinar su cumplimiento., esto se retiró, se hace referencia a la falta de listas de asistencia lo que denota que no hay socialización.
Esto se reviso con Johanna como lo indique???
Cuando y con quien se realizó la mesa de trabajo? hay acta? sobre este tema debemos hablar pues segun el seguimiento la OAP registró cosas que no se hicieron.</t>
  </si>
  <si>
    <t>1.  Por que se habla de rectificar?
2. Para el proximo seguimiento se debe confirmar con la secretaria de gobierno (cabeza de nuestro sector) si hubo o no convocatorias para el IDPAC</t>
  </si>
  <si>
    <t>Observo que en todas las actividades en ejecución se indica que se rectificaran, creo que lo que se debe es incluir el temino verificaran los vavances y el cumplimiento de la actividad.  Hablemos.</t>
  </si>
  <si>
    <t>Insisto, ¿como se verificó si se presento o no en el Comité G y D???</t>
  </si>
  <si>
    <t>Insisto, ¿Cual es la evidencia de la presentación al Comité G y D???</t>
  </si>
  <si>
    <t>Y cuando se publicó??? O se genero ???</t>
  </si>
  <si>
    <t>Esta situación se registra en el informe word??? Me refiero a la demora en el registro en SIG PARTICIPO por parte de la OAP</t>
  </si>
  <si>
    <t>La redacción de las cantidades se debe revisar</t>
  </si>
  <si>
    <t>revisemos los cambios qaue realicé</t>
  </si>
  <si>
    <t>Observo que en todas las actividades en ejecución se indica que se rectificaran, creo que lo que se debe es incluir el temino verificaran los avances y su cumplimiento.  Hablemos.</t>
  </si>
  <si>
    <r>
      <t>Realizada verificación en el aplicativo SIG Participo, se observó evidencia de la ejecución de las siguientes actividades:
- Reunión con el equipo de gestores de integridad donde se discutieron los posibles valores a incluir en el código de integridad. A</t>
    </r>
    <r>
      <rPr>
        <sz val="11"/>
        <rFont val="Arial"/>
        <family val="2"/>
      </rPr>
      <t xml:space="preserve">ctividad verificada por medio del acta de reunión presencial del 27/04/2022. </t>
    </r>
    <r>
      <rPr>
        <sz val="11"/>
        <color rgb="FF000000"/>
        <rFont val="Arial"/>
        <family val="2"/>
      </rPr>
      <t xml:space="preserve">
La actividad se encuentra </t>
    </r>
    <r>
      <rPr>
        <b/>
        <sz val="11"/>
        <color rgb="FFFF0000"/>
        <rFont val="Arial"/>
        <family val="2"/>
      </rPr>
      <t>Cumplida</t>
    </r>
    <r>
      <rPr>
        <sz val="11"/>
        <color rgb="FF000000"/>
        <rFont val="Arial"/>
        <family val="2"/>
      </rPr>
      <t xml:space="preserve"> al corte del seguimiento y continúa </t>
    </r>
    <r>
      <rPr>
        <b/>
        <sz val="11"/>
        <color rgb="FFFF0000"/>
        <rFont val="Arial"/>
        <family val="2"/>
      </rPr>
      <t>En Ejecución</t>
    </r>
    <r>
      <rPr>
        <sz val="11"/>
        <color rgb="FF000000"/>
        <rFont val="Arial"/>
        <family val="2"/>
      </rPr>
      <t xml:space="preserve">.
Adicionalmente se evidenciaron los siguientes avances, encaminados a dar cumplimiento a esta actividad 
</t>
    </r>
    <r>
      <rPr>
        <sz val="11"/>
        <rFont val="Arial"/>
        <family val="2"/>
      </rPr>
      <t>- Diseño de pieza por parte de comunicaciones doble cara con los valores institucionales y el código QR que direcciona a la nota en la página. 
- Planeación de dos actividades vivenciales a realizar una en el pasadía Lagomar el Peñón
- Difusión en los Torneos deportivos de los valores institucionales, los cuales fueron inspirados en los mismos.
Para estas actividades se recomienda finalizar su ejecución y dejar evidencia correspondiente.</t>
    </r>
  </si>
  <si>
    <t>cambiemos el sin embargo por "y"</t>
  </si>
  <si>
    <r>
      <t xml:space="preserve">De acuerdo a la verificación realizada de la evidencia aportada por el proceso en el aplicativo SIG Participo, se evidenció que para el avance del mes de marzo en la fase de diagnóstico el proceso realizó una encuesta con la que pretende establecer el grado de apropiación de los valores institucionales por parte del Talento Humano en la entidad y por medio de la cual se realiza el documento diagnóstico, la cual fue realizada el 07/02/2022.
Y para el avance del mes de abril se evidenció que el proceso realizó una reunión con los gestores de integridad sobre la adopción de nuevos valores en el código la cual es soportada por medio del acta de reunión del 29/04/2022.
</t>
    </r>
    <r>
      <rPr>
        <sz val="11"/>
        <rFont val="Museo sans"/>
      </rPr>
      <t xml:space="preserve">Por lo anterior, la actividad continúa en ejecución y en el próximo seguimiento </t>
    </r>
    <r>
      <rPr>
        <sz val="11"/>
        <color rgb="FF00B050"/>
        <rFont val="Museo sans"/>
      </rPr>
      <t>se verificara su avance y cumplimiento.</t>
    </r>
  </si>
  <si>
    <t>creo que si cumplieron, hablemos.</t>
  </si>
  <si>
    <t>Comentario Jefatura OCI  MAYO 11</t>
  </si>
  <si>
    <r>
      <t xml:space="preserve">Al ingresar al aplicativo SIG PARTICIPO, se observó el reporte por parte de la Oficina Asesora de Planeación de la publicación de los mapas de riesgos.
Asimismo, de acuerdo con la información aportada por la OAP en mesa de trabajo, el proceso efectuó la divulgación de las piezas comunicacionales remitidas por medio de correo electrónico masivo a los funcionarios y contratistas del IDPAC, no obstante, no se aportó la evidencia correspondiente. 
Adicionalmente, tampoco se aportó evidencia de la socialización (las socializaciones se entienden como una forma de interiorizar toda la información relevante para el proceso, más allá de su sola divulgación o difusión)
En conclusión, no se evidencia que se haya realizado la respectiva socialización como lo determina la actividad establecida.
De acuerdo con lo anterior, la actividad se determina como </t>
    </r>
    <r>
      <rPr>
        <b/>
        <sz val="11"/>
        <color rgb="FFFF0000"/>
        <rFont val="Museo sans"/>
      </rPr>
      <t>No Cumplida</t>
    </r>
    <r>
      <rPr>
        <sz val="11"/>
        <rFont val="Museo sans"/>
      </rPr>
      <t>.</t>
    </r>
  </si>
  <si>
    <r>
      <t xml:space="preserve">Realizada la verificación en el aplicativo SIG Participo e indagación en mesa de trabajo con la Oficina Asesora de Planeación, se observó la evidencia de la divulgación de la política de administración del riesgo de manera interna y externa por medio de los diferentes canales de comunicación como se detalla a continuación: 
Divulgación interna: 
- Correo electrónico con la pieza comunicacional y la invitación desde la Oficina Asesora de Planeación para conocer la política de administración de riesgo del Instituto remitido el día 01/03/2022 a las 9:04 am de Comunicaciones IDPAC a todo el personal.
- Link y captura de pantalla de la pieza comunicacional divulgada el día 01/03/2022 en la Intranet del Instituto: https://intranetidpac.azurewebsites.net/. 
Divulgación Externa:
- Link de la publicación realizada en la página de Facebook de Participación Bogotá el día 03/03/2022:  https://www.facebook.com/participacionbogota/posts/5675736989107214
La actividad continúa en </t>
    </r>
    <r>
      <rPr>
        <b/>
        <sz val="11"/>
        <color rgb="FFFF0000"/>
        <rFont val="Museo sans"/>
      </rPr>
      <t>ejecución</t>
    </r>
    <r>
      <rPr>
        <sz val="11"/>
        <rFont val="Museo sans"/>
      </rPr>
      <t xml:space="preserve"> y en los próximos seguimientos se verificará su avance y y cumplimiento. 
Adicionalmente, la OCI recomienda:
1. Modificar la evidencia toda vez que, la pieza comunicacional no demuestra el cumplimiento de la acción y no es la adecuada para definir si la ejecución de la actividad se realizó de manera oportuna. 
2. Dado que las metas están definidas en porcentaje, se recomienda definir el número de "divulgaciones" a realizar durante la vigencia, ya que, como se presenta actualmente no es posible determinar con certeza si el avance es el que se tiene o no programado, lo cual dificulta las actividades tanto de monitoreo como de verificación.</t>
    </r>
  </si>
  <si>
    <r>
      <t xml:space="preserve">Verificado el link de transparencia de la página web del IDPAC e indagación realizada con la Oficina Asesora de Planeación por medio de mesa de trabajo, se observó lo siguiente:
- Una vez realizada la revisión, reformulación y actualización de los riesgos de corrupción para la vigencia 2022 por parte de la Oficina Asesora de Planeación obteniendo un total de veintidós (22) riesgos de corrupción, se sometió a consulta pública (participación ciudadana) el mapa de riesgos de corrupción a través de la página web del IDPAC en el link de transparencia https://www.participacionbogota.gov.co/transparencia/participa-IDPAC-2021 el 31 de diciembre de 2021.
- No se presentaron comentarios del mapa de riesgos de corrupción sometido a consulta de acuerdo con la evidencia verificada: captura de pantalla de la bandeja de entrada de los meses de diciembre 2021 y enero 2022 del correo electrónico </t>
    </r>
    <r>
      <rPr>
        <u/>
        <sz val="11"/>
        <color rgb="FF000000"/>
        <rFont val="Museo sans"/>
      </rPr>
      <t>oficinaasesoraplaneacion@participacionbogota.gov.co</t>
    </r>
    <r>
      <rPr>
        <sz val="11"/>
        <color rgb="FF000000"/>
        <rFont val="Museo sans"/>
      </rPr>
      <t xml:space="preserve"> en donde se recepcionan las solicitudes o comentarios de los documentos publicados para participación ciudadana.
De acuerdo con lo anterior, la actividad se determina como </t>
    </r>
    <r>
      <rPr>
        <b/>
        <sz val="11"/>
        <color rgb="FFFF0000"/>
        <rFont val="Museo sans"/>
      </rPr>
      <t>Cumplida</t>
    </r>
    <r>
      <rPr>
        <sz val="11"/>
        <color rgb="FF000000"/>
        <rFont val="Museo sans"/>
      </rPr>
      <t xml:space="preserve">.
Adicionalmente, la OCI recomienda:
</t>
    </r>
    <r>
      <rPr>
        <sz val="11"/>
        <rFont val="Museo sans"/>
      </rPr>
      <t xml:space="preserve">
1.</t>
    </r>
    <r>
      <rPr>
        <sz val="11"/>
        <color rgb="FF000000"/>
        <rFont val="Museo sans"/>
      </rPr>
      <t xml:space="preserve"> M</t>
    </r>
    <r>
      <rPr>
        <sz val="11"/>
        <rFont val="Museo sans"/>
      </rPr>
      <t>odificar la evidencia definida toda vez que, no es suficiente para determinar con certeza si la actividad se cumple y si se realizó dentro de los plazos establecidos. 
2. Establecer, para las consultas dispuestas a consideración de la ciudadanía, condiciones claras y detalladas en los plazos para realizar los comentarios, así como la información del documento.</t>
    </r>
  </si>
  <si>
    <r>
      <t xml:space="preserve">Se verificó el mapa de riesgos de corrupción de la vigencia 2022 publicado el día 31/01/2022 a las 8:42 pm en el link de transparencia del IDPAC https://www.participacionbogota.gov.co/transparencia/Planeacion-Presupuestos-o-Informes/Plan-Anticorrupcion-y-de-Atencion-al-Ciudadano-de-conformidad-con-el-articulo-73-de-la-Ley-1474-de-2011 el cual fue aprobado en la sesión 1 del 28/01/2022 del Comité Institucional de Coordinación de Control Interno teniendo en cuenta la verificación de la evidencia: acta de reunión virtual CICCI del 28/02/2022.
Asimismo, se observa que el documento definitivo mapa de riesgos de corrupción vigencia 2022 mencionado anteriormente, es producto de la actualización del documento cargado el 31/12/2022 sometido a consulta pública y a la fecha de la verificación contiene un total de dieciocho (18) riesgos de corrupción.
Cabe resaltar que conforme a la evidencia verificada: captura de pantalla de la bandeja de entrada de los meses de diciembre 2021 y enero 2022 del correo electrónico oficinaasesoraplaneacion@participacionbogota.gov.co en donde se recepcionan las solicitudes o comentarios de los documentos publicados para participación ciudadana, no se presentaron comentarios por parte de la ciudadanía.
De acuerdo con lo anterior, la actividad se determina como </t>
    </r>
    <r>
      <rPr>
        <b/>
        <sz val="11"/>
        <color rgb="FFFF0000"/>
        <rFont val="Museo sans"/>
      </rPr>
      <t>Cumplida</t>
    </r>
    <r>
      <rPr>
        <sz val="11"/>
        <color rgb="FF000000"/>
        <rFont val="Museo sans"/>
      </rPr>
      <t xml:space="preserve">.
</t>
    </r>
    <r>
      <rPr>
        <sz val="11"/>
        <rFont val="Museo sans"/>
      </rPr>
      <t>Adicionalmente, la OCI recomienda replantear la evidencia definida toda vez que, acorde con la actividad establecida no es suficiente para determinar con certeza</t>
    </r>
    <r>
      <rPr>
        <sz val="11"/>
        <color rgb="FF000000"/>
        <rFont val="Museo sans"/>
      </rPr>
      <t xml:space="preserve"> su cumplimiento,</t>
    </r>
    <r>
      <rPr>
        <sz val="11"/>
        <rFont val="Museo sans"/>
      </rPr>
      <t xml:space="preserve"> situación que genera dificultades para su monitoreo y verificación.</t>
    </r>
  </si>
  <si>
    <r>
      <t xml:space="preserve">Al ingresar al aplicativo SIG PARTICIPO, se evidenciaron los siguientes avances encaminados a dar cumplimiento a la actividad: 
- Monitoreo de rendición de cuentas IDPAC
- Facebook Live RDC
De igual forma, se solicitó al proceso por medio de correo electrónico el 11/05/2022 el envío del documento en el cual se observe la estrategia de comunicación implementada para la rendición de cuentas institucional como evidencia de la actividad establecida el cual fue remitido el día 11/05/2022 por parte de la OAC y verificado observando la presentación de estrategia de comunicaciones de audiencia pública de rendición de cuentas llevada a cabo el día 7/05/2022. 
De acuerdo con lo anterior, la actividad se determina como </t>
    </r>
    <r>
      <rPr>
        <b/>
        <sz val="11"/>
        <color rgb="FFFF0000"/>
        <rFont val="Museo sans"/>
      </rPr>
      <t>Cumplida</t>
    </r>
    <r>
      <rPr>
        <sz val="11"/>
        <rFont val="Museo sans"/>
      </rPr>
      <t xml:space="preserve">, sin embargo, se recomienda que se realice el reporte con las evidencias completas y en las fechas planificadas en el aplicativo SIG Participo. </t>
    </r>
  </si>
  <si>
    <r>
      <t xml:space="preserve">Acorde con la verificación de la información aportada por la Oficina Asesora de Planeación y los registros del desarrollo de la actividad en el aplicativo SIG Participo, no se observa la evidencia del cumplimiento al avance programado.
Una vez consultado con el proceso, fue informado que el presente PAAC versión 3 no fue actualizado de manera correcta toda vez que el porcentaje de avance programado para el mes de abril correspondía al mes de mayo al ser de periodicidad cuatrimestral la actividad.
</t>
    </r>
    <r>
      <rPr>
        <sz val="11"/>
        <rFont val="Museo sans"/>
      </rPr>
      <t xml:space="preserve">La actividad continúa </t>
    </r>
    <r>
      <rPr>
        <b/>
        <sz val="11"/>
        <color rgb="FFFF0000"/>
        <rFont val="Museo sans"/>
      </rPr>
      <t>en ejecución</t>
    </r>
    <r>
      <rPr>
        <sz val="11"/>
        <rFont val="Museo sans"/>
      </rPr>
      <t xml:space="preserve"> y en el próximo seguimiento se verificará</t>
    </r>
    <r>
      <rPr>
        <sz val="11"/>
        <color rgb="FF000000"/>
        <rFont val="Museo sans"/>
      </rPr>
      <t xml:space="preserve"> la actualización de las fechas de los avances.</t>
    </r>
  </si>
  <si>
    <r>
      <t xml:space="preserve">Conforme con la información aportada por el proceso en el aplicativo SIG Participo del día 5 de mayo de 2022, se observa que el IDPAC no fue convocada a participar en jornadas de rendición de cuentas durante el mes de abril.
La actividad continúa </t>
    </r>
    <r>
      <rPr>
        <b/>
        <sz val="11"/>
        <color rgb="FFFF0000"/>
        <rFont val="Museo sans"/>
      </rPr>
      <t>en ejecución</t>
    </r>
    <r>
      <rPr>
        <sz val="11"/>
        <rFont val="Museo sans"/>
      </rPr>
      <t xml:space="preserve"> y en los próximos seguimientos se verificaran los registros de los avances. </t>
    </r>
  </si>
  <si>
    <r>
      <t>Se procedió a verificar las evidencias audiovisuales que la OAP registró en el aplicativo SIG Participo encaminadas a dar cumplimiento a la actividad establecida como se detalla a continuación:
- Para el mes de febrero se evidenciaron los documentos "RDC - 2021, encuesta de participación ciudadana" realizada el día 24 de febrero de 2022, con la finalidad de conocer los temas de interés que tiene la ciudadanía y los grupos de valor e incluirlos en la Audiencia Pública de Rendición de Cuentas 2021 del IDPAC. 
- Para el mes de marzo se implementó la encuesta de consulta de temáticas de la Audiencia Pública de Rendición de cuentas y se realizó difusión de la misma por correo masivo y en la página web a través de los links https://www.participacionbogota.gov.co/rendicion-de-cuentas-2021 y https://www.participacionbogota.gov.co/que-temas-quieren-que-se-aborden-en-la-audiencia-publica-del-idpac.
- En cuanto al mes de abril la actividad no se llevo a cabo debido a que la Audiencia Pública fue aplazada para realizarse el 7 de mayo de 2022 conforme con lo registrado por el proceso en el aplicativo SIG Participo el día 5 de mayo de 2022.
La actividad continúa</t>
    </r>
    <r>
      <rPr>
        <b/>
        <sz val="11"/>
        <color rgb="FFFF0000"/>
        <rFont val="Museo sans"/>
      </rPr>
      <t xml:space="preserve"> en ejecución </t>
    </r>
    <r>
      <rPr>
        <sz val="11"/>
        <rFont val="Museo sans"/>
      </rPr>
      <t xml:space="preserve">y en los próximos seguimientos se verificaran los registros de los avances. </t>
    </r>
  </si>
  <si>
    <r>
      <t xml:space="preserve">Al ingresar al aplicativo SIG Participo se observó el registro de las evidencias audiovisuales las cuales fueron verificadas (links de publicaciones) evidenciando que soportan los avances actividades encaminadas a dar cumplimiento a esta actividad durante el I cuatrimestre del presente año por parte de la OAC, asimismo se evidenció que se reportaron de manera oportuna.
La actividad continúa </t>
    </r>
    <r>
      <rPr>
        <b/>
        <sz val="11"/>
        <color rgb="FFFF0000"/>
        <rFont val="Museo sans"/>
      </rPr>
      <t>en ejecución</t>
    </r>
    <r>
      <rPr>
        <sz val="11"/>
        <color rgb="FF000000"/>
        <rFont val="Museo sans"/>
      </rPr>
      <t xml:space="preserve"> y en los próximos seguimientos se verificaran los registros de los avances. </t>
    </r>
  </si>
  <si>
    <r>
      <t>Al realizar la verificación en el aplicativo SIG Participo, se evidenció el registro del avance orientado a dar cumplimiento a la actividad establecida del cual se observó las siguientes evidencias:
Evidencias Taller Distrital - Enfoque poblacional y diferencial: presentación final y anexo de metodología. 
La actividad anterior fue desarrollada el día 07/04/2022 y se solicitó al proceso la evidencia del listado de asistencia al taller realizado el cual fue aportado y verificado.
La actividad continúa</t>
    </r>
    <r>
      <rPr>
        <b/>
        <sz val="11"/>
        <color rgb="FFFF0000"/>
        <rFont val="Museo sans"/>
      </rPr>
      <t xml:space="preserve"> en ejecución</t>
    </r>
    <r>
      <rPr>
        <sz val="11"/>
        <color rgb="FF000000"/>
        <rFont val="Museo sans"/>
      </rPr>
      <t xml:space="preserve"> y en los próximos seguimientos se verificaran los registros de los avances. </t>
    </r>
  </si>
  <si>
    <r>
      <t xml:space="preserve">Conforme con la revisión efectuada por la OCI a través del aplicativo SIG Participo se observó que las siguientes dependencias no han establecido compromisos para los meses de enero a abril:
- Atención a la Ciudadanía 
- Oficina Asesora de Comunicaciones
- Gestión del Talento Humano
- Oficina Asesora Jurídica
- Promoción de la Participación Ciudadana y Comunitaria Incidente
- Gestión de Tecnologías de la Información
- Planeación Estratégica
- Gerencia de Escuelas de Participación
- Gerencia de Instancias y Mecanismos de Participación
- Gerencia de Proyectos
- Subdirección de Asuntos Comunales
De acuerdo con la capacitación realizada el día 04/03/2022 con la Veeduría que tuvo como referencia la plataforma COLIBRI, se observó que en el aplicativo SIG Participo la actividad fue cancelada para las siguientes dependencias:
- Oficina de Control Interno Disciplinario 
- Gestión Contractual
- Gestión Documental
- Gestión Financiera
- Mejora Continua
- Gerencia de Etnias
</t>
    </r>
    <r>
      <rPr>
        <sz val="11"/>
        <rFont val="Museo sans"/>
      </rPr>
      <t xml:space="preserve">
Asimismo, se observó que el proceso de Gestión de Recursos Físicos para el mes de marzo en el marco del diálogo de doble vía realizado por el Instituto el 24/03/2022 mediante la plataforma de Facebook generó los compromisos que a continuación se relacionan, los cuales fueron registrados en la plataforma COLIBRÍ el día 24/03/2022 y cuentan con asignación de fecha de punto de control y finalización como se detalla a continuación:</t>
    </r>
    <r>
      <rPr>
        <sz val="11"/>
        <color rgb="FF000000"/>
        <rFont val="Museo sans"/>
      </rPr>
      <t xml:space="preserve">
- Compromiso: Demarcar algunos parqueaderos de automóviles para uso de las personas que lleven al Instituto carro compartido. 
Punto de control: 10 de junio de 2022
Finaliza: 31 de julio de 2022. 
- Compromiso: Mejoras en el ciclo parqueadero de la Entidad.
Punto de control: 31 de agosto de 2022. 
Finaliza: 31 de diciembre de 2022. 
Asimismo, se observó para el mes de abril la Gerencia de Mujer y Género adquirió el compromiso "Trabajar en el marco del Consejo Local de la Bicicleta de Usaquén, sobre la prevención y sensibilización de violencia de género contra las mujeres al interior de dicha instancia" el cual fue cargado en la plataforma COLIBRÍ el día 03/05/2022 a las 3:35 pm.
Se observa que la Subdirección de Fortalecimiento de la Organización Social solo ha realizado el reporte de los compromisos para el mes de febrero, si bien no ha adquirido compromisos para atender, se recomienda que de manera mensual realice el cargue de la informacion si aplica o no la atención de éstas solicitudes.
En el mes de febrero la gerencia de la Juventud adquirió compromisos con el Consejo Local de Barras Futboleras el cual fue registrado en la plataforma COLIBRÍ el 04/03/2022  y en el mes de marzo realizó la presentación de su oferta institucional para las organizaciones sociales y las instancias de participación, por las cuales se dio a conocer los modelos de fortalecimiento y la importancia de realizarlo para tener unas organizaciones auto sostenibles en el tiempo que con su abordaje territorial ayuden a construir tejido social el cual se encuentra registrado en la plataforma COLIBRÍ desde el 15/03/2022.
La actividad continúa </t>
    </r>
    <r>
      <rPr>
        <b/>
        <sz val="11"/>
        <color rgb="FFFF0000"/>
        <rFont val="Museo sans"/>
      </rPr>
      <t>en ejecución</t>
    </r>
    <r>
      <rPr>
        <sz val="11"/>
        <color rgb="FF000000"/>
        <rFont val="Museo sans"/>
      </rPr>
      <t xml:space="preserve"> y en los próximos seguimientos se rectificará los registros de los avances. Adicionalmente, la OCI recomienda que las dependencias efectúen el debido registro en el aplicativo SIG Participo de los compromisos adquiridos los cuales se deben registrar en la plataforma COLIBRÍ con la finalidad de obtener una evidencia suficiente para el cumplimiento de la actividad establecida.</t>
    </r>
  </si>
  <si>
    <r>
      <t xml:space="preserve">Conforme a la verificación realizada en el aplicativo SIG Participo, se observó la evidencia del registro del avance para el documento informe de gestión vigencia 2021 rendición de cuentas el cual fue cargado el 05/05/2022 de manera oportuna.
La actividad continúa </t>
    </r>
    <r>
      <rPr>
        <b/>
        <sz val="11"/>
        <color rgb="FFFF0000"/>
        <rFont val="Museo sans"/>
      </rPr>
      <t>en ejecución</t>
    </r>
    <r>
      <rPr>
        <sz val="11"/>
        <color rgb="FF000000"/>
        <rFont val="Museo sans"/>
      </rPr>
      <t xml:space="preserve"> y en los próximos seguimientos se verificará su avance y y cumplimiento. </t>
    </r>
  </si>
  <si>
    <r>
      <t xml:space="preserve">Se verificó a través del aplicativo SIG Participo la trazabilidad de la gestión realizada para la elaboración de la pieza comunicativa correspondiente a los canales de atención al ciudadanía para el mes de abril. Asimismo, se observó el correo electrónico de divulgación de la pieza remitido el día 26 de abril de 2022 a todo el personal del IDPAC.
La actividad continúa </t>
    </r>
    <r>
      <rPr>
        <b/>
        <sz val="11"/>
        <color rgb="FFFF0000"/>
        <rFont val="Museo sans"/>
      </rPr>
      <t>en ejecución</t>
    </r>
    <r>
      <rPr>
        <sz val="11"/>
        <color rgb="FF000000"/>
        <rFont val="Museo sans"/>
      </rPr>
      <t xml:space="preserve"> y en los próximos seguimientos se rectificará los registros de los avances.</t>
    </r>
  </si>
  <si>
    <r>
      <t>Un vez revisadas las evidencias aportadas por el proceso a través del aplicativo SIG Participo, no se observa la ejecución de  jornadas de capacitación a los servidores de la entidad en el uso de las herramientas del centro de relevo, herramientas de accesibilidad de la página web de la Entidad y lenguaje Claro. De lo anterior se evidencia correos electrónicos internos en donde se solicita esta asesoría al centro de relevo y en la cual especifican que a la fecha no no se está generando ninguna alianza, convenio, capacitaciones o talleres, generación de usuarios y contraseñas de acceso, para que las entidades públicas o privadas implementen y utilicen el Centro de Relevo a manera de ajuste razonable, ya que este es un servicio para uso exclusivo de las personas sordas y no de las entidades quienes son las encargadas de financiar y realizar sus propios ajustes razonables. 
La actividad continúa</t>
    </r>
    <r>
      <rPr>
        <b/>
        <sz val="11"/>
        <color rgb="FFFF0000"/>
        <rFont val="Museo sans"/>
      </rPr>
      <t xml:space="preserve"> en ejecución </t>
    </r>
    <r>
      <rPr>
        <sz val="11"/>
        <color rgb="FF000000"/>
        <rFont val="Museo sans"/>
      </rPr>
      <t>y en los próximos seguimientos se</t>
    </r>
    <r>
      <rPr>
        <sz val="11"/>
        <rFont val="Museo sans"/>
      </rPr>
      <t xml:space="preserve"> verificarán los avances y el cumplimiento de la actividad. </t>
    </r>
    <r>
      <rPr>
        <sz val="11"/>
        <color rgb="FF00B050"/>
        <rFont val="Museo sans"/>
      </rPr>
      <t xml:space="preserve">
</t>
    </r>
    <r>
      <rPr>
        <sz val="11"/>
        <color rgb="FF000000"/>
        <rFont val="Museo sans"/>
      </rPr>
      <t>Adicionalmente, la OCI recomienda replantear la actividad definida al no ser posible su ejecución.</t>
    </r>
  </si>
  <si>
    <r>
      <t xml:space="preserve">Una vez verificadas las evidencias cargadas en el aplicativo SIG Participo, se observa que el proceso registró el informe trimestral correspondiente a los meses de enero, febrero y marzo de 2022 en donde se evidencia el número de peticiones recibidas en el Instituto por mes y por dependencia. De igual forma, el informe contiene el canal de mayor interacción que utiliza la ciudadanía, el tipo de peticiones recibidas, el número de peticiones cerradas durante el período y las cerradas provenientes de períodos anteriores, el número de peticiones vencidas por dependencia, la calidad de las respuestas, los resultados de la encuesta de percepción ciudadana, entre otros aspectos.
La actividad continúa </t>
    </r>
    <r>
      <rPr>
        <b/>
        <sz val="11"/>
        <color rgb="FFFF0000"/>
        <rFont val="Museo sans"/>
      </rPr>
      <t>en ejecución</t>
    </r>
    <r>
      <rPr>
        <sz val="11"/>
        <color rgb="FF000000"/>
        <rFont val="Museo sans"/>
      </rPr>
      <t>.</t>
    </r>
  </si>
  <si>
    <r>
      <t xml:space="preserve">Se realizó la verificación de la información registrada en el aplicativo SIG Participo, evidenciando los soportes de las invitaciones realizadas a los ciudadanos mediante correo electrónico para dar respuesta a la encuesta de percepción. A su vez, se observa que el 05/04/2022 el proceso aportó el informe trimestral correspondiente a los meses de enero, febrero y marzo de 2022 donde se evidencia los resultados de la encuesta de percepción del servicio, la cual se realizó a sesenta y cinco (65) ciudadanos, donde se indagó sobre características del servicio recibido, el canal de comunicación con la entidad más utilizado, comentarios de la ciudadanía, trámites y servicios recibidos, entre otros aspectos.
</t>
    </r>
    <r>
      <rPr>
        <sz val="11"/>
        <rFont val="Museo sans"/>
      </rPr>
      <t xml:space="preserve">La actividad continúa </t>
    </r>
    <r>
      <rPr>
        <b/>
        <sz val="11"/>
        <color rgb="FFFF0000"/>
        <rFont val="Museo sans"/>
      </rPr>
      <t>en ejecución</t>
    </r>
    <r>
      <rPr>
        <sz val="11"/>
        <rFont val="Museo sans"/>
      </rPr>
      <t xml:space="preserve"> y en los próximos seguimientos se rectificará los registros de los avances.</t>
    </r>
  </si>
  <si>
    <r>
      <t>Se procedió a verificar los registros del desarrollo de la actividad en el aplicativo SIG PARTICIPO, evidenciando el informe de seguimiento al link de transparencia que la OAP adelantó para el respectivo avance cargado el 10/05/2022.
La actividad continúa</t>
    </r>
    <r>
      <rPr>
        <b/>
        <sz val="11"/>
        <color rgb="FFFF0000"/>
        <rFont val="Museo sans"/>
      </rPr>
      <t xml:space="preserve"> en ejecución</t>
    </r>
    <r>
      <rPr>
        <sz val="11"/>
        <rFont val="Museo sans"/>
      </rPr>
      <t xml:space="preserve"> y en los próximos seguimientos se verificaran los avances y el cumplimiento de la actividad.</t>
    </r>
  </si>
  <si>
    <r>
      <t xml:space="preserve">Conforme a la revisión efectuada en el aplicativo SIG Participo, se observó que la Gerencia de Etnias gestionó la elaboración de piezas comunicacionales que incluye lenguas étnicas con el fin de promover la participación ciudadana en este grupo de valor, evidenciando la publicación del día internacional del pueblo gitano y el día internacional de la lengua materna la cual fue divulgada en el siguientes link:
- https://www.participacionbogota.gov.co/index.php/opre-rroma-8-de-abril-dia-internacional-del-pueblo-gitano.
La actividad continúa </t>
    </r>
    <r>
      <rPr>
        <b/>
        <sz val="11"/>
        <color rgb="FFFF0000"/>
        <rFont val="Museo sans"/>
      </rPr>
      <t xml:space="preserve">en ejecución </t>
    </r>
    <r>
      <rPr>
        <sz val="11"/>
        <color rgb="FF000000"/>
        <rFont val="Museo sans"/>
      </rPr>
      <t>y en los próximos seguimientos se verificaran los avances y el cumplimiento de la actividad.
Adicionalmente, la OCI recomienda replantear los porcentajes de cumplimiento programados toda vez que actualmente no es posible determinar con certeza si el número de acciones realizadas corresponde con el porcentaje de avance programado, situación que además puede generar interpretaciones de incumplimiento cuando no se registre avance de esta actividad.</t>
    </r>
  </si>
  <si>
    <r>
      <t xml:space="preserve">Una vez efectuada la verificación de la información aportada por el proceso a través del aplicativo SIG Participo, se evidencia en los reportes de los avances correspondientes a febrero y marzo de 2022 que no se han coordinado las jornadas de asesoría con el equipo técnico del INCI .De igual forma, para el avance del mes de abril se observa una solicitud por medio de correo electrónico remitido el 03/05/2022 al INCI de la realización de una revisión periódica de los criterios de accesibilidad web implementados en la página web del IDPAC.
Por lo anterior, la actividad continúa </t>
    </r>
    <r>
      <rPr>
        <b/>
        <sz val="11"/>
        <color rgb="FFFF0000"/>
        <rFont val="Museo sans"/>
      </rPr>
      <t>en ejecución</t>
    </r>
    <r>
      <rPr>
        <sz val="11"/>
        <rFont val="Museo sans"/>
      </rPr>
      <t xml:space="preserve"> y en los próximos seguimientos se verificaran sus avances y cumplimiento.
Adicionalmente, teniendo en cuenta las acciones reportadas y el avance programado a la fecha (60%), se evidencia que el avance ejecutado no es adecuado, por lo cual se recomienda adelantar las acciones que sean procedentes con el fin de dar cumplimiento a la programación definida.</t>
    </r>
  </si>
  <si>
    <t>pendiente revisar nuevamente con el comité. Contar con la autorización de cambio de fecha</t>
  </si>
  <si>
    <r>
      <t xml:space="preserve">Se verificó la información registrada por el proceso en el aplicativo SIG Participo, observando la evidencia encaminada a dar cumplimiento a la actividad como se detalla a continuación:
- Informes de transparencia correspondiente a los meses de enero, febrero y marzo de 2022 cargados en las fechas 04/02/2022, 07/03/2022 y 05/04/2022 respectivamente.
- informe de gestión correspondiente al primer trimestre del año 2022 cargado el 05/04/2022 
- Informe en el que se tratan temas de servicio a la ciudadanía el cual fue cargado el 05/05/2022.
El proceso no aportó la evidencia de la presentación ante el CIGD como lo establece la actividad, por lo cual se sugiere que se modifique la evidencia definida toda vez que, no es suficiente para determinar con certeza si la actividad se cumple y si se realizó dentro de los plazos establecidos. 
Adicionalmente, la OCI realizó la verificación de la convocatoria al CIGD remitida mediante correo electrónico del 26/04/2022 en el cual se detalla en el orden del día la presentación del informe de atención al ciudadano correspondiente al primer trimestre de 2022. 
La actividad continúa en </t>
    </r>
    <r>
      <rPr>
        <b/>
        <sz val="11"/>
        <color rgb="FFFF0000"/>
        <rFont val="Museo sans"/>
      </rPr>
      <t>ejecución</t>
    </r>
    <r>
      <rPr>
        <sz val="11"/>
        <color rgb="FF000000"/>
        <rFont val="Museo sans"/>
      </rPr>
      <t xml:space="preserve"> y en los próximos seguimientos se verificará su avance y cumplimiento. </t>
    </r>
  </si>
  <si>
    <r>
      <t xml:space="preserve">Se verificó a través del aplicativo SIG Participo la información aportada por el proceso, evidenciando el registro del "informe de gestión del primer trimestre 2022" el 05/04/2022 en el cual, en el punto No. 2 se observa la relación de los canales de interacción con la ciudadanía y en el punto No. 3 se detallan otros canales de atención. Asimismo, se evidencia la presentación de la sesión 4 del Comité Institucional de Gestión y Desempeño del 29/04/2022 en donde se expone el informe de Atención al Ciudadano correspondiente al I trimestre de 2022.
El proceso no aportó la evidencia de la presentación ante el CIGD como lo establece la actividad, por lo cual se sugiere que se modifique la evidencia definida toda vez que, no es suficiente para determinar con certeza si la actividad se cumple y si se realizó dentro de los plazos establecidos. 
Adicionalmente, la OCI realizó la verificación de la convocatoria al CIGD remitida mediante correo electrónico del 26/04/2022 en el cual se detalla en el orden del día la presentación del informe de atención al ciudadano correspondiente al primer trimestre de 2022. 
De acuerdo con lo anterior, la actividad se determina como </t>
    </r>
    <r>
      <rPr>
        <b/>
        <sz val="11"/>
        <color rgb="FFFF0000"/>
        <rFont val="Museo sans"/>
      </rPr>
      <t>Cumplida</t>
    </r>
    <r>
      <rPr>
        <sz val="11"/>
        <rFont val="Museo sans"/>
      </rPr>
      <t xml:space="preserve">, sin embargo, la OCI recomienda modificar la evidencia definida toda vez que, no es suficiente para determinar con certeza si la actividad se cumple y si se realizó dentro de los plazos establecidos. </t>
    </r>
  </si>
  <si>
    <r>
      <t xml:space="preserve">Conforme con la verificación de los soportes aportados por el proceso en el aplicativo SIG Participo, se observó que el IDPAC realizó una capacitación el día 17 de marzo del 2022 en conjunto con la Procuraduría General de la República, relacionada con "Fundamentos jurídicos, administrativos de la herramienta: matriz para la vigilancia del cumplimiento normativo de la Ley 1712 de 2014", sin embargo, la evidencia de la actividad fue registrada el 05/04/2022.
Por lo anterior, se observa que la actividad no se llevó a cabo dentro de los tiempos programados.
De acuerdo con lo anterior, la actividad se determina como </t>
    </r>
    <r>
      <rPr>
        <b/>
        <sz val="11"/>
        <color rgb="FFFF0000"/>
        <rFont val="Museo sans"/>
      </rPr>
      <t xml:space="preserve">Cumplida </t>
    </r>
    <r>
      <rPr>
        <sz val="11"/>
        <rFont val="Museo sans"/>
      </rPr>
      <t>y continua en ejecución, sin embargo, para el primer cuatrimestre fue realizada posterior a la fecha planeada. 
Adicionalmente, la OCI recomienda definir el número de jornadas de capacitación que se deberán coordinar a lo largo del año con el fin de que los ejercicios de monitoreo y verificación se puedan realizar de manera correcta y que estos cumplan con su objetivo.</t>
    </r>
  </si>
  <si>
    <r>
      <t>Se efectuó la verificación de la información aportada por el proceso a través del aplicativo SIG Participo, evidenciando que en el seguimiento correspondiente al mes de marzo se registró que el 27/01/2022 el proceso realizó una reunión de seguimiento a los compromisos pactados en el acta correspondiente al mes de enero y de igual forma se observa el respectivo informe de seguimiento.
Para el seguimiento del mes de abril el</t>
    </r>
    <r>
      <rPr>
        <sz val="11"/>
        <rFont val="Museo sans"/>
      </rPr>
      <t xml:space="preserve"> proceso realizó una reunión con los gestores de integridad la cual se llevó a cabo el 27/04/2022</t>
    </r>
    <r>
      <rPr>
        <sz val="11"/>
        <color rgb="FF000000"/>
        <rFont val="Museo sans"/>
      </rPr>
      <t xml:space="preserve"> conforme a la evidencia verificada (acta de reunión con los gestores de integridad cargada el día </t>
    </r>
    <r>
      <rPr>
        <sz val="11"/>
        <rFont val="Museo sans"/>
      </rPr>
      <t>5 de mayo en el aplicativo SIG Participo).</t>
    </r>
    <r>
      <rPr>
        <sz val="11"/>
        <color rgb="FF000000"/>
        <rFont val="Museo sans"/>
      </rPr>
      <t xml:space="preserve">
Por lo anterior, la actividad continúa en ejecución y en los próximos seguimientos se verificará su avance y cumplimiento.
</t>
    </r>
    <r>
      <rPr>
        <sz val="11"/>
        <rFont val="Museo sans"/>
      </rPr>
      <t>Adicionalmente, la OCI recomienda definir el número de reuniones de trabajo con los gestores de integridad que se deberán realizar a lo largo del año con el fin de que los ejercicios de monitoreo y verificación se puedan realizar de manera correcta y que estos cumplan con su objetivo.</t>
    </r>
  </si>
  <si>
    <t>Actividad programada para iniciar su ejecución en el mes de noviembre.</t>
  </si>
  <si>
    <t>Actividad programada para iniciar su ejecución en el mes de diciembre.</t>
  </si>
  <si>
    <t>Actividad programada para iniciar su ejecución en el mes de mayo.</t>
  </si>
  <si>
    <t>Actividad programada para iniciar su ejecución en el mes de octubre.</t>
  </si>
  <si>
    <t>Actividad programada para iniciar su ejeción en el mes de diciembre.</t>
  </si>
  <si>
    <t>-</t>
  </si>
  <si>
    <t xml:space="preserve">Plan Antocorrupción y Atención a la Ciudadanía </t>
  </si>
  <si>
    <t>Subdirección de Asuntos Comunales 
Oficina Asesora de Planeación</t>
  </si>
  <si>
    <t>Mauricio Avila
 Silvia Patiño</t>
  </si>
  <si>
    <t>Actividad programada para iniciar su ejecución en el mes de agosto.</t>
  </si>
  <si>
    <t>Actividad programada para iniciar su ejecución en el mes de junio.</t>
  </si>
  <si>
    <t>05/02/2022:
Durante el mes de enero de 2022 no se han realizado ni programado jornadas de asesoría con el equipo técnico del INCI para verificar la implementación de los criterios de accesibilidad a la página web para personas en condición de discapacidad visual.
03/03/2022:
Se adjunta copia de correos electrónicos del INCI y de la Procuraduría donde se informa que ellos no realizan la certificación de la página web. Se solicita eliminar o modificar esta acción.
05/04/2022:
Durante el mes de marzo de 2022 no se han realizado ni programado jornadas de asesoría con el equipo técnico del INCI para verificar la implementación de los criterios de accesibilidad a la página web para personas en condición de discapacidad visual.
05/05/2022:
Se solicita al INCI mediante correo electrónico, la realización de una revisión periódica de los criterios de accesibilidad web implementados en la página web del IDPAC, con la finalidad que se capaciten los ingenieros del IDPAC para que a futuro pueda la entidad de forma directa realizar la validación y el funcionamiento de los criterios.</t>
  </si>
  <si>
    <r>
      <t xml:space="preserve">Conforme a la verificación realizada a través del aplicativo SIG Participo, se evidenció que durante los meses de enero a abril las siguientes dependencias realizaron el registro de la evidencia en los plazos planeados de manera mensual: 
- Oficina Asesora de Comunicaciones
- Atención a la Ciudadanía
- Control Interno Disciplinario
- Gestión Contractual
- Gestión de Recursos Físicos
- Gestión de Talento Humano
- Gestión Documental
- Oficina Asesora Jurídica
- Subdirección de Asuntos Comunales 
- Subdirección de Fortalecimiento de la Organización Social
- Mejora Continua
- Planeación Estratégica
- Subdirección de Promoción de la Participación
- Gestión de Tecnologías de la Información
- Gestión Financiera
- Oficina de Control Interno
- Gerencia de Mujer y Género
- Gerencia de Etnias
- Gerencia de Escuelas de la Participación
- Gerencia de Instancias y Mecanismos de Participación
- Gerencia de Proyectos
No obstante, se observó que la Gerencia de la Juventud realizó un solo registro de la verificación del link de transparencia el día 6 de abril de 2022. Por lo anterior, no se observa que el proceso realice el seguimiento de manera periódica (Mensual) como se establece en el PAAC.
Por lo anterior, la actividad continúa </t>
    </r>
    <r>
      <rPr>
        <b/>
        <sz val="11"/>
        <color rgb="FFFF0000"/>
        <rFont val="Museo sans"/>
      </rPr>
      <t>en ejecución</t>
    </r>
    <r>
      <rPr>
        <sz val="11"/>
        <color rgb="FF000000"/>
        <rFont val="Museo sans"/>
      </rPr>
      <t xml:space="preserve"> y en los próximos segui</t>
    </r>
    <r>
      <rPr>
        <sz val="11"/>
        <rFont val="Museo sans"/>
      </rPr>
      <t>mientos se verificara su avance y cumplimiento.</t>
    </r>
    <r>
      <rPr>
        <sz val="11"/>
        <color rgb="FF000000"/>
        <rFont val="Museo sans"/>
      </rPr>
      <t xml:space="preserve"> </t>
    </r>
  </si>
  <si>
    <r>
      <t>Se efectuó la verificación en el aplicativo del SIG Participo, evidenciando que las siguientes Subdirecciones registraron los avances encaminados a dar cumplimiento a la actividad programada:
- Subdirección de asuntos comunales: en el mes de febrero inició con la realización de las piezas comunicacionales, toda vez que en el mes de enero no contaba con el personal suficiente para desarrollar la actividad. Por lo anterior, se evidenció la documentación soporte para el mes de febrero, marzo y Abril</t>
    </r>
    <r>
      <rPr>
        <b/>
        <sz val="11"/>
        <rFont val="Museo sans"/>
      </rPr>
      <t xml:space="preserve">, </t>
    </r>
    <r>
      <rPr>
        <sz val="11"/>
        <rFont val="Museo sans"/>
      </rPr>
      <t>de las piezas publicadas en twitter y en el Facebook del IDPAC.
- Subdirección de Fortalecimiento de la Organización Social: para los meses de enero y febrero no se evidenció el registro de avances de la actividad, sin embargo la OCI solicitó a la SFO la información respectiva a estos meses obteniendo como respuesta que no fueron realizados toda vez que, como la actividad lo indica, las acciones desarrolladas en el marco de las convocatorias de participación ciudadana, solo se podían iniciar luego de tener términos de referencia para las mismas y el lanzamiento de las convocatorias se realizó en el mes de abril, por lo que para el mes de marzo, se propuso una campaña para las organizaciones sociales de la cual se observó la evidencia de las piezas comunicacionales y para el mes de abril se realizó la Campaña: "Queremos Conocerte" de la cual se observó las evidencias encaminadas a dar cumplimiento a la actividad establecida. 
- Subdirección de Promoción de la Participación Ciudadana: para el mes de enero planeó y desarrolló dos (2) actividades: Jornada simultánea de diálogo y construcción colectiva sobre la movilización social y la planeación y primeras piezas para la Red de cuidado para la convocatoria del mes de febrero de las cuales se observó la respectiva evidencia. Asimismo, en los meses febrero y marzo se planearon y desarrollaron las actividades de la Red de Cuidado observando las evidencias respectivas encaminadas al cumplimiento de la actividad. Sin embargo, para el mes</t>
    </r>
    <r>
      <rPr>
        <b/>
        <sz val="11"/>
        <rFont val="Museo sans"/>
      </rPr>
      <t xml:space="preserve"> </t>
    </r>
    <r>
      <rPr>
        <sz val="11"/>
        <rFont val="Museo sans"/>
      </rPr>
      <t xml:space="preserve">de abril no se observó el respectivo registro del avance de la actividad, por lo que la OCI solicitó a la SPC la información respectiva a este mes, obteniendo como respuesta que la SPP llegó a la conclusión de que esta actividad debe ser retirada del PAI, motivo por el cual en el pasado comité de gestión se presentó la solicitud pero no fue incluida, por lo cual en el comité del mes de mayo se realizará de nuevo la solicitud. 
La actividad continúa </t>
    </r>
    <r>
      <rPr>
        <b/>
        <sz val="11"/>
        <color rgb="FFFF0000"/>
        <rFont val="Museo sans"/>
      </rPr>
      <t>en ejecución</t>
    </r>
    <r>
      <rPr>
        <sz val="11"/>
        <rFont val="Museo sans"/>
      </rPr>
      <t xml:space="preserve"> y en los próximos seguimientos se verificaran los registros de los avances. 
Adicionalmente, la OCI recomienda que las subdirecciones efectúen de manera oportuna los registros de los avances mensuales al cumplimiento de la actividad establecida bien sea que se realice acciones durante el mes o no y su respectiva justificación. </t>
    </r>
  </si>
  <si>
    <r>
      <t xml:space="preserve">Al ingresar al aplicativo SIG Participo se realizó la verificación de los registros y los soportes de las evidencias del monitoreo a los controles de los riesgos de corrupción para los meses de enero, febrero y marzo de 2022 los cuales fueron aportados por los siguientes procesos:
- Atención a la Ciudadanía
- Comunicación Estratégica
- Control Interno Disciplinario
- Gestión Contractual
- Gestión de Recursos Físicos
- Gestión de Talento Humano
- Gestión Documental
- Gestión Jurídica
- Gestión Financiera
- Mejora Continua
- Planeación Estratégica
- Mejora Continua
No obstante, de acuerdo con verificación de la información aportada por los siguientes procesos, se observó que se presentaron </t>
    </r>
    <r>
      <rPr>
        <sz val="11"/>
        <rFont val="Museo sans"/>
      </rPr>
      <t xml:space="preserve">las siguientes novedades:
- Inspección Vigilancia y Control de las Organizaciones Comunales:  De acuerdo con la información aportada por el proceso, se observa que el monitoreo al control del riesgo de corrupción se encuentra programado para el mes de julio de 2022.
El riesgo que corresponde a la "Posibilidad de omitir información frente a los procesos de inspección, vigilancia y control -IVC para favorecimiento propio o de un tercero" debe ser monitoreado de manera permanente por lo cual se sugiere que la programación para esta labor sea verificada y ajustada. 
- Subdirección de Promoción de la Participación: Se observa que por parte de la OAP se desaprobó la actividad toda vez que el soporte cargado por parte de SPP no asocia los controles a los riegos identificados para el proceso. No obstante, la OCI efectuó la verificación en el módulo de gestión de riesgos del aplicativo SIG Participo en donde se observa el monitoreo al control establecido para el riesgo de corrupción "Posibilidad de manipular los espacios de participación para lograr beneficios particulares" el día 05/04/2022, sin embargo, para el riesgo "Posibilidad de manipular o re direccionar la construcción, divulgación, publicación de la convocatoria, selección y ejecución de las obras con saldo pedagógico, afectando la adecuada ejecución de los recursos en beneficio propio o de un tercero" no se evidencia monitoreos registrados, por lo que se solicitó a la Subdirección la información correspondiente al monitoreo del riesgo en mención, obteniendo como respuesta la no realización de estos reportes dado que para estos dos meses aún no se había realizado el lanzamiento, divulgación, como tampoco la selección ni la ejecución de las obras con saldo pedagógico de la convocatoria de la vigencia 2022. Así mismo, fue informado que el lanzamiento de dicha Convocatoria se realizó el pasado 02 de Abril en el marco del lanzamiento del Fondo de Oportunidades Chikaná.
</t>
    </r>
    <r>
      <rPr>
        <sz val="11"/>
        <color rgb="FF00B050"/>
        <rFont val="Museo sans"/>
      </rPr>
      <t xml:space="preserve">
</t>
    </r>
    <r>
      <rPr>
        <sz val="11"/>
        <rFont val="Museo sans"/>
      </rPr>
      <t>No obstante lo anterior, el monitoreo debe registrarse para todos los periodos indicados, por lo cual se solicita a la Subdirección de Promoción de la Participación, cumplir con el reporte dentro de los plazos establecidos, aun cuando en el periodo a reportar no se presenten situaciones generadoras del riesgo, situación que se debe indicar y registrar en el SIG PARTICIPO.</t>
    </r>
    <r>
      <rPr>
        <sz val="11"/>
        <color rgb="FF00B050"/>
        <rFont val="Museo sans"/>
      </rPr>
      <t xml:space="preserve">
</t>
    </r>
    <r>
      <rPr>
        <sz val="11"/>
        <rFont val="Museo sans"/>
      </rPr>
      <t xml:space="preserve">
- Gestión Tecnologías de la Información: De acuerdo con la información aportada por el proceso, se observa que el monitoreo al control del riesgo de corrupción se encuentra programado para el mes de junio de 2022. 
El riesgo que corresponde a la "Posibilidad de manipular, adulterar o eliminar información contenida en los sistemas de información con el fin de desviar la gestión administrativa para beneficio propio o de un tercero" debe ser monitoreado de manera permanente por lo cual se sugiere que la programación para esta labor sea verificada y ajustada. </t>
    </r>
    <r>
      <rPr>
        <sz val="11"/>
        <color rgb="FF000000"/>
        <rFont val="Museo sans"/>
      </rPr>
      <t xml:space="preserve">
La actividad continúa</t>
    </r>
    <r>
      <rPr>
        <b/>
        <sz val="11"/>
        <color rgb="FFFF0000"/>
        <rFont val="Museo sans"/>
      </rPr>
      <t xml:space="preserve"> en ejecución</t>
    </r>
    <r>
      <rPr>
        <sz val="11"/>
        <color rgb="FF000000"/>
        <rFont val="Museo sans"/>
      </rPr>
      <t xml:space="preserve"> y en los próximos seguimientos se verificará su avance y y cumplimiento. </t>
    </r>
  </si>
  <si>
    <r>
      <t>La oficina de control interno realizó la verificación de la información registrada en el aplicativo SIG Participo, observando que el cronograma de capacitaciones en servicio al ciudadano dictadas por la Dirección Distrit</t>
    </r>
    <r>
      <rPr>
        <sz val="11"/>
        <color theme="1"/>
        <rFont val="Museo sans"/>
      </rPr>
      <t>al de Calidad del Servicio, dieron</t>
    </r>
    <r>
      <rPr>
        <sz val="11"/>
        <color rgb="FF000000"/>
        <rFont val="Museo sans"/>
      </rPr>
      <t xml:space="preserve"> inicio en el mes de MARZO de 2022. Siendo así, la OCI procedió con la verificación de las capacitaciones realizadas, identificando las siguientes:
El día 17 de febrero de 2022 se realizó una capacitación dirigida a los Administradores Bogotá te escucha dirigida por la Secretaria general de la Alcaldía Mayor de Bogota, de la cual se evidenció el listado de asistencia.
Capacitación funcional el día 10 de marzo de 2022 y de reportes el día 17 de marzo de 2022. Se adjuntan los dos listados de asistencia.
Introducción a las Políticas Públicas el día 7 de marzo de 2022, Introducción a lo público el día 14 de marzo de 2022 e Introducción al servicio al ciudadano el día 29 de marzo de 2022 de los cuales se observaron los listados de asistencia. 
Para el mes de abril se observó la invitación a la capacitación de taller de lenguaje claro a realizarse el día 7 de abril de 2022, la invitación a la conferencia sobre Derecho de petición con fecha 1 de abril de 2022, el acta de capacitación funcional del sistema Bogotá te escucha realizada a funcionarios nuevos el día 24 de marzo de 2022 el acta de capacitación funcional del sistema Bogotá te escucha realizada a funcionaria nueva el día 25 de marzo de 2022, el listado de asistencia y presentación correspondiente al taller LC- Producción de textos-IDPAC  realizado por la veeduría el 7 de abril de 2022.
La actividad continúa </t>
    </r>
    <r>
      <rPr>
        <b/>
        <sz val="11"/>
        <color rgb="FFFF0000"/>
        <rFont val="Museo sans"/>
      </rPr>
      <t>en ejecución</t>
    </r>
    <r>
      <rPr>
        <sz val="11"/>
        <color rgb="FF000000"/>
        <rFont val="Museo sans"/>
      </rPr>
      <t xml:space="preserve"> y en los próximos seguimientos se verificaran los avances y el cumplimiento de la actividad.
Adicionalmente, la OCI recomienda definir el número de jornadas de capacitación que se deberán coordinar a lo largo del año con el fin de verificar que la evidencia sea suficiente y adecuada para lograr el cumplimiento de la actividad.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</si>
</sst>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quot;$&quot;\ #,##0"/>
    <numFmt numFmtId="166" formatCode="0.0%"/>
  </numFmts>
  <fonts count="30">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sz val="11"/>
      <color rgb="FF000000"/>
      <name val="Museo sans"/>
    </font>
    <font>
      <b/>
      <sz val="11"/>
      <color rgb="FFFF0000"/>
      <name val="Museo sans"/>
    </font>
    <font>
      <sz val="11"/>
      <name val="Museo sans"/>
    </font>
    <font>
      <b/>
      <sz val="11"/>
      <name val="Museo sans"/>
    </font>
    <font>
      <b/>
      <sz val="11"/>
      <color rgb="FF000000"/>
      <name val="Museo sans"/>
    </font>
    <font>
      <sz val="11"/>
      <color rgb="FFFF0000"/>
      <name val="Arial"/>
      <family val="2"/>
    </font>
    <font>
      <b/>
      <sz val="11"/>
      <color rgb="FFFF0000"/>
      <name val="Arial"/>
      <family val="2"/>
    </font>
    <font>
      <sz val="11"/>
      <color rgb="FF0070C0"/>
      <name val="Arial"/>
      <family val="2"/>
    </font>
    <font>
      <sz val="11"/>
      <color rgb="FF00B050"/>
      <name val="Arial"/>
      <family val="2"/>
    </font>
    <font>
      <u/>
      <sz val="11"/>
      <color rgb="FF000000"/>
      <name val="Museo sans"/>
    </font>
    <font>
      <sz val="11"/>
      <color rgb="FF000000"/>
      <name val="Museo Sans Condensed"/>
    </font>
    <font>
      <b/>
      <sz val="11"/>
      <color rgb="FF000000"/>
      <name val="Museo Sans Condensed"/>
    </font>
    <font>
      <sz val="11"/>
      <color rgb="FF00B050"/>
      <name val="Museo sans"/>
    </font>
    <font>
      <sz val="11"/>
      <color theme="1"/>
      <name val="Museo sans"/>
    </font>
    <font>
      <sz val="9"/>
      <color rgb="FF000000"/>
      <name val="Museo sans"/>
    </font>
  </fonts>
  <fills count="15">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F0"/>
        <bgColor indexed="64"/>
      </patternFill>
    </fill>
    <fill>
      <patternFill patternType="solid">
        <fgColor rgb="FF00B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cellStyleXfs>
  <cellXfs count="133">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7" fillId="0" borderId="1" xfId="3"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7" fillId="0" borderId="0" xfId="3" applyFont="1" applyFill="1" applyAlignment="1" applyProtection="1">
      <alignment vertical="center" wrapText="1"/>
    </xf>
    <xf numFmtId="0" fontId="15" fillId="2" borderId="0" xfId="3" applyFont="1" applyFill="1" applyAlignment="1" applyProtection="1">
      <alignment vertical="center" wrapText="1"/>
    </xf>
    <xf numFmtId="0" fontId="15" fillId="3" borderId="0" xfId="3" applyFont="1" applyFill="1" applyBorder="1" applyAlignment="1" applyProtection="1">
      <alignment vertical="center" wrapText="1"/>
    </xf>
    <xf numFmtId="0" fontId="15" fillId="2" borderId="0" xfId="3" applyFont="1" applyFill="1" applyAlignment="1" applyProtection="1">
      <alignment horizontal="center" vertical="center" wrapText="1"/>
    </xf>
    <xf numFmtId="0" fontId="15" fillId="3" borderId="0" xfId="3" applyFont="1" applyFill="1" applyBorder="1" applyAlignment="1" applyProtection="1">
      <alignment horizontal="center" vertical="center" wrapText="1"/>
    </xf>
    <xf numFmtId="0" fontId="15" fillId="0" borderId="1" xfId="3" applyFont="1" applyFill="1" applyBorder="1" applyAlignment="1" applyProtection="1">
      <alignment vertical="center" wrapText="1"/>
    </xf>
    <xf numFmtId="0" fontId="16" fillId="11" borderId="0" xfId="3" applyFont="1" applyFill="1" applyAlignment="1" applyProtection="1">
      <alignment horizontal="center" vertical="center" wrapText="1"/>
    </xf>
    <xf numFmtId="9" fontId="15" fillId="2" borderId="0" xfId="2" applyFont="1" applyFill="1" applyAlignment="1" applyProtection="1">
      <alignment horizontal="center" vertical="center" wrapText="1"/>
    </xf>
    <xf numFmtId="9" fontId="15" fillId="3" borderId="0" xfId="2" applyFont="1" applyFill="1" applyBorder="1" applyAlignment="1" applyProtection="1">
      <alignment horizontal="center" vertical="center" wrapText="1"/>
    </xf>
    <xf numFmtId="0" fontId="7" fillId="0" borderId="1" xfId="3" applyFont="1" applyFill="1" applyBorder="1" applyAlignment="1" applyProtection="1">
      <alignment vertical="center" wrapText="1"/>
    </xf>
    <xf numFmtId="0" fontId="7" fillId="4" borderId="1" xfId="3" applyFont="1" applyFill="1" applyBorder="1" applyAlignment="1" applyProtection="1">
      <alignment horizontal="justify" vertical="center" wrapText="1"/>
    </xf>
    <xf numFmtId="0" fontId="17" fillId="0" borderId="1" xfId="0" applyFont="1" applyFill="1" applyBorder="1" applyAlignment="1" applyProtection="1">
      <alignment horizontal="justify" vertical="center" wrapText="1"/>
      <protection locked="0"/>
    </xf>
    <xf numFmtId="0" fontId="15" fillId="0" borderId="1" xfId="0" applyFont="1" applyFill="1" applyBorder="1" applyAlignment="1">
      <alignment horizontal="justify" vertical="center" wrapText="1"/>
    </xf>
    <xf numFmtId="0" fontId="15" fillId="0" borderId="1" xfId="0" applyFont="1" applyBorder="1" applyAlignment="1">
      <alignment horizontal="justify" vertical="center" wrapText="1"/>
    </xf>
    <xf numFmtId="0" fontId="15" fillId="0" borderId="1" xfId="3" applyFont="1" applyFill="1" applyBorder="1" applyAlignment="1" applyProtection="1">
      <alignment horizontal="justify" vertical="center" wrapText="1"/>
    </xf>
    <xf numFmtId="0" fontId="7" fillId="0" borderId="0" xfId="3" applyFont="1" applyFill="1" applyAlignment="1" applyProtection="1">
      <alignment horizontal="justify" vertical="center" wrapText="1"/>
    </xf>
    <xf numFmtId="0" fontId="15" fillId="0" borderId="1" xfId="0" applyFont="1" applyBorder="1" applyAlignment="1">
      <alignment horizontal="justify" vertical="center"/>
    </xf>
    <xf numFmtId="0" fontId="17" fillId="0" borderId="1" xfId="0" applyFont="1" applyBorder="1" applyAlignment="1">
      <alignment horizontal="justify" vertical="center" wrapText="1"/>
    </xf>
    <xf numFmtId="14" fontId="7" fillId="0" borderId="0" xfId="3" applyNumberFormat="1" applyFont="1" applyFill="1" applyAlignment="1" applyProtection="1">
      <alignment vertical="center" wrapText="1"/>
    </xf>
    <xf numFmtId="0" fontId="3" fillId="4" borderId="1" xfId="0" applyFont="1" applyFill="1" applyBorder="1" applyAlignment="1" applyProtection="1">
      <alignment horizontal="center" vertical="center" wrapText="1"/>
      <protection locked="0"/>
    </xf>
    <xf numFmtId="0" fontId="16" fillId="4" borderId="0" xfId="3" applyFont="1" applyFill="1" applyAlignment="1" applyProtection="1">
      <alignment horizontal="justify" vertical="center" wrapText="1"/>
    </xf>
    <xf numFmtId="0" fontId="15" fillId="4" borderId="1" xfId="3" applyFont="1" applyFill="1" applyBorder="1" applyAlignment="1" applyProtection="1">
      <alignment horizontal="justify" vertical="center" wrapText="1"/>
    </xf>
    <xf numFmtId="0" fontId="17" fillId="4" borderId="1" xfId="0" applyFont="1" applyFill="1" applyBorder="1" applyAlignment="1">
      <alignment horizontal="justify" vertical="center" wrapText="1"/>
    </xf>
    <xf numFmtId="9" fontId="19" fillId="13" borderId="1" xfId="2" applyFont="1" applyFill="1" applyBorder="1" applyAlignment="1" applyProtection="1">
      <alignment horizontal="center" vertical="center" wrapText="1"/>
    </xf>
    <xf numFmtId="9" fontId="19" fillId="9" borderId="1" xfId="2" applyFont="1" applyFill="1" applyBorder="1" applyAlignment="1">
      <alignment horizontal="center" vertical="center" wrapText="1"/>
    </xf>
    <xf numFmtId="9" fontId="19" fillId="14" borderId="1" xfId="2" applyFont="1" applyFill="1" applyBorder="1" applyAlignment="1">
      <alignment horizontal="center" vertical="center" wrapText="1"/>
    </xf>
    <xf numFmtId="9" fontId="19" fillId="12" borderId="1" xfId="2" applyFont="1" applyFill="1" applyBorder="1" applyAlignment="1">
      <alignment horizontal="center" vertical="center" wrapText="1"/>
    </xf>
    <xf numFmtId="0" fontId="7" fillId="4" borderId="0" xfId="3" applyFont="1" applyFill="1" applyBorder="1" applyAlignment="1" applyProtection="1">
      <alignment horizontal="justify" vertical="center" wrapText="1"/>
    </xf>
    <xf numFmtId="0" fontId="15" fillId="3" borderId="0" xfId="3" applyFont="1" applyFill="1" applyBorder="1" applyAlignment="1" applyProtection="1">
      <alignment horizontal="justify" vertical="center" wrapText="1"/>
    </xf>
    <xf numFmtId="0" fontId="15" fillId="4" borderId="0" xfId="3" applyFont="1" applyFill="1" applyBorder="1" applyAlignment="1" applyProtection="1">
      <alignment horizontal="justify" vertical="center" wrapText="1"/>
    </xf>
    <xf numFmtId="0" fontId="16" fillId="4" borderId="0" xfId="3" applyFont="1" applyFill="1" applyBorder="1" applyAlignment="1" applyProtection="1">
      <alignment horizontal="justify" vertical="center" wrapText="1"/>
    </xf>
    <xf numFmtId="9" fontId="15" fillId="4" borderId="0" xfId="2" applyFont="1" applyFill="1" applyBorder="1" applyAlignment="1">
      <alignment horizontal="justify" vertical="center"/>
    </xf>
    <xf numFmtId="0" fontId="21" fillId="4" borderId="0" xfId="3" applyFont="1" applyFill="1" applyBorder="1" applyAlignment="1" applyProtection="1">
      <alignment horizontal="justify" vertical="center" wrapText="1"/>
    </xf>
    <xf numFmtId="0" fontId="7" fillId="4" borderId="0" xfId="3" applyFont="1" applyFill="1" applyBorder="1" applyAlignment="1" applyProtection="1">
      <alignment vertical="center" wrapText="1"/>
    </xf>
    <xf numFmtId="0" fontId="25" fillId="4" borderId="0" xfId="0" applyFont="1" applyFill="1"/>
    <xf numFmtId="9" fontId="26" fillId="9" borderId="1" xfId="2" applyFont="1" applyFill="1" applyBorder="1" applyAlignment="1">
      <alignment horizontal="center" vertical="center" wrapText="1"/>
    </xf>
    <xf numFmtId="9" fontId="26" fillId="14" borderId="1" xfId="2" applyFont="1" applyFill="1" applyBorder="1" applyAlignment="1">
      <alignment horizontal="center" vertical="center" wrapText="1"/>
    </xf>
    <xf numFmtId="9" fontId="26" fillId="12" borderId="1" xfId="2" applyFont="1" applyFill="1" applyBorder="1" applyAlignment="1">
      <alignment horizontal="center" vertical="center" wrapText="1"/>
    </xf>
    <xf numFmtId="9" fontId="26" fillId="13" borderId="1" xfId="2" applyFont="1" applyFill="1" applyBorder="1" applyAlignment="1" applyProtection="1">
      <alignment horizontal="center" vertical="center" wrapText="1"/>
    </xf>
    <xf numFmtId="0" fontId="25" fillId="4" borderId="1" xfId="0" applyFont="1" applyFill="1" applyBorder="1" applyAlignment="1">
      <alignment horizontal="center" vertical="center"/>
    </xf>
    <xf numFmtId="0" fontId="26" fillId="4" borderId="1" xfId="0" applyFont="1" applyFill="1" applyBorder="1" applyAlignment="1">
      <alignment horizontal="center" vertical="center"/>
    </xf>
    <xf numFmtId="10" fontId="26" fillId="4" borderId="1" xfId="2" applyNumberFormat="1" applyFont="1" applyFill="1" applyBorder="1" applyAlignment="1">
      <alignment horizontal="center" vertical="center"/>
    </xf>
    <xf numFmtId="10" fontId="25" fillId="4" borderId="1" xfId="2" applyNumberFormat="1" applyFont="1" applyFill="1" applyBorder="1" applyAlignment="1">
      <alignment horizontal="center"/>
    </xf>
    <xf numFmtId="0" fontId="7" fillId="9" borderId="0" xfId="3" applyFont="1" applyFill="1" applyAlignment="1" applyProtection="1">
      <alignment vertical="center" wrapText="1"/>
    </xf>
    <xf numFmtId="1" fontId="5" fillId="4" borderId="1" xfId="0" applyNumberFormat="1"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9" fontId="18" fillId="9" borderId="1" xfId="2" applyFont="1" applyFill="1" applyBorder="1" applyAlignment="1" applyProtection="1">
      <alignment horizontal="center" vertical="center" wrapText="1"/>
    </xf>
    <xf numFmtId="0" fontId="18" fillId="10" borderId="1" xfId="0" applyNumberFormat="1" applyFont="1" applyFill="1" applyBorder="1" applyAlignment="1" applyProtection="1">
      <alignment horizontal="center" vertical="center" wrapText="1"/>
    </xf>
    <xf numFmtId="9" fontId="18" fillId="10" borderId="1" xfId="2"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1" fontId="5" fillId="4"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29" fillId="0" borderId="1" xfId="0" applyFont="1" applyBorder="1" applyAlignment="1">
      <alignment horizontal="justify" vertical="center" wrapText="1"/>
    </xf>
    <xf numFmtId="9" fontId="15" fillId="4" borderId="1" xfId="2" applyFont="1" applyFill="1" applyBorder="1" applyAlignment="1">
      <alignment horizontal="center" vertical="center"/>
    </xf>
    <xf numFmtId="0" fontId="15" fillId="0" borderId="1" xfId="3" applyFont="1" applyFill="1" applyBorder="1" applyAlignment="1" applyProtection="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vertical="center"/>
    </xf>
    <xf numFmtId="0" fontId="7" fillId="3" borderId="0" xfId="3" applyFont="1" applyFill="1" applyAlignment="1" applyProtection="1">
      <alignment vertical="center" wrapText="1"/>
    </xf>
    <xf numFmtId="0" fontId="7" fillId="4" borderId="0" xfId="3" applyFont="1" applyFill="1" applyAlignment="1" applyProtection="1">
      <alignment vertical="center" wrapText="1"/>
    </xf>
    <xf numFmtId="0" fontId="17" fillId="4" borderId="1" xfId="0" applyFont="1" applyFill="1" applyBorder="1" applyAlignment="1">
      <alignment horizontal="left" vertical="center" wrapText="1"/>
    </xf>
    <xf numFmtId="0" fontId="7" fillId="4" borderId="1" xfId="3" applyFont="1" applyFill="1" applyBorder="1" applyAlignment="1" applyProtection="1">
      <alignment horizontal="center" vertical="center" wrapText="1"/>
    </xf>
    <xf numFmtId="0" fontId="3" fillId="4" borderId="1" xfId="0" applyFont="1" applyFill="1" applyBorder="1" applyAlignment="1" applyProtection="1">
      <alignment horizontal="justify" vertical="center" wrapText="1"/>
      <protection locked="0"/>
    </xf>
    <xf numFmtId="0" fontId="3" fillId="4" borderId="1" xfId="3" applyFont="1" applyFill="1" applyBorder="1" applyAlignment="1" applyProtection="1">
      <alignment horizontal="justify" vertical="center" wrapText="1"/>
    </xf>
    <xf numFmtId="14" fontId="3" fillId="4" borderId="1" xfId="0" applyNumberFormat="1" applyFont="1" applyFill="1" applyBorder="1" applyAlignment="1" applyProtection="1">
      <alignment horizontal="center" vertical="center" wrapText="1"/>
      <protection locked="0"/>
    </xf>
    <xf numFmtId="9" fontId="3" fillId="4" borderId="1" xfId="2" applyFont="1" applyFill="1" applyBorder="1" applyAlignment="1" applyProtection="1">
      <alignment horizontal="center" vertical="center" wrapText="1"/>
    </xf>
    <xf numFmtId="9" fontId="3" fillId="4" borderId="1" xfId="2" applyFont="1" applyFill="1" applyBorder="1" applyAlignment="1" applyProtection="1">
      <alignment horizontal="center" vertical="center" wrapText="1"/>
      <protection locked="0"/>
    </xf>
    <xf numFmtId="166" fontId="4" fillId="4" borderId="1" xfId="0" applyNumberFormat="1" applyFont="1" applyFill="1" applyBorder="1" applyAlignment="1" applyProtection="1">
      <alignment horizontal="center" vertical="center" wrapText="1"/>
      <protection locked="0"/>
    </xf>
    <xf numFmtId="0" fontId="3" fillId="4" borderId="1" xfId="3" applyFont="1" applyFill="1" applyBorder="1" applyAlignment="1" applyProtection="1">
      <alignment horizontal="center" vertical="center" wrapText="1"/>
    </xf>
    <xf numFmtId="165" fontId="3" fillId="4" borderId="1" xfId="1" applyNumberFormat="1" applyFont="1" applyFill="1" applyBorder="1" applyAlignment="1" applyProtection="1">
      <alignment horizontal="center" vertical="center" wrapText="1"/>
      <protection locked="0"/>
    </xf>
    <xf numFmtId="14" fontId="3" fillId="4" borderId="1" xfId="3" applyNumberFormat="1" applyFont="1" applyFill="1" applyBorder="1" applyAlignment="1" applyProtection="1">
      <alignment horizontal="center" vertical="center" wrapText="1"/>
    </xf>
    <xf numFmtId="14" fontId="20" fillId="4" borderId="1" xfId="0" applyNumberFormat="1" applyFont="1" applyFill="1" applyBorder="1" applyAlignment="1" applyProtection="1">
      <alignment horizontal="center" vertical="center" wrapText="1"/>
      <protection locked="0"/>
    </xf>
    <xf numFmtId="14" fontId="3" fillId="4" borderId="1" xfId="0" applyNumberFormat="1" applyFont="1" applyFill="1" applyBorder="1" applyAlignment="1">
      <alignment horizontal="center" vertical="center" wrapText="1"/>
    </xf>
    <xf numFmtId="0" fontId="7" fillId="4" borderId="2" xfId="3" applyFont="1" applyFill="1" applyBorder="1" applyAlignment="1" applyProtection="1">
      <alignment horizontal="center" vertical="center" wrapText="1"/>
    </xf>
    <xf numFmtId="0" fontId="7" fillId="4" borderId="4" xfId="3"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2" xfId="3" applyFont="1" applyFill="1" applyBorder="1" applyAlignment="1" applyProtection="1">
      <alignment horizontal="center" vertical="center" wrapText="1"/>
    </xf>
    <xf numFmtId="0" fontId="3" fillId="4" borderId="4" xfId="3" applyFont="1" applyFill="1" applyBorder="1" applyAlignment="1" applyProtection="1">
      <alignment horizontal="center" vertical="center" wrapText="1"/>
    </xf>
    <xf numFmtId="14" fontId="3" fillId="4" borderId="2" xfId="3" applyNumberFormat="1" applyFont="1" applyFill="1" applyBorder="1" applyAlignment="1" applyProtection="1">
      <alignment horizontal="center" vertical="center" wrapText="1"/>
    </xf>
    <xf numFmtId="14" fontId="3" fillId="4" borderId="4" xfId="3" applyNumberFormat="1" applyFont="1" applyFill="1" applyBorder="1" applyAlignment="1" applyProtection="1">
      <alignment horizontal="center" vertical="center" wrapText="1"/>
    </xf>
    <xf numFmtId="14" fontId="3" fillId="4" borderId="2" xfId="0" applyNumberFormat="1" applyFont="1" applyFill="1" applyBorder="1" applyAlignment="1" applyProtection="1">
      <alignment horizontal="center" vertical="center" wrapText="1"/>
      <protection locked="0"/>
    </xf>
    <xf numFmtId="14" fontId="3" fillId="4" borderId="4" xfId="0" applyNumberFormat="1" applyFont="1" applyFill="1" applyBorder="1" applyAlignment="1" applyProtection="1">
      <alignment horizontal="center" vertical="center" wrapText="1"/>
      <protection locked="0"/>
    </xf>
    <xf numFmtId="9" fontId="3" fillId="4" borderId="2" xfId="2" applyFont="1" applyFill="1" applyBorder="1" applyAlignment="1" applyProtection="1">
      <alignment horizontal="center" vertical="center" wrapText="1"/>
      <protection locked="0"/>
    </xf>
    <xf numFmtId="9" fontId="3" fillId="4" borderId="4" xfId="2" applyFont="1" applyFill="1" applyBorder="1" applyAlignment="1" applyProtection="1">
      <alignment horizontal="center" vertical="center" wrapText="1"/>
      <protection locked="0"/>
    </xf>
    <xf numFmtId="166" fontId="4" fillId="4" borderId="2" xfId="0" applyNumberFormat="1" applyFont="1" applyFill="1" applyBorder="1" applyAlignment="1" applyProtection="1">
      <alignment horizontal="center" vertical="center" wrapText="1"/>
      <protection locked="0"/>
    </xf>
    <xf numFmtId="166" fontId="4" fillId="4" borderId="4" xfId="0" applyNumberFormat="1" applyFont="1" applyFill="1" applyBorder="1" applyAlignment="1" applyProtection="1">
      <alignment horizontal="center" vertical="center" wrapText="1"/>
      <protection locked="0"/>
    </xf>
    <xf numFmtId="165" fontId="3" fillId="4" borderId="2" xfId="1" applyNumberFormat="1" applyFont="1" applyFill="1" applyBorder="1" applyAlignment="1" applyProtection="1">
      <alignment horizontal="center" vertical="center" wrapText="1"/>
      <protection locked="0"/>
    </xf>
    <xf numFmtId="165" fontId="3" fillId="4" borderId="4" xfId="1" applyNumberFormat="1" applyFont="1" applyFill="1" applyBorder="1" applyAlignment="1" applyProtection="1">
      <alignment horizontal="center" vertical="center" wrapText="1"/>
      <protection locked="0"/>
    </xf>
    <xf numFmtId="0" fontId="15" fillId="0" borderId="2" xfId="0" applyFont="1" applyBorder="1" applyAlignment="1">
      <alignment horizontal="justify" vertical="center" wrapText="1"/>
    </xf>
    <xf numFmtId="0" fontId="15" fillId="0" borderId="4" xfId="0" applyFont="1" applyBorder="1" applyAlignment="1">
      <alignment horizontal="justify" vertical="center" wrapText="1"/>
    </xf>
    <xf numFmtId="9" fontId="19" fillId="9" borderId="2" xfId="2" applyFont="1" applyFill="1" applyBorder="1" applyAlignment="1">
      <alignment horizontal="center" vertical="center" wrapText="1"/>
    </xf>
    <xf numFmtId="9" fontId="19" fillId="9" borderId="4" xfId="2" applyFont="1" applyFill="1" applyBorder="1" applyAlignment="1">
      <alignment horizontal="center" vertical="center" wrapText="1"/>
    </xf>
    <xf numFmtId="0" fontId="7" fillId="4" borderId="2" xfId="3" applyFont="1" applyFill="1" applyBorder="1" applyAlignment="1" applyProtection="1">
      <alignment horizontal="justify" vertical="center" wrapText="1"/>
    </xf>
    <xf numFmtId="0" fontId="7" fillId="4" borderId="4" xfId="3" applyFont="1" applyFill="1" applyBorder="1" applyAlignment="1" applyProtection="1">
      <alignment horizontal="justify" vertical="center" wrapText="1"/>
    </xf>
    <xf numFmtId="0" fontId="3" fillId="4" borderId="2" xfId="0" applyFont="1" applyFill="1" applyBorder="1" applyAlignment="1" applyProtection="1">
      <alignment horizontal="justify" vertical="center" wrapText="1"/>
      <protection locked="0"/>
    </xf>
    <xf numFmtId="0" fontId="3" fillId="4" borderId="2" xfId="3" applyFont="1" applyFill="1" applyBorder="1" applyAlignment="1" applyProtection="1">
      <alignment horizontal="justify" vertical="center" wrapText="1"/>
    </xf>
    <xf numFmtId="0" fontId="3" fillId="4" borderId="4" xfId="0" applyFont="1" applyFill="1" applyBorder="1" applyAlignment="1" applyProtection="1">
      <alignment horizontal="justify" vertical="center" wrapText="1"/>
      <protection locked="0"/>
    </xf>
    <xf numFmtId="0" fontId="3" fillId="4" borderId="4" xfId="3" applyFont="1" applyFill="1" applyBorder="1" applyAlignment="1" applyProtection="1">
      <alignment horizontal="justify" vertical="center" wrapText="1"/>
    </xf>
    <xf numFmtId="0" fontId="15" fillId="4" borderId="2" xfId="0" applyFont="1" applyFill="1" applyBorder="1" applyAlignment="1">
      <alignment horizontal="justify" vertical="center" wrapText="1"/>
    </xf>
    <xf numFmtId="0" fontId="15" fillId="4" borderId="4" xfId="0" applyFont="1" applyFill="1" applyBorder="1" applyAlignment="1">
      <alignment horizontal="justify" vertical="center" wrapText="1"/>
    </xf>
    <xf numFmtId="0" fontId="7" fillId="0" borderId="3" xfId="3" applyFont="1" applyFill="1" applyBorder="1" applyAlignment="1" applyProtection="1">
      <alignment horizontal="center" vertical="center" wrapText="1"/>
    </xf>
    <xf numFmtId="0" fontId="15" fillId="0" borderId="1" xfId="0" applyFont="1" applyBorder="1" applyAlignment="1">
      <alignment horizontal="left" vertical="center"/>
    </xf>
    <xf numFmtId="0" fontId="15" fillId="4" borderId="2" xfId="0" applyFont="1" applyFill="1" applyBorder="1" applyAlignment="1">
      <alignment horizontal="left" vertical="center"/>
    </xf>
    <xf numFmtId="0" fontId="15" fillId="4" borderId="4" xfId="0" applyFont="1" applyFill="1" applyBorder="1" applyAlignment="1">
      <alignment horizontal="left" vertical="center"/>
    </xf>
  </cellXfs>
  <cellStyles count="5">
    <cellStyle name="Moneda" xfId="1" builtinId="4"/>
    <cellStyle name="Normal" xfId="0" builtinId="0"/>
    <cellStyle name="Normal 2" xfId="3"/>
    <cellStyle name="Normal 3" xfId="4"/>
    <cellStyle name="Porcentaje" xfId="2" builtinId="5"/>
  </cellStyles>
  <dxfs count="0"/>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baseline="0">
                <a:solidFill>
                  <a:schemeClr val="dk1">
                    <a:lumMod val="75000"/>
                    <a:lumOff val="25000"/>
                  </a:schemeClr>
                </a:solidFill>
                <a:latin typeface="Museo Sans Condensed" panose="02000000000000000000" pitchFamily="2" charset="0"/>
                <a:ea typeface="+mn-ea"/>
                <a:cs typeface="+mn-cs"/>
              </a:defRPr>
            </a:pPr>
            <a:r>
              <a:rPr lang="es-CO"/>
              <a:t>NIVELES</a:t>
            </a:r>
            <a:r>
              <a:rPr lang="es-CO" baseline="0"/>
              <a:t> DE CUMPLIMIENTO DE LASACTIVIDADES DEL PAAC 2022 V3 CON CORTE A 30 DE ABRIL.</a:t>
            </a:r>
            <a:endParaRPr lang="es-CO"/>
          </a:p>
        </c:rich>
      </c:tx>
      <c:layout/>
      <c:overlay val="0"/>
      <c:spPr>
        <a:noFill/>
        <a:ln>
          <a:noFill/>
        </a:ln>
        <a:effectLst/>
      </c:spPr>
      <c:txPr>
        <a:bodyPr rot="0" spcFirstLastPara="1" vertOverflow="ellipsis" vert="horz" wrap="square" anchor="ctr" anchorCtr="1"/>
        <a:lstStyle/>
        <a:p>
          <a:pPr>
            <a:defRPr sz="1680" b="1" i="0" u="none" strike="noStrike" kern="1200" baseline="0">
              <a:solidFill>
                <a:schemeClr val="dk1">
                  <a:lumMod val="75000"/>
                  <a:lumOff val="25000"/>
                </a:schemeClr>
              </a:solidFill>
              <a:latin typeface="Museo Sans Condensed" panose="02000000000000000000" pitchFamily="2" charset="0"/>
              <a:ea typeface="+mn-ea"/>
              <a:cs typeface="+mn-cs"/>
            </a:defRPr>
          </a:pPr>
          <a:endParaRPr lang="es-CO"/>
        </a:p>
      </c:txPr>
    </c:title>
    <c:autoTitleDeleted val="0"/>
    <c:plotArea>
      <c:layout>
        <c:manualLayout>
          <c:layoutTarget val="inner"/>
          <c:xMode val="edge"/>
          <c:yMode val="edge"/>
          <c:x val="0.14350241915436068"/>
          <c:y val="0.2374365687820105"/>
          <c:w val="0.39280596114850652"/>
          <c:h val="0.76256343121798953"/>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C619-4596-979E-9B6795071EB6}"/>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619-4596-979E-9B6795071EB6}"/>
              </c:ext>
            </c:extLst>
          </c:dPt>
          <c:dLbls>
            <c:dLbl>
              <c:idx val="2"/>
              <c:layout>
                <c:manualLayout>
                  <c:x val="-4.6392049785522936E-2"/>
                  <c:y val="2.0104792907132869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C619-4596-979E-9B6795071EB6}"/>
                </c:ext>
              </c:extLst>
            </c:dLbl>
            <c:dLbl>
              <c:idx val="3"/>
              <c:layout>
                <c:manualLayout>
                  <c:x val="4.5253060249508252E-2"/>
                  <c:y val="8.3549117874195042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C619-4596-979E-9B6795071EB6}"/>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useo Sans Condensed" panose="02000000000000000000" pitchFamily="2" charset="0"/>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'Resumen Seguimiento OCI I CUATR'!$E$3:$E$6</c:f>
              <c:strCache>
                <c:ptCount val="4"/>
                <c:pt idx="0">
                  <c:v>Nivel satisfactorio</c:v>
                </c:pt>
                <c:pt idx="1">
                  <c:v>Nivel satisfactorio - Sigue en Ejecución</c:v>
                </c:pt>
                <c:pt idx="2">
                  <c:v>Nivel Satisfactorio Fuera de Término</c:v>
                </c:pt>
                <c:pt idx="3">
                  <c:v>Nivel Insatisfactorio</c:v>
                </c:pt>
              </c:strCache>
            </c:strRef>
          </c:cat>
          <c:val>
            <c:numRef>
              <c:f>'Resumen Seguimiento OCI I CUATR'!$F$3:$F$6</c:f>
              <c:numCache>
                <c:formatCode>General</c:formatCode>
                <c:ptCount val="4"/>
                <c:pt idx="0">
                  <c:v>7</c:v>
                </c:pt>
                <c:pt idx="1">
                  <c:v>27</c:v>
                </c:pt>
                <c:pt idx="2">
                  <c:v>1</c:v>
                </c:pt>
                <c:pt idx="3">
                  <c:v>1</c:v>
                </c:pt>
              </c:numCache>
            </c:numRef>
          </c:val>
          <c:extLst>
            <c:ext xmlns:c16="http://schemas.microsoft.com/office/drawing/2014/chart" uri="{C3380CC4-5D6E-409C-BE32-E72D297353CC}">
              <c16:uniqueId val="{00000000-D50F-4740-8B2B-A2AC00E25108}"/>
            </c:ext>
          </c:extLst>
        </c:ser>
        <c:ser>
          <c:idx val="1"/>
          <c:order val="1"/>
          <c:dPt>
            <c:idx val="0"/>
            <c:bubble3D val="0"/>
            <c:spPr>
              <a:solidFill>
                <a:srgbClr val="00B050"/>
              </a:solidFill>
              <a:ln>
                <a:solidFill>
                  <a:schemeClr val="accent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50F-4740-8B2B-A2AC00E25108}"/>
              </c:ext>
            </c:extLst>
          </c:dPt>
          <c:dPt>
            <c:idx val="1"/>
            <c:bubble3D val="0"/>
            <c:spPr>
              <a:solidFill>
                <a:srgbClr val="FFFF00"/>
              </a:solidFill>
              <a:ln>
                <a:solidFill>
                  <a:schemeClr val="accent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D50F-4740-8B2B-A2AC00E25108}"/>
              </c:ext>
            </c:extLst>
          </c:dPt>
          <c:dPt>
            <c:idx val="2"/>
            <c:bubble3D val="0"/>
            <c:spPr>
              <a:solidFill>
                <a:srgbClr val="00B0F0"/>
              </a:solidFill>
              <a:ln>
                <a:solidFill>
                  <a:schemeClr val="accent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50F-4740-8B2B-A2AC00E25108}"/>
              </c:ext>
            </c:extLst>
          </c:dPt>
          <c:dPt>
            <c:idx val="3"/>
            <c:bubble3D val="0"/>
            <c:spPr>
              <a:solidFill>
                <a:srgbClr val="FF0000"/>
              </a:solidFill>
              <a:ln>
                <a:solidFill>
                  <a:schemeClr val="accent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D50F-4740-8B2B-A2AC00E2510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baseline="0">
                    <a:solidFill>
                      <a:schemeClr val="lt1"/>
                    </a:solidFill>
                    <a:latin typeface="Museo Sans Condensed" panose="02000000000000000000" pitchFamily="2" charset="0"/>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'Resumen Seguimiento OCI I CUATR'!$E$3:$E$6</c:f>
              <c:strCache>
                <c:ptCount val="4"/>
                <c:pt idx="0">
                  <c:v>Nivel satisfactorio</c:v>
                </c:pt>
                <c:pt idx="1">
                  <c:v>Nivel satisfactorio - Sigue en Ejecución</c:v>
                </c:pt>
                <c:pt idx="2">
                  <c:v>Nivel Satisfactorio Fuera de Término</c:v>
                </c:pt>
                <c:pt idx="3">
                  <c:v>Nivel Insatisfactorio</c:v>
                </c:pt>
              </c:strCache>
            </c:strRef>
          </c:cat>
          <c:val>
            <c:numRef>
              <c:f>'Resumen Seguimiento OCI I CUATR'!$G$3:$G$6</c:f>
              <c:numCache>
                <c:formatCode>0.00%</c:formatCode>
                <c:ptCount val="4"/>
                <c:pt idx="0">
                  <c:v>0.19444444444444445</c:v>
                </c:pt>
                <c:pt idx="1">
                  <c:v>0.75</c:v>
                </c:pt>
                <c:pt idx="2">
                  <c:v>2.7777777777777776E-2</c:v>
                </c:pt>
                <c:pt idx="3">
                  <c:v>2.7777777777777776E-2</c:v>
                </c:pt>
              </c:numCache>
            </c:numRef>
          </c:val>
          <c:extLst>
            <c:ext xmlns:c16="http://schemas.microsoft.com/office/drawing/2014/chart" uri="{C3380CC4-5D6E-409C-BE32-E72D297353CC}">
              <c16:uniqueId val="{00000001-D50F-4740-8B2B-A2AC00E25108}"/>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useo Sans Condensed" panose="02000000000000000000" pitchFamily="2" charset="0"/>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1400">
          <a:latin typeface="Museo Sans Condensed" panose="02000000000000000000" pitchFamily="2"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290853</xdr:colOff>
      <xdr:row>0</xdr:row>
      <xdr:rowOff>0</xdr:rowOff>
    </xdr:from>
    <xdr:to>
      <xdr:col>2</xdr:col>
      <xdr:colOff>574986</xdr:colOff>
      <xdr:row>1</xdr:row>
      <xdr:rowOff>1039345</xdr:rowOff>
    </xdr:to>
    <xdr:pic>
      <xdr:nvPicPr>
        <xdr:cNvPr id="2" name="Imagen 1">
          <a:extLst>
            <a:ext uri="{FF2B5EF4-FFF2-40B4-BE49-F238E27FC236}">
              <a16:creationId xmlns:a16="http://schemas.microsoft.com/office/drawing/2014/main" id="{81EA1FBC-98AE-4C5F-90AE-6453AA5DDB4A}"/>
            </a:ext>
          </a:extLst>
        </xdr:cNvPr>
        <xdr:cNvPicPr>
          <a:picLocks noChangeAspect="1"/>
        </xdr:cNvPicPr>
      </xdr:nvPicPr>
      <xdr:blipFill>
        <a:blip xmlns:r="http://schemas.openxmlformats.org/officeDocument/2006/relationships" r:embed="rId1"/>
        <a:stretch>
          <a:fillRect/>
        </a:stretch>
      </xdr:blipFill>
      <xdr:spPr>
        <a:xfrm>
          <a:off x="290853" y="0"/>
          <a:ext cx="4747276" cy="1229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440531</xdr:colOff>
      <xdr:row>8</xdr:row>
      <xdr:rowOff>23813</xdr:rowOff>
    </xdr:from>
    <xdr:to>
      <xdr:col>7</xdr:col>
      <xdr:colOff>130968</xdr:colOff>
      <xdr:row>28</xdr:row>
      <xdr:rowOff>28575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81"/>
  <sheetViews>
    <sheetView tabSelected="1" zoomScale="70" zoomScaleNormal="70" workbookViewId="0">
      <selection activeCell="D7" sqref="D7:D9"/>
    </sheetView>
  </sheetViews>
  <sheetFormatPr baseColWidth="10" defaultColWidth="11.42578125" defaultRowHeight="14.25"/>
  <cols>
    <col min="1" max="1" width="39.5703125" style="6" bestFit="1" customWidth="1"/>
    <col min="2" max="2" width="27.28515625" style="6" bestFit="1" customWidth="1"/>
    <col min="3" max="3" width="15.42578125" style="6" customWidth="1"/>
    <col min="4" max="4" width="55.28515625" style="1" bestFit="1" customWidth="1"/>
    <col min="5" max="5" width="40.42578125" style="1" customWidth="1"/>
    <col min="6" max="6" width="15.7109375" style="6" bestFit="1" customWidth="1"/>
    <col min="7" max="7" width="20.28515625" style="6" customWidth="1"/>
    <col min="8" max="8" width="14.5703125" style="6" customWidth="1"/>
    <col min="9" max="9" width="24.85546875" style="6" customWidth="1"/>
    <col min="10" max="23" width="9.140625" style="6" customWidth="1"/>
    <col min="24" max="25" width="9.140625" style="8" customWidth="1"/>
    <col min="26" max="26" width="9.140625" style="6" customWidth="1"/>
    <col min="27" max="27" width="9.140625" style="8" customWidth="1"/>
    <col min="28" max="33" width="9.140625" style="6" customWidth="1"/>
    <col min="34" max="35" width="25.28515625" style="6" customWidth="1"/>
    <col min="36" max="36" width="45.85546875" style="20" customWidth="1"/>
    <col min="37" max="38" width="17.28515625" style="20" customWidth="1"/>
    <col min="39" max="39" width="24.5703125" style="3" customWidth="1"/>
    <col min="40" max="40" width="36.42578125" style="6" customWidth="1"/>
    <col min="41" max="41" width="28.28515625" style="6" customWidth="1"/>
    <col min="42" max="42" width="19.140625" style="6" customWidth="1"/>
    <col min="43" max="43" width="13" style="1" customWidth="1"/>
    <col min="44" max="44" width="53" style="29" customWidth="1"/>
    <col min="45" max="45" width="198" style="29" customWidth="1"/>
    <col min="46" max="46" width="26.85546875" style="35" bestFit="1" customWidth="1"/>
    <col min="47" max="47" width="32.42578125" style="31" hidden="1" customWidth="1"/>
    <col min="48" max="48" width="47.5703125" style="1" hidden="1" customWidth="1"/>
    <col min="49" max="49" width="86.28515625" style="1" hidden="1" customWidth="1"/>
    <col min="50" max="50" width="0" style="1" hidden="1" customWidth="1"/>
    <col min="51" max="16384" width="11.42578125" style="86"/>
  </cols>
  <sheetData>
    <row r="1" spans="1:50" ht="15">
      <c r="A1" s="77"/>
      <c r="B1" s="77"/>
      <c r="C1" s="77"/>
      <c r="D1" s="78" t="s">
        <v>0</v>
      </c>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80" t="s">
        <v>1</v>
      </c>
      <c r="AP1" s="80"/>
    </row>
    <row r="2" spans="1:50" ht="102" customHeight="1">
      <c r="A2" s="77"/>
      <c r="B2" s="77"/>
      <c r="C2" s="77"/>
      <c r="D2" s="78" t="s">
        <v>2</v>
      </c>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80"/>
      <c r="AP2" s="80"/>
    </row>
    <row r="3" spans="1:50">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50" ht="15">
      <c r="E4" s="7"/>
      <c r="F4" s="7"/>
      <c r="AJ4" s="5"/>
      <c r="AK4" s="5"/>
      <c r="AL4" s="5"/>
    </row>
    <row r="5" spans="1:50" ht="38.25" customHeight="1">
      <c r="A5" s="9" t="s">
        <v>3</v>
      </c>
      <c r="B5" s="10">
        <v>44586</v>
      </c>
      <c r="C5" s="22" t="s">
        <v>175</v>
      </c>
      <c r="D5" s="24">
        <v>44680</v>
      </c>
      <c r="E5" s="23"/>
      <c r="F5" s="11"/>
      <c r="G5" s="12" t="s">
        <v>4</v>
      </c>
      <c r="H5" s="79" t="s">
        <v>294</v>
      </c>
      <c r="I5" s="79"/>
      <c r="J5" s="79"/>
      <c r="K5" s="79"/>
      <c r="L5" s="79"/>
      <c r="M5" s="79"/>
      <c r="N5" s="79"/>
      <c r="O5" s="79"/>
      <c r="P5" s="79"/>
      <c r="Q5" s="13"/>
      <c r="R5" s="13"/>
      <c r="S5" s="13"/>
      <c r="T5" s="13"/>
      <c r="U5" s="13"/>
      <c r="V5" s="13"/>
      <c r="W5" s="13"/>
      <c r="X5" s="13"/>
      <c r="Y5" s="13"/>
      <c r="Z5" s="13"/>
      <c r="AA5" s="13"/>
      <c r="AB5" s="13"/>
      <c r="AC5" s="13"/>
      <c r="AD5" s="13"/>
      <c r="AE5" s="13"/>
      <c r="AF5" s="13"/>
      <c r="AG5" s="13"/>
      <c r="AH5" s="13"/>
      <c r="AI5" s="13"/>
      <c r="AJ5" s="13"/>
      <c r="AK5" s="13"/>
      <c r="AL5" s="13"/>
      <c r="AM5" s="13"/>
      <c r="AN5" s="13"/>
      <c r="AO5" s="25" t="s">
        <v>183</v>
      </c>
      <c r="AP5" s="72">
        <v>3</v>
      </c>
      <c r="AR5" s="1"/>
      <c r="AS5" s="1"/>
      <c r="AT5" s="1"/>
      <c r="AU5" s="1"/>
    </row>
    <row r="6" spans="1:50" s="19" customFormat="1" ht="15">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c r="AR6" s="30"/>
      <c r="AS6" s="30"/>
      <c r="AT6" s="36"/>
      <c r="AU6" s="32"/>
    </row>
    <row r="7" spans="1:50" s="19" customFormat="1" ht="48" customHeight="1">
      <c r="A7" s="73" t="s">
        <v>5</v>
      </c>
      <c r="B7" s="73" t="s">
        <v>6</v>
      </c>
      <c r="C7" s="73" t="s">
        <v>7</v>
      </c>
      <c r="D7" s="73" t="s">
        <v>8</v>
      </c>
      <c r="E7" s="73" t="s">
        <v>9</v>
      </c>
      <c r="F7" s="73" t="s">
        <v>10</v>
      </c>
      <c r="G7" s="73" t="s">
        <v>11</v>
      </c>
      <c r="H7" s="73" t="s">
        <v>12</v>
      </c>
      <c r="I7" s="73" t="s">
        <v>13</v>
      </c>
      <c r="J7" s="73" t="s">
        <v>14</v>
      </c>
      <c r="K7" s="73"/>
      <c r="L7" s="73"/>
      <c r="M7" s="73"/>
      <c r="N7" s="73"/>
      <c r="O7" s="73"/>
      <c r="P7" s="73"/>
      <c r="Q7" s="73"/>
      <c r="R7" s="73"/>
      <c r="S7" s="73"/>
      <c r="T7" s="73"/>
      <c r="U7" s="73"/>
      <c r="V7" s="73"/>
      <c r="W7" s="73"/>
      <c r="X7" s="73"/>
      <c r="Y7" s="73"/>
      <c r="Z7" s="73"/>
      <c r="AA7" s="73"/>
      <c r="AB7" s="73"/>
      <c r="AC7" s="73"/>
      <c r="AD7" s="73"/>
      <c r="AE7" s="73"/>
      <c r="AF7" s="73"/>
      <c r="AG7" s="73"/>
      <c r="AH7" s="73" t="s">
        <v>15</v>
      </c>
      <c r="AI7" s="73" t="s">
        <v>16</v>
      </c>
      <c r="AJ7" s="73" t="s">
        <v>17</v>
      </c>
      <c r="AK7" s="73" t="s">
        <v>18</v>
      </c>
      <c r="AL7" s="73" t="s">
        <v>187</v>
      </c>
      <c r="AM7" s="73" t="s">
        <v>19</v>
      </c>
      <c r="AN7" s="73" t="s">
        <v>20</v>
      </c>
      <c r="AO7" s="73" t="s">
        <v>21</v>
      </c>
      <c r="AP7" s="73" t="s">
        <v>22</v>
      </c>
      <c r="AR7" s="75" t="s">
        <v>225</v>
      </c>
      <c r="AS7" s="75" t="s">
        <v>185</v>
      </c>
      <c r="AT7" s="76" t="s">
        <v>184</v>
      </c>
      <c r="AU7" s="32"/>
      <c r="AV7" s="74" t="s">
        <v>191</v>
      </c>
      <c r="AW7" s="74" t="s">
        <v>263</v>
      </c>
    </row>
    <row r="8" spans="1:50" ht="27" customHeight="1">
      <c r="A8" s="73"/>
      <c r="B8" s="73"/>
      <c r="C8" s="73"/>
      <c r="D8" s="73"/>
      <c r="E8" s="73"/>
      <c r="F8" s="73"/>
      <c r="G8" s="73"/>
      <c r="H8" s="73"/>
      <c r="I8" s="73"/>
      <c r="J8" s="73" t="s">
        <v>23</v>
      </c>
      <c r="K8" s="73"/>
      <c r="L8" s="73" t="s">
        <v>24</v>
      </c>
      <c r="M8" s="73"/>
      <c r="N8" s="73" t="s">
        <v>25</v>
      </c>
      <c r="O8" s="73"/>
      <c r="P8" s="73" t="s">
        <v>26</v>
      </c>
      <c r="Q8" s="73"/>
      <c r="R8" s="73" t="s">
        <v>27</v>
      </c>
      <c r="S8" s="73"/>
      <c r="T8" s="73" t="s">
        <v>28</v>
      </c>
      <c r="U8" s="73"/>
      <c r="V8" s="73" t="s">
        <v>29</v>
      </c>
      <c r="W8" s="73"/>
      <c r="X8" s="73" t="s">
        <v>30</v>
      </c>
      <c r="Y8" s="73"/>
      <c r="Z8" s="73" t="s">
        <v>31</v>
      </c>
      <c r="AA8" s="73"/>
      <c r="AB8" s="73" t="s">
        <v>32</v>
      </c>
      <c r="AC8" s="73"/>
      <c r="AD8" s="73" t="s">
        <v>33</v>
      </c>
      <c r="AE8" s="73"/>
      <c r="AF8" s="73" t="s">
        <v>34</v>
      </c>
      <c r="AG8" s="73" t="s">
        <v>34</v>
      </c>
      <c r="AH8" s="73"/>
      <c r="AI8" s="73"/>
      <c r="AJ8" s="73"/>
      <c r="AK8" s="73"/>
      <c r="AL8" s="73"/>
      <c r="AM8" s="73"/>
      <c r="AN8" s="73"/>
      <c r="AO8" s="73"/>
      <c r="AP8" s="73"/>
      <c r="AR8" s="75"/>
      <c r="AS8" s="75"/>
      <c r="AT8" s="76"/>
      <c r="AV8" s="74"/>
      <c r="AW8" s="74"/>
    </row>
    <row r="9" spans="1:50" ht="63" customHeight="1">
      <c r="A9" s="73"/>
      <c r="B9" s="73"/>
      <c r="C9" s="73"/>
      <c r="D9" s="73"/>
      <c r="E9" s="73"/>
      <c r="F9" s="73"/>
      <c r="G9" s="73"/>
      <c r="H9" s="73"/>
      <c r="I9" s="73"/>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73"/>
      <c r="AI9" s="73"/>
      <c r="AJ9" s="73"/>
      <c r="AK9" s="73"/>
      <c r="AL9" s="73"/>
      <c r="AM9" s="73"/>
      <c r="AN9" s="73"/>
      <c r="AO9" s="73"/>
      <c r="AP9" s="73"/>
      <c r="AR9" s="75"/>
      <c r="AS9" s="75"/>
      <c r="AT9" s="76"/>
      <c r="AV9" s="74"/>
      <c r="AW9" s="74"/>
    </row>
    <row r="10" spans="1:50" s="87" customFormat="1" ht="355.5" customHeight="1">
      <c r="A10" s="38" t="s">
        <v>37</v>
      </c>
      <c r="B10" s="89" t="s">
        <v>38</v>
      </c>
      <c r="C10" s="89">
        <v>528</v>
      </c>
      <c r="D10" s="90" t="s">
        <v>47</v>
      </c>
      <c r="E10" s="91" t="s">
        <v>48</v>
      </c>
      <c r="F10" s="92">
        <v>44564</v>
      </c>
      <c r="G10" s="92">
        <v>44925</v>
      </c>
      <c r="H10" s="93">
        <f>+I10+I11+I12+I13+I14+I15+I16+I17+I19+I20</f>
        <v>1</v>
      </c>
      <c r="I10" s="94">
        <v>0.2</v>
      </c>
      <c r="J10" s="94">
        <v>0.25</v>
      </c>
      <c r="K10" s="94"/>
      <c r="L10" s="94"/>
      <c r="M10" s="94"/>
      <c r="N10" s="94"/>
      <c r="O10" s="94"/>
      <c r="P10" s="94">
        <v>0.25</v>
      </c>
      <c r="Q10" s="94"/>
      <c r="R10" s="94"/>
      <c r="S10" s="94"/>
      <c r="T10" s="94"/>
      <c r="U10" s="94"/>
      <c r="V10" s="94">
        <v>0.25</v>
      </c>
      <c r="W10" s="94"/>
      <c r="X10" s="94"/>
      <c r="Y10" s="94"/>
      <c r="Z10" s="94"/>
      <c r="AA10" s="94"/>
      <c r="AB10" s="94">
        <v>0.25</v>
      </c>
      <c r="AC10" s="94"/>
      <c r="AD10" s="94"/>
      <c r="AE10" s="94"/>
      <c r="AF10" s="94"/>
      <c r="AG10" s="94"/>
      <c r="AH10" s="94">
        <f t="shared" ref="AH10:AI23" si="0">+J10+L10+N10+P10+R10+T10+V10+X10+Z10+AB10+AD10+AF10</f>
        <v>1</v>
      </c>
      <c r="AI10" s="95">
        <f t="shared" si="0"/>
        <v>0</v>
      </c>
      <c r="AJ10" s="90" t="s">
        <v>49</v>
      </c>
      <c r="AK10" s="96" t="s">
        <v>41</v>
      </c>
      <c r="AL10" s="96" t="s">
        <v>41</v>
      </c>
      <c r="AM10" s="47" t="s">
        <v>44</v>
      </c>
      <c r="AN10" s="47" t="s">
        <v>46</v>
      </c>
      <c r="AO10" s="97" t="s">
        <v>45</v>
      </c>
      <c r="AP10" s="97" t="s">
        <v>43</v>
      </c>
      <c r="AQ10" s="28"/>
      <c r="AR10" s="50" t="s">
        <v>226</v>
      </c>
      <c r="AS10" s="39" t="s">
        <v>265</v>
      </c>
      <c r="AT10" s="52" t="s">
        <v>237</v>
      </c>
      <c r="AU10" s="55"/>
      <c r="AV10" s="28" t="s">
        <v>194</v>
      </c>
      <c r="AW10" s="71" t="s">
        <v>258</v>
      </c>
      <c r="AX10" s="28"/>
    </row>
    <row r="11" spans="1:50" s="87" customFormat="1" ht="71.25">
      <c r="A11" s="38" t="s">
        <v>37</v>
      </c>
      <c r="B11" s="89" t="s">
        <v>38</v>
      </c>
      <c r="C11" s="89">
        <v>528</v>
      </c>
      <c r="D11" s="90" t="s">
        <v>50</v>
      </c>
      <c r="E11" s="91" t="s">
        <v>51</v>
      </c>
      <c r="F11" s="98">
        <v>44866</v>
      </c>
      <c r="G11" s="92">
        <v>44925</v>
      </c>
      <c r="H11" s="93"/>
      <c r="I11" s="94">
        <v>0.08</v>
      </c>
      <c r="J11" s="94"/>
      <c r="K11" s="94"/>
      <c r="L11" s="94"/>
      <c r="M11" s="94"/>
      <c r="N11" s="94"/>
      <c r="O11" s="94"/>
      <c r="P11" s="94"/>
      <c r="Q11" s="94"/>
      <c r="R11" s="94"/>
      <c r="S11" s="94"/>
      <c r="T11" s="94"/>
      <c r="U11" s="94"/>
      <c r="V11" s="94"/>
      <c r="W11" s="94"/>
      <c r="X11" s="94"/>
      <c r="Y11" s="94"/>
      <c r="Z11" s="94"/>
      <c r="AA11" s="94"/>
      <c r="AB11" s="94"/>
      <c r="AC11" s="94"/>
      <c r="AD11" s="94">
        <v>0.5</v>
      </c>
      <c r="AE11" s="94"/>
      <c r="AF11" s="94">
        <v>0.5</v>
      </c>
      <c r="AG11" s="94"/>
      <c r="AH11" s="94">
        <f t="shared" si="0"/>
        <v>1</v>
      </c>
      <c r="AI11" s="95">
        <f t="shared" si="0"/>
        <v>0</v>
      </c>
      <c r="AJ11" s="90" t="s">
        <v>52</v>
      </c>
      <c r="AK11" s="96" t="s">
        <v>41</v>
      </c>
      <c r="AL11" s="96" t="s">
        <v>41</v>
      </c>
      <c r="AM11" s="47" t="s">
        <v>44</v>
      </c>
      <c r="AN11" s="47" t="s">
        <v>46</v>
      </c>
      <c r="AO11" s="97" t="s">
        <v>45</v>
      </c>
      <c r="AP11" s="97" t="s">
        <v>43</v>
      </c>
      <c r="AQ11" s="28"/>
      <c r="AR11" s="130" t="s">
        <v>186</v>
      </c>
      <c r="AS11" s="44" t="s">
        <v>288</v>
      </c>
      <c r="AT11" s="84" t="s">
        <v>293</v>
      </c>
      <c r="AU11" s="28"/>
      <c r="AV11" s="28"/>
      <c r="AW11" s="28"/>
      <c r="AX11" s="28"/>
    </row>
    <row r="12" spans="1:50" s="87" customFormat="1" ht="58.5">
      <c r="A12" s="38" t="s">
        <v>37</v>
      </c>
      <c r="B12" s="89" t="s">
        <v>38</v>
      </c>
      <c r="C12" s="89">
        <v>528</v>
      </c>
      <c r="D12" s="90" t="s">
        <v>53</v>
      </c>
      <c r="E12" s="91" t="s">
        <v>54</v>
      </c>
      <c r="F12" s="98">
        <v>44866</v>
      </c>
      <c r="G12" s="92">
        <v>44925</v>
      </c>
      <c r="H12" s="93"/>
      <c r="I12" s="94">
        <v>0.08</v>
      </c>
      <c r="J12" s="94"/>
      <c r="K12" s="94"/>
      <c r="L12" s="94"/>
      <c r="M12" s="94"/>
      <c r="N12" s="94"/>
      <c r="O12" s="94"/>
      <c r="P12" s="94"/>
      <c r="Q12" s="94"/>
      <c r="R12" s="94"/>
      <c r="S12" s="94"/>
      <c r="T12" s="94"/>
      <c r="U12" s="94"/>
      <c r="V12" s="94"/>
      <c r="W12" s="94"/>
      <c r="X12" s="94"/>
      <c r="Y12" s="94"/>
      <c r="Z12" s="94"/>
      <c r="AA12" s="94"/>
      <c r="AB12" s="94"/>
      <c r="AC12" s="94"/>
      <c r="AD12" s="94">
        <v>0.5</v>
      </c>
      <c r="AE12" s="94"/>
      <c r="AF12" s="94">
        <v>0.5</v>
      </c>
      <c r="AG12" s="94"/>
      <c r="AH12" s="94">
        <f t="shared" si="0"/>
        <v>1</v>
      </c>
      <c r="AI12" s="95">
        <f t="shared" si="0"/>
        <v>0</v>
      </c>
      <c r="AJ12" s="90" t="s">
        <v>55</v>
      </c>
      <c r="AK12" s="96" t="s">
        <v>41</v>
      </c>
      <c r="AL12" s="96" t="s">
        <v>41</v>
      </c>
      <c r="AM12" s="47" t="s">
        <v>44</v>
      </c>
      <c r="AN12" s="47" t="s">
        <v>46</v>
      </c>
      <c r="AO12" s="97" t="s">
        <v>45</v>
      </c>
      <c r="AP12" s="97" t="s">
        <v>43</v>
      </c>
      <c r="AQ12" s="28"/>
      <c r="AR12" s="130" t="s">
        <v>186</v>
      </c>
      <c r="AS12" s="44" t="s">
        <v>288</v>
      </c>
      <c r="AT12" s="84" t="s">
        <v>293</v>
      </c>
      <c r="AU12" s="28"/>
      <c r="AV12" s="28"/>
      <c r="AW12" s="28"/>
      <c r="AX12" s="28"/>
    </row>
    <row r="13" spans="1:50" s="87" customFormat="1" ht="58.5">
      <c r="A13" s="38" t="s">
        <v>37</v>
      </c>
      <c r="B13" s="89" t="s">
        <v>38</v>
      </c>
      <c r="C13" s="89">
        <v>528</v>
      </c>
      <c r="D13" s="90" t="s">
        <v>50</v>
      </c>
      <c r="E13" s="91" t="s">
        <v>56</v>
      </c>
      <c r="F13" s="98">
        <v>44896</v>
      </c>
      <c r="G13" s="92">
        <v>44925</v>
      </c>
      <c r="H13" s="93"/>
      <c r="I13" s="94">
        <v>0.04</v>
      </c>
      <c r="J13" s="94"/>
      <c r="K13" s="94"/>
      <c r="L13" s="94"/>
      <c r="M13" s="94"/>
      <c r="N13" s="94"/>
      <c r="O13" s="94"/>
      <c r="P13" s="94"/>
      <c r="Q13" s="94"/>
      <c r="R13" s="94"/>
      <c r="S13" s="94"/>
      <c r="T13" s="94"/>
      <c r="U13" s="94"/>
      <c r="V13" s="94"/>
      <c r="W13" s="94"/>
      <c r="X13" s="94"/>
      <c r="Y13" s="94"/>
      <c r="Z13" s="94"/>
      <c r="AA13" s="94"/>
      <c r="AB13" s="94"/>
      <c r="AC13" s="94"/>
      <c r="AD13" s="94"/>
      <c r="AE13" s="94"/>
      <c r="AF13" s="94">
        <v>1</v>
      </c>
      <c r="AG13" s="94"/>
      <c r="AH13" s="94">
        <f t="shared" si="0"/>
        <v>1</v>
      </c>
      <c r="AI13" s="95">
        <f t="shared" si="0"/>
        <v>0</v>
      </c>
      <c r="AJ13" s="90" t="s">
        <v>57</v>
      </c>
      <c r="AK13" s="96" t="s">
        <v>41</v>
      </c>
      <c r="AL13" s="96" t="s">
        <v>41</v>
      </c>
      <c r="AM13" s="47" t="s">
        <v>44</v>
      </c>
      <c r="AN13" s="47" t="s">
        <v>46</v>
      </c>
      <c r="AO13" s="97" t="s">
        <v>45</v>
      </c>
      <c r="AP13" s="97" t="s">
        <v>43</v>
      </c>
      <c r="AQ13" s="28"/>
      <c r="AR13" s="130" t="s">
        <v>186</v>
      </c>
      <c r="AS13" s="44" t="s">
        <v>289</v>
      </c>
      <c r="AT13" s="84" t="s">
        <v>293</v>
      </c>
      <c r="AU13" s="28"/>
      <c r="AV13" s="28"/>
      <c r="AW13" s="28"/>
      <c r="AX13" s="28"/>
    </row>
    <row r="14" spans="1:50" s="87" customFormat="1" ht="273" customHeight="1">
      <c r="A14" s="38" t="s">
        <v>37</v>
      </c>
      <c r="B14" s="89" t="s">
        <v>38</v>
      </c>
      <c r="C14" s="89">
        <v>528</v>
      </c>
      <c r="D14" s="90" t="s">
        <v>58</v>
      </c>
      <c r="E14" s="91" t="s">
        <v>59</v>
      </c>
      <c r="F14" s="98">
        <v>44562</v>
      </c>
      <c r="G14" s="92">
        <v>44592</v>
      </c>
      <c r="H14" s="93"/>
      <c r="I14" s="94">
        <v>0.1</v>
      </c>
      <c r="J14" s="94">
        <v>1</v>
      </c>
      <c r="K14" s="94"/>
      <c r="L14" s="94"/>
      <c r="M14" s="94"/>
      <c r="N14" s="94"/>
      <c r="O14" s="94"/>
      <c r="P14" s="94"/>
      <c r="Q14" s="94"/>
      <c r="R14" s="94"/>
      <c r="S14" s="94"/>
      <c r="T14" s="94"/>
      <c r="U14" s="94"/>
      <c r="V14" s="94"/>
      <c r="W14" s="94"/>
      <c r="X14" s="94"/>
      <c r="Y14" s="94"/>
      <c r="Z14" s="94"/>
      <c r="AA14" s="94"/>
      <c r="AB14" s="94"/>
      <c r="AC14" s="94"/>
      <c r="AD14" s="94"/>
      <c r="AE14" s="94"/>
      <c r="AF14" s="94"/>
      <c r="AG14" s="94"/>
      <c r="AH14" s="94">
        <f t="shared" si="0"/>
        <v>1</v>
      </c>
      <c r="AI14" s="95">
        <f t="shared" si="0"/>
        <v>0</v>
      </c>
      <c r="AJ14" s="90" t="s">
        <v>60</v>
      </c>
      <c r="AK14" s="96" t="s">
        <v>41</v>
      </c>
      <c r="AL14" s="96" t="s">
        <v>41</v>
      </c>
      <c r="AM14" s="47" t="s">
        <v>44</v>
      </c>
      <c r="AN14" s="47" t="s">
        <v>46</v>
      </c>
      <c r="AO14" s="97" t="s">
        <v>45</v>
      </c>
      <c r="AP14" s="97" t="s">
        <v>43</v>
      </c>
      <c r="AQ14" s="28"/>
      <c r="AR14" s="39" t="s">
        <v>227</v>
      </c>
      <c r="AS14" s="40" t="s">
        <v>266</v>
      </c>
      <c r="AT14" s="53" t="s">
        <v>238</v>
      </c>
      <c r="AU14" s="56"/>
      <c r="AV14" s="28" t="s">
        <v>195</v>
      </c>
      <c r="AW14" s="28" t="s">
        <v>203</v>
      </c>
      <c r="AX14" s="28"/>
    </row>
    <row r="15" spans="1:50" s="87" customFormat="1" ht="282.75" customHeight="1">
      <c r="A15" s="38" t="s">
        <v>37</v>
      </c>
      <c r="B15" s="89" t="s">
        <v>38</v>
      </c>
      <c r="C15" s="89">
        <v>528</v>
      </c>
      <c r="D15" s="90" t="s">
        <v>61</v>
      </c>
      <c r="E15" s="91" t="s">
        <v>62</v>
      </c>
      <c r="F15" s="98">
        <v>44562</v>
      </c>
      <c r="G15" s="92">
        <v>44592</v>
      </c>
      <c r="H15" s="93"/>
      <c r="I15" s="94">
        <v>0.05</v>
      </c>
      <c r="J15" s="94">
        <v>1</v>
      </c>
      <c r="K15" s="94"/>
      <c r="L15" s="94"/>
      <c r="M15" s="94"/>
      <c r="N15" s="94"/>
      <c r="O15" s="94"/>
      <c r="P15" s="94"/>
      <c r="Q15" s="94"/>
      <c r="R15" s="94"/>
      <c r="S15" s="94"/>
      <c r="T15" s="94"/>
      <c r="U15" s="94"/>
      <c r="V15" s="94"/>
      <c r="W15" s="94"/>
      <c r="X15" s="94"/>
      <c r="Y15" s="94"/>
      <c r="Z15" s="94"/>
      <c r="AA15" s="94"/>
      <c r="AB15" s="94"/>
      <c r="AC15" s="94"/>
      <c r="AD15" s="94"/>
      <c r="AE15" s="94"/>
      <c r="AF15" s="94"/>
      <c r="AG15" s="94"/>
      <c r="AH15" s="94">
        <f>+J15+L15+N15+P15+R15+T15+V15+X15+Z15+AB15+AD15+AF15</f>
        <v>1</v>
      </c>
      <c r="AI15" s="95">
        <f>+K15+M15+O15+Q15+S15+U15+W15+Y15+AA15+AC15+AE15+AG15</f>
        <v>0</v>
      </c>
      <c r="AJ15" s="90" t="s">
        <v>63</v>
      </c>
      <c r="AK15" s="96" t="s">
        <v>41</v>
      </c>
      <c r="AL15" s="96" t="s">
        <v>41</v>
      </c>
      <c r="AM15" s="47" t="s">
        <v>44</v>
      </c>
      <c r="AN15" s="47" t="s">
        <v>46</v>
      </c>
      <c r="AO15" s="97" t="s">
        <v>45</v>
      </c>
      <c r="AP15" s="97" t="s">
        <v>43</v>
      </c>
      <c r="AQ15" s="28"/>
      <c r="AR15" s="39" t="s">
        <v>228</v>
      </c>
      <c r="AS15" s="40" t="s">
        <v>267</v>
      </c>
      <c r="AT15" s="53" t="s">
        <v>238</v>
      </c>
      <c r="AU15" s="57"/>
      <c r="AV15" s="28" t="s">
        <v>196</v>
      </c>
      <c r="AW15" s="28" t="s">
        <v>203</v>
      </c>
      <c r="AX15" s="28"/>
    </row>
    <row r="16" spans="1:50" s="87" customFormat="1" ht="213.75" customHeight="1">
      <c r="A16" s="38" t="s">
        <v>37</v>
      </c>
      <c r="B16" s="89" t="s">
        <v>38</v>
      </c>
      <c r="C16" s="89">
        <v>528</v>
      </c>
      <c r="D16" s="90" t="s">
        <v>64</v>
      </c>
      <c r="E16" s="91" t="s">
        <v>65</v>
      </c>
      <c r="F16" s="98">
        <v>44593</v>
      </c>
      <c r="G16" s="92">
        <v>44620</v>
      </c>
      <c r="H16" s="93"/>
      <c r="I16" s="94">
        <v>0.05</v>
      </c>
      <c r="J16" s="94"/>
      <c r="K16" s="94"/>
      <c r="L16" s="94">
        <v>1</v>
      </c>
      <c r="M16" s="94"/>
      <c r="N16" s="94"/>
      <c r="O16" s="94"/>
      <c r="P16" s="94"/>
      <c r="Q16" s="94"/>
      <c r="R16" s="94"/>
      <c r="S16" s="94"/>
      <c r="T16" s="94"/>
      <c r="U16" s="94"/>
      <c r="V16" s="94"/>
      <c r="W16" s="94"/>
      <c r="X16" s="94"/>
      <c r="Y16" s="94"/>
      <c r="Z16" s="94"/>
      <c r="AA16" s="94"/>
      <c r="AB16" s="94"/>
      <c r="AC16" s="94"/>
      <c r="AD16" s="94"/>
      <c r="AE16" s="94"/>
      <c r="AF16" s="94"/>
      <c r="AG16" s="94"/>
      <c r="AH16" s="94">
        <f t="shared" si="0"/>
        <v>1</v>
      </c>
      <c r="AI16" s="95">
        <f t="shared" si="0"/>
        <v>0</v>
      </c>
      <c r="AJ16" s="90" t="s">
        <v>66</v>
      </c>
      <c r="AK16" s="96" t="s">
        <v>41</v>
      </c>
      <c r="AL16" s="96" t="s">
        <v>41</v>
      </c>
      <c r="AM16" s="47" t="s">
        <v>44</v>
      </c>
      <c r="AN16" s="47" t="s">
        <v>46</v>
      </c>
      <c r="AO16" s="97" t="s">
        <v>45</v>
      </c>
      <c r="AP16" s="97" t="s">
        <v>43</v>
      </c>
      <c r="AQ16" s="28"/>
      <c r="AR16" s="39" t="s">
        <v>229</v>
      </c>
      <c r="AS16" s="39" t="s">
        <v>264</v>
      </c>
      <c r="AT16" s="54" t="s">
        <v>239</v>
      </c>
      <c r="AU16" s="58"/>
      <c r="AV16" s="71" t="s">
        <v>197</v>
      </c>
      <c r="AW16" s="71" t="s">
        <v>249</v>
      </c>
      <c r="AX16" s="28"/>
    </row>
    <row r="17" spans="1:50" s="87" customFormat="1" ht="300" customHeight="1">
      <c r="A17" s="121" t="s">
        <v>37</v>
      </c>
      <c r="B17" s="101" t="s">
        <v>38</v>
      </c>
      <c r="C17" s="101">
        <v>528</v>
      </c>
      <c r="D17" s="121" t="s">
        <v>67</v>
      </c>
      <c r="E17" s="121" t="s">
        <v>68</v>
      </c>
      <c r="F17" s="107">
        <v>44593</v>
      </c>
      <c r="G17" s="109">
        <v>44925</v>
      </c>
      <c r="H17" s="93"/>
      <c r="I17" s="111">
        <v>0.1</v>
      </c>
      <c r="J17" s="111"/>
      <c r="K17" s="111"/>
      <c r="L17" s="111"/>
      <c r="M17" s="111"/>
      <c r="N17" s="111">
        <v>0.25</v>
      </c>
      <c r="O17" s="111"/>
      <c r="P17" s="111"/>
      <c r="Q17" s="111"/>
      <c r="R17" s="111"/>
      <c r="S17" s="111"/>
      <c r="T17" s="111">
        <v>0.25</v>
      </c>
      <c r="U17" s="111"/>
      <c r="V17" s="111"/>
      <c r="W17" s="111"/>
      <c r="X17" s="111"/>
      <c r="Y17" s="111"/>
      <c r="Z17" s="111">
        <v>0.25</v>
      </c>
      <c r="AA17" s="111"/>
      <c r="AB17" s="111"/>
      <c r="AC17" s="111"/>
      <c r="AD17" s="111"/>
      <c r="AE17" s="111"/>
      <c r="AF17" s="111">
        <v>0.25</v>
      </c>
      <c r="AG17" s="111"/>
      <c r="AH17" s="111">
        <f t="shared" si="0"/>
        <v>1</v>
      </c>
      <c r="AI17" s="113">
        <f t="shared" si="0"/>
        <v>0</v>
      </c>
      <c r="AJ17" s="123" t="s">
        <v>69</v>
      </c>
      <c r="AK17" s="103" t="s">
        <v>41</v>
      </c>
      <c r="AL17" s="103" t="s">
        <v>41</v>
      </c>
      <c r="AM17" s="103" t="s">
        <v>70</v>
      </c>
      <c r="AN17" s="103" t="s">
        <v>71</v>
      </c>
      <c r="AO17" s="103" t="s">
        <v>72</v>
      </c>
      <c r="AP17" s="103" t="s">
        <v>43</v>
      </c>
      <c r="AQ17" s="129"/>
      <c r="AR17" s="127" t="s">
        <v>186</v>
      </c>
      <c r="AS17" s="117" t="s">
        <v>302</v>
      </c>
      <c r="AT17" s="119" t="s">
        <v>237</v>
      </c>
      <c r="AU17" s="55"/>
      <c r="AV17" s="28" t="s">
        <v>198</v>
      </c>
      <c r="AW17" s="71" t="s">
        <v>246</v>
      </c>
      <c r="AX17" s="28"/>
    </row>
    <row r="18" spans="1:50" s="87" customFormat="1" ht="300" customHeight="1">
      <c r="A18" s="122"/>
      <c r="B18" s="102"/>
      <c r="C18" s="102"/>
      <c r="D18" s="122"/>
      <c r="E18" s="122"/>
      <c r="F18" s="108"/>
      <c r="G18" s="110"/>
      <c r="H18" s="93"/>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4"/>
      <c r="AJ18" s="125"/>
      <c r="AK18" s="104"/>
      <c r="AL18" s="104"/>
      <c r="AM18" s="104"/>
      <c r="AN18" s="104"/>
      <c r="AO18" s="104"/>
      <c r="AP18" s="104"/>
      <c r="AQ18" s="129"/>
      <c r="AR18" s="128"/>
      <c r="AS18" s="118"/>
      <c r="AT18" s="120"/>
      <c r="AU18" s="55"/>
      <c r="AV18" s="28"/>
      <c r="AW18" s="71"/>
      <c r="AX18" s="28"/>
    </row>
    <row r="19" spans="1:50" s="87" customFormat="1" ht="149.25" customHeight="1">
      <c r="A19" s="38" t="s">
        <v>37</v>
      </c>
      <c r="B19" s="89" t="s">
        <v>38</v>
      </c>
      <c r="C19" s="89">
        <v>528</v>
      </c>
      <c r="D19" s="90" t="s">
        <v>73</v>
      </c>
      <c r="E19" s="91" t="s">
        <v>74</v>
      </c>
      <c r="F19" s="98">
        <v>44652</v>
      </c>
      <c r="G19" s="92">
        <v>44925</v>
      </c>
      <c r="H19" s="93"/>
      <c r="I19" s="94">
        <v>0.1</v>
      </c>
      <c r="J19" s="94"/>
      <c r="K19" s="94"/>
      <c r="L19" s="94"/>
      <c r="M19" s="94"/>
      <c r="N19" s="94"/>
      <c r="O19" s="94"/>
      <c r="P19" s="94">
        <v>0.33329999999999999</v>
      </c>
      <c r="Q19" s="94"/>
      <c r="R19" s="94"/>
      <c r="S19" s="94"/>
      <c r="T19" s="94"/>
      <c r="U19" s="94"/>
      <c r="V19" s="94"/>
      <c r="W19" s="94"/>
      <c r="X19" s="94">
        <v>0.33329999999999999</v>
      </c>
      <c r="Y19" s="94"/>
      <c r="Z19" s="94"/>
      <c r="AA19" s="94"/>
      <c r="AB19" s="94"/>
      <c r="AC19" s="94"/>
      <c r="AD19" s="94"/>
      <c r="AE19" s="94"/>
      <c r="AF19" s="94">
        <v>0.33329999999999999</v>
      </c>
      <c r="AG19" s="94"/>
      <c r="AH19" s="94">
        <f t="shared" si="0"/>
        <v>0.99990000000000001</v>
      </c>
      <c r="AI19" s="95">
        <f t="shared" si="0"/>
        <v>0</v>
      </c>
      <c r="AJ19" s="90" t="s">
        <v>75</v>
      </c>
      <c r="AK19" s="96" t="s">
        <v>41</v>
      </c>
      <c r="AL19" s="96" t="s">
        <v>41</v>
      </c>
      <c r="AM19" s="47" t="s">
        <v>44</v>
      </c>
      <c r="AN19" s="47" t="s">
        <v>46</v>
      </c>
      <c r="AO19" s="97" t="s">
        <v>45</v>
      </c>
      <c r="AP19" s="97" t="s">
        <v>43</v>
      </c>
      <c r="AQ19" s="28"/>
      <c r="AR19" s="45" t="s">
        <v>230</v>
      </c>
      <c r="AS19" s="41" t="s">
        <v>269</v>
      </c>
      <c r="AT19" s="52" t="s">
        <v>237</v>
      </c>
      <c r="AU19" s="55"/>
      <c r="AV19" s="28" t="s">
        <v>192</v>
      </c>
      <c r="AW19" s="71" t="s">
        <v>247</v>
      </c>
      <c r="AX19" s="28"/>
    </row>
    <row r="20" spans="1:50" s="87" customFormat="1" ht="147.75" customHeight="1">
      <c r="A20" s="38" t="s">
        <v>37</v>
      </c>
      <c r="B20" s="89" t="s">
        <v>38</v>
      </c>
      <c r="C20" s="89">
        <v>528</v>
      </c>
      <c r="D20" s="90" t="s">
        <v>76</v>
      </c>
      <c r="E20" s="91" t="s">
        <v>77</v>
      </c>
      <c r="F20" s="98">
        <v>44652</v>
      </c>
      <c r="G20" s="92">
        <v>44925</v>
      </c>
      <c r="H20" s="93"/>
      <c r="I20" s="94">
        <v>0.2</v>
      </c>
      <c r="J20" s="94"/>
      <c r="K20" s="94"/>
      <c r="L20" s="94"/>
      <c r="M20" s="94"/>
      <c r="N20" s="94"/>
      <c r="O20" s="94"/>
      <c r="P20" s="94">
        <v>0.33329999999999999</v>
      </c>
      <c r="Q20" s="94"/>
      <c r="R20" s="94"/>
      <c r="S20" s="94"/>
      <c r="T20" s="94"/>
      <c r="U20" s="94"/>
      <c r="V20" s="94"/>
      <c r="W20" s="94"/>
      <c r="X20" s="94">
        <v>0.33329999999999999</v>
      </c>
      <c r="Y20" s="94"/>
      <c r="Z20" s="94"/>
      <c r="AA20" s="94"/>
      <c r="AB20" s="94"/>
      <c r="AC20" s="94"/>
      <c r="AD20" s="94"/>
      <c r="AE20" s="94"/>
      <c r="AF20" s="94">
        <v>0.33329999999999999</v>
      </c>
      <c r="AG20" s="94"/>
      <c r="AH20" s="94">
        <f t="shared" si="0"/>
        <v>0.99990000000000001</v>
      </c>
      <c r="AI20" s="95">
        <f t="shared" si="0"/>
        <v>0</v>
      </c>
      <c r="AJ20" s="90" t="s">
        <v>78</v>
      </c>
      <c r="AK20" s="96" t="s">
        <v>41</v>
      </c>
      <c r="AL20" s="96" t="s">
        <v>41</v>
      </c>
      <c r="AM20" s="47" t="s">
        <v>44</v>
      </c>
      <c r="AN20" s="47" t="s">
        <v>46</v>
      </c>
      <c r="AO20" s="97" t="s">
        <v>45</v>
      </c>
      <c r="AP20" s="97" t="s">
        <v>43</v>
      </c>
      <c r="AQ20" s="28"/>
      <c r="AR20" s="45" t="s">
        <v>230</v>
      </c>
      <c r="AS20" s="41" t="s">
        <v>269</v>
      </c>
      <c r="AT20" s="52" t="s">
        <v>237</v>
      </c>
      <c r="AU20" s="55"/>
      <c r="AV20" s="28" t="s">
        <v>192</v>
      </c>
      <c r="AW20" s="71" t="s">
        <v>247</v>
      </c>
      <c r="AX20" s="28"/>
    </row>
    <row r="21" spans="1:50" s="87" customFormat="1" ht="60.75" customHeight="1">
      <c r="A21" s="38" t="s">
        <v>37</v>
      </c>
      <c r="B21" s="89" t="s">
        <v>38</v>
      </c>
      <c r="C21" s="89">
        <v>528</v>
      </c>
      <c r="D21" s="90" t="s">
        <v>79</v>
      </c>
      <c r="E21" s="91" t="s">
        <v>80</v>
      </c>
      <c r="F21" s="98">
        <v>44713</v>
      </c>
      <c r="G21" s="92">
        <v>44804</v>
      </c>
      <c r="H21" s="93">
        <f>+I21+I22</f>
        <v>1</v>
      </c>
      <c r="I21" s="94">
        <v>0.3</v>
      </c>
      <c r="J21" s="94"/>
      <c r="K21" s="94"/>
      <c r="L21" s="94"/>
      <c r="M21" s="94"/>
      <c r="N21" s="94"/>
      <c r="O21" s="94"/>
      <c r="P21" s="94"/>
      <c r="Q21" s="94"/>
      <c r="R21" s="94"/>
      <c r="S21" s="94"/>
      <c r="T21" s="94">
        <v>0.2</v>
      </c>
      <c r="U21" s="94"/>
      <c r="V21" s="94">
        <v>0.2</v>
      </c>
      <c r="W21" s="94"/>
      <c r="X21" s="94">
        <v>0.6</v>
      </c>
      <c r="Y21" s="94"/>
      <c r="Z21" s="94"/>
      <c r="AA21" s="94"/>
      <c r="AB21" s="94"/>
      <c r="AC21" s="94"/>
      <c r="AD21" s="94"/>
      <c r="AE21" s="94"/>
      <c r="AF21" s="94"/>
      <c r="AG21" s="94"/>
      <c r="AH21" s="94">
        <f t="shared" si="0"/>
        <v>1</v>
      </c>
      <c r="AI21" s="95">
        <f t="shared" si="0"/>
        <v>0</v>
      </c>
      <c r="AJ21" s="90" t="s">
        <v>81</v>
      </c>
      <c r="AK21" s="96" t="s">
        <v>41</v>
      </c>
      <c r="AL21" s="96" t="s">
        <v>41</v>
      </c>
      <c r="AM21" s="47" t="s">
        <v>82</v>
      </c>
      <c r="AN21" s="47" t="s">
        <v>83</v>
      </c>
      <c r="AO21" s="97" t="s">
        <v>84</v>
      </c>
      <c r="AP21" s="97" t="s">
        <v>43</v>
      </c>
      <c r="AQ21" s="46"/>
      <c r="AR21" s="44" t="s">
        <v>186</v>
      </c>
      <c r="AS21" s="44" t="s">
        <v>298</v>
      </c>
      <c r="AT21" s="82" t="s">
        <v>293</v>
      </c>
      <c r="AU21" s="48"/>
      <c r="AV21" s="28" t="s">
        <v>199</v>
      </c>
      <c r="AW21" s="28"/>
      <c r="AX21" s="28"/>
    </row>
    <row r="22" spans="1:50" s="87" customFormat="1" ht="60">
      <c r="A22" s="38" t="s">
        <v>37</v>
      </c>
      <c r="B22" s="89" t="s">
        <v>38</v>
      </c>
      <c r="C22" s="89">
        <v>528</v>
      </c>
      <c r="D22" s="90" t="s">
        <v>79</v>
      </c>
      <c r="E22" s="91" t="s">
        <v>85</v>
      </c>
      <c r="F22" s="98">
        <v>44713</v>
      </c>
      <c r="G22" s="92">
        <v>44742</v>
      </c>
      <c r="H22" s="93"/>
      <c r="I22" s="94">
        <v>0.7</v>
      </c>
      <c r="J22" s="94"/>
      <c r="K22" s="94"/>
      <c r="L22" s="94"/>
      <c r="M22" s="94"/>
      <c r="N22" s="94">
        <v>1</v>
      </c>
      <c r="O22" s="94"/>
      <c r="P22" s="94"/>
      <c r="Q22" s="94"/>
      <c r="R22" s="94"/>
      <c r="S22" s="94"/>
      <c r="T22" s="94"/>
      <c r="U22" s="94"/>
      <c r="V22" s="94"/>
      <c r="W22" s="94"/>
      <c r="X22" s="94"/>
      <c r="Y22" s="94"/>
      <c r="Z22" s="94"/>
      <c r="AA22" s="94"/>
      <c r="AB22" s="94"/>
      <c r="AC22" s="94"/>
      <c r="AD22" s="94"/>
      <c r="AE22" s="94"/>
      <c r="AF22" s="94"/>
      <c r="AG22" s="94"/>
      <c r="AH22" s="94">
        <f t="shared" si="0"/>
        <v>1</v>
      </c>
      <c r="AI22" s="95">
        <f t="shared" si="0"/>
        <v>0</v>
      </c>
      <c r="AJ22" s="90" t="s">
        <v>86</v>
      </c>
      <c r="AK22" s="96" t="s">
        <v>41</v>
      </c>
      <c r="AL22" s="96" t="s">
        <v>41</v>
      </c>
      <c r="AM22" s="47" t="s">
        <v>82</v>
      </c>
      <c r="AN22" s="47" t="s">
        <v>83</v>
      </c>
      <c r="AO22" s="97" t="s">
        <v>84</v>
      </c>
      <c r="AP22" s="97" t="s">
        <v>43</v>
      </c>
      <c r="AQ22" s="28"/>
      <c r="AR22" s="88" t="s">
        <v>186</v>
      </c>
      <c r="AS22" s="44" t="s">
        <v>298</v>
      </c>
      <c r="AT22" s="82" t="s">
        <v>293</v>
      </c>
      <c r="AU22" s="34" t="s">
        <v>283</v>
      </c>
      <c r="AV22" s="28"/>
      <c r="AW22" s="28"/>
      <c r="AX22" s="28"/>
    </row>
    <row r="23" spans="1:50" s="87" customFormat="1" ht="213" customHeight="1">
      <c r="A23" s="38" t="s">
        <v>37</v>
      </c>
      <c r="B23" s="89" t="s">
        <v>38</v>
      </c>
      <c r="C23" s="89">
        <v>528</v>
      </c>
      <c r="D23" s="90" t="s">
        <v>87</v>
      </c>
      <c r="E23" s="91" t="s">
        <v>88</v>
      </c>
      <c r="F23" s="98">
        <v>44564</v>
      </c>
      <c r="G23" s="92">
        <v>44592</v>
      </c>
      <c r="H23" s="93">
        <f>+I23+I24+I25+I26+I27+I28+I29+I30+I31+I33</f>
        <v>1.1000000000000001</v>
      </c>
      <c r="I23" s="94">
        <v>0.1</v>
      </c>
      <c r="J23" s="94">
        <v>1</v>
      </c>
      <c r="K23" s="94"/>
      <c r="L23" s="94"/>
      <c r="M23" s="94"/>
      <c r="N23" s="94"/>
      <c r="O23" s="94"/>
      <c r="P23" s="94"/>
      <c r="Q23" s="94"/>
      <c r="R23" s="94"/>
      <c r="S23" s="94"/>
      <c r="T23" s="94"/>
      <c r="U23" s="94"/>
      <c r="V23" s="94"/>
      <c r="W23" s="94"/>
      <c r="X23" s="94"/>
      <c r="Y23" s="94"/>
      <c r="Z23" s="94"/>
      <c r="AA23" s="94"/>
      <c r="AB23" s="94"/>
      <c r="AC23" s="94"/>
      <c r="AD23" s="94"/>
      <c r="AE23" s="94"/>
      <c r="AF23" s="94"/>
      <c r="AG23" s="94"/>
      <c r="AH23" s="94">
        <f t="shared" si="0"/>
        <v>1</v>
      </c>
      <c r="AI23" s="95">
        <f t="shared" si="0"/>
        <v>0</v>
      </c>
      <c r="AJ23" s="91" t="s">
        <v>89</v>
      </c>
      <c r="AK23" s="96" t="s">
        <v>41</v>
      </c>
      <c r="AL23" s="96" t="s">
        <v>41</v>
      </c>
      <c r="AM23" s="47" t="s">
        <v>44</v>
      </c>
      <c r="AN23" s="47" t="s">
        <v>46</v>
      </c>
      <c r="AO23" s="97" t="s">
        <v>45</v>
      </c>
      <c r="AP23" s="97" t="s">
        <v>43</v>
      </c>
      <c r="AQ23" s="46"/>
      <c r="AR23" s="42" t="s">
        <v>231</v>
      </c>
      <c r="AS23" s="41" t="s">
        <v>232</v>
      </c>
      <c r="AT23" s="53" t="s">
        <v>238</v>
      </c>
      <c r="AU23" s="57"/>
      <c r="AV23" s="28" t="s">
        <v>193</v>
      </c>
      <c r="AW23" s="28" t="s">
        <v>203</v>
      </c>
      <c r="AX23" s="28"/>
    </row>
    <row r="24" spans="1:50" s="87" customFormat="1" ht="177.75" customHeight="1">
      <c r="A24" s="38" t="s">
        <v>37</v>
      </c>
      <c r="B24" s="89" t="s">
        <v>38</v>
      </c>
      <c r="C24" s="89">
        <v>528</v>
      </c>
      <c r="D24" s="90" t="s">
        <v>90</v>
      </c>
      <c r="E24" s="91" t="s">
        <v>91</v>
      </c>
      <c r="F24" s="98">
        <v>44652</v>
      </c>
      <c r="G24" s="92">
        <v>44681</v>
      </c>
      <c r="H24" s="93"/>
      <c r="I24" s="94">
        <v>0.1</v>
      </c>
      <c r="J24" s="94"/>
      <c r="K24" s="94"/>
      <c r="L24" s="94"/>
      <c r="M24" s="94"/>
      <c r="N24" s="94"/>
      <c r="O24" s="94"/>
      <c r="P24" s="94">
        <v>1</v>
      </c>
      <c r="Q24" s="94"/>
      <c r="R24" s="94"/>
      <c r="S24" s="94"/>
      <c r="T24" s="94"/>
      <c r="U24" s="94"/>
      <c r="V24" s="94"/>
      <c r="W24" s="94"/>
      <c r="X24" s="94"/>
      <c r="Y24" s="94"/>
      <c r="Z24" s="94"/>
      <c r="AA24" s="94"/>
      <c r="AB24" s="94"/>
      <c r="AC24" s="94"/>
      <c r="AD24" s="94"/>
      <c r="AE24" s="94"/>
      <c r="AF24" s="94"/>
      <c r="AG24" s="94"/>
      <c r="AH24" s="94">
        <f t="shared" ref="AH24:AI40" si="1">+J24+L24+N24+P24+R24+T24+V24+X24+Z24+AB24+AD24+AF24</f>
        <v>1</v>
      </c>
      <c r="AI24" s="95">
        <f t="shared" si="1"/>
        <v>0</v>
      </c>
      <c r="AJ24" s="91" t="s">
        <v>92</v>
      </c>
      <c r="AK24" s="96" t="s">
        <v>41</v>
      </c>
      <c r="AL24" s="96" t="s">
        <v>41</v>
      </c>
      <c r="AM24" s="47" t="s">
        <v>93</v>
      </c>
      <c r="AN24" s="97" t="s">
        <v>94</v>
      </c>
      <c r="AO24" s="97" t="s">
        <v>95</v>
      </c>
      <c r="AP24" s="97" t="s">
        <v>43</v>
      </c>
      <c r="AQ24" s="28"/>
      <c r="AR24" s="49" t="s">
        <v>241</v>
      </c>
      <c r="AS24" s="41" t="s">
        <v>268</v>
      </c>
      <c r="AT24" s="53" t="s">
        <v>238</v>
      </c>
      <c r="AU24" s="59"/>
      <c r="AV24" s="28" t="s">
        <v>200</v>
      </c>
      <c r="AW24" s="71" t="s">
        <v>248</v>
      </c>
      <c r="AX24" s="28"/>
    </row>
    <row r="25" spans="1:50" s="87" customFormat="1" ht="339.75" customHeight="1">
      <c r="A25" s="38" t="s">
        <v>37</v>
      </c>
      <c r="B25" s="89" t="s">
        <v>38</v>
      </c>
      <c r="C25" s="89">
        <v>528</v>
      </c>
      <c r="D25" s="90" t="s">
        <v>96</v>
      </c>
      <c r="E25" s="91" t="s">
        <v>97</v>
      </c>
      <c r="F25" s="98">
        <v>44564</v>
      </c>
      <c r="G25" s="92">
        <v>44925</v>
      </c>
      <c r="H25" s="93"/>
      <c r="I25" s="94">
        <v>0.05</v>
      </c>
      <c r="J25" s="94">
        <v>0.08</v>
      </c>
      <c r="K25" s="94"/>
      <c r="L25" s="94">
        <v>0.08</v>
      </c>
      <c r="M25" s="94"/>
      <c r="N25" s="94">
        <v>0.08</v>
      </c>
      <c r="O25" s="94"/>
      <c r="P25" s="94">
        <v>0.1</v>
      </c>
      <c r="Q25" s="94"/>
      <c r="R25" s="94">
        <v>0.08</v>
      </c>
      <c r="S25" s="94"/>
      <c r="T25" s="94">
        <v>0.08</v>
      </c>
      <c r="U25" s="94"/>
      <c r="V25" s="94">
        <v>0.08</v>
      </c>
      <c r="W25" s="94"/>
      <c r="X25" s="94">
        <v>0.1</v>
      </c>
      <c r="Y25" s="94"/>
      <c r="Z25" s="94">
        <v>0.08</v>
      </c>
      <c r="AA25" s="94"/>
      <c r="AB25" s="94">
        <v>0.08</v>
      </c>
      <c r="AC25" s="94"/>
      <c r="AD25" s="94">
        <v>0.08</v>
      </c>
      <c r="AE25" s="94"/>
      <c r="AF25" s="94">
        <v>0.08</v>
      </c>
      <c r="AG25" s="94"/>
      <c r="AH25" s="94">
        <f t="shared" si="1"/>
        <v>0.99999999999999978</v>
      </c>
      <c r="AI25" s="95">
        <f t="shared" si="1"/>
        <v>0</v>
      </c>
      <c r="AJ25" s="91" t="s">
        <v>98</v>
      </c>
      <c r="AK25" s="96" t="s">
        <v>41</v>
      </c>
      <c r="AL25" s="96" t="s">
        <v>41</v>
      </c>
      <c r="AM25" s="47" t="s">
        <v>99</v>
      </c>
      <c r="AN25" s="97" t="s">
        <v>71</v>
      </c>
      <c r="AO25" s="97" t="s">
        <v>100</v>
      </c>
      <c r="AP25" s="97" t="s">
        <v>43</v>
      </c>
      <c r="AQ25" s="28"/>
      <c r="AR25" s="49" t="s">
        <v>186</v>
      </c>
      <c r="AS25" s="45" t="s">
        <v>301</v>
      </c>
      <c r="AT25" s="52" t="s">
        <v>237</v>
      </c>
      <c r="AU25" s="59"/>
      <c r="AV25" s="28" t="s">
        <v>201</v>
      </c>
      <c r="AW25" s="28" t="s">
        <v>203</v>
      </c>
      <c r="AX25" s="28"/>
    </row>
    <row r="26" spans="1:50" s="87" customFormat="1" ht="44.25">
      <c r="A26" s="38" t="s">
        <v>37</v>
      </c>
      <c r="B26" s="89" t="s">
        <v>38</v>
      </c>
      <c r="C26" s="89">
        <v>528</v>
      </c>
      <c r="D26" s="90" t="s">
        <v>101</v>
      </c>
      <c r="E26" s="91" t="s">
        <v>102</v>
      </c>
      <c r="F26" s="98">
        <v>44682</v>
      </c>
      <c r="G26" s="92">
        <v>44803</v>
      </c>
      <c r="H26" s="93"/>
      <c r="I26" s="94">
        <v>0.2</v>
      </c>
      <c r="J26" s="94"/>
      <c r="K26" s="94"/>
      <c r="L26" s="94"/>
      <c r="M26" s="94"/>
      <c r="N26" s="94"/>
      <c r="O26" s="94"/>
      <c r="P26" s="94"/>
      <c r="Q26" s="94"/>
      <c r="R26" s="94">
        <v>0.2</v>
      </c>
      <c r="S26" s="94"/>
      <c r="T26" s="94">
        <v>0.3</v>
      </c>
      <c r="U26" s="94"/>
      <c r="V26" s="94">
        <v>0.3</v>
      </c>
      <c r="W26" s="94"/>
      <c r="X26" s="94">
        <v>0.2</v>
      </c>
      <c r="Y26" s="94"/>
      <c r="Z26" s="94"/>
      <c r="AA26" s="94"/>
      <c r="AB26" s="94"/>
      <c r="AC26" s="94"/>
      <c r="AD26" s="94"/>
      <c r="AE26" s="94"/>
      <c r="AF26" s="94"/>
      <c r="AG26" s="94"/>
      <c r="AH26" s="94">
        <f t="shared" si="1"/>
        <v>1</v>
      </c>
      <c r="AI26" s="95">
        <f t="shared" si="1"/>
        <v>0</v>
      </c>
      <c r="AJ26" s="90" t="s">
        <v>103</v>
      </c>
      <c r="AK26" s="96" t="s">
        <v>41</v>
      </c>
      <c r="AL26" s="96" t="s">
        <v>41</v>
      </c>
      <c r="AM26" s="47" t="s">
        <v>39</v>
      </c>
      <c r="AN26" s="97" t="s">
        <v>104</v>
      </c>
      <c r="AO26" s="97" t="s">
        <v>105</v>
      </c>
      <c r="AP26" s="97" t="s">
        <v>43</v>
      </c>
      <c r="AQ26" s="28"/>
      <c r="AR26" s="85" t="s">
        <v>186</v>
      </c>
      <c r="AS26" s="44" t="s">
        <v>290</v>
      </c>
      <c r="AT26" s="84" t="s">
        <v>293</v>
      </c>
      <c r="AU26" s="28"/>
      <c r="AV26" s="28"/>
      <c r="AW26" s="28"/>
      <c r="AX26" s="28"/>
    </row>
    <row r="27" spans="1:50" s="87" customFormat="1" ht="103.5" customHeight="1">
      <c r="A27" s="38" t="s">
        <v>37</v>
      </c>
      <c r="B27" s="89" t="s">
        <v>38</v>
      </c>
      <c r="C27" s="89">
        <v>528</v>
      </c>
      <c r="D27" s="90" t="s">
        <v>106</v>
      </c>
      <c r="E27" s="91" t="s">
        <v>107</v>
      </c>
      <c r="F27" s="98">
        <v>44652</v>
      </c>
      <c r="G27" s="92">
        <v>44925</v>
      </c>
      <c r="H27" s="93"/>
      <c r="I27" s="94">
        <v>0.05</v>
      </c>
      <c r="J27" s="94"/>
      <c r="K27" s="94"/>
      <c r="L27" s="94"/>
      <c r="M27" s="94"/>
      <c r="N27" s="94"/>
      <c r="O27" s="94"/>
      <c r="P27" s="94">
        <v>0.33329999999999999</v>
      </c>
      <c r="Q27" s="94"/>
      <c r="R27" s="94"/>
      <c r="S27" s="94"/>
      <c r="T27" s="94"/>
      <c r="U27" s="94"/>
      <c r="V27" s="94"/>
      <c r="W27" s="94"/>
      <c r="X27" s="94"/>
      <c r="Y27" s="94"/>
      <c r="Z27" s="94">
        <v>0.33329999999999999</v>
      </c>
      <c r="AA27" s="94"/>
      <c r="AB27" s="94"/>
      <c r="AC27" s="94"/>
      <c r="AD27" s="94"/>
      <c r="AE27" s="94"/>
      <c r="AF27" s="94">
        <v>0.33329999999999999</v>
      </c>
      <c r="AG27" s="94"/>
      <c r="AH27" s="94">
        <f t="shared" si="1"/>
        <v>0.99990000000000001</v>
      </c>
      <c r="AI27" s="95">
        <f t="shared" si="1"/>
        <v>0</v>
      </c>
      <c r="AJ27" s="90" t="s">
        <v>108</v>
      </c>
      <c r="AK27" s="96" t="s">
        <v>41</v>
      </c>
      <c r="AL27" s="96" t="s">
        <v>41</v>
      </c>
      <c r="AM27" s="47" t="s">
        <v>44</v>
      </c>
      <c r="AN27" s="47" t="s">
        <v>46</v>
      </c>
      <c r="AO27" s="97" t="s">
        <v>45</v>
      </c>
      <c r="AP27" s="97" t="s">
        <v>43</v>
      </c>
      <c r="AQ27" s="28"/>
      <c r="AR27" s="45" t="s">
        <v>190</v>
      </c>
      <c r="AS27" s="45" t="s">
        <v>270</v>
      </c>
      <c r="AT27" s="52" t="s">
        <v>237</v>
      </c>
      <c r="AU27" s="60"/>
      <c r="AV27" s="28" t="s">
        <v>202</v>
      </c>
      <c r="AW27" s="71" t="s">
        <v>250</v>
      </c>
      <c r="AX27" s="28"/>
    </row>
    <row r="28" spans="1:50" s="87" customFormat="1" ht="197.25" customHeight="1">
      <c r="A28" s="38" t="s">
        <v>37</v>
      </c>
      <c r="B28" s="89" t="s">
        <v>38</v>
      </c>
      <c r="C28" s="89">
        <v>528</v>
      </c>
      <c r="D28" s="90" t="s">
        <v>109</v>
      </c>
      <c r="E28" s="91" t="s">
        <v>110</v>
      </c>
      <c r="F28" s="98">
        <v>44593</v>
      </c>
      <c r="G28" s="99">
        <v>44712</v>
      </c>
      <c r="H28" s="93"/>
      <c r="I28" s="94">
        <v>0.15</v>
      </c>
      <c r="J28" s="94"/>
      <c r="K28" s="94"/>
      <c r="L28" s="94">
        <v>0.1</v>
      </c>
      <c r="M28" s="94"/>
      <c r="N28" s="94">
        <v>0.1</v>
      </c>
      <c r="O28" s="94"/>
      <c r="P28" s="94">
        <v>0.1</v>
      </c>
      <c r="Q28" s="94"/>
      <c r="R28" s="94">
        <v>0.7</v>
      </c>
      <c r="S28" s="94"/>
      <c r="T28" s="94"/>
      <c r="U28" s="94"/>
      <c r="V28" s="94"/>
      <c r="W28" s="94"/>
      <c r="X28" s="94"/>
      <c r="Y28" s="94"/>
      <c r="Z28" s="94"/>
      <c r="AA28" s="94"/>
      <c r="AB28" s="94"/>
      <c r="AC28" s="94"/>
      <c r="AD28" s="94"/>
      <c r="AE28" s="94"/>
      <c r="AF28" s="94"/>
      <c r="AG28" s="94"/>
      <c r="AH28" s="94">
        <f t="shared" si="1"/>
        <v>1</v>
      </c>
      <c r="AI28" s="95">
        <f t="shared" si="1"/>
        <v>0</v>
      </c>
      <c r="AJ28" s="90" t="s">
        <v>111</v>
      </c>
      <c r="AK28" s="96" t="s">
        <v>41</v>
      </c>
      <c r="AL28" s="96" t="s">
        <v>41</v>
      </c>
      <c r="AM28" s="47" t="s">
        <v>93</v>
      </c>
      <c r="AN28" s="47" t="s">
        <v>94</v>
      </c>
      <c r="AO28" s="97" t="s">
        <v>95</v>
      </c>
      <c r="AP28" s="97" t="s">
        <v>43</v>
      </c>
      <c r="AQ28" s="28"/>
      <c r="AR28" s="44" t="s">
        <v>186</v>
      </c>
      <c r="AS28" s="45" t="s">
        <v>271</v>
      </c>
      <c r="AT28" s="52" t="s">
        <v>237</v>
      </c>
      <c r="AU28" s="55"/>
      <c r="AV28" s="28" t="s">
        <v>203</v>
      </c>
      <c r="AW28" s="28" t="s">
        <v>203</v>
      </c>
      <c r="AX28" s="28"/>
    </row>
    <row r="29" spans="1:50" s="87" customFormat="1" ht="175.5" customHeight="1">
      <c r="A29" s="38" t="s">
        <v>37</v>
      </c>
      <c r="B29" s="89" t="s">
        <v>38</v>
      </c>
      <c r="C29" s="89">
        <v>528</v>
      </c>
      <c r="D29" s="90" t="s">
        <v>112</v>
      </c>
      <c r="E29" s="91" t="s">
        <v>113</v>
      </c>
      <c r="F29" s="98">
        <v>44564</v>
      </c>
      <c r="G29" s="92">
        <v>44925</v>
      </c>
      <c r="H29" s="93"/>
      <c r="I29" s="94">
        <v>0.15</v>
      </c>
      <c r="J29" s="94">
        <v>0.08</v>
      </c>
      <c r="K29" s="94"/>
      <c r="L29" s="94">
        <v>0.08</v>
      </c>
      <c r="M29" s="94"/>
      <c r="N29" s="94">
        <v>0.08</v>
      </c>
      <c r="O29" s="94"/>
      <c r="P29" s="94">
        <v>0.1</v>
      </c>
      <c r="Q29" s="94"/>
      <c r="R29" s="94">
        <v>0.08</v>
      </c>
      <c r="S29" s="94"/>
      <c r="T29" s="94">
        <v>0.08</v>
      </c>
      <c r="U29" s="94"/>
      <c r="V29" s="94">
        <v>0.08</v>
      </c>
      <c r="W29" s="94"/>
      <c r="X29" s="94">
        <v>0.1</v>
      </c>
      <c r="Y29" s="94"/>
      <c r="Z29" s="94">
        <v>0.08</v>
      </c>
      <c r="AA29" s="94"/>
      <c r="AB29" s="94">
        <v>0.08</v>
      </c>
      <c r="AC29" s="94"/>
      <c r="AD29" s="94">
        <v>0.08</v>
      </c>
      <c r="AE29" s="94"/>
      <c r="AF29" s="94">
        <v>0.08</v>
      </c>
      <c r="AG29" s="94"/>
      <c r="AH29" s="94">
        <f t="shared" si="1"/>
        <v>0.99999999999999978</v>
      </c>
      <c r="AI29" s="95">
        <f t="shared" si="1"/>
        <v>0</v>
      </c>
      <c r="AJ29" s="90" t="s">
        <v>111</v>
      </c>
      <c r="AK29" s="96" t="s">
        <v>41</v>
      </c>
      <c r="AL29" s="96" t="s">
        <v>41</v>
      </c>
      <c r="AM29" s="47" t="s">
        <v>93</v>
      </c>
      <c r="AN29" s="47" t="s">
        <v>94</v>
      </c>
      <c r="AO29" s="97" t="s">
        <v>95</v>
      </c>
      <c r="AP29" s="97" t="s">
        <v>43</v>
      </c>
      <c r="AQ29" s="28"/>
      <c r="AR29" s="41" t="s">
        <v>236</v>
      </c>
      <c r="AS29" s="41" t="s">
        <v>272</v>
      </c>
      <c r="AT29" s="52" t="s">
        <v>237</v>
      </c>
      <c r="AU29" s="55"/>
      <c r="AV29" s="28" t="s">
        <v>204</v>
      </c>
      <c r="AW29" s="28" t="s">
        <v>203</v>
      </c>
      <c r="AX29" s="28"/>
    </row>
    <row r="30" spans="1:50" s="87" customFormat="1" ht="147.75" customHeight="1">
      <c r="A30" s="38" t="s">
        <v>37</v>
      </c>
      <c r="B30" s="89" t="s">
        <v>38</v>
      </c>
      <c r="C30" s="89">
        <v>528</v>
      </c>
      <c r="D30" s="90" t="s">
        <v>114</v>
      </c>
      <c r="E30" s="91" t="s">
        <v>115</v>
      </c>
      <c r="F30" s="98">
        <v>44652</v>
      </c>
      <c r="G30" s="92">
        <v>44925</v>
      </c>
      <c r="H30" s="93"/>
      <c r="I30" s="94">
        <v>0.1</v>
      </c>
      <c r="J30" s="94"/>
      <c r="K30" s="94"/>
      <c r="L30" s="94"/>
      <c r="M30" s="94"/>
      <c r="N30" s="94"/>
      <c r="O30" s="94"/>
      <c r="P30" s="94">
        <v>0.5</v>
      </c>
      <c r="Q30" s="94"/>
      <c r="R30" s="94"/>
      <c r="S30" s="94"/>
      <c r="T30" s="94"/>
      <c r="U30" s="94"/>
      <c r="V30" s="94"/>
      <c r="W30" s="94"/>
      <c r="X30" s="94">
        <v>0.5</v>
      </c>
      <c r="Y30" s="94"/>
      <c r="Z30" s="94"/>
      <c r="AA30" s="94"/>
      <c r="AB30" s="94"/>
      <c r="AC30" s="94"/>
      <c r="AD30" s="94"/>
      <c r="AE30" s="94"/>
      <c r="AF30" s="94"/>
      <c r="AG30" s="94"/>
      <c r="AH30" s="94">
        <f t="shared" si="1"/>
        <v>1</v>
      </c>
      <c r="AI30" s="95">
        <f t="shared" si="1"/>
        <v>0</v>
      </c>
      <c r="AJ30" s="90" t="s">
        <v>116</v>
      </c>
      <c r="AK30" s="96" t="s">
        <v>41</v>
      </c>
      <c r="AL30" s="96" t="s">
        <v>41</v>
      </c>
      <c r="AM30" s="47" t="s">
        <v>44</v>
      </c>
      <c r="AN30" s="47" t="s">
        <v>46</v>
      </c>
      <c r="AO30" s="97" t="s">
        <v>45</v>
      </c>
      <c r="AP30" s="97" t="s">
        <v>43</v>
      </c>
      <c r="AQ30" s="28"/>
      <c r="AR30" s="50" t="s">
        <v>186</v>
      </c>
      <c r="AS30" s="41" t="s">
        <v>273</v>
      </c>
      <c r="AT30" s="52" t="s">
        <v>237</v>
      </c>
      <c r="AU30" s="55"/>
      <c r="AV30" s="28" t="s">
        <v>205</v>
      </c>
      <c r="AW30" s="71" t="s">
        <v>251</v>
      </c>
      <c r="AX30" s="28"/>
    </row>
    <row r="31" spans="1:50" s="87" customFormat="1" ht="339.75" customHeight="1">
      <c r="A31" s="121" t="s">
        <v>37</v>
      </c>
      <c r="B31" s="101" t="s">
        <v>38</v>
      </c>
      <c r="C31" s="101">
        <v>528</v>
      </c>
      <c r="D31" s="123" t="s">
        <v>117</v>
      </c>
      <c r="E31" s="124" t="s">
        <v>118</v>
      </c>
      <c r="F31" s="107">
        <v>44564</v>
      </c>
      <c r="G31" s="109">
        <v>44925</v>
      </c>
      <c r="H31" s="93"/>
      <c r="I31" s="111">
        <v>0.05</v>
      </c>
      <c r="J31" s="111">
        <v>0.08</v>
      </c>
      <c r="K31" s="111"/>
      <c r="L31" s="111">
        <v>0.08</v>
      </c>
      <c r="M31" s="111"/>
      <c r="N31" s="111">
        <v>0.08</v>
      </c>
      <c r="O31" s="111"/>
      <c r="P31" s="111">
        <v>0.1</v>
      </c>
      <c r="Q31" s="111"/>
      <c r="R31" s="111">
        <v>0.08</v>
      </c>
      <c r="S31" s="111"/>
      <c r="T31" s="111">
        <v>0.08</v>
      </c>
      <c r="U31" s="111"/>
      <c r="V31" s="111">
        <v>0.08</v>
      </c>
      <c r="W31" s="111"/>
      <c r="X31" s="111">
        <v>0.1</v>
      </c>
      <c r="Y31" s="111"/>
      <c r="Z31" s="111">
        <v>0.08</v>
      </c>
      <c r="AA31" s="111"/>
      <c r="AB31" s="111">
        <v>0.08</v>
      </c>
      <c r="AC31" s="111"/>
      <c r="AD31" s="111">
        <v>0.08</v>
      </c>
      <c r="AE31" s="111"/>
      <c r="AF31" s="111">
        <v>0.08</v>
      </c>
      <c r="AG31" s="111"/>
      <c r="AH31" s="111">
        <f t="shared" si="1"/>
        <v>0.99999999999999978</v>
      </c>
      <c r="AI31" s="113">
        <f t="shared" si="1"/>
        <v>0</v>
      </c>
      <c r="AJ31" s="123" t="s">
        <v>119</v>
      </c>
      <c r="AK31" s="105" t="s">
        <v>41</v>
      </c>
      <c r="AL31" s="105" t="s">
        <v>41</v>
      </c>
      <c r="AM31" s="103" t="s">
        <v>70</v>
      </c>
      <c r="AN31" s="103" t="s">
        <v>71</v>
      </c>
      <c r="AO31" s="115" t="s">
        <v>72</v>
      </c>
      <c r="AP31" s="115" t="s">
        <v>43</v>
      </c>
      <c r="AQ31" s="129"/>
      <c r="AR31" s="131" t="s">
        <v>186</v>
      </c>
      <c r="AS31" s="117" t="s">
        <v>274</v>
      </c>
      <c r="AT31" s="119" t="s">
        <v>237</v>
      </c>
      <c r="AU31" s="55"/>
      <c r="AV31" s="28" t="s">
        <v>206</v>
      </c>
      <c r="AW31" s="28" t="s">
        <v>203</v>
      </c>
      <c r="AX31" s="28"/>
    </row>
    <row r="32" spans="1:50" s="87" customFormat="1" ht="339.75" customHeight="1">
      <c r="A32" s="122"/>
      <c r="B32" s="102"/>
      <c r="C32" s="102"/>
      <c r="D32" s="125"/>
      <c r="E32" s="126"/>
      <c r="F32" s="108"/>
      <c r="G32" s="110"/>
      <c r="H32" s="93"/>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4"/>
      <c r="AJ32" s="125"/>
      <c r="AK32" s="106"/>
      <c r="AL32" s="106"/>
      <c r="AM32" s="104"/>
      <c r="AN32" s="104"/>
      <c r="AO32" s="116"/>
      <c r="AP32" s="116"/>
      <c r="AQ32" s="129"/>
      <c r="AR32" s="132"/>
      <c r="AS32" s="118"/>
      <c r="AT32" s="120"/>
      <c r="AU32" s="55"/>
      <c r="AV32" s="28"/>
      <c r="AW32" s="28"/>
      <c r="AX32" s="28"/>
    </row>
    <row r="33" spans="1:50" s="87" customFormat="1" ht="71.25">
      <c r="A33" s="38" t="s">
        <v>37</v>
      </c>
      <c r="B33" s="89" t="s">
        <v>38</v>
      </c>
      <c r="C33" s="89">
        <v>528</v>
      </c>
      <c r="D33" s="90" t="s">
        <v>117</v>
      </c>
      <c r="E33" s="91" t="s">
        <v>120</v>
      </c>
      <c r="F33" s="98">
        <v>44652</v>
      </c>
      <c r="G33" s="92">
        <v>44711</v>
      </c>
      <c r="H33" s="93"/>
      <c r="I33" s="94">
        <v>0.15</v>
      </c>
      <c r="J33" s="94"/>
      <c r="K33" s="94"/>
      <c r="L33" s="94"/>
      <c r="M33" s="94"/>
      <c r="N33" s="94"/>
      <c r="O33" s="94"/>
      <c r="P33" s="94">
        <v>0.3</v>
      </c>
      <c r="Q33" s="94"/>
      <c r="R33" s="94">
        <v>0.7</v>
      </c>
      <c r="S33" s="94"/>
      <c r="T33" s="94"/>
      <c r="U33" s="94"/>
      <c r="V33" s="94"/>
      <c r="W33" s="94"/>
      <c r="X33" s="94"/>
      <c r="Y33" s="94"/>
      <c r="Z33" s="94"/>
      <c r="AA33" s="94"/>
      <c r="AB33" s="94"/>
      <c r="AC33" s="94"/>
      <c r="AD33" s="94"/>
      <c r="AE33" s="94"/>
      <c r="AF33" s="94"/>
      <c r="AG33" s="94"/>
      <c r="AH33" s="94">
        <f t="shared" si="1"/>
        <v>1</v>
      </c>
      <c r="AI33" s="95">
        <f t="shared" si="1"/>
        <v>0</v>
      </c>
      <c r="AJ33" s="90" t="s">
        <v>121</v>
      </c>
      <c r="AK33" s="96" t="s">
        <v>41</v>
      </c>
      <c r="AL33" s="96" t="s">
        <v>41</v>
      </c>
      <c r="AM33" s="47" t="s">
        <v>44</v>
      </c>
      <c r="AN33" s="47" t="s">
        <v>46</v>
      </c>
      <c r="AO33" s="97" t="s">
        <v>45</v>
      </c>
      <c r="AP33" s="97" t="s">
        <v>43</v>
      </c>
      <c r="AQ33" s="28"/>
      <c r="AR33" s="44" t="s">
        <v>186</v>
      </c>
      <c r="AS33" s="41" t="s">
        <v>275</v>
      </c>
      <c r="AT33" s="52" t="s">
        <v>237</v>
      </c>
      <c r="AU33" s="55"/>
      <c r="AV33" s="28" t="s">
        <v>207</v>
      </c>
      <c r="AW33" s="28" t="s">
        <v>203</v>
      </c>
      <c r="AX33" s="28"/>
    </row>
    <row r="34" spans="1:50" s="87" customFormat="1" ht="213" customHeight="1">
      <c r="A34" s="38" t="s">
        <v>37</v>
      </c>
      <c r="B34" s="89" t="s">
        <v>38</v>
      </c>
      <c r="C34" s="89">
        <v>528</v>
      </c>
      <c r="D34" s="90" t="s">
        <v>122</v>
      </c>
      <c r="E34" s="91" t="s">
        <v>123</v>
      </c>
      <c r="F34" s="98">
        <v>44652</v>
      </c>
      <c r="G34" s="92">
        <v>44895</v>
      </c>
      <c r="H34" s="93">
        <f>+I34+I35+I36+I37+I38+I39+I40</f>
        <v>1</v>
      </c>
      <c r="I34" s="94">
        <v>0.1</v>
      </c>
      <c r="J34" s="94"/>
      <c r="K34" s="94"/>
      <c r="L34" s="94"/>
      <c r="M34" s="94"/>
      <c r="N34" s="94"/>
      <c r="O34" s="94"/>
      <c r="P34" s="94">
        <v>0.33329999999999999</v>
      </c>
      <c r="Q34" s="94"/>
      <c r="R34" s="94"/>
      <c r="S34" s="94"/>
      <c r="T34" s="94"/>
      <c r="U34" s="94"/>
      <c r="V34" s="94">
        <v>0.33329999999999999</v>
      </c>
      <c r="W34" s="94"/>
      <c r="X34" s="94"/>
      <c r="Y34" s="94"/>
      <c r="Z34" s="94"/>
      <c r="AA34" s="94"/>
      <c r="AB34" s="94"/>
      <c r="AC34" s="94"/>
      <c r="AD34" s="94">
        <v>0.33329999999999999</v>
      </c>
      <c r="AE34" s="94"/>
      <c r="AF34" s="94"/>
      <c r="AG34" s="94"/>
      <c r="AH34" s="94">
        <f t="shared" si="1"/>
        <v>0.99990000000000001</v>
      </c>
      <c r="AI34" s="95">
        <f t="shared" si="1"/>
        <v>0</v>
      </c>
      <c r="AJ34" s="90" t="s">
        <v>124</v>
      </c>
      <c r="AK34" s="96" t="s">
        <v>41</v>
      </c>
      <c r="AL34" s="96" t="s">
        <v>41</v>
      </c>
      <c r="AM34" s="47" t="s">
        <v>39</v>
      </c>
      <c r="AN34" s="47" t="s">
        <v>104</v>
      </c>
      <c r="AO34" s="97" t="s">
        <v>105</v>
      </c>
      <c r="AP34" s="97" t="s">
        <v>43</v>
      </c>
      <c r="AQ34" s="28"/>
      <c r="AR34" s="44" t="s">
        <v>186</v>
      </c>
      <c r="AS34" s="41" t="s">
        <v>284</v>
      </c>
      <c r="AT34" s="52" t="s">
        <v>237</v>
      </c>
      <c r="AU34" s="55"/>
      <c r="AV34" s="28" t="s">
        <v>208</v>
      </c>
      <c r="AW34" s="71" t="s">
        <v>252</v>
      </c>
      <c r="AX34" s="28"/>
    </row>
    <row r="35" spans="1:50" s="87" customFormat="1" ht="100.5" customHeight="1">
      <c r="A35" s="38" t="s">
        <v>37</v>
      </c>
      <c r="B35" s="89" t="s">
        <v>38</v>
      </c>
      <c r="C35" s="89">
        <v>528</v>
      </c>
      <c r="D35" s="90" t="s">
        <v>125</v>
      </c>
      <c r="E35" s="91" t="s">
        <v>126</v>
      </c>
      <c r="F35" s="98">
        <v>44652</v>
      </c>
      <c r="G35" s="92">
        <v>44925</v>
      </c>
      <c r="H35" s="93"/>
      <c r="I35" s="94">
        <v>0.1</v>
      </c>
      <c r="J35" s="94"/>
      <c r="K35" s="94"/>
      <c r="L35" s="94"/>
      <c r="M35" s="94"/>
      <c r="N35" s="94"/>
      <c r="O35" s="94"/>
      <c r="P35" s="94">
        <v>0.33329999999999999</v>
      </c>
      <c r="Q35" s="94"/>
      <c r="R35" s="94"/>
      <c r="S35" s="94"/>
      <c r="T35" s="94"/>
      <c r="U35" s="94"/>
      <c r="V35" s="94"/>
      <c r="W35" s="94"/>
      <c r="X35" s="94">
        <v>0.33329999999999999</v>
      </c>
      <c r="Y35" s="94"/>
      <c r="Z35" s="94"/>
      <c r="AA35" s="94"/>
      <c r="AB35" s="94"/>
      <c r="AC35" s="94"/>
      <c r="AD35" s="94"/>
      <c r="AE35" s="94"/>
      <c r="AF35" s="94">
        <v>0.33329999999999999</v>
      </c>
      <c r="AG35" s="94"/>
      <c r="AH35" s="94">
        <f t="shared" si="1"/>
        <v>0.99990000000000001</v>
      </c>
      <c r="AI35" s="95">
        <f t="shared" si="1"/>
        <v>0</v>
      </c>
      <c r="AJ35" s="90" t="s">
        <v>127</v>
      </c>
      <c r="AK35" s="96" t="s">
        <v>41</v>
      </c>
      <c r="AL35" s="96" t="s">
        <v>41</v>
      </c>
      <c r="AM35" s="47" t="s">
        <v>39</v>
      </c>
      <c r="AN35" s="47" t="s">
        <v>104</v>
      </c>
      <c r="AO35" s="97" t="s">
        <v>105</v>
      </c>
      <c r="AP35" s="97" t="s">
        <v>43</v>
      </c>
      <c r="AQ35" s="28"/>
      <c r="AR35" s="44" t="s">
        <v>186</v>
      </c>
      <c r="AS35" s="41" t="s">
        <v>276</v>
      </c>
      <c r="AT35" s="52" t="s">
        <v>237</v>
      </c>
      <c r="AU35" s="55"/>
      <c r="AV35" s="28" t="s">
        <v>203</v>
      </c>
      <c r="AW35" s="28" t="s">
        <v>203</v>
      </c>
      <c r="AX35" s="28"/>
    </row>
    <row r="36" spans="1:50" s="87" customFormat="1" ht="210.75" customHeight="1">
      <c r="A36" s="38" t="s">
        <v>37</v>
      </c>
      <c r="B36" s="89" t="s">
        <v>38</v>
      </c>
      <c r="C36" s="89">
        <v>528</v>
      </c>
      <c r="D36" s="90" t="s">
        <v>125</v>
      </c>
      <c r="E36" s="91" t="s">
        <v>181</v>
      </c>
      <c r="F36" s="98">
        <v>44652</v>
      </c>
      <c r="G36" s="92">
        <v>44681</v>
      </c>
      <c r="H36" s="93"/>
      <c r="I36" s="94">
        <v>0.2</v>
      </c>
      <c r="J36" s="94"/>
      <c r="K36" s="94"/>
      <c r="L36" s="94"/>
      <c r="M36" s="94"/>
      <c r="N36" s="94"/>
      <c r="O36" s="94"/>
      <c r="P36" s="94">
        <v>1</v>
      </c>
      <c r="Q36" s="94"/>
      <c r="R36" s="94"/>
      <c r="S36" s="94"/>
      <c r="T36" s="94"/>
      <c r="U36" s="94"/>
      <c r="V36" s="94"/>
      <c r="W36" s="94"/>
      <c r="X36" s="94"/>
      <c r="Y36" s="94"/>
      <c r="Z36" s="94"/>
      <c r="AA36" s="94"/>
      <c r="AB36" s="94"/>
      <c r="AC36" s="94"/>
      <c r="AD36" s="94"/>
      <c r="AE36" s="94"/>
      <c r="AF36" s="94"/>
      <c r="AG36" s="94"/>
      <c r="AH36" s="94">
        <f t="shared" si="1"/>
        <v>1</v>
      </c>
      <c r="AI36" s="95">
        <f t="shared" si="1"/>
        <v>0</v>
      </c>
      <c r="AJ36" s="90" t="s">
        <v>182</v>
      </c>
      <c r="AK36" s="96" t="s">
        <v>41</v>
      </c>
      <c r="AL36" s="96" t="s">
        <v>41</v>
      </c>
      <c r="AM36" s="47" t="s">
        <v>39</v>
      </c>
      <c r="AN36" s="47" t="s">
        <v>104</v>
      </c>
      <c r="AO36" s="97" t="s">
        <v>105</v>
      </c>
      <c r="AP36" s="97" t="s">
        <v>43</v>
      </c>
      <c r="AQ36" s="28"/>
      <c r="AR36" s="44" t="s">
        <v>186</v>
      </c>
      <c r="AS36" s="41" t="s">
        <v>285</v>
      </c>
      <c r="AT36" s="53" t="s">
        <v>238</v>
      </c>
      <c r="AU36" s="55"/>
      <c r="AV36" s="28" t="s">
        <v>209</v>
      </c>
      <c r="AW36" s="71" t="s">
        <v>253</v>
      </c>
      <c r="AX36" s="28"/>
    </row>
    <row r="37" spans="1:50" s="87" customFormat="1" ht="162.75" customHeight="1">
      <c r="A37" s="38" t="s">
        <v>37</v>
      </c>
      <c r="B37" s="89" t="s">
        <v>38</v>
      </c>
      <c r="C37" s="89">
        <v>528</v>
      </c>
      <c r="D37" s="90" t="s">
        <v>128</v>
      </c>
      <c r="E37" s="91" t="s">
        <v>129</v>
      </c>
      <c r="F37" s="98">
        <v>44564</v>
      </c>
      <c r="G37" s="92">
        <v>44925</v>
      </c>
      <c r="H37" s="93"/>
      <c r="I37" s="94">
        <v>0.1</v>
      </c>
      <c r="J37" s="94"/>
      <c r="K37" s="94"/>
      <c r="L37" s="94">
        <v>0.25</v>
      </c>
      <c r="M37" s="94"/>
      <c r="N37" s="94"/>
      <c r="O37" s="94"/>
      <c r="P37" s="94"/>
      <c r="Q37" s="94"/>
      <c r="R37" s="94">
        <v>0.25</v>
      </c>
      <c r="S37" s="94"/>
      <c r="T37" s="94"/>
      <c r="U37" s="94"/>
      <c r="V37" s="94"/>
      <c r="W37" s="94"/>
      <c r="X37" s="94">
        <v>0.25</v>
      </c>
      <c r="Y37" s="94"/>
      <c r="Z37" s="94"/>
      <c r="AA37" s="94"/>
      <c r="AB37" s="94"/>
      <c r="AC37" s="94"/>
      <c r="AD37" s="94">
        <v>0.25</v>
      </c>
      <c r="AE37" s="94"/>
      <c r="AF37" s="94"/>
      <c r="AG37" s="94"/>
      <c r="AH37" s="94">
        <f t="shared" si="1"/>
        <v>1</v>
      </c>
      <c r="AI37" s="95">
        <f t="shared" si="1"/>
        <v>0</v>
      </c>
      <c r="AJ37" s="90" t="s">
        <v>116</v>
      </c>
      <c r="AK37" s="96" t="s">
        <v>41</v>
      </c>
      <c r="AL37" s="96" t="s">
        <v>41</v>
      </c>
      <c r="AM37" s="47" t="s">
        <v>39</v>
      </c>
      <c r="AN37" s="47" t="s">
        <v>104</v>
      </c>
      <c r="AO37" s="97" t="s">
        <v>105</v>
      </c>
      <c r="AP37" s="97" t="s">
        <v>43</v>
      </c>
      <c r="AQ37" s="28"/>
      <c r="AR37" s="44" t="s">
        <v>186</v>
      </c>
      <c r="AS37" s="41" t="s">
        <v>277</v>
      </c>
      <c r="AT37" s="52" t="s">
        <v>237</v>
      </c>
      <c r="AU37" s="55"/>
      <c r="AV37" s="28" t="s">
        <v>210</v>
      </c>
      <c r="AW37" s="28" t="s">
        <v>203</v>
      </c>
      <c r="AX37" s="28"/>
    </row>
    <row r="38" spans="1:50" s="87" customFormat="1" ht="129" customHeight="1">
      <c r="A38" s="38" t="s">
        <v>37</v>
      </c>
      <c r="B38" s="89" t="s">
        <v>38</v>
      </c>
      <c r="C38" s="89">
        <v>528</v>
      </c>
      <c r="D38" s="90" t="s">
        <v>130</v>
      </c>
      <c r="E38" s="91" t="s">
        <v>131</v>
      </c>
      <c r="F38" s="98">
        <v>44621</v>
      </c>
      <c r="G38" s="92">
        <v>44925</v>
      </c>
      <c r="H38" s="93"/>
      <c r="I38" s="94">
        <v>0.2</v>
      </c>
      <c r="J38" s="94"/>
      <c r="K38" s="94"/>
      <c r="L38" s="94"/>
      <c r="M38" s="94"/>
      <c r="N38" s="94">
        <v>0.25</v>
      </c>
      <c r="O38" s="94"/>
      <c r="P38" s="94"/>
      <c r="Q38" s="94"/>
      <c r="R38" s="94"/>
      <c r="S38" s="94"/>
      <c r="T38" s="94">
        <v>0.25</v>
      </c>
      <c r="U38" s="94"/>
      <c r="V38" s="94"/>
      <c r="W38" s="94"/>
      <c r="X38" s="94"/>
      <c r="Y38" s="94"/>
      <c r="Z38" s="94">
        <v>0.25</v>
      </c>
      <c r="AA38" s="94"/>
      <c r="AB38" s="94"/>
      <c r="AC38" s="94"/>
      <c r="AD38" s="94"/>
      <c r="AE38" s="94"/>
      <c r="AF38" s="94">
        <v>0.25</v>
      </c>
      <c r="AG38" s="94"/>
      <c r="AH38" s="94">
        <f t="shared" si="1"/>
        <v>1</v>
      </c>
      <c r="AI38" s="95">
        <f t="shared" si="1"/>
        <v>0</v>
      </c>
      <c r="AJ38" s="90" t="s">
        <v>132</v>
      </c>
      <c r="AK38" s="96" t="s">
        <v>41</v>
      </c>
      <c r="AL38" s="96" t="s">
        <v>41</v>
      </c>
      <c r="AM38" s="47" t="s">
        <v>39</v>
      </c>
      <c r="AN38" s="47" t="s">
        <v>104</v>
      </c>
      <c r="AO38" s="97" t="s">
        <v>105</v>
      </c>
      <c r="AP38" s="97" t="s">
        <v>43</v>
      </c>
      <c r="AQ38" s="28"/>
      <c r="AR38" s="44" t="s">
        <v>186</v>
      </c>
      <c r="AS38" s="41" t="s">
        <v>278</v>
      </c>
      <c r="AT38" s="52" t="s">
        <v>237</v>
      </c>
      <c r="AU38" s="55"/>
      <c r="AV38" s="28" t="s">
        <v>203</v>
      </c>
      <c r="AW38" s="28" t="s">
        <v>203</v>
      </c>
      <c r="AX38" s="28"/>
    </row>
    <row r="39" spans="1:50" s="87" customFormat="1" ht="290.25" customHeight="1">
      <c r="A39" s="38" t="s">
        <v>37</v>
      </c>
      <c r="B39" s="89" t="s">
        <v>38</v>
      </c>
      <c r="C39" s="89">
        <v>528</v>
      </c>
      <c r="D39" s="90" t="s">
        <v>130</v>
      </c>
      <c r="E39" s="91" t="s">
        <v>133</v>
      </c>
      <c r="F39" s="98">
        <v>44564</v>
      </c>
      <c r="G39" s="92">
        <v>44925</v>
      </c>
      <c r="H39" s="93"/>
      <c r="I39" s="94">
        <v>0.1</v>
      </c>
      <c r="J39" s="94"/>
      <c r="K39" s="94"/>
      <c r="L39" s="94"/>
      <c r="M39" s="94"/>
      <c r="N39" s="94"/>
      <c r="O39" s="94"/>
      <c r="P39" s="94">
        <v>0.33329999999999999</v>
      </c>
      <c r="Q39" s="94"/>
      <c r="R39" s="94"/>
      <c r="S39" s="94"/>
      <c r="T39" s="94"/>
      <c r="U39" s="94"/>
      <c r="V39" s="94">
        <v>0.33329999999999999</v>
      </c>
      <c r="W39" s="94"/>
      <c r="X39" s="94"/>
      <c r="Y39" s="94"/>
      <c r="Z39" s="94"/>
      <c r="AA39" s="94"/>
      <c r="AB39" s="94">
        <v>0.33329999999999999</v>
      </c>
      <c r="AC39" s="94"/>
      <c r="AD39" s="94"/>
      <c r="AE39" s="94"/>
      <c r="AF39" s="94"/>
      <c r="AG39" s="94"/>
      <c r="AH39" s="94">
        <f t="shared" si="1"/>
        <v>0.99990000000000001</v>
      </c>
      <c r="AI39" s="95">
        <f t="shared" si="1"/>
        <v>0</v>
      </c>
      <c r="AJ39" s="90" t="s">
        <v>116</v>
      </c>
      <c r="AK39" s="96" t="s">
        <v>41</v>
      </c>
      <c r="AL39" s="96" t="s">
        <v>41</v>
      </c>
      <c r="AM39" s="47" t="s">
        <v>39</v>
      </c>
      <c r="AN39" s="47" t="s">
        <v>104</v>
      </c>
      <c r="AO39" s="97" t="s">
        <v>105</v>
      </c>
      <c r="AP39" s="97" t="s">
        <v>43</v>
      </c>
      <c r="AQ39" s="28"/>
      <c r="AR39" s="44" t="s">
        <v>186</v>
      </c>
      <c r="AS39" s="41" t="s">
        <v>303</v>
      </c>
      <c r="AT39" s="52" t="s">
        <v>237</v>
      </c>
      <c r="AU39" s="55"/>
      <c r="AV39" s="28" t="s">
        <v>211</v>
      </c>
      <c r="AW39" s="28" t="s">
        <v>203</v>
      </c>
      <c r="AX39" s="28"/>
    </row>
    <row r="40" spans="1:50" s="87" customFormat="1" ht="123" customHeight="1">
      <c r="A40" s="38" t="s">
        <v>37</v>
      </c>
      <c r="B40" s="89" t="s">
        <v>38</v>
      </c>
      <c r="C40" s="89">
        <v>528</v>
      </c>
      <c r="D40" s="90" t="s">
        <v>134</v>
      </c>
      <c r="E40" s="91" t="s">
        <v>135</v>
      </c>
      <c r="F40" s="98">
        <v>44621</v>
      </c>
      <c r="G40" s="92">
        <v>44925</v>
      </c>
      <c r="H40" s="93"/>
      <c r="I40" s="94">
        <v>0.2</v>
      </c>
      <c r="J40" s="94"/>
      <c r="K40" s="94"/>
      <c r="L40" s="94"/>
      <c r="M40" s="94"/>
      <c r="N40" s="94">
        <v>0.25</v>
      </c>
      <c r="O40" s="94"/>
      <c r="P40" s="94"/>
      <c r="Q40" s="94"/>
      <c r="R40" s="94"/>
      <c r="S40" s="94"/>
      <c r="T40" s="94">
        <v>0.25</v>
      </c>
      <c r="U40" s="94"/>
      <c r="V40" s="94"/>
      <c r="W40" s="94"/>
      <c r="X40" s="94"/>
      <c r="Y40" s="94"/>
      <c r="Z40" s="94">
        <v>0.25</v>
      </c>
      <c r="AA40" s="94"/>
      <c r="AB40" s="94"/>
      <c r="AC40" s="94"/>
      <c r="AD40" s="94"/>
      <c r="AE40" s="94"/>
      <c r="AF40" s="94">
        <v>0.25</v>
      </c>
      <c r="AG40" s="94"/>
      <c r="AH40" s="94">
        <f t="shared" si="1"/>
        <v>1</v>
      </c>
      <c r="AI40" s="95">
        <f t="shared" si="1"/>
        <v>0</v>
      </c>
      <c r="AJ40" s="90" t="s">
        <v>136</v>
      </c>
      <c r="AK40" s="96" t="s">
        <v>41</v>
      </c>
      <c r="AL40" s="96" t="s">
        <v>41</v>
      </c>
      <c r="AM40" s="47" t="s">
        <v>39</v>
      </c>
      <c r="AN40" s="47" t="s">
        <v>104</v>
      </c>
      <c r="AO40" s="97" t="s">
        <v>105</v>
      </c>
      <c r="AP40" s="97" t="s">
        <v>43</v>
      </c>
      <c r="AQ40" s="28"/>
      <c r="AR40" s="44" t="s">
        <v>186</v>
      </c>
      <c r="AS40" s="41" t="s">
        <v>279</v>
      </c>
      <c r="AT40" s="52" t="s">
        <v>237</v>
      </c>
      <c r="AU40" s="55"/>
      <c r="AV40" s="28" t="s">
        <v>203</v>
      </c>
      <c r="AW40" s="28" t="s">
        <v>203</v>
      </c>
      <c r="AX40" s="28"/>
    </row>
    <row r="41" spans="1:50" s="87" customFormat="1" ht="122.25" customHeight="1">
      <c r="A41" s="38" t="s">
        <v>37</v>
      </c>
      <c r="B41" s="89" t="s">
        <v>38</v>
      </c>
      <c r="C41" s="89">
        <v>528</v>
      </c>
      <c r="D41" s="90" t="s">
        <v>137</v>
      </c>
      <c r="E41" s="91" t="s">
        <v>138</v>
      </c>
      <c r="F41" s="98">
        <v>44652</v>
      </c>
      <c r="G41" s="92">
        <v>44681</v>
      </c>
      <c r="H41" s="93">
        <f>+I41+I42+I43+I45+I46+I47+I48+I49+I50+I51+I52</f>
        <v>1.0000000000000002</v>
      </c>
      <c r="I41" s="94">
        <v>0.1</v>
      </c>
      <c r="J41" s="94"/>
      <c r="K41" s="94"/>
      <c r="L41" s="94"/>
      <c r="M41" s="94"/>
      <c r="N41" s="94"/>
      <c r="O41" s="94"/>
      <c r="P41" s="94">
        <v>1</v>
      </c>
      <c r="Q41" s="94"/>
      <c r="R41" s="94"/>
      <c r="S41" s="94"/>
      <c r="T41" s="94"/>
      <c r="U41" s="94"/>
      <c r="V41" s="94"/>
      <c r="W41" s="94"/>
      <c r="X41" s="94"/>
      <c r="Y41" s="94"/>
      <c r="Z41" s="94"/>
      <c r="AA41" s="94"/>
      <c r="AB41" s="94"/>
      <c r="AC41" s="94"/>
      <c r="AD41" s="94"/>
      <c r="AE41" s="94"/>
      <c r="AF41" s="94"/>
      <c r="AG41" s="94"/>
      <c r="AH41" s="94">
        <f t="shared" ref="AH41:AI57" si="2">+J41+L41+N41+P41+R41+T41+V41+X41+Z41+AB41+AD41+AF41</f>
        <v>1</v>
      </c>
      <c r="AI41" s="95">
        <f t="shared" si="2"/>
        <v>0</v>
      </c>
      <c r="AJ41" s="90" t="s">
        <v>139</v>
      </c>
      <c r="AK41" s="96" t="s">
        <v>41</v>
      </c>
      <c r="AL41" s="96" t="s">
        <v>41</v>
      </c>
      <c r="AM41" s="47" t="s">
        <v>39</v>
      </c>
      <c r="AN41" s="47" t="s">
        <v>40</v>
      </c>
      <c r="AO41" s="97" t="s">
        <v>105</v>
      </c>
      <c r="AP41" s="97" t="s">
        <v>43</v>
      </c>
      <c r="AQ41" s="28"/>
      <c r="AR41" s="44" t="s">
        <v>186</v>
      </c>
      <c r="AS41" s="41" t="s">
        <v>242</v>
      </c>
      <c r="AT41" s="53" t="s">
        <v>238</v>
      </c>
      <c r="AU41" s="55"/>
      <c r="AV41" s="28" t="s">
        <v>212</v>
      </c>
      <c r="AW41" s="71" t="s">
        <v>254</v>
      </c>
      <c r="AX41" s="28"/>
    </row>
    <row r="42" spans="1:50" s="87" customFormat="1" ht="198.75" customHeight="1">
      <c r="A42" s="38" t="s">
        <v>37</v>
      </c>
      <c r="B42" s="89" t="s">
        <v>38</v>
      </c>
      <c r="C42" s="89">
        <v>528</v>
      </c>
      <c r="D42" s="90" t="s">
        <v>137</v>
      </c>
      <c r="E42" s="91" t="s">
        <v>140</v>
      </c>
      <c r="F42" s="98">
        <v>44564</v>
      </c>
      <c r="G42" s="92">
        <v>44925</v>
      </c>
      <c r="H42" s="93"/>
      <c r="I42" s="94">
        <v>0.1</v>
      </c>
      <c r="J42" s="94"/>
      <c r="K42" s="94"/>
      <c r="L42" s="94">
        <v>0.25</v>
      </c>
      <c r="M42" s="94"/>
      <c r="N42" s="94"/>
      <c r="O42" s="94"/>
      <c r="P42" s="94"/>
      <c r="Q42" s="94"/>
      <c r="R42" s="94">
        <v>0.25</v>
      </c>
      <c r="S42" s="94"/>
      <c r="T42" s="94"/>
      <c r="U42" s="94"/>
      <c r="V42" s="94"/>
      <c r="W42" s="94"/>
      <c r="X42" s="94">
        <v>0.25</v>
      </c>
      <c r="Y42" s="94"/>
      <c r="Z42" s="94"/>
      <c r="AA42" s="94"/>
      <c r="AB42" s="94"/>
      <c r="AC42" s="94"/>
      <c r="AD42" s="94">
        <v>0.25</v>
      </c>
      <c r="AE42" s="94"/>
      <c r="AF42" s="94"/>
      <c r="AG42" s="94"/>
      <c r="AH42" s="94">
        <f t="shared" si="2"/>
        <v>1</v>
      </c>
      <c r="AI42" s="95">
        <f t="shared" si="2"/>
        <v>0</v>
      </c>
      <c r="AJ42" s="90" t="s">
        <v>116</v>
      </c>
      <c r="AK42" s="96" t="s">
        <v>41</v>
      </c>
      <c r="AL42" s="96" t="s">
        <v>41</v>
      </c>
      <c r="AM42" s="47" t="s">
        <v>44</v>
      </c>
      <c r="AN42" s="47" t="s">
        <v>46</v>
      </c>
      <c r="AO42" s="97" t="s">
        <v>45</v>
      </c>
      <c r="AP42" s="97" t="s">
        <v>43</v>
      </c>
      <c r="AQ42" s="28"/>
      <c r="AR42" s="44" t="s">
        <v>186</v>
      </c>
      <c r="AS42" s="41" t="s">
        <v>286</v>
      </c>
      <c r="AT42" s="52" t="s">
        <v>237</v>
      </c>
      <c r="AU42" s="60"/>
      <c r="AV42" s="28" t="s">
        <v>213</v>
      </c>
      <c r="AW42" s="28" t="s">
        <v>203</v>
      </c>
      <c r="AX42" s="28"/>
    </row>
    <row r="43" spans="1:50" s="87" customFormat="1" ht="171.75" customHeight="1">
      <c r="A43" s="38" t="s">
        <v>37</v>
      </c>
      <c r="B43" s="89" t="s">
        <v>38</v>
      </c>
      <c r="C43" s="89">
        <v>528</v>
      </c>
      <c r="D43" s="90" t="s">
        <v>137</v>
      </c>
      <c r="E43" s="91" t="s">
        <v>141</v>
      </c>
      <c r="F43" s="98">
        <v>44652</v>
      </c>
      <c r="G43" s="92">
        <v>44925</v>
      </c>
      <c r="H43" s="93"/>
      <c r="I43" s="94">
        <v>0.3</v>
      </c>
      <c r="J43" s="94"/>
      <c r="K43" s="94"/>
      <c r="L43" s="94"/>
      <c r="M43" s="94"/>
      <c r="N43" s="94"/>
      <c r="O43" s="94"/>
      <c r="P43" s="94">
        <v>0.33329999999999999</v>
      </c>
      <c r="Q43" s="94"/>
      <c r="R43" s="94"/>
      <c r="S43" s="94"/>
      <c r="T43" s="94"/>
      <c r="U43" s="94"/>
      <c r="V43" s="94"/>
      <c r="W43" s="94"/>
      <c r="X43" s="94">
        <v>0.33329999999999999</v>
      </c>
      <c r="Y43" s="94"/>
      <c r="Z43" s="94"/>
      <c r="AA43" s="94"/>
      <c r="AB43" s="94"/>
      <c r="AC43" s="94"/>
      <c r="AD43" s="94"/>
      <c r="AE43" s="94"/>
      <c r="AF43" s="94">
        <v>0.33329999999999999</v>
      </c>
      <c r="AG43" s="94"/>
      <c r="AH43" s="94">
        <f t="shared" si="2"/>
        <v>0.99990000000000001</v>
      </c>
      <c r="AI43" s="95">
        <f t="shared" si="2"/>
        <v>0</v>
      </c>
      <c r="AJ43" s="90" t="s">
        <v>142</v>
      </c>
      <c r="AK43" s="96" t="s">
        <v>41</v>
      </c>
      <c r="AL43" s="96" t="s">
        <v>41</v>
      </c>
      <c r="AM43" s="47" t="s">
        <v>44</v>
      </c>
      <c r="AN43" s="47" t="s">
        <v>143</v>
      </c>
      <c r="AO43" s="97" t="s">
        <v>45</v>
      </c>
      <c r="AP43" s="97" t="s">
        <v>43</v>
      </c>
      <c r="AQ43" s="28"/>
      <c r="AR43" s="45" t="s">
        <v>233</v>
      </c>
      <c r="AS43" s="45" t="s">
        <v>280</v>
      </c>
      <c r="AT43" s="52" t="s">
        <v>237</v>
      </c>
      <c r="AU43" s="55"/>
      <c r="AV43" s="28" t="s">
        <v>214</v>
      </c>
      <c r="AW43" s="71" t="s">
        <v>255</v>
      </c>
      <c r="AX43" s="28"/>
    </row>
    <row r="44" spans="1:50" s="87" customFormat="1" ht="98.25" customHeight="1">
      <c r="A44" s="91" t="s">
        <v>37</v>
      </c>
      <c r="B44" s="96" t="s">
        <v>38</v>
      </c>
      <c r="C44" s="96">
        <v>528</v>
      </c>
      <c r="D44" s="90" t="s">
        <v>137</v>
      </c>
      <c r="E44" s="91" t="s">
        <v>188</v>
      </c>
      <c r="F44" s="98">
        <v>44774</v>
      </c>
      <c r="G44" s="92">
        <v>44834</v>
      </c>
      <c r="H44" s="93"/>
      <c r="I44" s="94">
        <v>0.1</v>
      </c>
      <c r="J44" s="94"/>
      <c r="K44" s="94"/>
      <c r="L44" s="94"/>
      <c r="M44" s="94"/>
      <c r="N44" s="94"/>
      <c r="O44" s="94"/>
      <c r="P44" s="94"/>
      <c r="Q44" s="94"/>
      <c r="R44" s="94"/>
      <c r="S44" s="94"/>
      <c r="T44" s="94"/>
      <c r="U44" s="94"/>
      <c r="V44" s="94"/>
      <c r="W44" s="94"/>
      <c r="X44" s="94">
        <v>0.5</v>
      </c>
      <c r="Y44" s="94"/>
      <c r="Z44" s="94">
        <v>0.5</v>
      </c>
      <c r="AA44" s="94"/>
      <c r="AB44" s="94"/>
      <c r="AC44" s="94"/>
      <c r="AD44" s="94"/>
      <c r="AE44" s="94"/>
      <c r="AF44" s="94"/>
      <c r="AG44" s="94"/>
      <c r="AH44" s="94">
        <f t="shared" si="2"/>
        <v>1</v>
      </c>
      <c r="AI44" s="95">
        <f t="shared" si="2"/>
        <v>0</v>
      </c>
      <c r="AJ44" s="90" t="s">
        <v>189</v>
      </c>
      <c r="AK44" s="96" t="s">
        <v>41</v>
      </c>
      <c r="AL44" s="96" t="s">
        <v>41</v>
      </c>
      <c r="AM44" s="47" t="s">
        <v>295</v>
      </c>
      <c r="AN44" s="47" t="s">
        <v>296</v>
      </c>
      <c r="AO44" s="97" t="s">
        <v>84</v>
      </c>
      <c r="AP44" s="97" t="s">
        <v>43</v>
      </c>
      <c r="AQ44" s="28"/>
      <c r="AR44" s="37" t="s">
        <v>186</v>
      </c>
      <c r="AS44" s="44" t="s">
        <v>297</v>
      </c>
      <c r="AT44" s="27" t="s">
        <v>293</v>
      </c>
      <c r="AU44" s="28"/>
      <c r="AV44" s="28"/>
      <c r="AW44" s="28"/>
      <c r="AX44" s="28"/>
    </row>
    <row r="45" spans="1:50" s="87" customFormat="1" ht="44.25">
      <c r="A45" s="38" t="s">
        <v>37</v>
      </c>
      <c r="B45" s="89" t="s">
        <v>38</v>
      </c>
      <c r="C45" s="89">
        <v>528</v>
      </c>
      <c r="D45" s="90" t="s">
        <v>144</v>
      </c>
      <c r="E45" s="91" t="s">
        <v>145</v>
      </c>
      <c r="F45" s="98">
        <v>44682</v>
      </c>
      <c r="G45" s="92">
        <v>44834</v>
      </c>
      <c r="H45" s="93"/>
      <c r="I45" s="94">
        <v>0.05</v>
      </c>
      <c r="J45" s="94"/>
      <c r="K45" s="94"/>
      <c r="L45" s="94"/>
      <c r="M45" s="94"/>
      <c r="N45" s="94"/>
      <c r="O45" s="94"/>
      <c r="P45" s="94"/>
      <c r="Q45" s="94"/>
      <c r="R45" s="94">
        <v>0.5</v>
      </c>
      <c r="S45" s="94"/>
      <c r="T45" s="94"/>
      <c r="U45" s="94"/>
      <c r="V45" s="94"/>
      <c r="W45" s="94"/>
      <c r="X45" s="94"/>
      <c r="Y45" s="94"/>
      <c r="Z45" s="94">
        <v>0.5</v>
      </c>
      <c r="AA45" s="94"/>
      <c r="AB45" s="94"/>
      <c r="AC45" s="94"/>
      <c r="AD45" s="94"/>
      <c r="AE45" s="94"/>
      <c r="AF45" s="94"/>
      <c r="AG45" s="94"/>
      <c r="AH45" s="94">
        <f t="shared" si="2"/>
        <v>1</v>
      </c>
      <c r="AI45" s="95">
        <f t="shared" si="2"/>
        <v>0</v>
      </c>
      <c r="AJ45" s="90" t="s">
        <v>146</v>
      </c>
      <c r="AK45" s="96" t="s">
        <v>41</v>
      </c>
      <c r="AL45" s="96" t="s">
        <v>41</v>
      </c>
      <c r="AM45" s="47" t="s">
        <v>70</v>
      </c>
      <c r="AN45" s="47" t="s">
        <v>71</v>
      </c>
      <c r="AO45" s="97" t="s">
        <v>72</v>
      </c>
      <c r="AP45" s="97" t="s">
        <v>43</v>
      </c>
      <c r="AQ45" s="28"/>
      <c r="AR45" s="85" t="s">
        <v>186</v>
      </c>
      <c r="AS45" s="44" t="s">
        <v>290</v>
      </c>
      <c r="AT45" s="84" t="s">
        <v>293</v>
      </c>
      <c r="AU45" s="28"/>
      <c r="AV45" s="28"/>
      <c r="AW45" s="28"/>
      <c r="AX45" s="28"/>
    </row>
    <row r="46" spans="1:50" s="87" customFormat="1" ht="44.25">
      <c r="A46" s="38" t="s">
        <v>37</v>
      </c>
      <c r="B46" s="89" t="s">
        <v>38</v>
      </c>
      <c r="C46" s="89">
        <v>528</v>
      </c>
      <c r="D46" s="90" t="s">
        <v>147</v>
      </c>
      <c r="E46" s="91" t="s">
        <v>148</v>
      </c>
      <c r="F46" s="100">
        <v>44835</v>
      </c>
      <c r="G46" s="100">
        <v>44895</v>
      </c>
      <c r="H46" s="93"/>
      <c r="I46" s="94">
        <v>0.05</v>
      </c>
      <c r="J46" s="94"/>
      <c r="K46" s="94"/>
      <c r="L46" s="94"/>
      <c r="M46" s="94"/>
      <c r="N46" s="94"/>
      <c r="O46" s="94"/>
      <c r="P46" s="94"/>
      <c r="Q46" s="94"/>
      <c r="R46" s="94"/>
      <c r="S46" s="94"/>
      <c r="T46" s="94"/>
      <c r="U46" s="94"/>
      <c r="V46" s="94"/>
      <c r="W46" s="94"/>
      <c r="X46" s="94"/>
      <c r="Y46" s="94"/>
      <c r="Z46" s="94"/>
      <c r="AA46" s="94"/>
      <c r="AB46" s="94">
        <v>0.3</v>
      </c>
      <c r="AC46" s="94"/>
      <c r="AD46" s="94">
        <v>0.7</v>
      </c>
      <c r="AE46" s="94"/>
      <c r="AF46" s="94"/>
      <c r="AG46" s="94"/>
      <c r="AH46" s="94">
        <f t="shared" si="2"/>
        <v>1</v>
      </c>
      <c r="AI46" s="95">
        <f t="shared" si="2"/>
        <v>0</v>
      </c>
      <c r="AJ46" s="90" t="s">
        <v>149</v>
      </c>
      <c r="AK46" s="96" t="s">
        <v>41</v>
      </c>
      <c r="AL46" s="96" t="s">
        <v>41</v>
      </c>
      <c r="AM46" s="47" t="s">
        <v>39</v>
      </c>
      <c r="AN46" s="47" t="s">
        <v>40</v>
      </c>
      <c r="AO46" s="97" t="s">
        <v>105</v>
      </c>
      <c r="AP46" s="97" t="s">
        <v>43</v>
      </c>
      <c r="AQ46" s="28"/>
      <c r="AR46" s="85" t="s">
        <v>186</v>
      </c>
      <c r="AS46" s="44" t="s">
        <v>291</v>
      </c>
      <c r="AT46" s="84" t="s">
        <v>293</v>
      </c>
      <c r="AU46" s="28"/>
      <c r="AV46" s="28"/>
      <c r="AW46" s="28"/>
      <c r="AX46" s="28"/>
    </row>
    <row r="47" spans="1:50" s="87" customFormat="1" ht="44.25">
      <c r="A47" s="38" t="s">
        <v>37</v>
      </c>
      <c r="B47" s="89" t="s">
        <v>38</v>
      </c>
      <c r="C47" s="89">
        <v>528</v>
      </c>
      <c r="D47" s="90" t="s">
        <v>147</v>
      </c>
      <c r="E47" s="91" t="s">
        <v>150</v>
      </c>
      <c r="F47" s="100">
        <v>44835</v>
      </c>
      <c r="G47" s="100">
        <v>44895</v>
      </c>
      <c r="H47" s="93"/>
      <c r="I47" s="94">
        <v>0.05</v>
      </c>
      <c r="J47" s="94"/>
      <c r="K47" s="94"/>
      <c r="L47" s="94"/>
      <c r="M47" s="94"/>
      <c r="N47" s="94"/>
      <c r="O47" s="94"/>
      <c r="P47" s="94"/>
      <c r="Q47" s="94"/>
      <c r="R47" s="94"/>
      <c r="S47" s="94"/>
      <c r="T47" s="94"/>
      <c r="U47" s="94"/>
      <c r="V47" s="94"/>
      <c r="W47" s="94"/>
      <c r="X47" s="94"/>
      <c r="Y47" s="94"/>
      <c r="Z47" s="94"/>
      <c r="AA47" s="94"/>
      <c r="AB47" s="94">
        <v>0.3</v>
      </c>
      <c r="AC47" s="94"/>
      <c r="AD47" s="94">
        <v>0.7</v>
      </c>
      <c r="AE47" s="94"/>
      <c r="AF47" s="94"/>
      <c r="AG47" s="94"/>
      <c r="AH47" s="94">
        <f t="shared" si="2"/>
        <v>1</v>
      </c>
      <c r="AI47" s="95">
        <f t="shared" si="2"/>
        <v>0</v>
      </c>
      <c r="AJ47" s="90" t="s">
        <v>151</v>
      </c>
      <c r="AK47" s="96" t="s">
        <v>41</v>
      </c>
      <c r="AL47" s="96" t="s">
        <v>41</v>
      </c>
      <c r="AM47" s="47" t="s">
        <v>39</v>
      </c>
      <c r="AN47" s="47" t="s">
        <v>40</v>
      </c>
      <c r="AO47" s="97" t="s">
        <v>105</v>
      </c>
      <c r="AP47" s="97" t="s">
        <v>43</v>
      </c>
      <c r="AQ47" s="28"/>
      <c r="AR47" s="85" t="s">
        <v>186</v>
      </c>
      <c r="AS47" s="44" t="s">
        <v>291</v>
      </c>
      <c r="AT47" s="84" t="s">
        <v>293</v>
      </c>
      <c r="AU47" s="28"/>
      <c r="AV47" s="28"/>
      <c r="AW47" s="28"/>
      <c r="AX47" s="28"/>
    </row>
    <row r="48" spans="1:50" s="87" customFormat="1" ht="191.25" customHeight="1">
      <c r="A48" s="38" t="s">
        <v>37</v>
      </c>
      <c r="B48" s="89" t="s">
        <v>38</v>
      </c>
      <c r="C48" s="89">
        <v>528</v>
      </c>
      <c r="D48" s="90" t="s">
        <v>152</v>
      </c>
      <c r="E48" s="91" t="s">
        <v>153</v>
      </c>
      <c r="F48" s="98">
        <v>44621</v>
      </c>
      <c r="G48" s="92">
        <v>44925</v>
      </c>
      <c r="H48" s="93"/>
      <c r="I48" s="94">
        <v>0.05</v>
      </c>
      <c r="J48" s="94"/>
      <c r="K48" s="94"/>
      <c r="L48" s="94"/>
      <c r="M48" s="94"/>
      <c r="N48" s="94"/>
      <c r="O48" s="94"/>
      <c r="P48" s="94">
        <v>0.33329999999999999</v>
      </c>
      <c r="Q48" s="94"/>
      <c r="R48" s="94"/>
      <c r="S48" s="94"/>
      <c r="T48" s="94"/>
      <c r="U48" s="94"/>
      <c r="V48" s="94"/>
      <c r="W48" s="94"/>
      <c r="X48" s="94">
        <v>0.33329999999999999</v>
      </c>
      <c r="Y48" s="94"/>
      <c r="Z48" s="94"/>
      <c r="AA48" s="94"/>
      <c r="AB48" s="94"/>
      <c r="AC48" s="94"/>
      <c r="AD48" s="94"/>
      <c r="AE48" s="94"/>
      <c r="AF48" s="94">
        <v>0.33329999999999999</v>
      </c>
      <c r="AG48" s="94"/>
      <c r="AH48" s="94">
        <f t="shared" si="2"/>
        <v>0.99990000000000001</v>
      </c>
      <c r="AI48" s="95">
        <f t="shared" si="2"/>
        <v>0</v>
      </c>
      <c r="AJ48" s="90" t="s">
        <v>154</v>
      </c>
      <c r="AK48" s="96" t="s">
        <v>41</v>
      </c>
      <c r="AL48" s="96" t="s">
        <v>41</v>
      </c>
      <c r="AM48" s="47" t="s">
        <v>44</v>
      </c>
      <c r="AN48" s="47" t="s">
        <v>46</v>
      </c>
      <c r="AO48" s="97" t="s">
        <v>45</v>
      </c>
      <c r="AP48" s="97" t="s">
        <v>43</v>
      </c>
      <c r="AQ48" s="28"/>
      <c r="AR48" s="44" t="s">
        <v>186</v>
      </c>
      <c r="AS48" s="41" t="s">
        <v>281</v>
      </c>
      <c r="AT48" s="52" t="s">
        <v>237</v>
      </c>
      <c r="AU48" s="55"/>
      <c r="AV48" s="28" t="s">
        <v>215</v>
      </c>
      <c r="AW48" s="71" t="s">
        <v>256</v>
      </c>
      <c r="AX48" s="28"/>
    </row>
    <row r="49" spans="1:50" s="87" customFormat="1" ht="333.75" customHeight="1">
      <c r="A49" s="38" t="s">
        <v>37</v>
      </c>
      <c r="B49" s="89" t="s">
        <v>38</v>
      </c>
      <c r="C49" s="89">
        <v>528</v>
      </c>
      <c r="D49" s="90" t="s">
        <v>155</v>
      </c>
      <c r="E49" s="91" t="s">
        <v>156</v>
      </c>
      <c r="F49" s="98">
        <v>44593</v>
      </c>
      <c r="G49" s="92">
        <v>44742</v>
      </c>
      <c r="H49" s="93"/>
      <c r="I49" s="94">
        <v>0.1</v>
      </c>
      <c r="J49" s="94"/>
      <c r="K49" s="94"/>
      <c r="L49" s="94">
        <v>0.2</v>
      </c>
      <c r="M49" s="94"/>
      <c r="N49" s="94">
        <v>0.2</v>
      </c>
      <c r="O49" s="94"/>
      <c r="P49" s="94">
        <v>0.2</v>
      </c>
      <c r="Q49" s="94"/>
      <c r="R49" s="94">
        <v>0.2</v>
      </c>
      <c r="S49" s="94"/>
      <c r="T49" s="94">
        <v>0.2</v>
      </c>
      <c r="U49" s="94"/>
      <c r="V49" s="94"/>
      <c r="W49" s="94"/>
      <c r="X49" s="94"/>
      <c r="Y49" s="94"/>
      <c r="Z49" s="94"/>
      <c r="AA49" s="94"/>
      <c r="AB49" s="94"/>
      <c r="AC49" s="94"/>
      <c r="AD49" s="94"/>
      <c r="AE49" s="94"/>
      <c r="AF49" s="94"/>
      <c r="AG49" s="94"/>
      <c r="AH49" s="94">
        <f t="shared" si="2"/>
        <v>1</v>
      </c>
      <c r="AI49" s="95">
        <f t="shared" si="2"/>
        <v>0</v>
      </c>
      <c r="AJ49" s="90" t="s">
        <v>157</v>
      </c>
      <c r="AK49" s="96" t="s">
        <v>41</v>
      </c>
      <c r="AL49" s="96" t="s">
        <v>41</v>
      </c>
      <c r="AM49" s="47" t="s">
        <v>39</v>
      </c>
      <c r="AN49" s="47" t="s">
        <v>104</v>
      </c>
      <c r="AO49" s="97" t="s">
        <v>105</v>
      </c>
      <c r="AP49" s="97" t="s">
        <v>43</v>
      </c>
      <c r="AQ49" s="28"/>
      <c r="AR49" s="81" t="s">
        <v>299</v>
      </c>
      <c r="AS49" s="45" t="s">
        <v>282</v>
      </c>
      <c r="AT49" s="52" t="s">
        <v>237</v>
      </c>
      <c r="AU49" s="55"/>
      <c r="AV49" s="28" t="s">
        <v>216</v>
      </c>
      <c r="AW49" s="71" t="s">
        <v>257</v>
      </c>
      <c r="AX49" s="28"/>
    </row>
    <row r="50" spans="1:50" s="87" customFormat="1" ht="146.25" customHeight="1">
      <c r="A50" s="38" t="s">
        <v>37</v>
      </c>
      <c r="B50" s="89" t="s">
        <v>38</v>
      </c>
      <c r="C50" s="89">
        <v>528</v>
      </c>
      <c r="D50" s="90" t="s">
        <v>158</v>
      </c>
      <c r="E50" s="91" t="s">
        <v>159</v>
      </c>
      <c r="F50" s="98">
        <v>44564</v>
      </c>
      <c r="G50" s="92">
        <v>44925</v>
      </c>
      <c r="H50" s="93"/>
      <c r="I50" s="94">
        <v>0.05</v>
      </c>
      <c r="J50" s="94">
        <v>0.08</v>
      </c>
      <c r="K50" s="94"/>
      <c r="L50" s="94">
        <v>0.08</v>
      </c>
      <c r="M50" s="94"/>
      <c r="N50" s="94">
        <v>0.08</v>
      </c>
      <c r="O50" s="94"/>
      <c r="P50" s="94">
        <v>0.1</v>
      </c>
      <c r="Q50" s="94"/>
      <c r="R50" s="94">
        <v>0.08</v>
      </c>
      <c r="S50" s="94"/>
      <c r="T50" s="94">
        <v>0.08</v>
      </c>
      <c r="U50" s="94"/>
      <c r="V50" s="94">
        <v>0.08</v>
      </c>
      <c r="W50" s="94"/>
      <c r="X50" s="94">
        <v>0.1</v>
      </c>
      <c r="Y50" s="94"/>
      <c r="Z50" s="94">
        <v>0.08</v>
      </c>
      <c r="AA50" s="94"/>
      <c r="AB50" s="94">
        <v>0.08</v>
      </c>
      <c r="AC50" s="94"/>
      <c r="AD50" s="94">
        <v>0.08</v>
      </c>
      <c r="AE50" s="94"/>
      <c r="AF50" s="94">
        <v>0.08</v>
      </c>
      <c r="AG50" s="94"/>
      <c r="AH50" s="94">
        <f t="shared" si="2"/>
        <v>0.99999999999999978</v>
      </c>
      <c r="AI50" s="95">
        <f t="shared" si="2"/>
        <v>0</v>
      </c>
      <c r="AJ50" s="90" t="s">
        <v>160</v>
      </c>
      <c r="AK50" s="96" t="s">
        <v>41</v>
      </c>
      <c r="AL50" s="96" t="s">
        <v>41</v>
      </c>
      <c r="AM50" s="47" t="s">
        <v>93</v>
      </c>
      <c r="AN50" s="47" t="s">
        <v>174</v>
      </c>
      <c r="AO50" s="97" t="s">
        <v>95</v>
      </c>
      <c r="AP50" s="97" t="s">
        <v>43</v>
      </c>
      <c r="AQ50" s="28"/>
      <c r="AR50" s="44" t="s">
        <v>186</v>
      </c>
      <c r="AS50" s="41" t="s">
        <v>243</v>
      </c>
      <c r="AT50" s="52" t="s">
        <v>237</v>
      </c>
      <c r="AU50" s="55"/>
      <c r="AV50" s="28" t="s">
        <v>217</v>
      </c>
      <c r="AW50" s="28" t="s">
        <v>203</v>
      </c>
      <c r="AX50" s="28"/>
    </row>
    <row r="51" spans="1:50" s="87" customFormat="1" ht="409.5" customHeight="1">
      <c r="A51" s="38" t="s">
        <v>37</v>
      </c>
      <c r="B51" s="89" t="s">
        <v>38</v>
      </c>
      <c r="C51" s="89">
        <v>528</v>
      </c>
      <c r="D51" s="90" t="s">
        <v>161</v>
      </c>
      <c r="E51" s="91" t="s">
        <v>162</v>
      </c>
      <c r="F51" s="98">
        <v>44564</v>
      </c>
      <c r="G51" s="92">
        <v>44925</v>
      </c>
      <c r="H51" s="93"/>
      <c r="I51" s="94">
        <v>0.1</v>
      </c>
      <c r="J51" s="94">
        <v>0.08</v>
      </c>
      <c r="K51" s="94"/>
      <c r="L51" s="94">
        <v>0.08</v>
      </c>
      <c r="M51" s="94"/>
      <c r="N51" s="94">
        <v>0.08</v>
      </c>
      <c r="O51" s="94"/>
      <c r="P51" s="94">
        <v>0.1</v>
      </c>
      <c r="Q51" s="94"/>
      <c r="R51" s="94">
        <v>0.08</v>
      </c>
      <c r="S51" s="94"/>
      <c r="T51" s="94">
        <v>0.08</v>
      </c>
      <c r="U51" s="94"/>
      <c r="V51" s="94">
        <v>0.08</v>
      </c>
      <c r="W51" s="94"/>
      <c r="X51" s="94">
        <v>0.1</v>
      </c>
      <c r="Y51" s="94"/>
      <c r="Z51" s="94">
        <v>0.08</v>
      </c>
      <c r="AA51" s="94"/>
      <c r="AB51" s="94">
        <v>0.08</v>
      </c>
      <c r="AC51" s="94"/>
      <c r="AD51" s="94">
        <v>0.08</v>
      </c>
      <c r="AE51" s="94"/>
      <c r="AF51" s="94">
        <v>0.08</v>
      </c>
      <c r="AG51" s="94"/>
      <c r="AH51" s="94">
        <f t="shared" si="2"/>
        <v>0.99999999999999978</v>
      </c>
      <c r="AI51" s="95">
        <f t="shared" si="2"/>
        <v>0</v>
      </c>
      <c r="AJ51" s="90" t="s">
        <v>163</v>
      </c>
      <c r="AK51" s="96" t="s">
        <v>41</v>
      </c>
      <c r="AL51" s="96" t="s">
        <v>41</v>
      </c>
      <c r="AM51" s="47" t="s">
        <v>70</v>
      </c>
      <c r="AN51" s="47" t="s">
        <v>71</v>
      </c>
      <c r="AO51" s="97" t="s">
        <v>72</v>
      </c>
      <c r="AP51" s="97" t="s">
        <v>43</v>
      </c>
      <c r="AQ51" s="28"/>
      <c r="AR51" s="42" t="s">
        <v>186</v>
      </c>
      <c r="AS51" s="42" t="s">
        <v>300</v>
      </c>
      <c r="AT51" s="52" t="s">
        <v>237</v>
      </c>
      <c r="AU51" s="55"/>
      <c r="AV51" s="28" t="s">
        <v>218</v>
      </c>
      <c r="AW51" s="28" t="s">
        <v>203</v>
      </c>
      <c r="AX51" s="28"/>
    </row>
    <row r="52" spans="1:50" s="87" customFormat="1" ht="114.75" customHeight="1">
      <c r="A52" s="38" t="s">
        <v>37</v>
      </c>
      <c r="B52" s="89" t="s">
        <v>38</v>
      </c>
      <c r="C52" s="89">
        <v>528</v>
      </c>
      <c r="D52" s="90" t="s">
        <v>164</v>
      </c>
      <c r="E52" s="91" t="s">
        <v>165</v>
      </c>
      <c r="F52" s="98">
        <v>44593</v>
      </c>
      <c r="G52" s="92">
        <v>44925</v>
      </c>
      <c r="H52" s="93"/>
      <c r="I52" s="94">
        <v>0.05</v>
      </c>
      <c r="J52" s="94"/>
      <c r="K52" s="94"/>
      <c r="L52" s="94"/>
      <c r="M52" s="94"/>
      <c r="N52" s="94">
        <v>0.33329999999999999</v>
      </c>
      <c r="O52" s="94"/>
      <c r="P52" s="94"/>
      <c r="Q52" s="94"/>
      <c r="R52" s="94"/>
      <c r="S52" s="94"/>
      <c r="T52" s="94">
        <v>0.33329999999999999</v>
      </c>
      <c r="U52" s="94"/>
      <c r="V52" s="94"/>
      <c r="W52" s="94"/>
      <c r="X52" s="94"/>
      <c r="Y52" s="94"/>
      <c r="Z52" s="94">
        <v>0.33329999999999999</v>
      </c>
      <c r="AA52" s="94"/>
      <c r="AB52" s="94"/>
      <c r="AC52" s="94"/>
      <c r="AD52" s="94"/>
      <c r="AE52" s="94"/>
      <c r="AF52" s="94"/>
      <c r="AG52" s="94"/>
      <c r="AH52" s="94">
        <f t="shared" si="2"/>
        <v>0.99990000000000001</v>
      </c>
      <c r="AI52" s="95">
        <f t="shared" si="2"/>
        <v>0</v>
      </c>
      <c r="AJ52" s="91" t="s">
        <v>166</v>
      </c>
      <c r="AK52" s="96" t="s">
        <v>41</v>
      </c>
      <c r="AL52" s="96" t="s">
        <v>41</v>
      </c>
      <c r="AM52" s="47" t="s">
        <v>44</v>
      </c>
      <c r="AN52" s="47" t="s">
        <v>143</v>
      </c>
      <c r="AO52" s="97" t="s">
        <v>45</v>
      </c>
      <c r="AP52" s="97" t="s">
        <v>43</v>
      </c>
      <c r="AQ52" s="28"/>
      <c r="AR52" s="42" t="s">
        <v>186</v>
      </c>
      <c r="AS52" s="42" t="s">
        <v>244</v>
      </c>
      <c r="AT52" s="52" t="s">
        <v>237</v>
      </c>
      <c r="AU52" s="55"/>
      <c r="AV52" s="28" t="s">
        <v>219</v>
      </c>
      <c r="AW52" s="28" t="s">
        <v>203</v>
      </c>
      <c r="AX52" s="28"/>
    </row>
    <row r="53" spans="1:50" s="87" customFormat="1" ht="165.75" customHeight="1">
      <c r="A53" s="38" t="s">
        <v>37</v>
      </c>
      <c r="B53" s="89" t="s">
        <v>38</v>
      </c>
      <c r="C53" s="89">
        <v>528</v>
      </c>
      <c r="D53" s="90" t="s">
        <v>167</v>
      </c>
      <c r="E53" s="91" t="s">
        <v>168</v>
      </c>
      <c r="F53" s="98">
        <v>44593</v>
      </c>
      <c r="G53" s="92">
        <v>44620</v>
      </c>
      <c r="H53" s="93">
        <f>+I53+I54+I55+I56+I57+I58</f>
        <v>1</v>
      </c>
      <c r="I53" s="94">
        <v>0.2</v>
      </c>
      <c r="J53" s="94"/>
      <c r="K53" s="94"/>
      <c r="L53" s="94">
        <v>1</v>
      </c>
      <c r="M53" s="94"/>
      <c r="N53" s="94"/>
      <c r="O53" s="94"/>
      <c r="P53" s="94"/>
      <c r="Q53" s="94"/>
      <c r="R53" s="94"/>
      <c r="S53" s="94"/>
      <c r="T53" s="94"/>
      <c r="U53" s="94"/>
      <c r="V53" s="94"/>
      <c r="W53" s="94"/>
      <c r="X53" s="94"/>
      <c r="Y53" s="94"/>
      <c r="Z53" s="94"/>
      <c r="AA53" s="94"/>
      <c r="AB53" s="94"/>
      <c r="AC53" s="94"/>
      <c r="AD53" s="94"/>
      <c r="AE53" s="94"/>
      <c r="AF53" s="94"/>
      <c r="AG53" s="94"/>
      <c r="AH53" s="94">
        <f t="shared" si="2"/>
        <v>1</v>
      </c>
      <c r="AI53" s="95">
        <f t="shared" si="2"/>
        <v>0</v>
      </c>
      <c r="AJ53" s="91" t="s">
        <v>169</v>
      </c>
      <c r="AK53" s="96" t="s">
        <v>41</v>
      </c>
      <c r="AL53" s="96" t="s">
        <v>41</v>
      </c>
      <c r="AM53" s="47" t="s">
        <v>39</v>
      </c>
      <c r="AN53" s="47" t="s">
        <v>42</v>
      </c>
      <c r="AO53" s="97" t="s">
        <v>105</v>
      </c>
      <c r="AP53" s="97" t="s">
        <v>43</v>
      </c>
      <c r="AQ53" s="28"/>
      <c r="AR53" s="42" t="s">
        <v>186</v>
      </c>
      <c r="AS53" s="41" t="s">
        <v>245</v>
      </c>
      <c r="AT53" s="53" t="s">
        <v>238</v>
      </c>
      <c r="AU53" s="57"/>
      <c r="AV53" s="28" t="s">
        <v>220</v>
      </c>
      <c r="AW53" s="28" t="s">
        <v>203</v>
      </c>
      <c r="AX53" s="28"/>
    </row>
    <row r="54" spans="1:50" s="87" customFormat="1" ht="231" customHeight="1">
      <c r="A54" s="38" t="s">
        <v>37</v>
      </c>
      <c r="B54" s="89" t="s">
        <v>38</v>
      </c>
      <c r="C54" s="89">
        <v>528</v>
      </c>
      <c r="D54" s="90" t="s">
        <v>167</v>
      </c>
      <c r="E54" s="91" t="s">
        <v>170</v>
      </c>
      <c r="F54" s="98">
        <v>44652</v>
      </c>
      <c r="G54" s="92">
        <v>44925</v>
      </c>
      <c r="H54" s="93"/>
      <c r="I54" s="94">
        <v>0.1</v>
      </c>
      <c r="J54" s="94"/>
      <c r="K54" s="94"/>
      <c r="L54" s="94"/>
      <c r="M54" s="94"/>
      <c r="N54" s="94"/>
      <c r="O54" s="94"/>
      <c r="P54" s="94">
        <v>0.33329999999999999</v>
      </c>
      <c r="Q54" s="94"/>
      <c r="R54" s="94"/>
      <c r="S54" s="94"/>
      <c r="T54" s="94"/>
      <c r="U54" s="94"/>
      <c r="V54" s="94"/>
      <c r="W54" s="94"/>
      <c r="X54" s="94">
        <v>0.33329999999999999</v>
      </c>
      <c r="Y54" s="94"/>
      <c r="Z54" s="94"/>
      <c r="AA54" s="94"/>
      <c r="AB54" s="94"/>
      <c r="AC54" s="94"/>
      <c r="AD54" s="94"/>
      <c r="AE54" s="94"/>
      <c r="AF54" s="94">
        <v>0.33329999999999999</v>
      </c>
      <c r="AG54" s="94"/>
      <c r="AH54" s="94">
        <f t="shared" si="2"/>
        <v>0.99990000000000001</v>
      </c>
      <c r="AI54" s="95">
        <f t="shared" si="2"/>
        <v>0</v>
      </c>
      <c r="AJ54" s="91" t="s">
        <v>111</v>
      </c>
      <c r="AK54" s="96" t="s">
        <v>41</v>
      </c>
      <c r="AL54" s="96" t="s">
        <v>41</v>
      </c>
      <c r="AM54" s="47" t="s">
        <v>39</v>
      </c>
      <c r="AN54" s="47" t="s">
        <v>42</v>
      </c>
      <c r="AO54" s="97" t="s">
        <v>105</v>
      </c>
      <c r="AP54" s="97" t="s">
        <v>43</v>
      </c>
      <c r="AQ54" s="28"/>
      <c r="AR54" s="42" t="s">
        <v>186</v>
      </c>
      <c r="AS54" s="26" t="s">
        <v>259</v>
      </c>
      <c r="AT54" s="52" t="s">
        <v>237</v>
      </c>
      <c r="AU54" s="55"/>
      <c r="AV54" s="28" t="s">
        <v>234</v>
      </c>
      <c r="AW54" s="28" t="s">
        <v>224</v>
      </c>
      <c r="AX54" s="71" t="s">
        <v>260</v>
      </c>
    </row>
    <row r="55" spans="1:50" s="87" customFormat="1" ht="168" customHeight="1">
      <c r="A55" s="38" t="s">
        <v>37</v>
      </c>
      <c r="B55" s="89" t="s">
        <v>38</v>
      </c>
      <c r="C55" s="89">
        <v>528</v>
      </c>
      <c r="D55" s="90" t="s">
        <v>167</v>
      </c>
      <c r="E55" s="91" t="s">
        <v>171</v>
      </c>
      <c r="F55" s="98">
        <v>44621</v>
      </c>
      <c r="G55" s="92">
        <v>44711</v>
      </c>
      <c r="H55" s="93"/>
      <c r="I55" s="94">
        <v>0.3</v>
      </c>
      <c r="J55" s="94"/>
      <c r="K55" s="94"/>
      <c r="L55" s="94"/>
      <c r="M55" s="94"/>
      <c r="N55" s="94">
        <v>0.2</v>
      </c>
      <c r="O55" s="94"/>
      <c r="P55" s="94">
        <v>0.4</v>
      </c>
      <c r="Q55" s="94"/>
      <c r="R55" s="94">
        <v>0.4</v>
      </c>
      <c r="S55" s="94"/>
      <c r="T55" s="94"/>
      <c r="U55" s="94"/>
      <c r="V55" s="94"/>
      <c r="W55" s="94"/>
      <c r="X55" s="94"/>
      <c r="Y55" s="94"/>
      <c r="Z55" s="94"/>
      <c r="AA55" s="94"/>
      <c r="AB55" s="94"/>
      <c r="AC55" s="94"/>
      <c r="AD55" s="94"/>
      <c r="AE55" s="94"/>
      <c r="AF55" s="94"/>
      <c r="AG55" s="94"/>
      <c r="AH55" s="94">
        <f t="shared" si="2"/>
        <v>1</v>
      </c>
      <c r="AI55" s="95">
        <f t="shared" si="2"/>
        <v>0</v>
      </c>
      <c r="AJ55" s="91" t="s">
        <v>172</v>
      </c>
      <c r="AK55" s="96" t="s">
        <v>41</v>
      </c>
      <c r="AL55" s="96" t="s">
        <v>41</v>
      </c>
      <c r="AM55" s="47" t="s">
        <v>39</v>
      </c>
      <c r="AN55" s="47" t="s">
        <v>42</v>
      </c>
      <c r="AO55" s="97" t="s">
        <v>105</v>
      </c>
      <c r="AP55" s="97" t="s">
        <v>43</v>
      </c>
      <c r="AQ55" s="28"/>
      <c r="AR55" s="42" t="s">
        <v>186</v>
      </c>
      <c r="AS55" s="42" t="s">
        <v>261</v>
      </c>
      <c r="AT55" s="52" t="s">
        <v>237</v>
      </c>
      <c r="AU55" s="55"/>
      <c r="AV55" s="28" t="s">
        <v>221</v>
      </c>
      <c r="AW55" s="28" t="s">
        <v>203</v>
      </c>
      <c r="AX55" s="28"/>
    </row>
    <row r="56" spans="1:50" s="87" customFormat="1" ht="113.25" customHeight="1">
      <c r="A56" s="38" t="s">
        <v>37</v>
      </c>
      <c r="B56" s="89" t="s">
        <v>38</v>
      </c>
      <c r="C56" s="89">
        <v>528</v>
      </c>
      <c r="D56" s="90" t="s">
        <v>167</v>
      </c>
      <c r="E56" s="91" t="s">
        <v>176</v>
      </c>
      <c r="F56" s="98">
        <v>44593</v>
      </c>
      <c r="G56" s="92">
        <v>44620</v>
      </c>
      <c r="H56" s="93"/>
      <c r="I56" s="94">
        <v>0.2</v>
      </c>
      <c r="J56" s="94"/>
      <c r="K56" s="94"/>
      <c r="L56" s="94">
        <v>1</v>
      </c>
      <c r="M56" s="94"/>
      <c r="N56" s="94"/>
      <c r="O56" s="94"/>
      <c r="P56" s="94"/>
      <c r="Q56" s="94"/>
      <c r="R56" s="94"/>
      <c r="S56" s="94"/>
      <c r="T56" s="94"/>
      <c r="U56" s="94"/>
      <c r="V56" s="94"/>
      <c r="W56" s="94"/>
      <c r="X56" s="94"/>
      <c r="Y56" s="94"/>
      <c r="Z56" s="94"/>
      <c r="AA56" s="94"/>
      <c r="AB56" s="94"/>
      <c r="AC56" s="94"/>
      <c r="AD56" s="94"/>
      <c r="AE56" s="94"/>
      <c r="AF56" s="94"/>
      <c r="AG56" s="94"/>
      <c r="AH56" s="94">
        <f t="shared" si="2"/>
        <v>1</v>
      </c>
      <c r="AI56" s="95">
        <f t="shared" si="2"/>
        <v>0</v>
      </c>
      <c r="AJ56" s="91" t="s">
        <v>177</v>
      </c>
      <c r="AK56" s="96" t="s">
        <v>41</v>
      </c>
      <c r="AL56" s="96" t="s">
        <v>41</v>
      </c>
      <c r="AM56" s="47" t="s">
        <v>39</v>
      </c>
      <c r="AN56" s="47" t="s">
        <v>42</v>
      </c>
      <c r="AO56" s="97" t="s">
        <v>105</v>
      </c>
      <c r="AP56" s="97" t="s">
        <v>43</v>
      </c>
      <c r="AQ56" s="28"/>
      <c r="AR56" s="42" t="s">
        <v>186</v>
      </c>
      <c r="AS56" s="42" t="s">
        <v>235</v>
      </c>
      <c r="AT56" s="51" t="s">
        <v>240</v>
      </c>
      <c r="AU56" s="57"/>
      <c r="AV56" s="28" t="s">
        <v>222</v>
      </c>
      <c r="AW56" s="71" t="s">
        <v>262</v>
      </c>
      <c r="AX56" s="28"/>
    </row>
    <row r="57" spans="1:50" s="87" customFormat="1" ht="201" customHeight="1">
      <c r="A57" s="38" t="s">
        <v>37</v>
      </c>
      <c r="B57" s="89" t="s">
        <v>38</v>
      </c>
      <c r="C57" s="89">
        <v>528</v>
      </c>
      <c r="D57" s="90" t="s">
        <v>167</v>
      </c>
      <c r="E57" s="91" t="s">
        <v>178</v>
      </c>
      <c r="F57" s="98">
        <v>44562</v>
      </c>
      <c r="G57" s="92">
        <v>44925</v>
      </c>
      <c r="H57" s="93"/>
      <c r="I57" s="94">
        <v>0.1</v>
      </c>
      <c r="J57" s="94"/>
      <c r="K57" s="94"/>
      <c r="L57" s="94">
        <v>0.15</v>
      </c>
      <c r="M57" s="94"/>
      <c r="N57" s="94"/>
      <c r="O57" s="94"/>
      <c r="P57" s="94">
        <v>0.15</v>
      </c>
      <c r="Q57" s="94"/>
      <c r="R57" s="94"/>
      <c r="S57" s="94"/>
      <c r="T57" s="94">
        <v>0.15</v>
      </c>
      <c r="U57" s="94"/>
      <c r="V57" s="94"/>
      <c r="W57" s="94"/>
      <c r="X57" s="94">
        <v>0.15</v>
      </c>
      <c r="Y57" s="94"/>
      <c r="Z57" s="94"/>
      <c r="AA57" s="94"/>
      <c r="AB57" s="94">
        <v>0.15</v>
      </c>
      <c r="AC57" s="94"/>
      <c r="AD57" s="94"/>
      <c r="AE57" s="94"/>
      <c r="AF57" s="94">
        <v>0.25</v>
      </c>
      <c r="AG57" s="94"/>
      <c r="AH57" s="94">
        <f t="shared" si="2"/>
        <v>1</v>
      </c>
      <c r="AI57" s="95">
        <f t="shared" si="2"/>
        <v>0</v>
      </c>
      <c r="AJ57" s="91" t="s">
        <v>173</v>
      </c>
      <c r="AK57" s="96" t="s">
        <v>41</v>
      </c>
      <c r="AL57" s="96" t="s">
        <v>41</v>
      </c>
      <c r="AM57" s="47" t="s">
        <v>39</v>
      </c>
      <c r="AN57" s="47" t="s">
        <v>42</v>
      </c>
      <c r="AO57" s="97" t="s">
        <v>105</v>
      </c>
      <c r="AP57" s="97" t="s">
        <v>43</v>
      </c>
      <c r="AQ57" s="28"/>
      <c r="AR57" s="42" t="s">
        <v>186</v>
      </c>
      <c r="AS57" s="42" t="s">
        <v>287</v>
      </c>
      <c r="AT57" s="52" t="s">
        <v>237</v>
      </c>
      <c r="AU57" s="61"/>
      <c r="AV57" s="43" t="s">
        <v>223</v>
      </c>
      <c r="AW57" s="28"/>
      <c r="AX57" s="28"/>
    </row>
    <row r="58" spans="1:50" s="87" customFormat="1" ht="114" customHeight="1">
      <c r="A58" s="38" t="s">
        <v>37</v>
      </c>
      <c r="B58" s="89" t="s">
        <v>38</v>
      </c>
      <c r="C58" s="89">
        <v>528</v>
      </c>
      <c r="D58" s="90" t="s">
        <v>167</v>
      </c>
      <c r="E58" s="91" t="s">
        <v>179</v>
      </c>
      <c r="F58" s="98">
        <v>44896</v>
      </c>
      <c r="G58" s="92">
        <v>44925</v>
      </c>
      <c r="H58" s="93"/>
      <c r="I58" s="94">
        <v>0.1</v>
      </c>
      <c r="J58" s="94"/>
      <c r="K58" s="94"/>
      <c r="L58" s="94"/>
      <c r="M58" s="94"/>
      <c r="N58" s="94"/>
      <c r="O58" s="94"/>
      <c r="P58" s="94"/>
      <c r="Q58" s="94"/>
      <c r="R58" s="94"/>
      <c r="S58" s="94"/>
      <c r="T58" s="94"/>
      <c r="U58" s="94"/>
      <c r="V58" s="94"/>
      <c r="W58" s="94"/>
      <c r="X58" s="94"/>
      <c r="Y58" s="94"/>
      <c r="Z58" s="94"/>
      <c r="AA58" s="94"/>
      <c r="AB58" s="94"/>
      <c r="AC58" s="94"/>
      <c r="AD58" s="94"/>
      <c r="AE58" s="94"/>
      <c r="AF58" s="94">
        <v>1</v>
      </c>
      <c r="AG58" s="94"/>
      <c r="AH58" s="94">
        <f t="shared" ref="AH58:AI58" si="3">+J58+L58+N58+P58+R58+T58+V58+X58+Z58+AB58+AD58+AF58</f>
        <v>1</v>
      </c>
      <c r="AI58" s="95">
        <f t="shared" si="3"/>
        <v>0</v>
      </c>
      <c r="AJ58" s="91" t="s">
        <v>180</v>
      </c>
      <c r="AK58" s="96" t="s">
        <v>41</v>
      </c>
      <c r="AL58" s="96" t="s">
        <v>41</v>
      </c>
      <c r="AM58" s="47" t="s">
        <v>39</v>
      </c>
      <c r="AN58" s="47" t="s">
        <v>42</v>
      </c>
      <c r="AO58" s="97" t="s">
        <v>105</v>
      </c>
      <c r="AP58" s="97" t="s">
        <v>43</v>
      </c>
      <c r="AQ58" s="28"/>
      <c r="AR58" s="33" t="s">
        <v>186</v>
      </c>
      <c r="AS58" s="42" t="s">
        <v>292</v>
      </c>
      <c r="AT58" s="83" t="s">
        <v>293</v>
      </c>
      <c r="AU58" s="28"/>
      <c r="AV58" s="28"/>
      <c r="AW58" s="28"/>
      <c r="AX58" s="28"/>
    </row>
    <row r="59" spans="1:50" ht="15">
      <c r="AL59"/>
      <c r="AU59" s="32"/>
    </row>
    <row r="60" spans="1:50">
      <c r="AU60" s="32"/>
    </row>
    <row r="61" spans="1:50">
      <c r="AU61" s="32"/>
    </row>
    <row r="62" spans="1:50">
      <c r="AU62" s="32"/>
    </row>
    <row r="63" spans="1:50">
      <c r="AU63" s="32"/>
    </row>
    <row r="64" spans="1:50">
      <c r="AU64" s="32"/>
    </row>
    <row r="65" spans="47:47">
      <c r="AU65" s="32"/>
    </row>
    <row r="66" spans="47:47">
      <c r="AU66" s="32"/>
    </row>
    <row r="67" spans="47:47">
      <c r="AU67" s="32"/>
    </row>
    <row r="68" spans="47:47">
      <c r="AU68" s="32"/>
    </row>
    <row r="69" spans="47:47">
      <c r="AU69" s="32"/>
    </row>
    <row r="70" spans="47:47">
      <c r="AU70" s="32"/>
    </row>
    <row r="71" spans="47:47">
      <c r="AU71" s="32"/>
    </row>
    <row r="72" spans="47:47">
      <c r="AU72" s="32"/>
    </row>
    <row r="73" spans="47:47">
      <c r="AU73" s="32"/>
    </row>
    <row r="74" spans="47:47">
      <c r="AU74" s="32"/>
    </row>
    <row r="75" spans="47:47">
      <c r="AU75" s="32"/>
    </row>
    <row r="76" spans="47:47">
      <c r="AU76" s="32"/>
    </row>
    <row r="77" spans="47:47">
      <c r="AU77" s="32"/>
    </row>
    <row r="78" spans="47:47">
      <c r="AU78" s="32"/>
    </row>
    <row r="79" spans="47:47">
      <c r="AU79" s="32"/>
    </row>
    <row r="80" spans="47:47">
      <c r="AU80" s="32"/>
    </row>
    <row r="81" spans="47:47">
      <c r="AU81" s="32"/>
    </row>
  </sheetData>
  <sheetProtection password="D653" sheet="1" formatCells="0" formatColumns="0" formatRows="0" insertColumns="0" insertRows="0" insertHyperlinks="0" deleteColumns="0" deleteRows="0" sort="0" autoFilter="0" pivotTables="0"/>
  <dataConsolidate/>
  <mergeCells count="137">
    <mergeCell ref="AS17:AS18"/>
    <mergeCell ref="AT17:AT18"/>
    <mergeCell ref="AQ17:AQ18"/>
    <mergeCell ref="AQ31:AQ32"/>
    <mergeCell ref="AM17:AM18"/>
    <mergeCell ref="AN17:AN18"/>
    <mergeCell ref="AO17:AO18"/>
    <mergeCell ref="AP17:AP18"/>
    <mergeCell ref="AR17:AR18"/>
    <mergeCell ref="AH17:AH18"/>
    <mergeCell ref="AI17:AI18"/>
    <mergeCell ref="AJ17:AJ18"/>
    <mergeCell ref="AK17:AK18"/>
    <mergeCell ref="AL17:AL18"/>
    <mergeCell ref="AC17:AC18"/>
    <mergeCell ref="AD17:AD18"/>
    <mergeCell ref="AE17:AE18"/>
    <mergeCell ref="AF17:AF18"/>
    <mergeCell ref="AG17:AG18"/>
    <mergeCell ref="X17:X18"/>
    <mergeCell ref="Y17:Y18"/>
    <mergeCell ref="Z17:Z18"/>
    <mergeCell ref="AA17:AA18"/>
    <mergeCell ref="AB17:AB18"/>
    <mergeCell ref="S17:S18"/>
    <mergeCell ref="T17:T18"/>
    <mergeCell ref="U17:U18"/>
    <mergeCell ref="V17:V18"/>
    <mergeCell ref="W17:W18"/>
    <mergeCell ref="N17:N18"/>
    <mergeCell ref="O17:O18"/>
    <mergeCell ref="P17:P18"/>
    <mergeCell ref="Q17:Q18"/>
    <mergeCell ref="R17:R18"/>
    <mergeCell ref="AP31:AP32"/>
    <mergeCell ref="AR31:AR32"/>
    <mergeCell ref="AS31:AS32"/>
    <mergeCell ref="AT31:AT32"/>
    <mergeCell ref="A17:A18"/>
    <mergeCell ref="B17:B18"/>
    <mergeCell ref="C17:C18"/>
    <mergeCell ref="D17:D18"/>
    <mergeCell ref="E17:E18"/>
    <mergeCell ref="F17:F18"/>
    <mergeCell ref="G17:G18"/>
    <mergeCell ref="I17:I18"/>
    <mergeCell ref="J17:J18"/>
    <mergeCell ref="K17:K18"/>
    <mergeCell ref="L17:L18"/>
    <mergeCell ref="M17:M18"/>
    <mergeCell ref="AK31:AK32"/>
    <mergeCell ref="AL31:AL32"/>
    <mergeCell ref="AM31:AM32"/>
    <mergeCell ref="AN31:AN32"/>
    <mergeCell ref="AO31:AO32"/>
    <mergeCell ref="AF31:AF32"/>
    <mergeCell ref="AG31:AG32"/>
    <mergeCell ref="AH31:AH32"/>
    <mergeCell ref="AI31:AI32"/>
    <mergeCell ref="AJ31:AJ32"/>
    <mergeCell ref="AA31:AA32"/>
    <mergeCell ref="AB31:AB32"/>
    <mergeCell ref="AC31:AC32"/>
    <mergeCell ref="AD31:AD32"/>
    <mergeCell ref="AE31:AE32"/>
    <mergeCell ref="V31:V32"/>
    <mergeCell ref="W31:W32"/>
    <mergeCell ref="X31:X32"/>
    <mergeCell ref="Y31:Y32"/>
    <mergeCell ref="Z31:Z32"/>
    <mergeCell ref="Q31:Q32"/>
    <mergeCell ref="R31:R32"/>
    <mergeCell ref="S31:S32"/>
    <mergeCell ref="T31:T32"/>
    <mergeCell ref="U31:U32"/>
    <mergeCell ref="L31:L32"/>
    <mergeCell ref="M31:M32"/>
    <mergeCell ref="N31:N32"/>
    <mergeCell ref="O31:O32"/>
    <mergeCell ref="P31:P32"/>
    <mergeCell ref="F31:F32"/>
    <mergeCell ref="G31:G32"/>
    <mergeCell ref="I31:I32"/>
    <mergeCell ref="J31:J32"/>
    <mergeCell ref="K31:K32"/>
    <mergeCell ref="A31:A32"/>
    <mergeCell ref="B31:B32"/>
    <mergeCell ref="C31:C32"/>
    <mergeCell ref="D31:D32"/>
    <mergeCell ref="E31:E32"/>
    <mergeCell ref="AW7:AW9"/>
    <mergeCell ref="AO1:AP2"/>
    <mergeCell ref="AN7:AN9"/>
    <mergeCell ref="R8:S8"/>
    <mergeCell ref="T8:U8"/>
    <mergeCell ref="V8:W8"/>
    <mergeCell ref="X8:Y8"/>
    <mergeCell ref="Z8:AA8"/>
    <mergeCell ref="AH7:AH9"/>
    <mergeCell ref="AI7:AI9"/>
    <mergeCell ref="AJ7:AJ9"/>
    <mergeCell ref="AM7:AM9"/>
    <mergeCell ref="AK7:AK9"/>
    <mergeCell ref="AB8:AC8"/>
    <mergeCell ref="AF8:AG8"/>
    <mergeCell ref="AO7:AO9"/>
    <mergeCell ref="A1:C2"/>
    <mergeCell ref="D1:AN1"/>
    <mergeCell ref="D2:AN2"/>
    <mergeCell ref="A7:A9"/>
    <mergeCell ref="B7:B9"/>
    <mergeCell ref="C7:C9"/>
    <mergeCell ref="H5:P5"/>
    <mergeCell ref="D7:D9"/>
    <mergeCell ref="E7:E9"/>
    <mergeCell ref="F7:F9"/>
    <mergeCell ref="G7:G9"/>
    <mergeCell ref="I7:I9"/>
    <mergeCell ref="H7:H9"/>
    <mergeCell ref="J7:AG7"/>
    <mergeCell ref="J8:K8"/>
    <mergeCell ref="AL7:AL9"/>
    <mergeCell ref="L8:M8"/>
    <mergeCell ref="AV7:AV9"/>
    <mergeCell ref="AR7:AR9"/>
    <mergeCell ref="AS7:AS9"/>
    <mergeCell ref="AT7:AT9"/>
    <mergeCell ref="N8:O8"/>
    <mergeCell ref="P8:Q8"/>
    <mergeCell ref="AD8:AE8"/>
    <mergeCell ref="AP7:AP9"/>
    <mergeCell ref="H53:H58"/>
    <mergeCell ref="H34:H40"/>
    <mergeCell ref="H41:H52"/>
    <mergeCell ref="H10:H20"/>
    <mergeCell ref="H21:H22"/>
    <mergeCell ref="H23:H33"/>
  </mergeCells>
  <dataValidations disablePrompts="1" count="2">
    <dataValidation allowBlank="1" showInputMessage="1" showErrorMessage="1" prompt="Describir el alcance de la tarea. En este sentido se deben detallar  los principales aspectos que permitirán tener claro lo que deben realizar, los entregables y los resultados esperados. " sqref="E64926:F64926 E64916:F64917"/>
    <dataValidation allowBlank="1" showInputMessage="1" showErrorMessage="1" prompt="Son los hitos o grandes actividades a ejecutar en el plan de acción y que se pueden medir en tiempo de ejecución, producto o entregables._x000a__x000a_Nota: formular en infinitivo" sqref="D64926 D64916:D64917"/>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7"/>
  <sheetViews>
    <sheetView zoomScaleNormal="100" workbookViewId="0">
      <selection activeCell="D7" sqref="D7"/>
    </sheetView>
  </sheetViews>
  <sheetFormatPr baseColWidth="10" defaultRowHeight="15"/>
  <cols>
    <col min="1" max="4" width="15.140625" style="62" customWidth="1"/>
    <col min="5" max="5" width="24.85546875" style="62" customWidth="1"/>
    <col min="6" max="7" width="15.140625" style="62" customWidth="1"/>
    <col min="8" max="16384" width="11.42578125" style="62"/>
  </cols>
  <sheetData>
    <row r="3" spans="5:7">
      <c r="E3" s="64" t="s">
        <v>238</v>
      </c>
      <c r="F3" s="67">
        <v>7</v>
      </c>
      <c r="G3" s="70">
        <f>F3*100%/36</f>
        <v>0.19444444444444445</v>
      </c>
    </row>
    <row r="4" spans="5:7">
      <c r="E4" s="63" t="s">
        <v>237</v>
      </c>
      <c r="F4" s="67">
        <v>27</v>
      </c>
      <c r="G4" s="70">
        <f t="shared" ref="G4:G6" si="0">F4*100%/36</f>
        <v>0.75</v>
      </c>
    </row>
    <row r="5" spans="5:7">
      <c r="E5" s="66" t="s">
        <v>240</v>
      </c>
      <c r="F5" s="67">
        <v>1</v>
      </c>
      <c r="G5" s="70">
        <f t="shared" si="0"/>
        <v>2.7777777777777776E-2</v>
      </c>
    </row>
    <row r="6" spans="5:7">
      <c r="E6" s="65" t="s">
        <v>239</v>
      </c>
      <c r="F6" s="67">
        <v>1</v>
      </c>
      <c r="G6" s="70">
        <f t="shared" si="0"/>
        <v>2.7777777777777776E-2</v>
      </c>
    </row>
    <row r="7" spans="5:7">
      <c r="F7" s="68">
        <f>SUM(F3:F6)</f>
        <v>36</v>
      </c>
      <c r="G7" s="69">
        <f>SUM(G3:G6)</f>
        <v>1</v>
      </c>
    </row>
  </sheetData>
  <sheetProtection password="D653" sheet="1" formatCells="0" formatColumns="0" formatRows="0" insertColumns="0" insertRows="0" insertHyperlinks="0" deleteColumns="0" deleteRows="0" sort="0" autoFilter="0" pivotTables="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PAAC V3 2022</vt:lpstr>
      <vt:lpstr>Resumen Seguimiento OCI I CUATR</vt:lpstr>
      <vt:lpstr>'PAAC V3 2022'!Área_de_impresión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CAROLINA</cp:lastModifiedBy>
  <cp:revision/>
  <dcterms:created xsi:type="dcterms:W3CDTF">2021-12-15T00:21:49Z</dcterms:created>
  <dcterms:modified xsi:type="dcterms:W3CDTF">2022-05-12T23:52:19Z</dcterms:modified>
</cp:coreProperties>
</file>