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</sheets>
  <definedNames>
    <definedName name="_xlnm.Print_Titles" localSheetId="0">'PRESUPUESTO 2021'!$2:$12</definedName>
  </definedNames>
  <calcPr calcId="171027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5" i="1" l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2" i="1"/>
  <c r="E129" i="1"/>
  <c r="E124" i="1"/>
  <c r="E123" i="1"/>
  <c r="E120" i="1"/>
  <c r="E119" i="1"/>
  <c r="E118" i="1" s="1"/>
  <c r="E117" i="1" s="1"/>
  <c r="E116" i="1" s="1"/>
  <c r="E114" i="1"/>
  <c r="E112" i="1"/>
  <c r="E105" i="1"/>
  <c r="E104" i="1" s="1"/>
  <c r="E101" i="1"/>
  <c r="E96" i="1"/>
  <c r="E92" i="1"/>
  <c r="E88" i="1" s="1"/>
  <c r="E89" i="1"/>
  <c r="E86" i="1"/>
  <c r="E84" i="1"/>
  <c r="E76" i="1" s="1"/>
  <c r="E77" i="1"/>
  <c r="E74" i="1"/>
  <c r="E73" i="1"/>
  <c r="E72" i="1" s="1"/>
  <c r="E69" i="1"/>
  <c r="E62" i="1"/>
  <c r="E60" i="1"/>
  <c r="E59" i="1" s="1"/>
  <c r="E55" i="1"/>
  <c r="E54" i="1"/>
  <c r="E53" i="1" s="1"/>
  <c r="E49" i="1"/>
  <c r="E47" i="1"/>
  <c r="E45" i="1"/>
  <c r="E43" i="1"/>
  <c r="E41" i="1"/>
  <c r="E38" i="1"/>
  <c r="E35" i="1"/>
  <c r="E32" i="1"/>
  <c r="E31" i="1" s="1"/>
  <c r="E27" i="1"/>
  <c r="E17" i="1" s="1"/>
  <c r="E16" i="1" s="1"/>
  <c r="E15" i="1" s="1"/>
  <c r="E18" i="1"/>
  <c r="E58" i="1" l="1"/>
  <c r="E52" i="1" s="1"/>
  <c r="E14" i="1" s="1"/>
  <c r="E13" i="1" s="1"/>
</calcChain>
</file>

<file path=xl/sharedStrings.xml><?xml version="1.0" encoding="utf-8"?>
<sst xmlns="http://schemas.openxmlformats.org/spreadsheetml/2006/main" count="187" uniqueCount="165">
  <si>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</si>
  <si>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</si>
  <si>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</si>
  <si>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</si>
  <si>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</si>
  <si>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</si>
  <si>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</si>
  <si>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</si>
  <si>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</si>
  <si>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</si>
  <si>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</si>
  <si>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</si>
  <si>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</si>
  <si>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</si>
  <si>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</si>
  <si>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</si>
  <si>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</si>
  <si>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</si>
  <si>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</si>
  <si>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</si>
  <si>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</si>
  <si>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</si>
  <si>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</si>
  <si>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</si>
  <si>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</si>
  <si>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</si>
  <si>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</si>
  <si>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</si>
  <si>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</si>
  <si>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</si>
  <si>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</si>
  <si>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</si>
  <si>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</si>
  <si>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</si>
  <si>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</si>
  <si>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</si>
  <si>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</si>
  <si>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</si>
  <si>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</si>
  <si>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</si>
  <si>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Factores salariales especiales</t>
  </si>
  <si>
    <t>Prima de antigüedad</t>
  </si>
  <si>
    <t>Prima Técnica</t>
  </si>
  <si>
    <t>Prima Semestral</t>
  </si>
  <si>
    <t>Contribuciones inherentes a la nómina</t>
  </si>
  <si>
    <t>Aportes a la seguridad social en pensiones</t>
  </si>
  <si>
    <t>Aportes a la seguridad social en pensiones públicas</t>
  </si>
  <si>
    <t>Aportes a la seguridad social en pensiones privadas</t>
  </si>
  <si>
    <t>Aportes a la seguridad social en salud</t>
  </si>
  <si>
    <t>Aportes a la seguridad social en salud pública</t>
  </si>
  <si>
    <t>Aportes a la seguridad social en salud privada</t>
  </si>
  <si>
    <t>Aportes de cesantías</t>
  </si>
  <si>
    <t>Aportes de cesantías a fondos públicos</t>
  </si>
  <si>
    <t>Aportes de cesantías a fondos privados</t>
  </si>
  <si>
    <t>Aportes a cajas de compensación familiar</t>
  </si>
  <si>
    <t>Compensar</t>
  </si>
  <si>
    <t>Aportes generales al sistema de riesgos laborales</t>
  </si>
  <si>
    <t>Aportes generales al sistema de riesgos laborales públicos</t>
  </si>
  <si>
    <t>Aportes al ICBF</t>
  </si>
  <si>
    <t>Aportes al ICBF de funcionarios</t>
  </si>
  <si>
    <t>Aportes al SENA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</si>
  <si>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</si>
  <si>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</si>
  <si>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</si>
  <si>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</si>
  <si>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</si>
  <si>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Adquisición de Activos no financieros</t>
  </si>
  <si>
    <t>Activos Fijos</t>
  </si>
  <si>
    <t>Maquinaria y equipo</t>
  </si>
  <si>
    <t>Maquinaria de oficina, contabilidad e informática</t>
  </si>
  <si>
    <t>Maquinaria y aparatos eléctricos</t>
  </si>
  <si>
    <t>Adquisiciones diferentes de activos no financieros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</si>
  <si>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</si>
  <si>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</si>
  <si>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</si>
  <si>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</si>
  <si>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</si>
  <si>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</si>
  <si>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</si>
  <si>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</si>
  <si>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</si>
  <si>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</si>
  <si>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Productos metálicos</t>
  </si>
  <si>
    <t>Metales básicos</t>
  </si>
  <si>
    <t>Productos metálicos elaborados (excepto maquinaria y equipo)</t>
  </si>
  <si>
    <t>Adquisición de servicios</t>
  </si>
  <si>
    <t>3-1-2-02-02-01</t>
  </si>
  <si>
    <t>Servicios de venta y de distribución; alojamiento; servicios de suministro de comidas y bebidas; servicios de transporte; y servicios de distribución de electricidad, gas y agua</t>
  </si>
  <si>
    <t>Servicios postales y de mensajería</t>
  </si>
  <si>
    <t>Servicios de mensajería</t>
  </si>
  <si>
    <t>Servicios financieros y servicios conexos, servicios inmobiliarios y servicios de leasing</t>
  </si>
  <si>
    <t>Servicios financieros y servicios conexos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</si>
  <si>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</si>
  <si>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</si>
  <si>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</si>
  <si>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</si>
  <si>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</si>
  <si>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</si>
  <si>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inmobiliarios</t>
  </si>
  <si>
    <t>Servicios de alquiler o arrendamiento con o sin opción de compra relativos a bienes inmuebles no residenciales propios o arrendados</t>
  </si>
  <si>
    <t>Servicios de arrendamiento o alquiler sin operario</t>
  </si>
  <si>
    <t>Derechos de uso de productos de propiedad intelectual y otros productos similares</t>
  </si>
  <si>
    <t>3-1-2-02-02-03</t>
  </si>
  <si>
    <t>Servicios prestados a las empresas y servicios de producción</t>
  </si>
  <si>
    <t>Otros servicios profesionales, científicos y técnicos</t>
  </si>
  <si>
    <t>Servicios de consultoría en administración y servicios de gestión; servicios de tecnología de la información</t>
  </si>
  <si>
    <t>Otros servicios profesionales y técnicos n.c.p.</t>
  </si>
  <si>
    <t>Servicios de telecomunicaciones, transmisión y suministro de información</t>
  </si>
  <si>
    <t>Servicios de telefonía fija</t>
  </si>
  <si>
    <t>Servicios de telecomunicaciones móviles</t>
  </si>
  <si>
    <t>Servicios de telecomunicaciones a traves de internet</t>
  </si>
  <si>
    <t>Servicios de soporte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</si>
  <si>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</si>
  <si>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</si>
  <si>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</si>
  <si>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</si>
  <si>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mantenimiento, reparación e instalación (excepto servicios de construcción)</t>
  </si>
  <si>
    <t>Servicios de mantenimiento y reparación de computadores y equipo periférico</t>
  </si>
  <si>
    <t>Servicios de mantenimiento y reparación de maquinaria y equipo de transporte</t>
  </si>
  <si>
    <t>Servicios administrativos del Gobierno</t>
  </si>
  <si>
    <t>Otros servicios publicos generales del Gobierno n.c.p.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</si>
  <si>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</si>
  <si>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</si>
  <si>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</si>
  <si>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</si>
  <si>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</si>
  <si>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</si>
  <si>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</si>
  <si>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</si>
  <si>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</si>
  <si>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</si>
  <si>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</si>
  <si>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</si>
  <si>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</si>
  <si>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</si>
  <si>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</si>
  <si>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</si>
  <si>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3-3-1-16-01</t>
  </si>
  <si>
    <t>Hacer un nuevo contrato social con igualdad de oportunidades para la inclusión social, productiva y política</t>
  </si>
  <si>
    <t>Prevención de la exclusión por razones étnicas, religiosas, sociales, políticas y de orientación sexual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</si>
  <si>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</si>
  <si>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</si>
  <si>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</si>
  <si>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</si>
  <si>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Construir Bogotá Región con gobierno abierto, transparente y ciudadanía consciente</t>
  </si>
  <si>
    <t>Gobierno Abierto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</si>
  <si>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</si>
  <si>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</si>
  <si>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</si>
  <si>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</si>
  <si>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</si>
  <si>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</si>
  <si>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</si>
  <si>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</si>
  <si>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Gestión Pública Efectiva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</si>
  <si>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</si>
  <si>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</si>
  <si>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</si>
  <si>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</si>
  <si>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Gestión Pública Local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</si>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</sst>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49" fontId="5" fillId="2" borderId="5" xfId="0" applyNumberFormat="1" applyFont="1" applyFill="1" applyBorder="1"/>
    <xf numFmtId="49" fontId="4" fillId="2" borderId="5" xfId="0" applyNumberFormat="1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164" fontId="5" fillId="2" borderId="14" xfId="0" applyNumberFormat="1" applyFont="1" applyFill="1" applyBorder="1"/>
    <xf numFmtId="3" fontId="5" fillId="2" borderId="14" xfId="2" applyNumberFormat="1" applyFont="1" applyFill="1" applyBorder="1" applyAlignment="1">
      <alignment horizontal="right"/>
    </xf>
    <xf numFmtId="0" fontId="7" fillId="2" borderId="14" xfId="0" applyFont="1" applyFill="1" applyBorder="1"/>
    <xf numFmtId="49" fontId="9" fillId="2" borderId="14" xfId="0" applyNumberFormat="1" applyFont="1" applyFill="1" applyBorder="1"/>
    <xf numFmtId="0" fontId="9" fillId="2" borderId="13" xfId="0" applyFont="1" applyFill="1" applyBorder="1"/>
    <xf numFmtId="164" fontId="5" fillId="2" borderId="14" xfId="2" applyFont="1" applyFill="1" applyBorder="1" applyAlignment="1">
      <alignment horizontal="right"/>
    </xf>
    <xf numFmtId="0" fontId="9" fillId="2" borderId="14" xfId="0" applyFont="1" applyFill="1" applyBorder="1"/>
    <xf numFmtId="0" fontId="10" fillId="2" borderId="14" xfId="0" applyFont="1" applyFill="1" applyBorder="1"/>
    <xf numFmtId="0" fontId="10" fillId="2" borderId="13" xfId="0" applyFont="1" applyFill="1" applyBorder="1"/>
    <xf numFmtId="3" fontId="5" fillId="3" borderId="15" xfId="0" applyNumberFormat="1" applyFont="1" applyFill="1" applyBorder="1"/>
    <xf numFmtId="1" fontId="11" fillId="2" borderId="14" xfId="0" applyNumberFormat="1" applyFont="1" applyFill="1" applyBorder="1" applyAlignment="1">
      <alignment horizontal="left"/>
    </xf>
    <xf numFmtId="0" fontId="11" fillId="2" borderId="13" xfId="0" applyFont="1" applyFill="1" applyBorder="1"/>
    <xf numFmtId="164" fontId="4" fillId="2" borderId="14" xfId="2" applyFont="1" applyFill="1" applyBorder="1" applyAlignment="1">
      <alignment horizontal="right"/>
    </xf>
    <xf numFmtId="3" fontId="4" fillId="2" borderId="14" xfId="2" applyNumberFormat="1" applyFont="1" applyFill="1" applyBorder="1" applyAlignment="1">
      <alignment horizontal="right"/>
    </xf>
    <xf numFmtId="0" fontId="12" fillId="2" borderId="13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3" fontId="13" fillId="0" borderId="0" xfId="0" applyNumberFormat="1" applyFont="1"/>
    <xf numFmtId="0" fontId="10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3" fillId="2" borderId="13" xfId="0" applyFont="1" applyFill="1" applyBorder="1"/>
    <xf numFmtId="0" fontId="14" fillId="2" borderId="13" xfId="0" applyFont="1" applyFill="1" applyBorder="1" applyAlignment="1">
      <alignment wrapText="1"/>
    </xf>
    <xf numFmtId="0" fontId="14" fillId="2" borderId="13" xfId="0" applyFont="1" applyFill="1" applyBorder="1"/>
    <xf numFmtId="0" fontId="15" fillId="2" borderId="13" xfId="0" applyFont="1" applyFill="1" applyBorder="1" applyAlignment="1">
      <alignment wrapText="1"/>
    </xf>
    <xf numFmtId="0" fontId="15" fillId="2" borderId="13" xfId="0" applyFont="1" applyFill="1" applyBorder="1"/>
    <xf numFmtId="0" fontId="9" fillId="2" borderId="13" xfId="0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11" fillId="2" borderId="17" xfId="0" applyFont="1" applyFill="1" applyBorder="1"/>
    <xf numFmtId="164" fontId="4" fillId="2" borderId="13" xfId="0" applyNumberFormat="1" applyFont="1" applyFill="1" applyBorder="1"/>
    <xf numFmtId="0" fontId="11" fillId="2" borderId="0" xfId="0" applyFont="1" applyFill="1"/>
    <xf numFmtId="164" fontId="4" fillId="2" borderId="14" xfId="0" applyNumberFormat="1" applyFont="1" applyFill="1" applyBorder="1"/>
    <xf numFmtId="164" fontId="5" fillId="2" borderId="14" xfId="2" applyFont="1" applyFill="1" applyBorder="1"/>
    <xf numFmtId="164" fontId="4" fillId="2" borderId="14" xfId="2" applyFont="1" applyFill="1" applyBorder="1"/>
    <xf numFmtId="0" fontId="11" fillId="2" borderId="0" xfId="0" applyFont="1" applyFill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3" xfId="0" applyFont="1" applyFill="1" applyBorder="1"/>
    <xf numFmtId="37" fontId="4" fillId="2" borderId="14" xfId="2" applyNumberFormat="1" applyFont="1" applyFill="1" applyBorder="1" applyAlignment="1">
      <alignment horizontal="right"/>
    </xf>
    <xf numFmtId="164" fontId="16" fillId="2" borderId="14" xfId="2" applyFont="1" applyFill="1" applyBorder="1" applyAlignment="1">
      <alignment horizontal="right"/>
    </xf>
    <xf numFmtId="0" fontId="17" fillId="2" borderId="13" xfId="0" applyFont="1" applyFill="1" applyBorder="1" applyAlignment="1">
      <alignment wrapText="1"/>
    </xf>
    <xf numFmtId="166" fontId="5" fillId="2" borderId="14" xfId="1" applyNumberFormat="1" applyFont="1" applyFill="1" applyBorder="1" applyAlignment="1">
      <alignment horizontal="right"/>
    </xf>
    <xf numFmtId="165" fontId="5" fillId="2" borderId="14" xfId="1" applyFont="1" applyFill="1" applyBorder="1" applyAlignment="1">
      <alignment horizontal="right"/>
    </xf>
    <xf numFmtId="0" fontId="18" fillId="0" borderId="16" xfId="0" applyFont="1" applyBorder="1" applyAlignment="1">
      <alignment wrapText="1"/>
    </xf>
    <xf numFmtId="0" fontId="18" fillId="0" borderId="18" xfId="0" applyFont="1" applyBorder="1"/>
    <xf numFmtId="3" fontId="19" fillId="2" borderId="19" xfId="2" applyNumberFormat="1" applyFont="1" applyFill="1" applyBorder="1"/>
    <xf numFmtId="0" fontId="5" fillId="2" borderId="19" xfId="0" applyFont="1" applyFill="1" applyBorder="1"/>
    <xf numFmtId="0" fontId="8" fillId="0" borderId="16" xfId="0" applyFont="1" applyBorder="1" applyAlignment="1">
      <alignment wrapText="1"/>
    </xf>
    <xf numFmtId="0" fontId="8" fillId="0" borderId="18" xfId="0" applyFont="1" applyBorder="1"/>
    <xf numFmtId="3" fontId="20" fillId="2" borderId="19" xfId="2" applyNumberFormat="1" applyFont="1" applyFill="1" applyBorder="1"/>
    <xf numFmtId="3" fontId="5" fillId="2" borderId="19" xfId="2" applyNumberFormat="1" applyFont="1" applyFill="1" applyBorder="1"/>
    <xf numFmtId="49" fontId="11" fillId="2" borderId="14" xfId="0" applyNumberFormat="1" applyFont="1" applyFill="1" applyBorder="1" applyAlignment="1">
      <alignment horizontal="left"/>
    </xf>
    <xf numFmtId="0" fontId="21" fillId="0" borderId="16" xfId="0" applyFont="1" applyBorder="1" applyAlignment="1">
      <alignment wrapText="1"/>
    </xf>
    <xf numFmtId="0" fontId="21" fillId="0" borderId="18" xfId="0" applyFont="1" applyBorder="1"/>
    <xf numFmtId="3" fontId="4" fillId="2" borderId="19" xfId="2" applyNumberFormat="1" applyFont="1" applyFill="1" applyBorder="1"/>
    <xf numFmtId="3" fontId="22" fillId="0" borderId="0" xfId="0" applyNumberFormat="1" applyFont="1"/>
    <xf numFmtId="3" fontId="23" fillId="2" borderId="19" xfId="2" applyNumberFormat="1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164" fontId="4" fillId="2" borderId="19" xfId="2" applyFont="1" applyFill="1" applyBorder="1"/>
    <xf numFmtId="16" fontId="4" fillId="2" borderId="21" xfId="0" quotePrefix="1" applyNumberFormat="1" applyFont="1" applyFill="1" applyBorder="1"/>
    <xf numFmtId="0" fontId="4" fillId="2" borderId="22" xfId="0" applyFont="1" applyFill="1" applyBorder="1"/>
    <xf numFmtId="0" fontId="4" fillId="2" borderId="21" xfId="0" applyFont="1" applyFill="1" applyBorder="1"/>
    <xf numFmtId="3" fontId="4" fillId="2" borderId="21" xfId="0" applyNumberFormat="1" applyFont="1" applyFill="1" applyBorder="1"/>
    <xf numFmtId="164" fontId="4" fillId="2" borderId="21" xfId="0" applyNumberFormat="1" applyFont="1" applyFill="1" applyBorder="1"/>
    <xf numFmtId="0" fontId="24" fillId="2" borderId="0" xfId="0" applyFont="1" applyFill="1" applyBorder="1"/>
    <xf numFmtId="3" fontId="24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25" fillId="2" borderId="0" xfId="3" applyFont="1" applyFill="1"/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54"/>
  <sheetViews>
    <sheetView tabSelected="1" workbookViewId="0">
      <pane xSplit="5" ySplit="12" topLeftCell="F32" activePane="bottomRight" state="frozen"/>
      <selection pane="topRight" activeCell="E1" sqref="E1"/>
      <selection pane="bottomLeft" activeCell="A13" sqref="A13"/>
      <selection pane="bottomRight" activeCell="D36" sqref="D36"/>
    </sheetView>
  </sheetViews>
  <sheetFormatPr baseColWidth="10" defaultRowHeight="11.25" x14ac:dyDescent="0.2"/>
  <cols>
    <col min="1" max="1" width="4.7109375" style="1" customWidth="1"/>
    <col min="2" max="2" width="26.28515625" style="1" customWidth="1"/>
    <col min="3" max="3" width="44.7109375" style="1" customWidth="1"/>
    <col min="4" max="4" width="8.28515625" style="1" customWidth="1"/>
    <col min="5" max="5" width="18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0.8554687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6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16384" width="11.42578125" style="1"/>
  </cols>
  <sheetData>
    <row r="1" spans="2:29" ht="12" thickBot="1" x14ac:dyDescent="0.25"/>
    <row r="2" spans="2:29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2:29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29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</row>
    <row r="6" spans="2:29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2:29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29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2:29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2:29" ht="12.75" thickBot="1" x14ac:dyDescent="0.25">
      <c r="B11" s="2"/>
      <c r="C11" s="13"/>
      <c r="D11" s="14"/>
      <c r="E11" s="15" t="s">
        <v>5</v>
      </c>
      <c r="F11" s="16" t="s">
        <v>6</v>
      </c>
      <c r="G11" s="17"/>
      <c r="H11" s="16" t="s">
        <v>7</v>
      </c>
      <c r="I11" s="17"/>
      <c r="J11" s="16" t="s">
        <v>8</v>
      </c>
      <c r="K11" s="17"/>
      <c r="L11" s="16" t="s">
        <v>9</v>
      </c>
      <c r="M11" s="17"/>
      <c r="N11" s="16" t="s">
        <v>10</v>
      </c>
      <c r="O11" s="17"/>
      <c r="P11" s="16" t="s">
        <v>11</v>
      </c>
      <c r="Q11" s="17"/>
      <c r="R11" s="16" t="s">
        <v>12</v>
      </c>
      <c r="S11" s="17"/>
      <c r="T11" s="16" t="s">
        <v>13</v>
      </c>
      <c r="U11" s="17"/>
      <c r="V11" s="16" t="s">
        <v>14</v>
      </c>
      <c r="W11" s="17"/>
      <c r="X11" s="16" t="s">
        <v>15</v>
      </c>
      <c r="Y11" s="17"/>
      <c r="Z11" s="16" t="s">
        <v>16</v>
      </c>
      <c r="AA11" s="17"/>
      <c r="AB11" s="16" t="s">
        <v>17</v>
      </c>
      <c r="AC11" s="17"/>
    </row>
    <row r="12" spans="2:29" ht="28.5" customHeight="1" thickBot="1" x14ac:dyDescent="0.25">
      <c r="B12" s="4"/>
      <c r="C12" s="18"/>
      <c r="D12" s="19" t="s">
        <v>18</v>
      </c>
      <c r="E12" s="20"/>
      <c r="F12" s="21" t="s">
        <v>19</v>
      </c>
      <c r="G12" s="21" t="s">
        <v>20</v>
      </c>
      <c r="H12" s="21" t="s">
        <v>19</v>
      </c>
      <c r="I12" s="21" t="s">
        <v>20</v>
      </c>
      <c r="J12" s="21" t="s">
        <v>19</v>
      </c>
      <c r="K12" s="21" t="s">
        <v>20</v>
      </c>
      <c r="L12" s="22" t="s">
        <v>19</v>
      </c>
      <c r="M12" s="23" t="s">
        <v>20</v>
      </c>
      <c r="N12" s="22" t="s">
        <v>19</v>
      </c>
      <c r="O12" s="21" t="s">
        <v>20</v>
      </c>
      <c r="P12" s="22" t="s">
        <v>19</v>
      </c>
      <c r="Q12" s="23" t="s">
        <v>20</v>
      </c>
      <c r="R12" s="22" t="s">
        <v>19</v>
      </c>
      <c r="S12" s="23" t="s">
        <v>20</v>
      </c>
      <c r="T12" s="22" t="s">
        <v>19</v>
      </c>
      <c r="U12" s="23" t="s">
        <v>20</v>
      </c>
      <c r="V12" s="22" t="s">
        <v>19</v>
      </c>
      <c r="W12" s="23" t="s">
        <v>20</v>
      </c>
      <c r="X12" s="23" t="s">
        <v>19</v>
      </c>
      <c r="Y12" s="23" t="s">
        <v>20</v>
      </c>
      <c r="Z12" s="23" t="s">
        <v>19</v>
      </c>
      <c r="AA12" s="23" t="s">
        <v>20</v>
      </c>
      <c r="AB12" s="23" t="s">
        <v>19</v>
      </c>
      <c r="AC12" s="23" t="s">
        <v>20</v>
      </c>
    </row>
    <row r="13" spans="2:29" ht="18" x14ac:dyDescent="0.25">
      <c r="B13" s="24">
        <v>3</v>
      </c>
      <c r="C13" s="25" t="s">
        <v>21</v>
      </c>
      <c r="D13" s="26"/>
      <c r="E13" s="27">
        <f>+E14+E116</f>
        <v>38307757000</v>
      </c>
      <c r="F13" s="27"/>
      <c r="G13" s="27"/>
      <c r="H13" s="27"/>
      <c r="I13" s="27"/>
      <c r="J13" s="27"/>
      <c r="K13" s="28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2:29" ht="18" x14ac:dyDescent="0.25">
      <c r="B14" s="29" t="s">
        <v>22</v>
      </c>
      <c r="C14" s="26" t="s">
        <v>23</v>
      </c>
      <c r="D14" s="26"/>
      <c r="E14" s="27">
        <f>+E15+E52+E112</f>
        <v>16643757000</v>
      </c>
      <c r="F14" s="27"/>
      <c r="G14" s="27"/>
      <c r="H14" s="27"/>
      <c r="I14" s="27"/>
      <c r="J14" s="27"/>
      <c r="K14" s="28"/>
      <c r="L14" s="27"/>
      <c r="M14" s="27"/>
      <c r="N14" s="27"/>
      <c r="O14" s="28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2:29" ht="12.75" x14ac:dyDescent="0.2">
      <c r="B15" s="30" t="s">
        <v>24</v>
      </c>
      <c r="C15" s="31" t="s">
        <v>25</v>
      </c>
      <c r="D15" s="31"/>
      <c r="E15" s="32">
        <f>+E16</f>
        <v>12046706000</v>
      </c>
      <c r="F15" s="32"/>
      <c r="G15" s="32"/>
      <c r="H15" s="32"/>
      <c r="I15" s="32"/>
      <c r="J15" s="32"/>
      <c r="K15" s="28"/>
      <c r="L15" s="32"/>
      <c r="M15" s="32"/>
      <c r="N15" s="32"/>
      <c r="O15" s="28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2:29" ht="12.75" x14ac:dyDescent="0.2">
      <c r="B16" s="33" t="s">
        <v>26</v>
      </c>
      <c r="C16" s="31" t="s">
        <v>27</v>
      </c>
      <c r="D16" s="31"/>
      <c r="E16" s="32">
        <f>+E17+E31+E49</f>
        <v>12046706000</v>
      </c>
      <c r="F16" s="32"/>
      <c r="G16" s="32"/>
      <c r="H16" s="32"/>
      <c r="I16" s="32"/>
      <c r="J16" s="32"/>
      <c r="K16" s="28"/>
      <c r="L16" s="32"/>
      <c r="M16" s="32"/>
      <c r="N16" s="32"/>
      <c r="O16" s="28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2:29" ht="15.75" x14ac:dyDescent="0.25">
      <c r="B17" s="34" t="s">
        <v>28</v>
      </c>
      <c r="C17" s="35" t="s">
        <v>29</v>
      </c>
      <c r="D17" s="35"/>
      <c r="E17" s="32">
        <f>+E18+E27</f>
        <v>8838914000</v>
      </c>
      <c r="F17" s="32"/>
      <c r="G17" s="32"/>
      <c r="H17" s="32"/>
      <c r="I17" s="32"/>
      <c r="J17" s="32"/>
      <c r="K17" s="28"/>
      <c r="L17" s="32"/>
      <c r="M17" s="32"/>
      <c r="N17" s="32"/>
      <c r="O17" s="28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2:29" ht="12.75" x14ac:dyDescent="0.2">
      <c r="B18" s="33" t="s">
        <v>30</v>
      </c>
      <c r="C18" s="31" t="s">
        <v>31</v>
      </c>
      <c r="D18" s="31"/>
      <c r="E18" s="36">
        <f>SUM(E19:E26)</f>
        <v>6401300000</v>
      </c>
      <c r="F18" s="32"/>
      <c r="G18" s="32"/>
      <c r="H18" s="32"/>
      <c r="I18" s="32"/>
      <c r="J18" s="32"/>
      <c r="K18" s="28"/>
      <c r="L18" s="32"/>
      <c r="M18" s="32"/>
      <c r="N18" s="32"/>
      <c r="O18" s="28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2:29" ht="12.75" x14ac:dyDescent="0.2">
      <c r="B19" s="37">
        <v>1310101010101</v>
      </c>
      <c r="C19" s="38" t="s">
        <v>32</v>
      </c>
      <c r="D19" s="38"/>
      <c r="E19" s="39">
        <v>4544137000</v>
      </c>
      <c r="F19" s="39"/>
      <c r="G19" s="39"/>
      <c r="H19" s="39"/>
      <c r="I19" s="39"/>
      <c r="J19" s="39"/>
      <c r="K19" s="40"/>
      <c r="L19" s="39"/>
      <c r="M19" s="39"/>
      <c r="N19" s="39"/>
      <c r="O19" s="40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2:29" ht="12.75" x14ac:dyDescent="0.2">
      <c r="B20" s="37">
        <v>1310101010104</v>
      </c>
      <c r="C20" s="38" t="s">
        <v>33</v>
      </c>
      <c r="D20" s="41"/>
      <c r="E20" s="39">
        <v>476781000</v>
      </c>
      <c r="F20" s="39"/>
      <c r="G20" s="39"/>
      <c r="H20" s="39"/>
      <c r="I20" s="39"/>
      <c r="J20" s="39"/>
      <c r="K20" s="40"/>
      <c r="L20" s="39"/>
      <c r="M20" s="39"/>
      <c r="N20" s="39"/>
      <c r="O20" s="40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2:29" ht="25.5" x14ac:dyDescent="0.2">
      <c r="B21" s="37">
        <v>1310101010105</v>
      </c>
      <c r="C21" s="42" t="s">
        <v>34</v>
      </c>
      <c r="D21" s="41"/>
      <c r="E21" s="39">
        <v>240000000</v>
      </c>
      <c r="F21" s="39"/>
      <c r="G21" s="39"/>
      <c r="H21" s="39"/>
      <c r="I21" s="39"/>
      <c r="J21" s="39"/>
      <c r="K21" s="40"/>
      <c r="L21" s="39"/>
      <c r="M21" s="39"/>
      <c r="N21" s="39"/>
      <c r="O21" s="40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2:29" ht="12.75" x14ac:dyDescent="0.2">
      <c r="B22" s="37">
        <v>1310101010106</v>
      </c>
      <c r="C22" s="42" t="s">
        <v>35</v>
      </c>
      <c r="D22" s="38"/>
      <c r="E22" s="39">
        <v>4985000</v>
      </c>
      <c r="F22" s="39"/>
      <c r="G22" s="39"/>
      <c r="H22" s="39"/>
      <c r="I22" s="39"/>
      <c r="J22" s="39"/>
      <c r="K22" s="40"/>
      <c r="L22" s="39"/>
      <c r="M22" s="39"/>
      <c r="N22" s="39"/>
      <c r="O22" s="40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2:29" ht="12.75" x14ac:dyDescent="0.2">
      <c r="B23" s="37">
        <v>1310101010107</v>
      </c>
      <c r="C23" s="42" t="s">
        <v>36</v>
      </c>
      <c r="D23" s="38"/>
      <c r="E23" s="39">
        <v>3228000</v>
      </c>
      <c r="F23" s="43"/>
      <c r="G23" s="39"/>
      <c r="H23" s="39"/>
      <c r="I23" s="39"/>
      <c r="J23" s="39"/>
      <c r="K23" s="40"/>
      <c r="L23" s="39"/>
      <c r="M23" s="39"/>
      <c r="N23" s="39"/>
      <c r="O23" s="40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2:29" ht="12.75" x14ac:dyDescent="0.2">
      <c r="B24" s="37">
        <v>1310101010108</v>
      </c>
      <c r="C24" s="38" t="s">
        <v>37</v>
      </c>
      <c r="D24" s="38"/>
      <c r="E24" s="39">
        <v>152527000</v>
      </c>
      <c r="F24" s="39"/>
      <c r="G24" s="39"/>
      <c r="H24" s="39"/>
      <c r="I24" s="39"/>
      <c r="J24" s="39"/>
      <c r="K24" s="40"/>
      <c r="L24" s="39"/>
      <c r="M24" s="39"/>
      <c r="N24" s="39"/>
      <c r="O24" s="40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2:29" ht="12.75" x14ac:dyDescent="0.2">
      <c r="B25" s="37">
        <v>1310101010110</v>
      </c>
      <c r="C25" s="38" t="s">
        <v>38</v>
      </c>
      <c r="D25" s="38"/>
      <c r="E25" s="39">
        <v>661914000</v>
      </c>
      <c r="F25" s="39"/>
      <c r="G25" s="39">
        <v>24798479</v>
      </c>
      <c r="H25" s="39"/>
      <c r="I25" s="39"/>
      <c r="J25" s="39"/>
      <c r="K25" s="40"/>
      <c r="L25" s="39"/>
      <c r="M25" s="39"/>
      <c r="N25" s="39"/>
      <c r="O25" s="40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2:29" ht="12.75" x14ac:dyDescent="0.2">
      <c r="B26" s="37">
        <v>1310101010111</v>
      </c>
      <c r="C26" s="38" t="s">
        <v>39</v>
      </c>
      <c r="D26" s="38"/>
      <c r="E26" s="39">
        <v>317728000</v>
      </c>
      <c r="F26" s="39"/>
      <c r="G26" s="39"/>
      <c r="H26" s="39"/>
      <c r="I26" s="39"/>
      <c r="J26" s="39"/>
      <c r="K26" s="40"/>
      <c r="L26" s="39"/>
      <c r="M26" s="39"/>
      <c r="N26" s="39"/>
      <c r="O26" s="40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2:29" ht="12.75" x14ac:dyDescent="0.2">
      <c r="B27" s="37"/>
      <c r="C27" s="31" t="s">
        <v>40</v>
      </c>
      <c r="D27" s="31"/>
      <c r="E27" s="32">
        <f>SUM(E28:E30)</f>
        <v>2437614000</v>
      </c>
      <c r="F27" s="32"/>
      <c r="G27" s="32"/>
      <c r="H27" s="32"/>
      <c r="I27" s="32"/>
      <c r="J27" s="32"/>
      <c r="K27" s="28"/>
      <c r="L27" s="32"/>
      <c r="M27" s="32"/>
      <c r="N27" s="32"/>
      <c r="O27" s="28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2:29" ht="12.75" x14ac:dyDescent="0.2">
      <c r="B28" s="37">
        <v>1310101010201</v>
      </c>
      <c r="C28" s="38" t="s">
        <v>41</v>
      </c>
      <c r="D28" s="38"/>
      <c r="E28" s="39">
        <v>173769000</v>
      </c>
      <c r="F28" s="39"/>
      <c r="G28" s="39"/>
      <c r="H28" s="39"/>
      <c r="I28" s="39"/>
      <c r="J28" s="39"/>
      <c r="K28" s="40"/>
      <c r="L28" s="39"/>
      <c r="M28" s="39"/>
      <c r="N28" s="39"/>
      <c r="O28" s="40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2:29" ht="12.75" x14ac:dyDescent="0.2">
      <c r="B29" s="37">
        <v>1310101010202</v>
      </c>
      <c r="C29" s="38" t="s">
        <v>42</v>
      </c>
      <c r="D29" s="38"/>
      <c r="E29" s="39">
        <v>1472230000</v>
      </c>
      <c r="F29" s="39"/>
      <c r="G29" s="39"/>
      <c r="H29" s="39"/>
      <c r="I29" s="39"/>
      <c r="J29" s="39"/>
      <c r="K29" s="40"/>
      <c r="L29" s="39"/>
      <c r="M29" s="39"/>
      <c r="N29" s="39"/>
      <c r="O29" s="40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2:29" ht="12.75" x14ac:dyDescent="0.2">
      <c r="B30" s="37">
        <v>1310101010203</v>
      </c>
      <c r="C30" s="38" t="s">
        <v>43</v>
      </c>
      <c r="D30" s="38"/>
      <c r="E30" s="39">
        <v>791615000</v>
      </c>
      <c r="F30" s="39"/>
      <c r="G30" s="39"/>
      <c r="H30" s="39"/>
      <c r="I30" s="39"/>
      <c r="J30" s="39"/>
      <c r="K30" s="40"/>
      <c r="L30" s="39"/>
      <c r="M30" s="39"/>
      <c r="N30" s="39"/>
      <c r="O30" s="40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2:29" ht="15.75" x14ac:dyDescent="0.25">
      <c r="B31" s="37"/>
      <c r="C31" s="35" t="s">
        <v>44</v>
      </c>
      <c r="D31" s="35"/>
      <c r="E31" s="32">
        <f>+E32+E35+E38+E41+E43+E45+E47</f>
        <v>3182538000</v>
      </c>
      <c r="F31" s="32"/>
      <c r="G31" s="32"/>
      <c r="H31" s="32"/>
      <c r="I31" s="32"/>
      <c r="J31" s="32"/>
      <c r="K31" s="28"/>
      <c r="L31" s="32"/>
      <c r="M31" s="32"/>
      <c r="N31" s="32"/>
      <c r="O31" s="28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2:29" ht="12.75" x14ac:dyDescent="0.2">
      <c r="B32" s="37"/>
      <c r="C32" s="38" t="s">
        <v>45</v>
      </c>
      <c r="D32" s="38"/>
      <c r="E32" s="32">
        <f>+E33+E34</f>
        <v>889394000</v>
      </c>
      <c r="F32" s="32"/>
      <c r="G32" s="32"/>
      <c r="H32" s="32"/>
      <c r="I32" s="32"/>
      <c r="J32" s="32"/>
      <c r="K32" s="28"/>
      <c r="L32" s="32"/>
      <c r="M32" s="32"/>
      <c r="N32" s="32"/>
      <c r="O32" s="28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2:29" ht="12.75" x14ac:dyDescent="0.2">
      <c r="B33" s="37">
        <v>1310101020101</v>
      </c>
      <c r="C33" s="38" t="s">
        <v>46</v>
      </c>
      <c r="D33" s="38"/>
      <c r="E33" s="39">
        <v>621003000</v>
      </c>
      <c r="F33" s="39"/>
      <c r="G33" s="39"/>
      <c r="H33" s="39"/>
      <c r="I33" s="39"/>
      <c r="J33" s="39"/>
      <c r="K33" s="40"/>
      <c r="L33" s="39"/>
      <c r="M33" s="39"/>
      <c r="N33" s="39"/>
      <c r="O33" s="40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2:29" ht="12.75" x14ac:dyDescent="0.2">
      <c r="B34" s="37">
        <v>1310101020102</v>
      </c>
      <c r="C34" s="38" t="s">
        <v>47</v>
      </c>
      <c r="D34" s="38"/>
      <c r="E34" s="39">
        <v>268391000</v>
      </c>
      <c r="F34" s="39"/>
      <c r="G34" s="39"/>
      <c r="H34" s="39"/>
      <c r="I34" s="39"/>
      <c r="J34" s="39"/>
      <c r="K34" s="40"/>
      <c r="L34" s="39"/>
      <c r="M34" s="39"/>
      <c r="N34" s="39"/>
      <c r="O34" s="40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2:29" ht="12.75" x14ac:dyDescent="0.2">
      <c r="B35" s="37"/>
      <c r="C35" s="38" t="s">
        <v>48</v>
      </c>
      <c r="D35" s="38"/>
      <c r="E35" s="32">
        <f>+E36+E37</f>
        <v>629978000</v>
      </c>
      <c r="F35" s="32"/>
      <c r="G35" s="32"/>
      <c r="H35" s="32"/>
      <c r="I35" s="32"/>
      <c r="J35" s="32"/>
      <c r="K35" s="28"/>
      <c r="L35" s="32"/>
      <c r="M35" s="32"/>
      <c r="N35" s="32"/>
      <c r="O35" s="28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2:29" ht="12.75" x14ac:dyDescent="0.2">
      <c r="B36" s="37">
        <v>1310101020201</v>
      </c>
      <c r="C36" s="38" t="s">
        <v>49</v>
      </c>
      <c r="D36" s="38"/>
      <c r="E36" s="39">
        <v>22234000</v>
      </c>
      <c r="F36" s="39"/>
      <c r="G36" s="39"/>
      <c r="H36" s="39"/>
      <c r="I36" s="39"/>
      <c r="J36" s="39"/>
      <c r="K36" s="40"/>
      <c r="L36" s="39"/>
      <c r="M36" s="39"/>
      <c r="N36" s="39"/>
      <c r="O36" s="40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2:29" ht="12.75" x14ac:dyDescent="0.2">
      <c r="B37" s="37">
        <v>1310101020202</v>
      </c>
      <c r="C37" s="38" t="s">
        <v>50</v>
      </c>
      <c r="D37" s="38"/>
      <c r="E37" s="39">
        <v>607744000</v>
      </c>
      <c r="F37" s="39"/>
      <c r="G37" s="39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2:29" ht="12.75" x14ac:dyDescent="0.2">
      <c r="B38" s="37"/>
      <c r="C38" s="38" t="s">
        <v>51</v>
      </c>
      <c r="D38" s="38"/>
      <c r="E38" s="32">
        <f>+E39+E40</f>
        <v>857289000</v>
      </c>
      <c r="F38" s="32"/>
      <c r="G38" s="32"/>
      <c r="H38" s="32"/>
      <c r="I38" s="32"/>
      <c r="J38" s="32"/>
      <c r="K38" s="28"/>
      <c r="L38" s="32"/>
      <c r="M38" s="32"/>
      <c r="N38" s="32"/>
      <c r="O38" s="28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2:29" ht="12.75" x14ac:dyDescent="0.2">
      <c r="B39" s="37">
        <v>1310101020301</v>
      </c>
      <c r="C39" s="38" t="s">
        <v>52</v>
      </c>
      <c r="D39" s="38"/>
      <c r="E39" s="39">
        <v>690669000</v>
      </c>
      <c r="F39" s="39"/>
      <c r="G39" s="39"/>
      <c r="H39" s="39"/>
      <c r="I39" s="39"/>
      <c r="J39" s="39"/>
      <c r="K39" s="40"/>
      <c r="L39" s="39"/>
      <c r="M39" s="39"/>
      <c r="N39" s="39"/>
      <c r="O39" s="40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2:29" ht="12.75" x14ac:dyDescent="0.2">
      <c r="B40" s="37">
        <v>1310101020302</v>
      </c>
      <c r="C40" s="38" t="s">
        <v>53</v>
      </c>
      <c r="D40" s="38"/>
      <c r="E40" s="39">
        <v>166620000</v>
      </c>
      <c r="F40" s="39"/>
      <c r="G40" s="39"/>
      <c r="H40" s="39"/>
      <c r="I40" s="39"/>
      <c r="J40" s="39"/>
      <c r="K40" s="40"/>
      <c r="L40" s="39"/>
      <c r="M40" s="39"/>
      <c r="N40" s="39"/>
      <c r="O40" s="40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2:29" ht="12.75" x14ac:dyDescent="0.2">
      <c r="B41" s="37"/>
      <c r="C41" s="38" t="s">
        <v>54</v>
      </c>
      <c r="D41" s="38"/>
      <c r="E41" s="32">
        <f>+E42</f>
        <v>340970000</v>
      </c>
      <c r="F41" s="32"/>
      <c r="G41" s="32"/>
      <c r="H41" s="32"/>
      <c r="I41" s="32"/>
      <c r="J41" s="32"/>
      <c r="K41" s="28"/>
      <c r="L41" s="32"/>
      <c r="M41" s="32"/>
      <c r="N41" s="32"/>
      <c r="O41" s="28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2:29" ht="15" customHeight="1" x14ac:dyDescent="0.2">
      <c r="B42" s="37">
        <v>1310101020401</v>
      </c>
      <c r="C42" s="38" t="s">
        <v>55</v>
      </c>
      <c r="D42" s="38"/>
      <c r="E42" s="39">
        <v>340970000</v>
      </c>
      <c r="F42" s="39"/>
      <c r="G42" s="39"/>
      <c r="H42" s="39"/>
      <c r="I42" s="39"/>
      <c r="J42" s="39"/>
      <c r="K42" s="40"/>
      <c r="L42" s="39"/>
      <c r="M42" s="39"/>
      <c r="N42" s="39"/>
      <c r="O42" s="40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2:29" ht="12" customHeight="1" x14ac:dyDescent="0.2">
      <c r="B43" s="37"/>
      <c r="C43" s="42" t="s">
        <v>56</v>
      </c>
      <c r="D43" s="38"/>
      <c r="E43" s="32">
        <f>+E44</f>
        <v>38687000</v>
      </c>
      <c r="F43" s="32"/>
      <c r="G43" s="32"/>
      <c r="H43" s="32"/>
      <c r="I43" s="32"/>
      <c r="J43" s="32"/>
      <c r="K43" s="28"/>
      <c r="L43" s="32"/>
      <c r="M43" s="32"/>
      <c r="N43" s="32"/>
      <c r="O43" s="28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2:29" ht="25.5" x14ac:dyDescent="0.2">
      <c r="B44" s="37">
        <v>1310101020501</v>
      </c>
      <c r="C44" s="42" t="s">
        <v>57</v>
      </c>
      <c r="D44" s="38"/>
      <c r="E44" s="39">
        <v>38687000</v>
      </c>
      <c r="F44" s="39"/>
      <c r="G44" s="39"/>
      <c r="H44" s="39"/>
      <c r="I44" s="39"/>
      <c r="J44" s="39"/>
      <c r="K44" s="40"/>
      <c r="L44" s="39"/>
      <c r="M44" s="39"/>
      <c r="N44" s="39"/>
      <c r="O44" s="40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2:29" ht="12.75" x14ac:dyDescent="0.2">
      <c r="B45" s="37"/>
      <c r="C45" s="42" t="s">
        <v>58</v>
      </c>
      <c r="D45" s="38"/>
      <c r="E45" s="32">
        <f>+E46</f>
        <v>255733000</v>
      </c>
      <c r="F45" s="32"/>
      <c r="G45" s="32"/>
      <c r="H45" s="32"/>
      <c r="I45" s="32"/>
      <c r="J45" s="32"/>
      <c r="K45" s="28"/>
      <c r="L45" s="32"/>
      <c r="M45" s="32"/>
      <c r="N45" s="32"/>
      <c r="O45" s="28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2:29" ht="12.75" x14ac:dyDescent="0.2">
      <c r="B46" s="37">
        <v>1310101020601</v>
      </c>
      <c r="C46" s="42" t="s">
        <v>59</v>
      </c>
      <c r="D46" s="38"/>
      <c r="E46" s="39">
        <v>255733000</v>
      </c>
      <c r="F46" s="39"/>
      <c r="G46" s="39"/>
      <c r="H46" s="39"/>
      <c r="I46" s="39"/>
      <c r="J46" s="39"/>
      <c r="K46" s="40"/>
      <c r="L46" s="39"/>
      <c r="M46" s="39"/>
      <c r="N46" s="39"/>
      <c r="O46" s="40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2:29" ht="12.75" x14ac:dyDescent="0.2">
      <c r="B47" s="37"/>
      <c r="C47" s="42" t="s">
        <v>60</v>
      </c>
      <c r="D47" s="38"/>
      <c r="E47" s="32">
        <f>+E48</f>
        <v>170487000</v>
      </c>
      <c r="F47" s="32"/>
      <c r="G47" s="32"/>
      <c r="H47" s="32"/>
      <c r="I47" s="32"/>
      <c r="J47" s="32"/>
      <c r="K47" s="28"/>
      <c r="L47" s="32"/>
      <c r="M47" s="32"/>
      <c r="N47" s="32"/>
      <c r="O47" s="28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2:29" ht="12.75" x14ac:dyDescent="0.2">
      <c r="B48" s="37">
        <v>1310101020701</v>
      </c>
      <c r="C48" s="42" t="s">
        <v>61</v>
      </c>
      <c r="D48" s="38"/>
      <c r="E48" s="39">
        <v>170487000</v>
      </c>
      <c r="F48" s="39"/>
      <c r="G48" s="39"/>
      <c r="H48" s="39"/>
      <c r="I48" s="39"/>
      <c r="J48" s="39"/>
      <c r="K48" s="40"/>
      <c r="L48" s="39"/>
      <c r="M48" s="39"/>
      <c r="N48" s="39"/>
      <c r="O48" s="40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  <row r="49" spans="2:29" ht="31.5" x14ac:dyDescent="0.25">
      <c r="B49" s="37"/>
      <c r="C49" s="44" t="s">
        <v>62</v>
      </c>
      <c r="D49" s="35"/>
      <c r="E49" s="32">
        <f>+E50+E51</f>
        <v>25254000</v>
      </c>
      <c r="F49" s="32"/>
      <c r="G49" s="32"/>
      <c r="H49" s="32"/>
      <c r="I49" s="32"/>
      <c r="J49" s="32"/>
      <c r="K49" s="28"/>
      <c r="L49" s="32"/>
      <c r="M49" s="32"/>
      <c r="N49" s="32"/>
      <c r="O49" s="28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2:29" ht="12.75" x14ac:dyDescent="0.2">
      <c r="B50" s="37">
        <v>13101010301</v>
      </c>
      <c r="C50" s="42" t="s">
        <v>63</v>
      </c>
      <c r="D50" s="38"/>
      <c r="E50" s="40">
        <v>0</v>
      </c>
      <c r="F50" s="39">
        <v>24798479</v>
      </c>
      <c r="G50" s="40"/>
      <c r="H50" s="40"/>
      <c r="I50" s="40"/>
      <c r="J50" s="39"/>
      <c r="K50" s="40"/>
      <c r="L50" s="39"/>
      <c r="M50" s="39"/>
      <c r="N50" s="39"/>
      <c r="O50" s="40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2:29" ht="12.75" x14ac:dyDescent="0.2">
      <c r="B51" s="37">
        <v>13101010302</v>
      </c>
      <c r="C51" s="42" t="s">
        <v>64</v>
      </c>
      <c r="D51" s="38"/>
      <c r="E51" s="39">
        <v>25254000</v>
      </c>
      <c r="F51" s="39"/>
      <c r="G51" s="39"/>
      <c r="H51" s="39"/>
      <c r="I51" s="39"/>
      <c r="J51" s="39"/>
      <c r="K51" s="40"/>
      <c r="L51" s="39"/>
      <c r="M51" s="39"/>
      <c r="N51" s="39"/>
      <c r="O51" s="40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2:29" ht="36" x14ac:dyDescent="0.25">
      <c r="B52" s="37"/>
      <c r="C52" s="45" t="s">
        <v>65</v>
      </c>
      <c r="D52" s="46"/>
      <c r="E52" s="27">
        <f>+E53+E58</f>
        <v>4583751000</v>
      </c>
      <c r="F52" s="27"/>
      <c r="G52" s="27"/>
      <c r="H52" s="27"/>
      <c r="I52" s="27"/>
      <c r="J52" s="27"/>
      <c r="K52" s="28"/>
      <c r="L52" s="27"/>
      <c r="M52" s="27"/>
      <c r="N52" s="27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ht="15" x14ac:dyDescent="0.25">
      <c r="B53" s="37"/>
      <c r="C53" s="47" t="s">
        <v>66</v>
      </c>
      <c r="D53" s="48"/>
      <c r="E53" s="27">
        <f>+E54</f>
        <v>11375000</v>
      </c>
      <c r="F53" s="27"/>
      <c r="G53" s="27"/>
      <c r="H53" s="27"/>
      <c r="I53" s="27"/>
      <c r="J53" s="27"/>
      <c r="K53" s="28"/>
      <c r="L53" s="27"/>
      <c r="M53" s="27"/>
      <c r="N53" s="27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ht="15.75" x14ac:dyDescent="0.25">
      <c r="B54" s="37"/>
      <c r="C54" s="49" t="s">
        <v>67</v>
      </c>
      <c r="D54" s="50"/>
      <c r="E54" s="27">
        <f>+E55</f>
        <v>11375000</v>
      </c>
      <c r="F54" s="27"/>
      <c r="G54" s="27"/>
      <c r="H54" s="27"/>
      <c r="I54" s="27"/>
      <c r="J54" s="27"/>
      <c r="K54" s="28"/>
      <c r="L54" s="27"/>
      <c r="M54" s="27"/>
      <c r="N54" s="27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ht="12.75" x14ac:dyDescent="0.2">
      <c r="B55" s="37"/>
      <c r="C55" s="51" t="s">
        <v>68</v>
      </c>
      <c r="D55" s="31"/>
      <c r="E55" s="27">
        <f>+E56+E57</f>
        <v>11375000</v>
      </c>
      <c r="F55" s="27"/>
      <c r="G55" s="27"/>
      <c r="H55" s="27"/>
      <c r="I55" s="27"/>
      <c r="J55" s="27"/>
      <c r="K55" s="28"/>
      <c r="L55" s="27"/>
      <c r="M55" s="27"/>
      <c r="N55" s="27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ht="12.75" x14ac:dyDescent="0.2">
      <c r="B56" s="37">
        <v>1310201010105</v>
      </c>
      <c r="C56" s="52" t="s">
        <v>69</v>
      </c>
      <c r="D56" s="53"/>
      <c r="E56" s="54">
        <v>2974000</v>
      </c>
      <c r="F56" s="54"/>
      <c r="G56" s="54"/>
      <c r="H56" s="54"/>
      <c r="I56" s="54"/>
      <c r="J56" s="27"/>
      <c r="K56" s="40"/>
      <c r="L56" s="27"/>
      <c r="M56" s="27"/>
      <c r="N56" s="27"/>
      <c r="O56" s="40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ht="12.75" x14ac:dyDescent="0.2">
      <c r="B57" s="37">
        <v>1310201010106</v>
      </c>
      <c r="C57" s="52" t="s">
        <v>70</v>
      </c>
      <c r="D57" s="55"/>
      <c r="E57" s="56">
        <v>8401000</v>
      </c>
      <c r="F57" s="56"/>
      <c r="G57" s="56"/>
      <c r="H57" s="56"/>
      <c r="I57" s="56"/>
      <c r="J57" s="27"/>
      <c r="K57" s="40"/>
      <c r="L57" s="27"/>
      <c r="M57" s="27"/>
      <c r="N57" s="27"/>
      <c r="O57" s="40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ht="36" x14ac:dyDescent="0.25">
      <c r="B58" s="37"/>
      <c r="C58" s="45" t="s">
        <v>71</v>
      </c>
      <c r="D58" s="26"/>
      <c r="E58" s="27">
        <f>+E59+E72</f>
        <v>4572376000</v>
      </c>
      <c r="F58" s="27"/>
      <c r="G58" s="27"/>
      <c r="H58" s="27"/>
      <c r="I58" s="27"/>
      <c r="J58" s="27"/>
      <c r="K58" s="28"/>
      <c r="L58" s="27"/>
      <c r="M58" s="27"/>
      <c r="N58" s="27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ht="15.75" x14ac:dyDescent="0.25">
      <c r="B59" s="37"/>
      <c r="C59" s="49" t="s">
        <v>72</v>
      </c>
      <c r="D59" s="50"/>
      <c r="E59" s="27">
        <f>+E60+E62+E69</f>
        <v>95862000</v>
      </c>
      <c r="F59" s="27"/>
      <c r="G59" s="27"/>
      <c r="H59" s="27"/>
      <c r="I59" s="27"/>
      <c r="J59" s="27"/>
      <c r="K59" s="28"/>
      <c r="L59" s="27"/>
      <c r="M59" s="27"/>
      <c r="N59" s="27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ht="25.5" x14ac:dyDescent="0.2">
      <c r="B60" s="37"/>
      <c r="C60" s="51" t="s">
        <v>73</v>
      </c>
      <c r="D60" s="31"/>
      <c r="E60" s="57">
        <f>+E61</f>
        <v>3183000</v>
      </c>
      <c r="F60" s="57"/>
      <c r="G60" s="57"/>
      <c r="H60" s="57"/>
      <c r="I60" s="57"/>
      <c r="J60" s="57"/>
      <c r="K60" s="28"/>
      <c r="L60" s="57"/>
      <c r="M60" s="57"/>
      <c r="N60" s="57"/>
      <c r="O60" s="28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</row>
    <row r="61" spans="2:29" ht="12.75" x14ac:dyDescent="0.2">
      <c r="B61" s="37">
        <v>1310202010106</v>
      </c>
      <c r="C61" s="42" t="s">
        <v>74</v>
      </c>
      <c r="D61" s="38"/>
      <c r="E61" s="58">
        <v>3183000</v>
      </c>
      <c r="F61" s="58"/>
      <c r="G61" s="58"/>
      <c r="H61" s="58"/>
      <c r="I61" s="58"/>
      <c r="J61" s="58"/>
      <c r="K61" s="40"/>
      <c r="L61" s="58"/>
      <c r="M61" s="58"/>
      <c r="N61" s="58"/>
      <c r="O61" s="40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 spans="2:29" ht="25.5" x14ac:dyDescent="0.2">
      <c r="B62" s="37"/>
      <c r="C62" s="51" t="s">
        <v>75</v>
      </c>
      <c r="D62" s="31"/>
      <c r="E62" s="57">
        <f>+E63+E64+E65+E66+E67+E68</f>
        <v>82794000</v>
      </c>
      <c r="F62" s="57"/>
      <c r="G62" s="57"/>
      <c r="H62" s="57"/>
      <c r="I62" s="57"/>
      <c r="J62" s="57"/>
      <c r="K62" s="28"/>
      <c r="L62" s="57"/>
      <c r="M62" s="57"/>
      <c r="N62" s="57"/>
      <c r="O62" s="28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</row>
    <row r="63" spans="2:29" ht="12.75" x14ac:dyDescent="0.2">
      <c r="B63" s="37">
        <v>1310202010201</v>
      </c>
      <c r="C63" s="42" t="s">
        <v>76</v>
      </c>
      <c r="D63" s="38"/>
      <c r="E63" s="58">
        <v>536000</v>
      </c>
      <c r="F63" s="58"/>
      <c r="G63" s="58"/>
      <c r="H63" s="58"/>
      <c r="I63" s="58"/>
      <c r="J63" s="58"/>
      <c r="K63" s="40"/>
      <c r="L63" s="58"/>
      <c r="M63" s="58"/>
      <c r="N63" s="58"/>
      <c r="O63" s="40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</row>
    <row r="64" spans="2:29" ht="25.5" x14ac:dyDescent="0.2">
      <c r="B64" s="37">
        <v>1310202010202</v>
      </c>
      <c r="C64" s="42" t="s">
        <v>77</v>
      </c>
      <c r="D64" s="38"/>
      <c r="E64" s="58">
        <v>14859000</v>
      </c>
      <c r="F64" s="58"/>
      <c r="G64" s="58"/>
      <c r="H64" s="58"/>
      <c r="I64" s="58"/>
      <c r="J64" s="58"/>
      <c r="K64" s="40"/>
      <c r="L64" s="58"/>
      <c r="M64" s="58"/>
      <c r="N64" s="58"/>
      <c r="O64" s="40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2:29" ht="25.5" x14ac:dyDescent="0.2">
      <c r="B65" s="37">
        <v>1310202010203</v>
      </c>
      <c r="C65" s="42" t="s">
        <v>78</v>
      </c>
      <c r="D65" s="46"/>
      <c r="E65" s="58">
        <v>55620000</v>
      </c>
      <c r="F65" s="58"/>
      <c r="G65" s="58"/>
      <c r="H65" s="58"/>
      <c r="I65" s="58"/>
      <c r="J65" s="58"/>
      <c r="K65" s="40"/>
      <c r="L65" s="58"/>
      <c r="M65" s="58"/>
      <c r="N65" s="58"/>
      <c r="O65" s="40"/>
      <c r="P65" s="58"/>
      <c r="Q65" s="58"/>
      <c r="R65" s="58"/>
      <c r="S65" s="58"/>
      <c r="T65" s="58"/>
      <c r="U65" s="58"/>
      <c r="V65" s="58"/>
      <c r="W65" s="40"/>
      <c r="X65" s="58"/>
      <c r="Y65" s="58"/>
      <c r="Z65" s="58"/>
      <c r="AA65" s="58"/>
      <c r="AB65" s="58"/>
      <c r="AC65" s="58"/>
    </row>
    <row r="66" spans="2:29" ht="25.5" x14ac:dyDescent="0.2">
      <c r="B66" s="37">
        <v>1310202010205</v>
      </c>
      <c r="C66" s="42" t="s">
        <v>79</v>
      </c>
      <c r="D66" s="38"/>
      <c r="E66" s="58">
        <v>5909000</v>
      </c>
      <c r="F66" s="58"/>
      <c r="G66" s="58"/>
      <c r="H66" s="58"/>
      <c r="I66" s="58"/>
      <c r="J66" s="58"/>
      <c r="K66" s="40"/>
      <c r="L66" s="58"/>
      <c r="M66" s="58"/>
      <c r="N66" s="58"/>
      <c r="O66" s="40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</row>
    <row r="67" spans="2:29" ht="12.75" x14ac:dyDescent="0.2">
      <c r="B67" s="37">
        <v>1310202010206</v>
      </c>
      <c r="C67" s="42" t="s">
        <v>80</v>
      </c>
      <c r="D67" s="38"/>
      <c r="E67" s="58">
        <v>4526000</v>
      </c>
      <c r="F67" s="58"/>
      <c r="G67" s="58"/>
      <c r="H67" s="58"/>
      <c r="I67" s="58"/>
      <c r="J67" s="58"/>
      <c r="K67" s="40"/>
      <c r="L67" s="58"/>
      <c r="M67" s="58"/>
      <c r="N67" s="58"/>
      <c r="O67" s="40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  <row r="68" spans="2:29" ht="12.75" x14ac:dyDescent="0.2">
      <c r="B68" s="37">
        <v>1310202010208</v>
      </c>
      <c r="C68" s="42" t="s">
        <v>81</v>
      </c>
      <c r="D68" s="38"/>
      <c r="E68" s="58">
        <v>1344000</v>
      </c>
      <c r="F68" s="58"/>
      <c r="G68" s="58"/>
      <c r="H68" s="58"/>
      <c r="I68" s="58"/>
      <c r="J68" s="58"/>
      <c r="K68" s="40"/>
      <c r="L68" s="58"/>
      <c r="M68" s="58"/>
      <c r="N68" s="58"/>
      <c r="O68" s="40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</row>
    <row r="69" spans="2:29" ht="12.75" x14ac:dyDescent="0.2">
      <c r="B69" s="37"/>
      <c r="C69" s="51" t="s">
        <v>82</v>
      </c>
      <c r="E69" s="57">
        <f>+E70+E71</f>
        <v>9885000</v>
      </c>
      <c r="F69" s="57"/>
      <c r="G69" s="57"/>
      <c r="H69" s="57"/>
      <c r="I69" s="57"/>
      <c r="J69" s="57"/>
      <c r="K69" s="28"/>
      <c r="L69" s="57"/>
      <c r="M69" s="57"/>
      <c r="N69" s="57"/>
      <c r="O69" s="28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</row>
    <row r="70" spans="2:29" ht="12.75" x14ac:dyDescent="0.2">
      <c r="B70" s="37">
        <v>1310202010301</v>
      </c>
      <c r="C70" s="59" t="s">
        <v>83</v>
      </c>
      <c r="D70" s="31"/>
      <c r="E70" s="58">
        <v>418000</v>
      </c>
      <c r="F70" s="58"/>
      <c r="G70" s="58"/>
      <c r="H70" s="58"/>
      <c r="I70" s="58"/>
      <c r="J70" s="58"/>
      <c r="K70" s="40"/>
      <c r="L70" s="58"/>
      <c r="M70" s="58"/>
      <c r="N70" s="58"/>
      <c r="O70" s="40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</row>
    <row r="71" spans="2:29" ht="25.5" x14ac:dyDescent="0.2">
      <c r="B71" s="37">
        <v>1310202010302</v>
      </c>
      <c r="C71" s="42" t="s">
        <v>84</v>
      </c>
      <c r="D71" s="55"/>
      <c r="E71" s="58">
        <v>9467000</v>
      </c>
      <c r="F71" s="58"/>
      <c r="G71" s="58"/>
      <c r="H71" s="58"/>
      <c r="I71" s="58"/>
      <c r="J71" s="58"/>
      <c r="K71" s="40"/>
      <c r="L71" s="58"/>
      <c r="M71" s="58"/>
      <c r="N71" s="58"/>
      <c r="O71" s="40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</row>
    <row r="72" spans="2:29" ht="15.75" x14ac:dyDescent="0.25">
      <c r="B72" s="37"/>
      <c r="C72" s="49" t="s">
        <v>85</v>
      </c>
      <c r="D72" s="38"/>
      <c r="E72" s="32">
        <f>+E73+E76+E88+E104+E109+E110+E111</f>
        <v>4476514000</v>
      </c>
      <c r="F72" s="32"/>
      <c r="G72" s="32"/>
      <c r="H72" s="32"/>
      <c r="I72" s="32"/>
      <c r="J72" s="32"/>
      <c r="K72" s="28"/>
      <c r="L72" s="32"/>
      <c r="M72" s="32"/>
      <c r="N72" s="32"/>
      <c r="O72" s="28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2:29" ht="64.5" x14ac:dyDescent="0.25">
      <c r="B73" s="37" t="s">
        <v>86</v>
      </c>
      <c r="C73" s="51" t="s">
        <v>87</v>
      </c>
      <c r="D73" s="50"/>
      <c r="E73" s="32">
        <f>+E74</f>
        <v>74160000</v>
      </c>
      <c r="F73" s="32"/>
      <c r="G73" s="32"/>
      <c r="H73" s="32"/>
      <c r="I73" s="32"/>
      <c r="J73" s="39"/>
      <c r="K73" s="28"/>
      <c r="L73" s="39"/>
      <c r="M73" s="39"/>
      <c r="N73" s="39"/>
      <c r="O73" s="28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2:29" ht="12.75" x14ac:dyDescent="0.2">
      <c r="B74" s="37"/>
      <c r="C74" s="42" t="s">
        <v>88</v>
      </c>
      <c r="D74" s="31"/>
      <c r="E74" s="32">
        <f>+E75</f>
        <v>74160000</v>
      </c>
      <c r="F74" s="32"/>
      <c r="G74" s="32"/>
      <c r="H74" s="32"/>
      <c r="I74" s="32"/>
      <c r="J74" s="39"/>
      <c r="K74" s="28"/>
      <c r="L74" s="39"/>
      <c r="M74" s="39"/>
      <c r="N74" s="39"/>
      <c r="O74" s="28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2:29" ht="12.75" x14ac:dyDescent="0.2">
      <c r="B75" s="37">
        <v>131020202010601</v>
      </c>
      <c r="C75" s="42" t="s">
        <v>89</v>
      </c>
      <c r="D75" s="38"/>
      <c r="E75" s="39">
        <v>74160000</v>
      </c>
      <c r="F75" s="39"/>
      <c r="G75" s="39"/>
      <c r="H75" s="39"/>
      <c r="I75" s="39"/>
      <c r="J75" s="32"/>
      <c r="K75" s="40"/>
      <c r="L75" s="32"/>
      <c r="M75" s="32"/>
      <c r="N75" s="32"/>
      <c r="O75" s="40"/>
      <c r="P75" s="32"/>
      <c r="Q75" s="32"/>
      <c r="R75" s="32"/>
      <c r="S75" s="32"/>
      <c r="T75" s="32"/>
      <c r="U75" s="32"/>
      <c r="V75" s="32"/>
      <c r="W75" s="40"/>
      <c r="X75" s="32"/>
      <c r="Y75" s="32"/>
      <c r="Z75" s="32"/>
      <c r="AA75" s="32"/>
      <c r="AB75" s="32"/>
      <c r="AC75" s="32"/>
    </row>
    <row r="76" spans="2:29" ht="25.5" x14ac:dyDescent="0.2">
      <c r="B76" s="37"/>
      <c r="C76" s="51" t="s">
        <v>90</v>
      </c>
      <c r="D76" s="38"/>
      <c r="E76" s="32">
        <f>+E77+E84+E86</f>
        <v>2186325000</v>
      </c>
      <c r="F76" s="32"/>
      <c r="G76" s="32"/>
      <c r="H76" s="32"/>
      <c r="I76" s="32"/>
      <c r="J76" s="32"/>
      <c r="K76" s="28"/>
      <c r="L76" s="32"/>
      <c r="M76" s="32"/>
      <c r="N76" s="32"/>
      <c r="O76" s="28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2:29" ht="15" customHeight="1" x14ac:dyDescent="0.2">
      <c r="B77" s="37"/>
      <c r="C77" s="51" t="s">
        <v>91</v>
      </c>
      <c r="D77" s="31"/>
      <c r="E77" s="39">
        <f>+E78+E79+E80+E81+E82+E83</f>
        <v>107500000</v>
      </c>
      <c r="F77" s="39"/>
      <c r="G77" s="39"/>
      <c r="H77" s="39"/>
      <c r="I77" s="39"/>
      <c r="J77" s="39"/>
      <c r="K77" s="40"/>
      <c r="L77" s="39"/>
      <c r="M77" s="39"/>
      <c r="N77" s="39"/>
      <c r="O77" s="40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2:29" ht="12.75" x14ac:dyDescent="0.2">
      <c r="B78" s="37">
        <v>131020202020107</v>
      </c>
      <c r="C78" s="42" t="s">
        <v>92</v>
      </c>
      <c r="D78" s="31"/>
      <c r="E78" s="39">
        <v>33141000</v>
      </c>
      <c r="F78" s="39"/>
      <c r="G78" s="39"/>
      <c r="H78" s="39"/>
      <c r="I78" s="39"/>
      <c r="J78" s="39"/>
      <c r="K78" s="40"/>
      <c r="L78" s="39"/>
      <c r="M78" s="39"/>
      <c r="N78" s="39"/>
      <c r="O78" s="40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2:29" ht="25.5" x14ac:dyDescent="0.2">
      <c r="B79" s="37">
        <v>131020202020108</v>
      </c>
      <c r="C79" s="42" t="s">
        <v>93</v>
      </c>
      <c r="D79" s="38"/>
      <c r="E79" s="39">
        <v>43676000</v>
      </c>
      <c r="F79" s="39"/>
      <c r="G79" s="39"/>
      <c r="H79" s="39"/>
      <c r="I79" s="39"/>
      <c r="J79" s="39"/>
      <c r="K79" s="40"/>
      <c r="L79" s="39"/>
      <c r="M79" s="39"/>
      <c r="N79" s="39"/>
      <c r="O79" s="40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2:29" ht="25.5" x14ac:dyDescent="0.2">
      <c r="B80" s="37">
        <v>131020202020109</v>
      </c>
      <c r="C80" s="42" t="s">
        <v>94</v>
      </c>
      <c r="D80" s="38"/>
      <c r="E80" s="39">
        <v>20339000</v>
      </c>
      <c r="F80" s="39"/>
      <c r="G80" s="39"/>
      <c r="H80" s="39"/>
      <c r="I80" s="39"/>
      <c r="J80" s="39"/>
      <c r="K80" s="40"/>
      <c r="L80" s="39"/>
      <c r="M80" s="39"/>
      <c r="N80" s="39"/>
      <c r="O80" s="4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2:29" ht="25.5" x14ac:dyDescent="0.2">
      <c r="B81" s="37">
        <v>131020202020110</v>
      </c>
      <c r="C81" s="42" t="s">
        <v>95</v>
      </c>
      <c r="D81" s="38"/>
      <c r="E81" s="39">
        <v>6251000</v>
      </c>
      <c r="F81" s="39"/>
      <c r="G81" s="39"/>
      <c r="H81" s="39"/>
      <c r="I81" s="39"/>
      <c r="J81" s="39"/>
      <c r="K81" s="40"/>
      <c r="L81" s="39"/>
      <c r="M81" s="39"/>
      <c r="N81" s="39"/>
      <c r="O81" s="40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2:29" ht="25.5" x14ac:dyDescent="0.2">
      <c r="B82" s="37">
        <v>131020202020111</v>
      </c>
      <c r="C82" s="42" t="s">
        <v>96</v>
      </c>
      <c r="D82" s="38"/>
      <c r="E82" s="39">
        <v>350000</v>
      </c>
      <c r="F82" s="39"/>
      <c r="G82" s="39"/>
      <c r="H82" s="39"/>
      <c r="I82" s="39"/>
      <c r="J82" s="39"/>
      <c r="K82" s="40"/>
      <c r="L82" s="39"/>
      <c r="M82" s="39"/>
      <c r="N82" s="39"/>
      <c r="O82" s="40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2:29" ht="25.5" x14ac:dyDescent="0.2">
      <c r="B83" s="37">
        <v>131020202020112</v>
      </c>
      <c r="C83" s="42" t="s">
        <v>97</v>
      </c>
      <c r="D83" s="38"/>
      <c r="E83" s="39">
        <v>3743000</v>
      </c>
      <c r="F83" s="39"/>
      <c r="G83" s="39"/>
      <c r="H83" s="39"/>
      <c r="I83" s="39"/>
      <c r="J83" s="32"/>
      <c r="K83" s="40"/>
      <c r="L83" s="32"/>
      <c r="M83" s="32"/>
      <c r="N83" s="32"/>
      <c r="O83" s="40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2:29" ht="12.75" x14ac:dyDescent="0.2">
      <c r="B84" s="37"/>
      <c r="C84" s="51" t="s">
        <v>98</v>
      </c>
      <c r="D84" s="38"/>
      <c r="E84" s="32">
        <f>+E85</f>
        <v>1448968000</v>
      </c>
      <c r="F84" s="32"/>
      <c r="G84" s="32"/>
      <c r="H84" s="32"/>
      <c r="I84" s="32"/>
      <c r="J84" s="39"/>
      <c r="K84" s="28"/>
      <c r="L84" s="39"/>
      <c r="M84" s="39"/>
      <c r="N84" s="39"/>
      <c r="O84" s="28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2:29" ht="38.25" x14ac:dyDescent="0.2">
      <c r="B85" s="37">
        <v>131020202020201</v>
      </c>
      <c r="C85" s="42" t="s">
        <v>99</v>
      </c>
      <c r="D85" s="31"/>
      <c r="E85" s="39">
        <v>1448968000</v>
      </c>
      <c r="F85" s="39"/>
      <c r="G85" s="39"/>
      <c r="H85" s="39"/>
      <c r="I85" s="39"/>
      <c r="J85" s="32"/>
      <c r="K85" s="28"/>
      <c r="L85" s="32"/>
      <c r="M85" s="32"/>
      <c r="N85" s="32"/>
      <c r="O85" s="40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2:29" ht="25.5" x14ac:dyDescent="0.2">
      <c r="B86" s="37"/>
      <c r="C86" s="51" t="s">
        <v>100</v>
      </c>
      <c r="D86" s="38"/>
      <c r="E86" s="32">
        <f>+E87</f>
        <v>629857000</v>
      </c>
      <c r="F86" s="32"/>
      <c r="G86" s="32"/>
      <c r="H86" s="32"/>
      <c r="I86" s="32"/>
      <c r="J86" s="39"/>
      <c r="K86" s="28"/>
      <c r="L86" s="39"/>
      <c r="M86" s="39"/>
      <c r="N86" s="39"/>
      <c r="O86" s="28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2:29" ht="25.5" x14ac:dyDescent="0.2">
      <c r="B87" s="37">
        <v>131020202020305</v>
      </c>
      <c r="C87" s="42" t="s">
        <v>101</v>
      </c>
      <c r="D87" s="31"/>
      <c r="E87" s="39">
        <v>629857000</v>
      </c>
      <c r="F87" s="39"/>
      <c r="G87" s="39"/>
      <c r="H87" s="39"/>
      <c r="I87" s="39"/>
      <c r="J87" s="32"/>
      <c r="K87" s="40"/>
      <c r="L87" s="32"/>
      <c r="M87" s="32"/>
      <c r="N87" s="32"/>
      <c r="O87" s="40"/>
      <c r="P87" s="32"/>
      <c r="Q87" s="32"/>
      <c r="R87" s="32"/>
      <c r="S87" s="32"/>
      <c r="T87" s="32"/>
      <c r="U87" s="32"/>
      <c r="V87" s="32"/>
      <c r="W87" s="40"/>
      <c r="X87" s="32"/>
      <c r="Y87" s="32"/>
      <c r="Z87" s="32"/>
      <c r="AA87" s="39"/>
      <c r="AB87" s="32"/>
      <c r="AC87" s="39"/>
    </row>
    <row r="88" spans="2:29" ht="31.5" customHeight="1" x14ac:dyDescent="0.25">
      <c r="B88" s="37" t="s">
        <v>102</v>
      </c>
      <c r="C88" s="60" t="s">
        <v>103</v>
      </c>
      <c r="D88" s="41"/>
      <c r="E88" s="32">
        <f>+E89+E92+E96+E101</f>
        <v>1842285000</v>
      </c>
      <c r="F88" s="32"/>
      <c r="G88" s="32"/>
      <c r="H88" s="32"/>
      <c r="I88" s="32"/>
      <c r="J88" s="32"/>
      <c r="K88" s="28"/>
      <c r="L88" s="32"/>
      <c r="M88" s="32"/>
      <c r="N88" s="32"/>
      <c r="O88" s="28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2:29" ht="24.75" customHeight="1" x14ac:dyDescent="0.25">
      <c r="B89" s="37"/>
      <c r="C89" s="51" t="s">
        <v>104</v>
      </c>
      <c r="D89" s="61"/>
      <c r="E89" s="39">
        <f>+E90+E91</f>
        <v>405962000</v>
      </c>
      <c r="F89" s="39"/>
      <c r="G89" s="39"/>
      <c r="H89" s="39"/>
      <c r="I89" s="39"/>
      <c r="J89" s="39"/>
      <c r="K89" s="40"/>
      <c r="L89" s="39"/>
      <c r="M89" s="39"/>
      <c r="N89" s="39"/>
      <c r="O89" s="40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2:29" ht="24.75" customHeight="1" x14ac:dyDescent="0.2">
      <c r="B90" s="37">
        <v>131020202030301</v>
      </c>
      <c r="C90" s="42" t="s">
        <v>105</v>
      </c>
      <c r="D90" s="31"/>
      <c r="E90" s="39">
        <v>113712000</v>
      </c>
      <c r="F90" s="39"/>
      <c r="G90" s="39"/>
      <c r="H90" s="39"/>
      <c r="I90" s="39"/>
      <c r="J90" s="39"/>
      <c r="K90" s="40"/>
      <c r="L90" s="39"/>
      <c r="M90" s="39"/>
      <c r="N90" s="39"/>
      <c r="O90" s="4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2:29" ht="12.75" x14ac:dyDescent="0.2">
      <c r="B91" s="37">
        <v>131020202030313</v>
      </c>
      <c r="C91" s="42" t="s">
        <v>106</v>
      </c>
      <c r="D91" s="38"/>
      <c r="E91" s="39">
        <v>292250000</v>
      </c>
      <c r="F91" s="39">
        <v>33000000</v>
      </c>
      <c r="G91" s="39"/>
      <c r="H91" s="39"/>
      <c r="I91" s="39"/>
      <c r="J91" s="32"/>
      <c r="K91" s="28"/>
      <c r="L91" s="32"/>
      <c r="M91" s="32"/>
      <c r="N91" s="32"/>
      <c r="O91" s="40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9"/>
      <c r="AC91" s="32"/>
    </row>
    <row r="92" spans="2:29" ht="25.5" x14ac:dyDescent="0.2">
      <c r="B92" s="37"/>
      <c r="C92" s="51" t="s">
        <v>107</v>
      </c>
      <c r="D92" s="38"/>
      <c r="E92" s="39">
        <f>+E93+E94+E95</f>
        <v>266000000</v>
      </c>
      <c r="F92" s="39"/>
      <c r="G92" s="39"/>
      <c r="H92" s="39"/>
      <c r="I92" s="39"/>
      <c r="J92" s="39"/>
      <c r="K92" s="40"/>
      <c r="L92" s="39"/>
      <c r="M92" s="39"/>
      <c r="N92" s="39"/>
      <c r="O92" s="40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2:29" ht="12.75" x14ac:dyDescent="0.2">
      <c r="B93" s="37">
        <v>131020202030401</v>
      </c>
      <c r="C93" s="42" t="s">
        <v>108</v>
      </c>
      <c r="D93" s="31"/>
      <c r="E93" s="40">
        <v>1000000</v>
      </c>
      <c r="F93" s="40"/>
      <c r="G93" s="40"/>
      <c r="H93" s="40"/>
      <c r="I93" s="40"/>
      <c r="J93" s="39"/>
      <c r="K93" s="40"/>
      <c r="L93" s="39"/>
      <c r="M93" s="39"/>
      <c r="N93" s="39"/>
      <c r="O93" s="40"/>
      <c r="P93" s="39"/>
      <c r="Q93" s="39"/>
      <c r="R93" s="39"/>
      <c r="S93" s="39"/>
      <c r="T93" s="39"/>
      <c r="U93" s="39"/>
      <c r="V93" s="39"/>
      <c r="W93" s="40"/>
      <c r="X93" s="32"/>
      <c r="Y93" s="32"/>
      <c r="Z93" s="32"/>
      <c r="AA93" s="32"/>
      <c r="AB93" s="32"/>
      <c r="AC93" s="32"/>
    </row>
    <row r="94" spans="2:29" ht="12.75" x14ac:dyDescent="0.2">
      <c r="B94" s="37">
        <v>131020202030402</v>
      </c>
      <c r="C94" s="42" t="s">
        <v>109</v>
      </c>
      <c r="D94" s="31"/>
      <c r="E94" s="40">
        <v>15000000</v>
      </c>
      <c r="F94" s="40"/>
      <c r="G94" s="40"/>
      <c r="H94" s="40"/>
      <c r="I94" s="40"/>
      <c r="J94" s="39"/>
      <c r="K94" s="40"/>
      <c r="L94" s="39"/>
      <c r="M94" s="39"/>
      <c r="N94" s="39"/>
      <c r="O94" s="40"/>
      <c r="P94" s="39"/>
      <c r="Q94" s="39"/>
      <c r="R94" s="39"/>
      <c r="S94" s="39"/>
      <c r="T94" s="39"/>
      <c r="U94" s="39"/>
      <c r="V94" s="39"/>
      <c r="W94" s="40"/>
      <c r="X94" s="32"/>
      <c r="Y94" s="32"/>
      <c r="Z94" s="32"/>
      <c r="AA94" s="32"/>
      <c r="AB94" s="32"/>
      <c r="AC94" s="32"/>
    </row>
    <row r="95" spans="2:29" ht="16.5" customHeight="1" x14ac:dyDescent="0.2">
      <c r="B95" s="37">
        <v>131020202030404</v>
      </c>
      <c r="C95" s="42" t="s">
        <v>110</v>
      </c>
      <c r="D95" s="38"/>
      <c r="E95" s="39">
        <v>250000000</v>
      </c>
      <c r="F95" s="39"/>
      <c r="G95" s="39"/>
      <c r="H95" s="39"/>
      <c r="I95" s="39"/>
      <c r="J95" s="39"/>
      <c r="K95" s="40"/>
      <c r="L95" s="39"/>
      <c r="M95" s="39"/>
      <c r="N95" s="39"/>
      <c r="O95" s="40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2:29" ht="17.25" customHeight="1" x14ac:dyDescent="0.2">
      <c r="B96" s="37"/>
      <c r="C96" s="51" t="s">
        <v>111</v>
      </c>
      <c r="D96" s="38"/>
      <c r="E96" s="32">
        <f>+E97+E98+E99+E100</f>
        <v>1089887000</v>
      </c>
      <c r="F96" s="32"/>
      <c r="G96" s="32"/>
      <c r="H96" s="32"/>
      <c r="I96" s="32"/>
      <c r="J96" s="39"/>
      <c r="K96" s="40"/>
      <c r="L96" s="39"/>
      <c r="M96" s="39"/>
      <c r="N96" s="39"/>
      <c r="O96" s="28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2:29" ht="21" customHeight="1" x14ac:dyDescent="0.2">
      <c r="B97" s="37">
        <v>131020202030501</v>
      </c>
      <c r="C97" s="42" t="s">
        <v>112</v>
      </c>
      <c r="D97" s="31"/>
      <c r="E97" s="39">
        <v>492000000</v>
      </c>
      <c r="F97" s="39"/>
      <c r="G97" s="39"/>
      <c r="H97" s="39"/>
      <c r="I97" s="39"/>
      <c r="J97" s="39"/>
      <c r="K97" s="40"/>
      <c r="L97" s="39"/>
      <c r="M97" s="39"/>
      <c r="N97" s="39"/>
      <c r="O97" s="40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2:29" ht="12.75" x14ac:dyDescent="0.2">
      <c r="B98" s="37">
        <v>131020202030502</v>
      </c>
      <c r="C98" s="42" t="s">
        <v>113</v>
      </c>
      <c r="D98" s="38"/>
      <c r="E98" s="39">
        <v>344000000</v>
      </c>
      <c r="F98" s="39"/>
      <c r="G98" s="39"/>
      <c r="H98" s="39"/>
      <c r="I98" s="39"/>
      <c r="J98" s="39"/>
      <c r="K98" s="40"/>
      <c r="L98" s="39"/>
      <c r="M98" s="39"/>
      <c r="N98" s="39"/>
      <c r="O98" s="40"/>
      <c r="P98" s="39"/>
      <c r="Q98" s="39"/>
      <c r="R98" s="39"/>
      <c r="S98" s="39"/>
      <c r="T98" s="39"/>
      <c r="U98" s="39"/>
      <c r="V98" s="39"/>
      <c r="W98" s="40"/>
      <c r="X98" s="32"/>
      <c r="Y98" s="32"/>
      <c r="Z98" s="32"/>
      <c r="AA98" s="32"/>
      <c r="AB98" s="32"/>
      <c r="AC98" s="32"/>
    </row>
    <row r="99" spans="2:29" ht="12.75" x14ac:dyDescent="0.2">
      <c r="B99" s="37">
        <v>131020202030503</v>
      </c>
      <c r="C99" s="42" t="s">
        <v>114</v>
      </c>
      <c r="D99" s="38"/>
      <c r="E99" s="39">
        <v>85830000</v>
      </c>
      <c r="F99" s="39"/>
      <c r="G99" s="39"/>
      <c r="H99" s="39"/>
      <c r="I99" s="39"/>
      <c r="J99" s="39"/>
      <c r="K99" s="40"/>
      <c r="L99" s="39"/>
      <c r="M99" s="39"/>
      <c r="N99" s="39"/>
      <c r="O99" s="40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2:29" ht="25.5" x14ac:dyDescent="0.2">
      <c r="B100" s="37">
        <v>131020202030505</v>
      </c>
      <c r="C100" s="42" t="s">
        <v>115</v>
      </c>
      <c r="D100" s="38"/>
      <c r="E100" s="39">
        <v>168057000</v>
      </c>
      <c r="F100" s="39"/>
      <c r="G100" s="39">
        <v>33000000</v>
      </c>
      <c r="H100" s="39"/>
      <c r="I100" s="39"/>
      <c r="J100" s="32"/>
      <c r="K100" s="28"/>
      <c r="L100" s="32"/>
      <c r="M100" s="32"/>
      <c r="N100" s="32"/>
      <c r="O100" s="40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9"/>
    </row>
    <row r="101" spans="2:29" ht="25.5" x14ac:dyDescent="0.2">
      <c r="B101" s="37"/>
      <c r="C101" s="51" t="s">
        <v>116</v>
      </c>
      <c r="D101" s="38"/>
      <c r="E101" s="32">
        <f>+E102+E103</f>
        <v>80436000</v>
      </c>
      <c r="F101" s="32"/>
      <c r="G101" s="32"/>
      <c r="H101" s="32"/>
      <c r="I101" s="32"/>
      <c r="J101" s="39"/>
      <c r="K101" s="40"/>
      <c r="L101" s="39"/>
      <c r="M101" s="39"/>
      <c r="N101" s="39"/>
      <c r="O101" s="40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2:29" ht="25.5" x14ac:dyDescent="0.2">
      <c r="B102" s="37">
        <v>131020202030603</v>
      </c>
      <c r="C102" s="42" t="s">
        <v>117</v>
      </c>
      <c r="D102" s="31"/>
      <c r="E102" s="39">
        <v>38000000</v>
      </c>
      <c r="F102" s="39"/>
      <c r="G102" s="39"/>
      <c r="H102" s="39"/>
      <c r="I102" s="39"/>
      <c r="J102" s="39"/>
      <c r="K102" s="40"/>
      <c r="L102" s="39"/>
      <c r="M102" s="39"/>
      <c r="N102" s="39"/>
      <c r="O102" s="40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2:29" ht="27" customHeight="1" x14ac:dyDescent="0.2">
      <c r="B103" s="37">
        <v>131020202030604</v>
      </c>
      <c r="C103" s="42" t="s">
        <v>118</v>
      </c>
      <c r="D103" s="38"/>
      <c r="E103" s="39">
        <v>42436000</v>
      </c>
      <c r="F103" s="39"/>
      <c r="G103" s="39"/>
      <c r="H103" s="39"/>
      <c r="I103" s="39"/>
      <c r="J103" s="39"/>
      <c r="K103" s="40"/>
      <c r="L103" s="39"/>
      <c r="M103" s="39"/>
      <c r="N103" s="39"/>
      <c r="O103" s="40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2:29" ht="12.75" x14ac:dyDescent="0.2">
      <c r="B104" s="37"/>
      <c r="C104" s="51" t="s">
        <v>119</v>
      </c>
      <c r="D104" s="38"/>
      <c r="E104" s="32">
        <f>+E105</f>
        <v>126079000</v>
      </c>
      <c r="F104" s="32"/>
      <c r="G104" s="32"/>
      <c r="H104" s="32"/>
      <c r="I104" s="32"/>
      <c r="J104" s="32"/>
      <c r="K104" s="28"/>
      <c r="L104" s="32"/>
      <c r="M104" s="32"/>
      <c r="N104" s="32"/>
      <c r="O104" s="28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2:29" ht="14.25" customHeight="1" x14ac:dyDescent="0.2">
      <c r="B105" s="37"/>
      <c r="C105" s="51" t="s">
        <v>120</v>
      </c>
      <c r="D105" s="31"/>
      <c r="E105" s="32">
        <f>+E106+E107+E108</f>
        <v>126079000</v>
      </c>
      <c r="F105" s="32"/>
      <c r="G105" s="32"/>
      <c r="H105" s="32"/>
      <c r="I105" s="32"/>
      <c r="J105" s="39"/>
      <c r="K105" s="28"/>
      <c r="L105" s="39"/>
      <c r="M105" s="39"/>
      <c r="N105" s="39"/>
      <c r="O105" s="28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2:29" ht="12.75" x14ac:dyDescent="0.2">
      <c r="B106" s="37">
        <v>131020202040101</v>
      </c>
      <c r="C106" s="42" t="s">
        <v>121</v>
      </c>
      <c r="D106" s="31"/>
      <c r="E106" s="39">
        <v>97850000</v>
      </c>
      <c r="F106" s="39"/>
      <c r="G106" s="39"/>
      <c r="H106" s="39"/>
      <c r="I106" s="39"/>
      <c r="J106" s="39"/>
      <c r="K106" s="40"/>
      <c r="L106" s="39"/>
      <c r="M106" s="39"/>
      <c r="N106" s="39"/>
      <c r="O106" s="40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  <row r="107" spans="2:29" ht="15" customHeight="1" x14ac:dyDescent="0.2">
      <c r="B107" s="37">
        <v>131020202040102</v>
      </c>
      <c r="C107" s="42" t="s">
        <v>122</v>
      </c>
      <c r="D107" s="38"/>
      <c r="E107" s="39">
        <v>15332000</v>
      </c>
      <c r="F107" s="39"/>
      <c r="G107" s="39"/>
      <c r="H107" s="39"/>
      <c r="I107" s="39"/>
      <c r="J107" s="39"/>
      <c r="K107" s="40"/>
      <c r="L107" s="39"/>
      <c r="M107" s="39"/>
      <c r="N107" s="39"/>
      <c r="O107" s="40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</row>
    <row r="108" spans="2:29" ht="15" customHeight="1" x14ac:dyDescent="0.2">
      <c r="B108" s="37">
        <v>131020202040103</v>
      </c>
      <c r="C108" s="42" t="s">
        <v>123</v>
      </c>
      <c r="D108" s="38"/>
      <c r="E108" s="40">
        <v>12897000</v>
      </c>
      <c r="F108" s="40"/>
      <c r="G108" s="40"/>
      <c r="H108" s="40"/>
      <c r="I108" s="40"/>
      <c r="J108" s="39"/>
      <c r="K108" s="40"/>
      <c r="L108" s="39"/>
      <c r="M108" s="39"/>
      <c r="N108" s="39"/>
      <c r="O108" s="40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</row>
    <row r="109" spans="2:29" ht="15" customHeight="1" x14ac:dyDescent="0.2">
      <c r="B109" s="37">
        <v>13102020206</v>
      </c>
      <c r="C109" s="42" t="s">
        <v>124</v>
      </c>
      <c r="D109" s="38"/>
      <c r="E109" s="39">
        <v>61750000</v>
      </c>
      <c r="F109" s="39"/>
      <c r="G109" s="39"/>
      <c r="H109" s="39"/>
      <c r="I109" s="39"/>
      <c r="J109" s="39"/>
      <c r="K109" s="40"/>
      <c r="L109" s="39"/>
      <c r="M109" s="39"/>
      <c r="N109" s="39"/>
      <c r="O109" s="40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</row>
    <row r="110" spans="2:29" ht="12.75" x14ac:dyDescent="0.2">
      <c r="B110" s="37">
        <v>13102020207</v>
      </c>
      <c r="C110" s="42" t="s">
        <v>125</v>
      </c>
      <c r="D110" s="38"/>
      <c r="E110" s="39">
        <v>146775000</v>
      </c>
      <c r="F110" s="39"/>
      <c r="G110" s="39"/>
      <c r="H110" s="39"/>
      <c r="I110" s="39"/>
      <c r="J110" s="39"/>
      <c r="K110" s="40"/>
      <c r="L110" s="39"/>
      <c r="M110" s="39"/>
      <c r="N110" s="39"/>
      <c r="O110" s="40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</row>
    <row r="111" spans="2:29" ht="12.75" x14ac:dyDescent="0.2">
      <c r="B111" s="37">
        <v>13102020208</v>
      </c>
      <c r="C111" s="42" t="s">
        <v>126</v>
      </c>
      <c r="D111" s="38"/>
      <c r="E111" s="56">
        <v>39140000</v>
      </c>
      <c r="F111" s="56"/>
      <c r="G111" s="56"/>
      <c r="H111" s="56"/>
      <c r="I111" s="56"/>
      <c r="J111" s="27"/>
      <c r="K111" s="40"/>
      <c r="L111" s="27"/>
      <c r="M111" s="27"/>
      <c r="N111" s="27"/>
      <c r="O111" s="40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2:29" ht="18" x14ac:dyDescent="0.25">
      <c r="B112" s="37"/>
      <c r="C112" s="45" t="s">
        <v>127</v>
      </c>
      <c r="D112" s="38"/>
      <c r="E112" s="32">
        <f>+E113+E115</f>
        <v>13300000</v>
      </c>
      <c r="F112" s="32"/>
      <c r="G112" s="32"/>
      <c r="H112" s="32"/>
      <c r="I112" s="32"/>
      <c r="J112" s="39"/>
      <c r="K112" s="28"/>
      <c r="L112" s="39"/>
      <c r="M112" s="39"/>
      <c r="N112" s="39"/>
      <c r="O112" s="28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</row>
    <row r="113" spans="2:29" ht="18" x14ac:dyDescent="0.25">
      <c r="B113" s="37">
        <v>131030103</v>
      </c>
      <c r="C113" s="42" t="s">
        <v>128</v>
      </c>
      <c r="D113" s="26"/>
      <c r="E113" s="32">
        <v>1000000</v>
      </c>
      <c r="F113" s="32"/>
      <c r="G113" s="32"/>
      <c r="H113" s="32"/>
      <c r="I113" s="32"/>
      <c r="J113" s="39"/>
      <c r="K113" s="28"/>
      <c r="L113" s="39"/>
      <c r="M113" s="39"/>
      <c r="N113" s="39"/>
      <c r="O113" s="28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</row>
    <row r="114" spans="2:29" ht="12.75" x14ac:dyDescent="0.2">
      <c r="B114" s="37"/>
      <c r="C114" s="42" t="s">
        <v>129</v>
      </c>
      <c r="D114" s="38"/>
      <c r="E114" s="62">
        <f>+E115</f>
        <v>12300000</v>
      </c>
      <c r="F114" s="62"/>
      <c r="G114" s="62"/>
      <c r="H114" s="62"/>
      <c r="I114" s="62"/>
      <c r="J114" s="39"/>
      <c r="K114" s="40"/>
      <c r="L114" s="39"/>
      <c r="M114" s="39"/>
      <c r="N114" s="39"/>
      <c r="O114" s="40"/>
      <c r="P114" s="39"/>
      <c r="Q114" s="39"/>
      <c r="R114" s="39"/>
      <c r="S114" s="39"/>
      <c r="T114" s="63"/>
      <c r="U114" s="39"/>
      <c r="V114" s="63"/>
      <c r="W114" s="40"/>
      <c r="X114" s="32"/>
      <c r="Y114" s="32"/>
      <c r="Z114" s="32"/>
      <c r="AA114" s="32"/>
      <c r="AB114" s="32"/>
      <c r="AC114" s="32"/>
    </row>
    <row r="115" spans="2:29" ht="12.75" x14ac:dyDescent="0.2">
      <c r="B115" s="37">
        <v>1310304</v>
      </c>
      <c r="C115" s="59" t="s">
        <v>130</v>
      </c>
      <c r="D115" s="38"/>
      <c r="E115" s="58">
        <v>12300000</v>
      </c>
      <c r="F115" s="58"/>
      <c r="G115" s="58"/>
      <c r="H115" s="58"/>
      <c r="I115" s="58"/>
      <c r="J115" s="57"/>
      <c r="K115" s="40"/>
      <c r="L115" s="57"/>
      <c r="M115" s="57"/>
      <c r="N115" s="57"/>
      <c r="O115" s="40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</row>
    <row r="116" spans="2:29" ht="16.5" x14ac:dyDescent="0.25">
      <c r="B116" s="37" t="s">
        <v>131</v>
      </c>
      <c r="C116" s="64" t="s">
        <v>132</v>
      </c>
      <c r="D116" s="55"/>
      <c r="E116" s="57">
        <f>+E117</f>
        <v>21664000000</v>
      </c>
      <c r="F116" s="57"/>
      <c r="G116" s="57"/>
      <c r="H116" s="57"/>
      <c r="I116" s="57"/>
      <c r="J116" s="57"/>
      <c r="K116" s="28"/>
      <c r="L116" s="57"/>
      <c r="M116" s="57"/>
      <c r="N116" s="57"/>
      <c r="O116" s="28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</row>
    <row r="117" spans="2:29" ht="15.75" x14ac:dyDescent="0.25">
      <c r="B117" s="37" t="s">
        <v>133</v>
      </c>
      <c r="C117" s="44" t="s">
        <v>134</v>
      </c>
      <c r="D117" s="35"/>
      <c r="E117" s="65">
        <f>+E118</f>
        <v>21664000000</v>
      </c>
      <c r="F117" s="65"/>
      <c r="G117" s="65"/>
      <c r="H117" s="65"/>
      <c r="I117" s="65"/>
      <c r="J117" s="66"/>
      <c r="K117" s="28"/>
      <c r="L117" s="66"/>
      <c r="M117" s="66"/>
      <c r="N117" s="66"/>
      <c r="O117" s="28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</row>
    <row r="118" spans="2:29" ht="25.5" x14ac:dyDescent="0.2">
      <c r="B118" s="37" t="s">
        <v>135</v>
      </c>
      <c r="C118" s="67" t="s">
        <v>136</v>
      </c>
      <c r="D118" s="68"/>
      <c r="E118" s="69">
        <f>+E119+E122+E123</f>
        <v>21664000000</v>
      </c>
      <c r="F118" s="69"/>
      <c r="G118" s="69"/>
      <c r="H118" s="69"/>
      <c r="I118" s="69"/>
      <c r="J118" s="69"/>
      <c r="K118" s="40"/>
      <c r="L118" s="70"/>
      <c r="M118" s="70"/>
      <c r="N118" s="70"/>
      <c r="O118" s="4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</row>
    <row r="119" spans="2:29" ht="38.25" x14ac:dyDescent="0.2">
      <c r="B119" s="37" t="s">
        <v>137</v>
      </c>
      <c r="C119" s="71" t="s">
        <v>138</v>
      </c>
      <c r="D119" s="72"/>
      <c r="E119" s="73">
        <f>+E120</f>
        <v>200000000</v>
      </c>
      <c r="F119" s="73"/>
      <c r="G119" s="73"/>
      <c r="H119" s="73"/>
      <c r="I119" s="73"/>
      <c r="J119" s="73"/>
      <c r="K119" s="40"/>
      <c r="L119" s="70"/>
      <c r="M119" s="70"/>
      <c r="N119" s="70"/>
      <c r="O119" s="4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</row>
    <row r="120" spans="2:29" ht="38.25" x14ac:dyDescent="0.2">
      <c r="B120" s="37"/>
      <c r="C120" s="71" t="s">
        <v>139</v>
      </c>
      <c r="D120" s="72"/>
      <c r="E120" s="74">
        <f>+E121</f>
        <v>200000000</v>
      </c>
      <c r="F120" s="74"/>
      <c r="G120" s="74"/>
      <c r="H120" s="74"/>
      <c r="I120" s="74"/>
      <c r="J120" s="74"/>
      <c r="K120" s="40"/>
      <c r="L120" s="70"/>
      <c r="M120" s="70"/>
      <c r="N120" s="70"/>
      <c r="O120" s="4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</row>
    <row r="121" spans="2:29" ht="40.5" customHeight="1" x14ac:dyDescent="0.2">
      <c r="B121" s="75" t="s">
        <v>140</v>
      </c>
      <c r="C121" s="76" t="s">
        <v>141</v>
      </c>
      <c r="D121" s="77"/>
      <c r="E121" s="78">
        <v>200000000</v>
      </c>
      <c r="F121" s="78"/>
      <c r="G121" s="78"/>
      <c r="H121" s="78"/>
      <c r="I121" s="78"/>
      <c r="J121" s="78"/>
      <c r="K121" s="40"/>
      <c r="L121" s="70"/>
      <c r="M121" s="70"/>
      <c r="N121" s="70"/>
      <c r="O121" s="40"/>
      <c r="P121" s="70"/>
      <c r="Q121" s="70"/>
      <c r="R121" s="79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</row>
    <row r="122" spans="2:29" ht="51" customHeight="1" x14ac:dyDescent="0.2">
      <c r="B122" s="75" t="s">
        <v>142</v>
      </c>
      <c r="C122" s="71" t="s">
        <v>143</v>
      </c>
      <c r="D122" s="72"/>
      <c r="E122" s="73">
        <v>6229000000</v>
      </c>
      <c r="F122" s="73"/>
      <c r="G122" s="73"/>
      <c r="H122" s="73"/>
      <c r="I122" s="73"/>
      <c r="J122" s="73"/>
      <c r="K122" s="40"/>
      <c r="L122" s="70"/>
      <c r="M122" s="70"/>
      <c r="N122" s="70"/>
      <c r="O122" s="4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</row>
    <row r="123" spans="2:29" ht="25.5" x14ac:dyDescent="0.2">
      <c r="B123" s="37"/>
      <c r="C123" s="71" t="s">
        <v>144</v>
      </c>
      <c r="D123" s="72"/>
      <c r="E123" s="80">
        <f>+E124+E129+E132</f>
        <v>15235000000</v>
      </c>
      <c r="F123" s="80"/>
      <c r="G123" s="80"/>
      <c r="H123" s="80"/>
      <c r="I123" s="80"/>
      <c r="J123" s="80"/>
      <c r="K123" s="40"/>
      <c r="L123" s="70"/>
      <c r="M123" s="70"/>
      <c r="N123" s="70"/>
      <c r="O123" s="4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</row>
    <row r="124" spans="2:29" ht="12.75" x14ac:dyDescent="0.2">
      <c r="B124" s="37"/>
      <c r="C124" s="71" t="s">
        <v>145</v>
      </c>
      <c r="D124" s="72"/>
      <c r="E124" s="74">
        <f>+E125+E126+E127+E128</f>
        <v>10625000000</v>
      </c>
      <c r="F124" s="74"/>
      <c r="G124" s="74"/>
      <c r="H124" s="74"/>
      <c r="I124" s="74"/>
      <c r="J124" s="74"/>
      <c r="K124" s="40"/>
      <c r="L124" s="70"/>
      <c r="M124" s="70"/>
      <c r="N124" s="70"/>
      <c r="O124" s="4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</row>
    <row r="125" spans="2:29" ht="51" x14ac:dyDescent="0.2">
      <c r="B125" s="75" t="s">
        <v>146</v>
      </c>
      <c r="C125" s="76" t="s">
        <v>147</v>
      </c>
      <c r="D125" s="77"/>
      <c r="E125" s="78">
        <v>2650000000</v>
      </c>
      <c r="F125" s="78"/>
      <c r="G125" s="78"/>
      <c r="H125" s="78"/>
      <c r="I125" s="78"/>
      <c r="J125" s="78"/>
      <c r="K125" s="40"/>
      <c r="L125" s="70"/>
      <c r="M125" s="70"/>
      <c r="N125" s="70"/>
      <c r="O125" s="40"/>
      <c r="P125" s="70"/>
      <c r="Q125" s="70"/>
      <c r="R125" s="79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</row>
    <row r="126" spans="2:29" ht="51" x14ac:dyDescent="0.2">
      <c r="B126" s="75" t="s">
        <v>148</v>
      </c>
      <c r="C126" s="76" t="s">
        <v>149</v>
      </c>
      <c r="D126" s="77"/>
      <c r="E126" s="78">
        <v>3375000000</v>
      </c>
      <c r="F126" s="78"/>
      <c r="G126" s="78"/>
      <c r="H126" s="78"/>
      <c r="I126" s="78"/>
      <c r="J126" s="78"/>
      <c r="K126" s="40"/>
      <c r="L126" s="70"/>
      <c r="M126" s="70"/>
      <c r="N126" s="70"/>
      <c r="O126" s="40"/>
      <c r="P126" s="70"/>
      <c r="Q126" s="70"/>
      <c r="R126" s="79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</row>
    <row r="127" spans="2:29" ht="51" x14ac:dyDescent="0.2">
      <c r="B127" s="75" t="s">
        <v>150</v>
      </c>
      <c r="C127" s="76" t="s">
        <v>151</v>
      </c>
      <c r="D127" s="77"/>
      <c r="E127" s="78">
        <v>3300000000</v>
      </c>
      <c r="F127" s="78"/>
      <c r="G127" s="78"/>
      <c r="H127" s="78"/>
      <c r="I127" s="78"/>
      <c r="J127" s="78"/>
      <c r="K127" s="40"/>
      <c r="L127" s="70"/>
      <c r="M127" s="70"/>
      <c r="N127" s="70"/>
      <c r="O127" s="40"/>
      <c r="P127" s="70"/>
      <c r="Q127" s="70"/>
      <c r="R127" s="79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</row>
    <row r="128" spans="2:29" ht="25.5" x14ac:dyDescent="0.2">
      <c r="B128" s="75" t="s">
        <v>152</v>
      </c>
      <c r="C128" s="76" t="s">
        <v>153</v>
      </c>
      <c r="D128" s="77"/>
      <c r="E128" s="78">
        <v>1300000000</v>
      </c>
      <c r="F128" s="78"/>
      <c r="G128" s="78"/>
      <c r="H128" s="78"/>
      <c r="I128" s="78"/>
      <c r="J128" s="78"/>
      <c r="K128" s="40"/>
      <c r="L128" s="70"/>
      <c r="M128" s="70"/>
      <c r="N128" s="70"/>
      <c r="O128" s="40"/>
      <c r="P128" s="70"/>
      <c r="Q128" s="70"/>
      <c r="R128" s="79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</row>
    <row r="129" spans="2:29" ht="12.75" x14ac:dyDescent="0.2">
      <c r="B129" s="37"/>
      <c r="C129" s="71" t="s">
        <v>154</v>
      </c>
      <c r="D129" s="72"/>
      <c r="E129" s="74">
        <f>+E130+E131</f>
        <v>4510000000</v>
      </c>
      <c r="F129" s="74"/>
      <c r="G129" s="74"/>
      <c r="H129" s="74"/>
      <c r="I129" s="74"/>
      <c r="J129" s="74"/>
      <c r="K129" s="40"/>
      <c r="L129" s="70"/>
      <c r="M129" s="70"/>
      <c r="N129" s="70"/>
      <c r="O129" s="4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</row>
    <row r="130" spans="2:29" ht="38.25" x14ac:dyDescent="0.2">
      <c r="B130" s="75" t="s">
        <v>155</v>
      </c>
      <c r="C130" s="76" t="s">
        <v>156</v>
      </c>
      <c r="D130" s="77"/>
      <c r="E130" s="78">
        <v>3310000000</v>
      </c>
      <c r="F130" s="78"/>
      <c r="G130" s="78"/>
      <c r="H130" s="78"/>
      <c r="I130" s="78"/>
      <c r="J130" s="78"/>
      <c r="K130" s="40"/>
      <c r="L130" s="70"/>
      <c r="M130" s="70"/>
      <c r="N130" s="70"/>
      <c r="O130" s="40"/>
      <c r="P130" s="70"/>
      <c r="Q130" s="70"/>
      <c r="R130" s="79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</row>
    <row r="131" spans="2:29" ht="38.25" x14ac:dyDescent="0.2">
      <c r="B131" s="75" t="s">
        <v>157</v>
      </c>
      <c r="C131" s="76" t="s">
        <v>158</v>
      </c>
      <c r="D131" s="77"/>
      <c r="E131" s="78">
        <v>1200000000</v>
      </c>
      <c r="F131" s="78"/>
      <c r="G131" s="78"/>
      <c r="H131" s="78"/>
      <c r="I131" s="78"/>
      <c r="J131" s="78"/>
      <c r="K131" s="40"/>
      <c r="L131" s="70"/>
      <c r="M131" s="70"/>
      <c r="N131" s="70"/>
      <c r="O131" s="40"/>
      <c r="P131" s="70"/>
      <c r="Q131" s="70"/>
      <c r="R131" s="79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</row>
    <row r="132" spans="2:29" ht="12.75" x14ac:dyDescent="0.2">
      <c r="B132" s="75"/>
      <c r="C132" s="71" t="s">
        <v>159</v>
      </c>
      <c r="D132" s="72"/>
      <c r="E132" s="74">
        <f>+E133</f>
        <v>100000000</v>
      </c>
      <c r="F132" s="74"/>
      <c r="G132" s="74"/>
      <c r="H132" s="74"/>
      <c r="I132" s="74"/>
      <c r="J132" s="74"/>
      <c r="K132" s="40"/>
      <c r="L132" s="70"/>
      <c r="M132" s="70"/>
      <c r="N132" s="70"/>
      <c r="O132" s="4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</row>
    <row r="133" spans="2:29" ht="51" x14ac:dyDescent="0.2">
      <c r="B133" s="75" t="s">
        <v>160</v>
      </c>
      <c r="C133" s="76" t="s">
        <v>161</v>
      </c>
      <c r="D133" s="77"/>
      <c r="E133" s="78">
        <v>100000000</v>
      </c>
      <c r="F133" s="78"/>
      <c r="G133" s="78"/>
      <c r="H133" s="78"/>
      <c r="I133" s="78"/>
      <c r="J133" s="78"/>
      <c r="K133" s="40"/>
      <c r="L133" s="70"/>
      <c r="M133" s="70"/>
      <c r="N133" s="70"/>
      <c r="O133" s="40"/>
      <c r="P133" s="70"/>
      <c r="Q133" s="70"/>
      <c r="R133" s="79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</row>
    <row r="134" spans="2:29" ht="12.75" x14ac:dyDescent="0.2">
      <c r="B134" s="37" t="s">
        <v>162</v>
      </c>
      <c r="C134" s="81" t="s">
        <v>163</v>
      </c>
      <c r="D134" s="82"/>
      <c r="E134" s="83"/>
      <c r="F134" s="83"/>
      <c r="G134" s="83"/>
      <c r="H134" s="83"/>
      <c r="I134" s="83"/>
      <c r="J134" s="70"/>
      <c r="K134" s="40"/>
      <c r="L134" s="70"/>
      <c r="M134" s="70"/>
      <c r="N134" s="70"/>
      <c r="O134" s="4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</row>
    <row r="135" spans="2:29" ht="12.75" thickBot="1" x14ac:dyDescent="0.25">
      <c r="B135" s="84"/>
      <c r="C135" s="85" t="s">
        <v>164</v>
      </c>
      <c r="D135" s="85"/>
      <c r="E135" s="86">
        <v>0</v>
      </c>
      <c r="F135" s="87">
        <f t="shared" ref="F135:M135" si="0">SUM(F13:F117)</f>
        <v>57798479</v>
      </c>
      <c r="G135" s="87">
        <f t="shared" si="0"/>
        <v>57798479</v>
      </c>
      <c r="H135" s="87">
        <f t="shared" si="0"/>
        <v>0</v>
      </c>
      <c r="I135" s="87">
        <f t="shared" si="0"/>
        <v>0</v>
      </c>
      <c r="J135" s="87">
        <f t="shared" si="0"/>
        <v>0</v>
      </c>
      <c r="K135" s="87">
        <f t="shared" si="0"/>
        <v>0</v>
      </c>
      <c r="L135" s="87">
        <f t="shared" si="0"/>
        <v>0</v>
      </c>
      <c r="M135" s="87">
        <f t="shared" si="0"/>
        <v>0</v>
      </c>
      <c r="N135" s="87">
        <f t="shared" ref="N135:S135" si="1">SUM(N13:N134)</f>
        <v>0</v>
      </c>
      <c r="O135" s="87">
        <f t="shared" si="1"/>
        <v>0</v>
      </c>
      <c r="P135" s="87">
        <f t="shared" si="1"/>
        <v>0</v>
      </c>
      <c r="Q135" s="87">
        <f t="shared" si="1"/>
        <v>0</v>
      </c>
      <c r="R135" s="88">
        <f t="shared" si="1"/>
        <v>0</v>
      </c>
      <c r="S135" s="88">
        <f t="shared" si="1"/>
        <v>0</v>
      </c>
      <c r="T135" s="87">
        <f t="shared" ref="T135:AA135" si="2">SUM(T13:T117)</f>
        <v>0</v>
      </c>
      <c r="U135" s="87">
        <f t="shared" si="2"/>
        <v>0</v>
      </c>
      <c r="V135" s="88">
        <f t="shared" si="2"/>
        <v>0</v>
      </c>
      <c r="W135" s="88">
        <f t="shared" si="2"/>
        <v>0</v>
      </c>
      <c r="X135" s="87">
        <f t="shared" si="2"/>
        <v>0</v>
      </c>
      <c r="Y135" s="87">
        <f t="shared" si="2"/>
        <v>0</v>
      </c>
      <c r="Z135" s="88">
        <f t="shared" si="2"/>
        <v>0</v>
      </c>
      <c r="AA135" s="88">
        <f t="shared" si="2"/>
        <v>0</v>
      </c>
      <c r="AB135" s="87">
        <f>SUM(AB13:AB134)</f>
        <v>0</v>
      </c>
      <c r="AC135" s="87">
        <f>SUM(AC13:AC117)</f>
        <v>0</v>
      </c>
    </row>
    <row r="136" spans="2:29" ht="12.75" thickBot="1" x14ac:dyDescent="0.25">
      <c r="B136" s="89"/>
      <c r="C136" s="90"/>
      <c r="D136" s="90"/>
      <c r="E136" s="90"/>
      <c r="F136" s="90"/>
      <c r="G136" s="90"/>
      <c r="H136" s="90"/>
      <c r="I136" s="90"/>
      <c r="J136" s="90"/>
      <c r="K136" s="91"/>
      <c r="L136" s="90"/>
      <c r="M136" s="90"/>
      <c r="N136" s="90"/>
      <c r="O136" s="87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</row>
    <row r="140" spans="2:29" ht="15" customHeight="1" thickBot="1" x14ac:dyDescent="0.25">
      <c r="U140" s="87"/>
      <c r="V140" s="87"/>
    </row>
    <row r="141" spans="2:29" x14ac:dyDescent="0.2"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</row>
    <row r="142" spans="2:29" x14ac:dyDescent="0.2"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</row>
    <row r="143" spans="2:29" x14ac:dyDescent="0.2"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</row>
    <row r="144" spans="2:29" x14ac:dyDescent="0.2"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</row>
    <row r="145" spans="2:29" x14ac:dyDescent="0.2"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</row>
    <row r="146" spans="2:29" x14ac:dyDescent="0.2"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</row>
    <row r="147" spans="2:29" x14ac:dyDescent="0.2"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</row>
    <row r="148" spans="2:29" x14ac:dyDescent="0.2"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</row>
    <row r="149" spans="2:29" x14ac:dyDescent="0.2"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</row>
    <row r="150" spans="2:29" x14ac:dyDescent="0.2"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</row>
    <row r="151" spans="2:29" x14ac:dyDescent="0.2"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</row>
    <row r="152" spans="2:29" x14ac:dyDescent="0.2"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</row>
    <row r="153" spans="2:29" x14ac:dyDescent="0.2"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</row>
    <row r="154" spans="2:29" x14ac:dyDescent="0.2"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</row>
  </sheetData>
  <mergeCells count="12">
    <mergeCell ref="R11:S11"/>
    <mergeCell ref="T11:U11"/>
    <mergeCell ref="V11:W11"/>
    <mergeCell ref="X11:Y11"/>
    <mergeCell ref="Z11:AA11"/>
    <mergeCell ref="AB11:AC11"/>
    <mergeCell ref="F11:G11"/>
    <mergeCell ref="H11:I11"/>
    <mergeCell ref="J11:K11"/>
    <mergeCell ref="L11:M11"/>
    <mergeCell ref="N11:O11"/>
    <mergeCell ref="P11:Q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2021-04-26T23:18:00Z</dcterms:modified>
</cp:coreProperties>
</file>