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toquica\Desktop\"/>
    </mc:Choice>
  </mc:AlternateContent>
  <bookViews>
    <workbookView xWindow="0" yWindow="0" windowWidth="20490" windowHeight="6705"/>
  </bookViews>
  <sheets>
    <sheet name="EJECUCIÓN A 30 ABRIL  2021" sheetId="1" r:id="rId1"/>
  </sheets>
  <definedNames>
    <definedName name="_xlnm._FilterDatabase" localSheetId="0" hidden="1">'EJECUCIÓN A 30 ABRIL  2021'!$B$11:$N$95</definedName>
    <definedName name="_xlnm.Print_Area" localSheetId="0">'EJECUCIÓN A 30 ABRIL  2021'!$B$1:$N$104</definedName>
    <definedName name="_xlnm.Print_Titles" localSheetId="0">'EJECUCIÓN A 30 ABRIL  2021'!$1:$11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L16" i="1"/>
  <c r="M16" i="1"/>
  <c r="N16" i="1"/>
  <c r="C17" i="1"/>
  <c r="D17" i="1"/>
  <c r="E17" i="1"/>
  <c r="F17" i="1"/>
  <c r="G17" i="1"/>
  <c r="H17" i="1"/>
  <c r="I17" i="1"/>
  <c r="J17" i="1"/>
  <c r="K17" i="1" s="1"/>
  <c r="L17" i="1"/>
  <c r="M17" i="1"/>
  <c r="N17" i="1"/>
  <c r="C29" i="1"/>
  <c r="D29" i="1"/>
  <c r="E29" i="1"/>
  <c r="F29" i="1"/>
  <c r="G29" i="1"/>
  <c r="H29" i="1"/>
  <c r="I29" i="1"/>
  <c r="J29" i="1"/>
  <c r="K29" i="1" s="1"/>
  <c r="L29" i="1"/>
  <c r="M29" i="1"/>
  <c r="N29" i="1"/>
  <c r="C40" i="1"/>
  <c r="D40" i="1"/>
  <c r="E40" i="1"/>
  <c r="F40" i="1"/>
  <c r="G40" i="1"/>
  <c r="H40" i="1"/>
  <c r="I40" i="1"/>
  <c r="J40" i="1"/>
  <c r="K40" i="1" s="1"/>
  <c r="L40" i="1"/>
  <c r="M40" i="1"/>
  <c r="N40" i="1"/>
  <c r="C43" i="1"/>
  <c r="D43" i="1"/>
  <c r="E43" i="1"/>
  <c r="F43" i="1"/>
  <c r="G43" i="1"/>
  <c r="H43" i="1"/>
  <c r="I43" i="1"/>
  <c r="J43" i="1"/>
  <c r="K43" i="1" s="1"/>
  <c r="L43" i="1"/>
  <c r="M43" i="1"/>
  <c r="N43" i="1"/>
  <c r="C81" i="1"/>
  <c r="D81" i="1"/>
  <c r="E81" i="1"/>
  <c r="F81" i="1"/>
  <c r="G81" i="1"/>
  <c r="H81" i="1"/>
  <c r="I81" i="1"/>
  <c r="J81" i="1"/>
  <c r="K81" i="1" s="1"/>
  <c r="L81" i="1"/>
  <c r="M81" i="1"/>
  <c r="N81" i="1"/>
  <c r="C86" i="1"/>
  <c r="C85" i="1" s="1"/>
  <c r="C84" i="1" s="1"/>
  <c r="D86" i="1"/>
  <c r="D85" i="1" s="1"/>
  <c r="D84" i="1" s="1"/>
  <c r="E86" i="1"/>
  <c r="E85" i="1" s="1"/>
  <c r="E84" i="1" s="1"/>
  <c r="F86" i="1"/>
  <c r="F85" i="1" s="1"/>
  <c r="F84" i="1" s="1"/>
  <c r="G86" i="1"/>
  <c r="G85" i="1" s="1"/>
  <c r="G84" i="1" s="1"/>
  <c r="H86" i="1"/>
  <c r="H85" i="1" s="1"/>
  <c r="H84" i="1" s="1"/>
  <c r="I86" i="1"/>
  <c r="I85" i="1" s="1"/>
  <c r="I84" i="1" s="1"/>
  <c r="J86" i="1"/>
  <c r="J85" i="1" s="1"/>
  <c r="L86" i="1"/>
  <c r="L85" i="1" s="1"/>
  <c r="L84" i="1" s="1"/>
  <c r="M86" i="1"/>
  <c r="M85" i="1" s="1"/>
  <c r="N86" i="1"/>
  <c r="M15" i="1" l="1"/>
  <c r="N15" i="1" s="1"/>
  <c r="I15" i="1"/>
  <c r="I14" i="1" s="1"/>
  <c r="I13" i="1" s="1"/>
  <c r="E15" i="1"/>
  <c r="E14" i="1" s="1"/>
  <c r="E13" i="1" s="1"/>
  <c r="F15" i="1"/>
  <c r="F14" i="1" s="1"/>
  <c r="F13" i="1" s="1"/>
  <c r="F12" i="1" s="1"/>
  <c r="L15" i="1"/>
  <c r="L14" i="1" s="1"/>
  <c r="L13" i="1" s="1"/>
  <c r="H15" i="1"/>
  <c r="H14" i="1" s="1"/>
  <c r="H13" i="1" s="1"/>
  <c r="D15" i="1"/>
  <c r="D14" i="1" s="1"/>
  <c r="D13" i="1" s="1"/>
  <c r="J15" i="1"/>
  <c r="K15" i="1" s="1"/>
  <c r="K86" i="1"/>
  <c r="K16" i="1"/>
  <c r="G15" i="1"/>
  <c r="G14" i="1" s="1"/>
  <c r="G13" i="1" s="1"/>
  <c r="C15" i="1"/>
  <c r="C14" i="1" s="1"/>
  <c r="C13" i="1" s="1"/>
  <c r="J14" i="1"/>
  <c r="I12" i="1"/>
  <c r="D12" i="1"/>
  <c r="K85" i="1"/>
  <c r="J84" i="1"/>
  <c r="K84" i="1" s="1"/>
  <c r="N85" i="1"/>
  <c r="M84" i="1"/>
  <c r="N84" i="1" s="1"/>
  <c r="E12" i="1"/>
  <c r="L12" i="1"/>
  <c r="H12" i="1"/>
  <c r="G12" i="1"/>
  <c r="C12" i="1"/>
  <c r="M14" i="1" l="1"/>
  <c r="M13" i="1" s="1"/>
  <c r="N14" i="1"/>
  <c r="J13" i="1"/>
  <c r="K14" i="1"/>
  <c r="J12" i="1" l="1"/>
  <c r="K12" i="1" s="1"/>
  <c r="K13" i="1"/>
  <c r="M12" i="1"/>
  <c r="N12" i="1" s="1"/>
  <c r="N13" i="1"/>
</calcChain>
</file>

<file path=xl/sharedStrings.xml><?xml version="1.0" encoding="utf-8"?>
<sst xmlns="http://schemas.openxmlformats.org/spreadsheetml/2006/main" count="115" uniqueCount="112">
  <si>
    <t>ORDENADOR DEL GASTO</t>
  </si>
  <si>
    <t>RESPONSABLE DE PRESUPUESTO</t>
  </si>
  <si>
    <t>PABLO CÉSAR PACHECO RODRÍGUEZ</t>
  </si>
  <si>
    <t>LUZ ESPERANZA TOQUICA CASTRO</t>
  </si>
  <si>
    <t>133011605570000007723  Fortalecimiento de las capacidades de las Alcaldías Locales, instituciones del Distrito y ciudadanía en procesos de planeación y presupuestos participativos. Bogotá</t>
  </si>
  <si>
    <t>133011605560000007714  Fortalecimiento de la capacidad tecnológica y admistrativa del Instituto Distrital de la Participación y Acción Comunal - IDPAC. Bogotá</t>
  </si>
  <si>
    <t>133011605560000007712  Fortalecimiento Institucional de la Gestión Administrativa del Instituto Distrital de la Participación y Acción Comunal Bogotá</t>
  </si>
  <si>
    <t>133011605510000007729  Optimización de la participación ciudadana incidente para los asuntos públicos Bogotá</t>
  </si>
  <si>
    <t>133011605510000007688  Fortalecimiento de las capacidades democráticas de la ciudadanía para la participación incidente y la gobernanza, con enfoque de innovación social, en Bogotá.</t>
  </si>
  <si>
    <t>133011605510000007687  Fortalecimiento a las organizaciones sociales y comunitarias para una participación ciudadana informada e incidente con enfoque diferencial en el Distrito Capital Bogotá</t>
  </si>
  <si>
    <t>133011605510000007685  Modernización del modelo de gestión y tecnológico de las Organizaciones Comunales y de Propiedad Horizontal para el ejercicio de la democracia activa digital en el Siglo XXI.Bogotá.</t>
  </si>
  <si>
    <t>133011603430000007796  Construcción de procesos para la convivencia y la participación ciudadana incidente en los asuntos públicos locales, distritales y regionales Bogotá</t>
  </si>
  <si>
    <t>133011601040000007678  Fortalecimiento a espacios (instancias) de participación para los grupos étnicos en las 20 localidades de Bogotá</t>
  </si>
  <si>
    <t>Un Nuevo Contrato Social y Ambiental para la Bogotá del Siglo XXI</t>
  </si>
  <si>
    <t>DIRECTA</t>
  </si>
  <si>
    <t>INVERSIÓN</t>
  </si>
  <si>
    <t>1310304          Multas y sanciones</t>
  </si>
  <si>
    <t>131030103        Impuesto de vehículos</t>
  </si>
  <si>
    <t>Gastos diversos</t>
  </si>
  <si>
    <t>13102020208      Salud ocupacional</t>
  </si>
  <si>
    <t>13102020207      Bienestar e incentivos</t>
  </si>
  <si>
    <t>13102020206      Capacitación</t>
  </si>
  <si>
    <t>131020202040103  Aseo</t>
  </si>
  <si>
    <t>131020202040102  Acueducto y alcantarillado</t>
  </si>
  <si>
    <t>131020202040101  Energía</t>
  </si>
  <si>
    <t>131020202030604  Servicios de mantenimiento y reparación de maquina</t>
  </si>
  <si>
    <t>131020202030603  Servicios de mantenimiento y reparación de computa</t>
  </si>
  <si>
    <t>131020202030505  Servicios de preparación de documentos y otros ser</t>
  </si>
  <si>
    <t>131020202030503  Servicios de copia y reproducción</t>
  </si>
  <si>
    <t>131020202030502  Servicios de limpieza general</t>
  </si>
  <si>
    <t>131020202030501  Servicios de protección (guardas de seguridad)</t>
  </si>
  <si>
    <t>131020202030404  Servicios de telecomunicaciones a través de intern</t>
  </si>
  <si>
    <t>131020202030402  Servicios de telecomunicaciones móviles</t>
  </si>
  <si>
    <t>131020202030401  Servicios de telefonía fija</t>
  </si>
  <si>
    <t>131020202030313  Otros servicios profesionales y técnicos n.c.p.</t>
  </si>
  <si>
    <t>131020202030301  Servicios de consultoría en administración y servi</t>
  </si>
  <si>
    <t>131020202020305  Derechos de uso de productos de propiedad intelect</t>
  </si>
  <si>
    <t>131020202020201  Servicios de alquiler o arrendamiento con o sin op</t>
  </si>
  <si>
    <t>131020202020112  Otros servicios de seguros distintos de los seguro</t>
  </si>
  <si>
    <t>131020202020111  Servicios de administración de fondos de pensiones</t>
  </si>
  <si>
    <t>131020202020110  Servicios de seguro obligatorio de accidentes de t</t>
  </si>
  <si>
    <t>131020202020109  Servicios de seguros generales de responsabilidad</t>
  </si>
  <si>
    <t>131020202020108  Servicios de seguros contra incendio, terremoto o</t>
  </si>
  <si>
    <t>131020202020107  Servicios de seguros de vehículos automotores</t>
  </si>
  <si>
    <t>131020202010601  Servicios de mensajería</t>
  </si>
  <si>
    <t>1310202010302    Productos metálicos elaborados (excepto maquinaria</t>
  </si>
  <si>
    <t>1310202010301    Metales básicos</t>
  </si>
  <si>
    <t>1310202010208    Muebles; otros bienes transportables n.c.p.</t>
  </si>
  <si>
    <t>1310202010206    Productos de caucho y plástico</t>
  </si>
  <si>
    <t>1310202010205    Otros productos químicos; fibras artificiales (o fibras ind</t>
  </si>
  <si>
    <t>1310202010203    Productos de hornos de coque, de refinación de pet</t>
  </si>
  <si>
    <t>1310202010202    Pasta o pulpa, papel y productos de papel; impreso</t>
  </si>
  <si>
    <t>1310202010201    Productos de madera, corcho, cestería y espartería</t>
  </si>
  <si>
    <t>1310202010106    Dotación (prendas de vestir y calzado)</t>
  </si>
  <si>
    <t>1310201010106    Maquinaria y aparatos eléctricos</t>
  </si>
  <si>
    <t>1310201010105    Maquinaria de oficina, contabilidad e informática</t>
  </si>
  <si>
    <t>Adquisición de bienes y servicios</t>
  </si>
  <si>
    <t>13101010302      Bonificación por recreación</t>
  </si>
  <si>
    <t>13101010301      Indemnización por vacaciones</t>
  </si>
  <si>
    <t>Remuneraciones no constitutivas de factor salarial</t>
  </si>
  <si>
    <t>1310101020701    Aportes al SENA de funcionarios</t>
  </si>
  <si>
    <t>1310101020601    Aportes al ICBF de funcionarios</t>
  </si>
  <si>
    <t>1310101020501    Aportes generales al sistema de riesgos laborales</t>
  </si>
  <si>
    <t>1310101020401    Compensar</t>
  </si>
  <si>
    <t>1310101020302    Aportes de cesantías a fondos privados</t>
  </si>
  <si>
    <t>1310101020301    Aportes de cesantías a fondos públicos</t>
  </si>
  <si>
    <t>1310101020202    Aportes a la seguridad social en salud privada</t>
  </si>
  <si>
    <t>1310101020201    Aportes a la seguridad social en salud pública</t>
  </si>
  <si>
    <t>1310101020102    Aportes a la seguridad social en pensiones privada</t>
  </si>
  <si>
    <t>1310101020101    Aportes a la seguridad social en pensiones pública</t>
  </si>
  <si>
    <t>Contribuciones inherentes a la nómina</t>
  </si>
  <si>
    <t>1310101010203    Prima semestral</t>
  </si>
  <si>
    <t>1310101010202    Prima técnica</t>
  </si>
  <si>
    <t>1310101010201    Prima de antigüedad</t>
  </si>
  <si>
    <t>1310101010111    Prima de vacaciones</t>
  </si>
  <si>
    <t>1310101010110    Prima de navidad</t>
  </si>
  <si>
    <t>1310101010108    Bonificación por servicios prestados</t>
  </si>
  <si>
    <t>1310101010107    Subsidio de alimentación</t>
  </si>
  <si>
    <t>1310101010106    Auxilio de transporte</t>
  </si>
  <si>
    <t>1310101010105    Horas extras, dominicales, festivos, recargo nocturno</t>
  </si>
  <si>
    <t>1310101010104    Gastos de representación</t>
  </si>
  <si>
    <t>1310101010101    Sueldo básico</t>
  </si>
  <si>
    <t>Factores salariales comunes</t>
  </si>
  <si>
    <t>Factores constitutivos de salario</t>
  </si>
  <si>
    <t>Planta de personal permanente</t>
  </si>
  <si>
    <t>Gastos de Personal</t>
  </si>
  <si>
    <t xml:space="preserve"> 00000220  0220 - GASTOS DE FUNCIONAMIENTO </t>
  </si>
  <si>
    <t>0220-01                   GASTOS</t>
  </si>
  <si>
    <t>13=(12/7)</t>
  </si>
  <si>
    <t>10=(9/7)</t>
  </si>
  <si>
    <t>7=(5-6)</t>
  </si>
  <si>
    <t>5=(2+4)</t>
  </si>
  <si>
    <t>Acumulados</t>
  </si>
  <si>
    <t>Mes</t>
  </si>
  <si>
    <t>Acumulado</t>
  </si>
  <si>
    <t>Disponible</t>
  </si>
  <si>
    <t>Suspensión</t>
  </si>
  <si>
    <t>Vigente</t>
  </si>
  <si>
    <t>MODIFICACIONES</t>
  </si>
  <si>
    <t>Inicial</t>
  </si>
  <si>
    <t>Ejec.Aut.Giro         %</t>
  </si>
  <si>
    <t>AUTORIZACIÓN DE GIROS</t>
  </si>
  <si>
    <t>Ejec. Presup         %</t>
  </si>
  <si>
    <t>COMPROMISOS</t>
  </si>
  <si>
    <t>APROPIACIÓN</t>
  </si>
  <si>
    <t>Código/Rubro Presupuestal/Proyecto</t>
  </si>
  <si>
    <t>VIGENCIA FISCAL :</t>
  </si>
  <si>
    <t>UNIDAD EJECUTORA :       01- UNIDAD 01</t>
  </si>
  <si>
    <t>ABRIL</t>
  </si>
  <si>
    <t>MES :</t>
  </si>
  <si>
    <t>ENTIDAD :                             220 - INSTITUTO DISTRITAL DE LA PARTICIPACIÓN Y ACCIÓN COMUNAL - IDPAC</t>
  </si>
  <si>
    <t>INFORME DE EJECUCIÓN DEL PRESUPUESTO DE GASTOS E 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</si>
</sst>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 applyAlignment="1">
      <alignment wrapText="1"/>
    </xf>
    <xf numFmtId="0" fontId="1" fillId="0" borderId="6" xfId="0" applyFont="1" applyBorder="1" applyAlignment="1">
      <alignment wrapText="1"/>
    </xf>
    <xf numFmtId="2" fontId="2" fillId="2" borderId="4" xfId="0" applyNumberFormat="1" applyFont="1" applyFill="1" applyBorder="1" applyAlignment="1">
      <alignment horizontal="center"/>
    </xf>
    <xf numFmtId="3" fontId="1" fillId="2" borderId="5" xfId="0" applyNumberFormat="1" applyFont="1" applyFill="1" applyBorder="1"/>
    <xf numFmtId="2" fontId="2" fillId="2" borderId="5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wrapText="1"/>
    </xf>
    <xf numFmtId="0" fontId="1" fillId="2" borderId="6" xfId="0" applyFont="1" applyFill="1" applyBorder="1"/>
    <xf numFmtId="0" fontId="1" fillId="0" borderId="6" xfId="0" applyFont="1" applyBorder="1"/>
    <xf numFmtId="0" fontId="1" fillId="3" borderId="6" xfId="0" applyFont="1" applyFill="1" applyBorder="1"/>
    <xf numFmtId="3" fontId="1" fillId="0" borderId="5" xfId="0" applyNumberFormat="1" applyFont="1" applyBorder="1"/>
    <xf numFmtId="2" fontId="2" fillId="2" borderId="7" xfId="0" applyNumberFormat="1" applyFont="1" applyFill="1" applyBorder="1" applyAlignment="1">
      <alignment horizontal="center"/>
    </xf>
    <xf numFmtId="3" fontId="1" fillId="0" borderId="8" xfId="0" applyNumberFormat="1" applyFont="1" applyBorder="1"/>
    <xf numFmtId="2" fontId="2" fillId="2" borderId="8" xfId="0" applyNumberFormat="1" applyFont="1" applyFill="1" applyBorder="1" applyAlignment="1">
      <alignment horizontal="center"/>
    </xf>
    <xf numFmtId="0" fontId="1" fillId="0" borderId="9" xfId="0" applyFont="1" applyBorder="1"/>
    <xf numFmtId="0" fontId="1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21" xfId="0" applyFont="1" applyBorder="1"/>
    <xf numFmtId="0" fontId="1" fillId="0" borderId="15" xfId="0" applyFont="1" applyBorder="1"/>
    <xf numFmtId="0" fontId="1" fillId="0" borderId="1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11" xfId="0" applyFont="1" applyBorder="1"/>
    <xf numFmtId="0" fontId="1" fillId="0" borderId="11" xfId="0" applyFont="1" applyBorder="1"/>
    <xf numFmtId="0" fontId="1" fillId="0" borderId="18" xfId="0" applyFont="1" applyBorder="1"/>
    <xf numFmtId="0" fontId="2" fillId="0" borderId="22" xfId="0" applyFont="1" applyBorder="1"/>
    <xf numFmtId="0" fontId="1" fillId="0" borderId="22" xfId="0" applyFont="1" applyBorder="1"/>
    <xf numFmtId="0" fontId="2" fillId="0" borderId="19" xfId="0" applyFont="1" applyBorder="1"/>
    <xf numFmtId="3" fontId="1" fillId="3" borderId="5" xfId="0" applyNumberFormat="1" applyFont="1" applyFill="1" applyBorder="1"/>
    <xf numFmtId="2" fontId="2" fillId="3" borderId="5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3" fontId="1" fillId="3" borderId="2" xfId="0" applyNumberFormat="1" applyFont="1" applyFill="1" applyBorder="1"/>
    <xf numFmtId="2" fontId="2" fillId="3" borderId="2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657225</xdr:colOff>
      <xdr:row>0</xdr:row>
      <xdr:rowOff>19050</xdr:rowOff>
    </xdr:from>
    <xdr:ext cx="2533650" cy="628650"/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19050"/>
          <a:ext cx="2533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2647950</xdr:colOff>
      <xdr:row>100</xdr:row>
      <xdr:rowOff>152400</xdr:rowOff>
    </xdr:from>
    <xdr:to>
      <xdr:col>2</xdr:col>
      <xdr:colOff>971550</xdr:colOff>
      <xdr:row>100</xdr:row>
      <xdr:rowOff>152401</xdr:rowOff>
    </xdr:to>
    <xdr:cxnSp macro="">
      <xdr:nvCxnSpPr>
        <xdr:cNvPr id="3" name="Conector recto 2"/>
        <xdr:cNvCxnSpPr/>
      </xdr:nvCxnSpPr>
      <xdr:spPr>
        <a:xfrm flipV="1">
          <a:off x="1524000" y="19202400"/>
          <a:ext cx="762000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100</xdr:row>
      <xdr:rowOff>114300</xdr:rowOff>
    </xdr:from>
    <xdr:to>
      <xdr:col>12</xdr:col>
      <xdr:colOff>19050</xdr:colOff>
      <xdr:row>100</xdr:row>
      <xdr:rowOff>114301</xdr:rowOff>
    </xdr:to>
    <xdr:cxnSp macro="">
      <xdr:nvCxnSpPr>
        <xdr:cNvPr id="4" name="Conector recto 3"/>
        <xdr:cNvCxnSpPr/>
      </xdr:nvCxnSpPr>
      <xdr:spPr>
        <a:xfrm flipV="1">
          <a:off x="6867525" y="19164300"/>
          <a:ext cx="2295525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2943225</xdr:colOff>
      <xdr:row>97</xdr:row>
      <xdr:rowOff>28575</xdr:rowOff>
    </xdr:from>
    <xdr:ext cx="1917246" cy="644979"/>
    <xdr:pic>
      <xdr:nvPicPr>
        <xdr:cNvPr id="5" name="Imagen 9" descr="C:\Users\etoquica\Desktop\firma\firma Esperanza.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8507075"/>
          <a:ext cx="1917246" cy="64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657225</xdr:colOff>
      <xdr:row>0</xdr:row>
      <xdr:rowOff>19050</xdr:rowOff>
    </xdr:from>
    <xdr:ext cx="2533650" cy="628650"/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19050"/>
          <a:ext cx="2533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2647950</xdr:colOff>
      <xdr:row>100</xdr:row>
      <xdr:rowOff>152400</xdr:rowOff>
    </xdr:from>
    <xdr:to>
      <xdr:col>2</xdr:col>
      <xdr:colOff>971550</xdr:colOff>
      <xdr:row>100</xdr:row>
      <xdr:rowOff>152401</xdr:rowOff>
    </xdr:to>
    <xdr:cxnSp macro="">
      <xdr:nvCxnSpPr>
        <xdr:cNvPr id="7" name="Conector recto 6"/>
        <xdr:cNvCxnSpPr/>
      </xdr:nvCxnSpPr>
      <xdr:spPr>
        <a:xfrm flipV="1">
          <a:off x="1524000" y="19202400"/>
          <a:ext cx="762000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100</xdr:row>
      <xdr:rowOff>114300</xdr:rowOff>
    </xdr:from>
    <xdr:to>
      <xdr:col>12</xdr:col>
      <xdr:colOff>19050</xdr:colOff>
      <xdr:row>100</xdr:row>
      <xdr:rowOff>114301</xdr:rowOff>
    </xdr:to>
    <xdr:cxnSp macro="">
      <xdr:nvCxnSpPr>
        <xdr:cNvPr id="8" name="Conector recto 7"/>
        <xdr:cNvCxnSpPr/>
      </xdr:nvCxnSpPr>
      <xdr:spPr>
        <a:xfrm flipV="1">
          <a:off x="6867525" y="19164300"/>
          <a:ext cx="2295525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2943225</xdr:colOff>
      <xdr:row>97</xdr:row>
      <xdr:rowOff>28575</xdr:rowOff>
    </xdr:from>
    <xdr:ext cx="1917246" cy="644979"/>
    <xdr:pic>
      <xdr:nvPicPr>
        <xdr:cNvPr id="9" name="Imagen 9" descr="C:\Users\etoquica\Desktop\firma\firma Esperanza.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8507075"/>
          <a:ext cx="1917246" cy="64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03"/>
  <sheetViews>
    <sheetView showGridLines="0" tabSelected="1" topLeftCell="C92" zoomScale="84" zoomScaleNormal="84" workbookViewId="0">
      <selection activeCell="B1" sqref="B1:N104"/>
    </sheetView>
  </sheetViews>
  <sheetFormatPr baseColWidth="10" defaultRowHeight="15" x14ac:dyDescent="0.2"/>
  <cols>
    <col min="1" max="1" width="4.5703125" style="1" customWidth="1"/>
    <col min="2" max="2" width="69.85546875" style="1" customWidth="1"/>
    <col min="3" max="3" width="17.28515625" style="1" customWidth="1"/>
    <col min="4" max="4" width="12.85546875" style="1" customWidth="1"/>
    <col min="5" max="5" width="17.7109375" style="1" customWidth="1"/>
    <col min="6" max="6" width="16.85546875" style="1" customWidth="1"/>
    <col min="7" max="7" width="13.28515625" style="1" customWidth="1"/>
    <col min="8" max="8" width="17.5703125" style="1" customWidth="1"/>
    <col min="9" max="9" width="16.85546875" style="1" customWidth="1"/>
    <col min="10" max="10" width="17.140625" style="1" customWidth="1"/>
    <col min="11" max="11" width="10.140625" style="1" customWidth="1"/>
    <col min="12" max="12" width="17.42578125" style="1" customWidth="1"/>
    <col min="13" max="13" width="16.85546875" style="1" customWidth="1"/>
    <col min="14" max="14" width="10.7109375" style="1" customWidth="1"/>
    <col min="15" max="16384" width="11.42578125" style="1"/>
  </cols>
  <sheetData>
    <row r="1" spans="2:14" ht="18.75" customHeight="1" x14ac:dyDescent="0.2"/>
    <row r="2" spans="2:14" ht="18.75" customHeight="1" x14ac:dyDescent="0.25">
      <c r="B2" s="45" t="s">
        <v>111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2:14" ht="18.75" customHeight="1" thickBot="1" x14ac:dyDescent="0.25"/>
    <row r="4" spans="2:14" ht="15.75" x14ac:dyDescent="0.25">
      <c r="B4" s="36" t="s">
        <v>110</v>
      </c>
      <c r="C4" s="35"/>
      <c r="D4" s="35"/>
      <c r="E4" s="35"/>
      <c r="F4" s="35"/>
      <c r="G4" s="35"/>
      <c r="H4" s="35"/>
      <c r="I4" s="35"/>
      <c r="J4" s="34" t="s">
        <v>109</v>
      </c>
      <c r="K4" s="34"/>
      <c r="L4" s="34" t="s">
        <v>108</v>
      </c>
      <c r="M4" s="34"/>
      <c r="N4" s="33"/>
    </row>
    <row r="5" spans="2:14" ht="6" customHeight="1" x14ac:dyDescent="0.25">
      <c r="B5" s="32"/>
      <c r="C5" s="30"/>
      <c r="D5" s="30"/>
      <c r="E5" s="30"/>
      <c r="F5" s="30"/>
      <c r="G5" s="30"/>
      <c r="H5" s="30"/>
      <c r="I5" s="30"/>
      <c r="J5" s="28"/>
      <c r="K5" s="28"/>
      <c r="L5" s="28"/>
      <c r="M5" s="28"/>
      <c r="N5" s="27"/>
    </row>
    <row r="6" spans="2:14" ht="15.75" x14ac:dyDescent="0.25">
      <c r="B6" s="31" t="s">
        <v>107</v>
      </c>
      <c r="C6" s="30"/>
      <c r="D6" s="30"/>
      <c r="E6" s="30"/>
      <c r="F6" s="30"/>
      <c r="G6" s="30"/>
      <c r="H6" s="30"/>
      <c r="I6" s="30"/>
      <c r="J6" s="28" t="s">
        <v>106</v>
      </c>
      <c r="K6" s="28"/>
      <c r="L6" s="29">
        <v>2021</v>
      </c>
      <c r="M6" s="28"/>
      <c r="N6" s="27"/>
    </row>
    <row r="7" spans="2:14" ht="8.25" customHeight="1" thickBot="1" x14ac:dyDescent="0.25">
      <c r="B7" s="26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4"/>
    </row>
    <row r="8" spans="2:14" ht="16.5" thickBot="1" x14ac:dyDescent="0.3">
      <c r="B8" s="47" t="s">
        <v>105</v>
      </c>
      <c r="C8" s="52" t="s">
        <v>104</v>
      </c>
      <c r="D8" s="54"/>
      <c r="E8" s="54"/>
      <c r="F8" s="54"/>
      <c r="G8" s="54"/>
      <c r="H8" s="53"/>
      <c r="I8" s="49" t="s">
        <v>103</v>
      </c>
      <c r="J8" s="43"/>
      <c r="K8" s="47" t="s">
        <v>102</v>
      </c>
      <c r="L8" s="49" t="s">
        <v>101</v>
      </c>
      <c r="M8" s="43"/>
      <c r="N8" s="43" t="s">
        <v>100</v>
      </c>
    </row>
    <row r="9" spans="2:14" ht="15.75" customHeight="1" thickBot="1" x14ac:dyDescent="0.3">
      <c r="B9" s="48"/>
      <c r="C9" s="47" t="s">
        <v>99</v>
      </c>
      <c r="D9" s="52" t="s">
        <v>98</v>
      </c>
      <c r="E9" s="53"/>
      <c r="F9" s="47" t="s">
        <v>97</v>
      </c>
      <c r="G9" s="47" t="s">
        <v>96</v>
      </c>
      <c r="H9" s="47" t="s">
        <v>95</v>
      </c>
      <c r="I9" s="50"/>
      <c r="J9" s="51"/>
      <c r="K9" s="48"/>
      <c r="L9" s="50"/>
      <c r="M9" s="51"/>
      <c r="N9" s="44"/>
    </row>
    <row r="10" spans="2:14" s="17" customFormat="1" ht="15.75" x14ac:dyDescent="0.2">
      <c r="B10" s="48"/>
      <c r="C10" s="48"/>
      <c r="D10" s="23" t="s">
        <v>93</v>
      </c>
      <c r="E10" s="21" t="s">
        <v>94</v>
      </c>
      <c r="F10" s="48"/>
      <c r="G10" s="48"/>
      <c r="H10" s="48"/>
      <c r="I10" s="22" t="s">
        <v>93</v>
      </c>
      <c r="J10" s="23" t="s">
        <v>92</v>
      </c>
      <c r="K10" s="48"/>
      <c r="L10" s="22" t="s">
        <v>93</v>
      </c>
      <c r="M10" s="21" t="s">
        <v>92</v>
      </c>
      <c r="N10" s="44"/>
    </row>
    <row r="11" spans="2:14" s="17" customFormat="1" ht="15.75" thickBot="1" x14ac:dyDescent="0.25">
      <c r="B11" s="20">
        <v>1</v>
      </c>
      <c r="C11" s="20">
        <v>2</v>
      </c>
      <c r="D11" s="20">
        <v>3</v>
      </c>
      <c r="E11" s="18">
        <v>4</v>
      </c>
      <c r="F11" s="20" t="s">
        <v>91</v>
      </c>
      <c r="G11" s="20">
        <v>6</v>
      </c>
      <c r="H11" s="20" t="s">
        <v>90</v>
      </c>
      <c r="I11" s="19">
        <v>8</v>
      </c>
      <c r="J11" s="20">
        <v>9</v>
      </c>
      <c r="K11" s="20" t="s">
        <v>89</v>
      </c>
      <c r="L11" s="19">
        <v>11</v>
      </c>
      <c r="M11" s="18">
        <v>12</v>
      </c>
      <c r="N11" s="18" t="s">
        <v>88</v>
      </c>
    </row>
    <row r="12" spans="2:14" ht="15.75" x14ac:dyDescent="0.25">
      <c r="B12" s="16" t="s">
        <v>87</v>
      </c>
      <c r="C12" s="14">
        <f t="shared" ref="C12:J12" si="0">+C13+C84</f>
        <v>38307757000</v>
      </c>
      <c r="D12" s="14">
        <f t="shared" si="0"/>
        <v>-17000000</v>
      </c>
      <c r="E12" s="14">
        <f t="shared" si="0"/>
        <v>-17000000</v>
      </c>
      <c r="F12" s="14">
        <f t="shared" si="0"/>
        <v>38290757000</v>
      </c>
      <c r="G12" s="14">
        <f t="shared" si="0"/>
        <v>0</v>
      </c>
      <c r="H12" s="14">
        <f t="shared" si="0"/>
        <v>38290757000</v>
      </c>
      <c r="I12" s="14">
        <f t="shared" si="0"/>
        <v>1341729335</v>
      </c>
      <c r="J12" s="14">
        <f t="shared" si="0"/>
        <v>16643262546</v>
      </c>
      <c r="K12" s="15">
        <f t="shared" ref="K12:K17" si="1">+J12/H12*100</f>
        <v>43.46548318697382</v>
      </c>
      <c r="L12" s="14">
        <f>+L13+L84</f>
        <v>2265357667</v>
      </c>
      <c r="M12" s="14">
        <f>+M13+M84</f>
        <v>4816827396</v>
      </c>
      <c r="N12" s="13">
        <f t="shared" ref="N12:N17" si="2">+M12/H12*100</f>
        <v>12.579608692510311</v>
      </c>
    </row>
    <row r="13" spans="2:14" ht="15.75" x14ac:dyDescent="0.25">
      <c r="B13" s="10" t="s">
        <v>86</v>
      </c>
      <c r="C13" s="12">
        <f t="shared" ref="C13:J13" si="3">+C14+C43+C81</f>
        <v>16643757000</v>
      </c>
      <c r="D13" s="12">
        <f t="shared" si="3"/>
        <v>-17000000</v>
      </c>
      <c r="E13" s="12">
        <f t="shared" si="3"/>
        <v>-17000000</v>
      </c>
      <c r="F13" s="12">
        <f t="shared" si="3"/>
        <v>16626757000</v>
      </c>
      <c r="G13" s="12">
        <f t="shared" si="3"/>
        <v>0</v>
      </c>
      <c r="H13" s="12">
        <f t="shared" si="3"/>
        <v>16626757000</v>
      </c>
      <c r="I13" s="12">
        <f t="shared" si="3"/>
        <v>719108504</v>
      </c>
      <c r="J13" s="12">
        <f t="shared" si="3"/>
        <v>3939283999</v>
      </c>
      <c r="K13" s="7">
        <f t="shared" si="1"/>
        <v>23.692437430823102</v>
      </c>
      <c r="L13" s="12">
        <f>+L14+L43+L81</f>
        <v>963123511</v>
      </c>
      <c r="M13" s="12">
        <f>+M14+M43+M81</f>
        <v>3105783188</v>
      </c>
      <c r="N13" s="5">
        <f t="shared" si="2"/>
        <v>18.679428513930887</v>
      </c>
    </row>
    <row r="14" spans="2:14" ht="15.75" x14ac:dyDescent="0.25">
      <c r="B14" s="9" t="s">
        <v>85</v>
      </c>
      <c r="C14" s="6">
        <f t="shared" ref="C14:J14" si="4">+C15</f>
        <v>12046706000</v>
      </c>
      <c r="D14" s="6">
        <f t="shared" si="4"/>
        <v>-17000000</v>
      </c>
      <c r="E14" s="6">
        <f t="shared" si="4"/>
        <v>-17000000</v>
      </c>
      <c r="F14" s="6">
        <f t="shared" si="4"/>
        <v>12029706000</v>
      </c>
      <c r="G14" s="6">
        <f t="shared" si="4"/>
        <v>0</v>
      </c>
      <c r="H14" s="6">
        <f t="shared" si="4"/>
        <v>12029706000</v>
      </c>
      <c r="I14" s="6">
        <f t="shared" si="4"/>
        <v>688646357</v>
      </c>
      <c r="J14" s="6">
        <f t="shared" si="4"/>
        <v>2797563448</v>
      </c>
      <c r="K14" s="7">
        <f t="shared" si="1"/>
        <v>23.255459842493241</v>
      </c>
      <c r="L14" s="6">
        <f>+L15</f>
        <v>688646357</v>
      </c>
      <c r="M14" s="6">
        <f>+M15</f>
        <v>2797563448</v>
      </c>
      <c r="N14" s="5">
        <f t="shared" si="2"/>
        <v>23.255459842493241</v>
      </c>
    </row>
    <row r="15" spans="2:14" ht="15.75" x14ac:dyDescent="0.25">
      <c r="B15" s="9" t="s">
        <v>84</v>
      </c>
      <c r="C15" s="6">
        <f t="shared" ref="C15:J15" si="5">+C16+C29+C40</f>
        <v>12046706000</v>
      </c>
      <c r="D15" s="6">
        <f t="shared" si="5"/>
        <v>-17000000</v>
      </c>
      <c r="E15" s="6">
        <f t="shared" si="5"/>
        <v>-17000000</v>
      </c>
      <c r="F15" s="6">
        <f t="shared" si="5"/>
        <v>12029706000</v>
      </c>
      <c r="G15" s="6">
        <f t="shared" si="5"/>
        <v>0</v>
      </c>
      <c r="H15" s="6">
        <f t="shared" si="5"/>
        <v>12029706000</v>
      </c>
      <c r="I15" s="6">
        <f t="shared" si="5"/>
        <v>688646357</v>
      </c>
      <c r="J15" s="6">
        <f t="shared" si="5"/>
        <v>2797563448</v>
      </c>
      <c r="K15" s="7">
        <f t="shared" si="1"/>
        <v>23.255459842493241</v>
      </c>
      <c r="L15" s="6">
        <f>+L16+L29+L40</f>
        <v>688646357</v>
      </c>
      <c r="M15" s="6">
        <f>+M16+M29+M40</f>
        <v>2797563448</v>
      </c>
      <c r="N15" s="5">
        <f t="shared" si="2"/>
        <v>23.255459842493241</v>
      </c>
    </row>
    <row r="16" spans="2:14" ht="15.75" x14ac:dyDescent="0.25">
      <c r="B16" s="9" t="s">
        <v>83</v>
      </c>
      <c r="C16" s="6">
        <f t="shared" ref="C16:J16" si="6">SUM(C18:C28)</f>
        <v>8838914000</v>
      </c>
      <c r="D16" s="6">
        <f t="shared" si="6"/>
        <v>0</v>
      </c>
      <c r="E16" s="6">
        <f t="shared" si="6"/>
        <v>-24798479</v>
      </c>
      <c r="F16" s="6">
        <f t="shared" si="6"/>
        <v>8814115521</v>
      </c>
      <c r="G16" s="6">
        <f t="shared" si="6"/>
        <v>0</v>
      </c>
      <c r="H16" s="6">
        <f t="shared" si="6"/>
        <v>8814115521</v>
      </c>
      <c r="I16" s="6">
        <f t="shared" si="6"/>
        <v>526768302</v>
      </c>
      <c r="J16" s="6">
        <f t="shared" si="6"/>
        <v>2128005729</v>
      </c>
      <c r="K16" s="7">
        <f t="shared" si="1"/>
        <v>24.143156779939375</v>
      </c>
      <c r="L16" s="6">
        <f>SUM(L18:L28)</f>
        <v>526768302</v>
      </c>
      <c r="M16" s="6">
        <f>SUM(M18:M28)</f>
        <v>2128005729</v>
      </c>
      <c r="N16" s="5">
        <f t="shared" si="2"/>
        <v>24.143156779939375</v>
      </c>
    </row>
    <row r="17" spans="2:14" ht="15.75" x14ac:dyDescent="0.25">
      <c r="B17" s="9" t="s">
        <v>82</v>
      </c>
      <c r="C17" s="6">
        <f>SUM(C18:C28)</f>
        <v>8838914000</v>
      </c>
      <c r="D17" s="6">
        <f t="shared" ref="D17:J17" si="7">SUM(D18:D25)</f>
        <v>0</v>
      </c>
      <c r="E17" s="6">
        <f t="shared" si="7"/>
        <v>-24798479</v>
      </c>
      <c r="F17" s="6">
        <f t="shared" si="7"/>
        <v>6376501521</v>
      </c>
      <c r="G17" s="6">
        <f t="shared" si="7"/>
        <v>0</v>
      </c>
      <c r="H17" s="6">
        <f t="shared" si="7"/>
        <v>6376501521</v>
      </c>
      <c r="I17" s="6">
        <f t="shared" si="7"/>
        <v>405784450</v>
      </c>
      <c r="J17" s="6">
        <f t="shared" si="7"/>
        <v>1668081737</v>
      </c>
      <c r="K17" s="7">
        <f t="shared" si="1"/>
        <v>26.15982653664296</v>
      </c>
      <c r="L17" s="6">
        <f>SUM(L18:L25)</f>
        <v>405784450</v>
      </c>
      <c r="M17" s="6">
        <f>SUM(M18:M25)</f>
        <v>1668081737</v>
      </c>
      <c r="N17" s="5">
        <f t="shared" si="2"/>
        <v>26.15982653664296</v>
      </c>
    </row>
    <row r="18" spans="2:14" ht="15.75" x14ac:dyDescent="0.25">
      <c r="B18" s="10" t="s">
        <v>81</v>
      </c>
      <c r="C18" s="37">
        <v>4544137000</v>
      </c>
      <c r="D18" s="37">
        <v>0</v>
      </c>
      <c r="E18" s="37">
        <v>0</v>
      </c>
      <c r="F18" s="37">
        <v>4544137000</v>
      </c>
      <c r="G18" s="37">
        <v>0</v>
      </c>
      <c r="H18" s="37">
        <v>4544137000</v>
      </c>
      <c r="I18" s="37">
        <v>353623622</v>
      </c>
      <c r="J18" s="37">
        <v>1393834404</v>
      </c>
      <c r="K18" s="38">
        <v>30.673200000000001</v>
      </c>
      <c r="L18" s="37">
        <v>353623622</v>
      </c>
      <c r="M18" s="37">
        <v>1393834404</v>
      </c>
      <c r="N18" s="39">
        <v>30.673200000000001</v>
      </c>
    </row>
    <row r="19" spans="2:14" ht="15.75" x14ac:dyDescent="0.25">
      <c r="B19" s="10" t="s">
        <v>80</v>
      </c>
      <c r="C19" s="37">
        <v>476781000</v>
      </c>
      <c r="D19" s="37">
        <v>0</v>
      </c>
      <c r="E19" s="37">
        <v>0</v>
      </c>
      <c r="F19" s="37">
        <v>476781000</v>
      </c>
      <c r="G19" s="37">
        <v>0</v>
      </c>
      <c r="H19" s="37">
        <v>476781000</v>
      </c>
      <c r="I19" s="37">
        <v>36553239</v>
      </c>
      <c r="J19" s="37">
        <v>145375519</v>
      </c>
      <c r="K19" s="38">
        <v>30.491</v>
      </c>
      <c r="L19" s="37">
        <v>36553239</v>
      </c>
      <c r="M19" s="37">
        <v>145375519</v>
      </c>
      <c r="N19" s="39">
        <v>30.491</v>
      </c>
    </row>
    <row r="20" spans="2:14" ht="15.75" x14ac:dyDescent="0.25">
      <c r="B20" s="10" t="s">
        <v>79</v>
      </c>
      <c r="C20" s="37">
        <v>240000000</v>
      </c>
      <c r="D20" s="37">
        <v>0</v>
      </c>
      <c r="E20" s="37">
        <v>0</v>
      </c>
      <c r="F20" s="37">
        <v>240000000</v>
      </c>
      <c r="G20" s="37">
        <v>0</v>
      </c>
      <c r="H20" s="37">
        <v>240000000</v>
      </c>
      <c r="I20" s="37">
        <v>11427047</v>
      </c>
      <c r="J20" s="37">
        <v>23420286</v>
      </c>
      <c r="K20" s="38">
        <v>9.7584999999999997</v>
      </c>
      <c r="L20" s="37">
        <v>11427047</v>
      </c>
      <c r="M20" s="37">
        <v>23420286</v>
      </c>
      <c r="N20" s="39">
        <v>9.7584999999999997</v>
      </c>
    </row>
    <row r="21" spans="2:14" ht="15.75" x14ac:dyDescent="0.25">
      <c r="B21" s="10" t="s">
        <v>78</v>
      </c>
      <c r="C21" s="37">
        <v>4985000</v>
      </c>
      <c r="D21" s="37">
        <v>0</v>
      </c>
      <c r="E21" s="37">
        <v>0</v>
      </c>
      <c r="F21" s="37">
        <v>4985000</v>
      </c>
      <c r="G21" s="37">
        <v>0</v>
      </c>
      <c r="H21" s="37">
        <v>4985000</v>
      </c>
      <c r="I21" s="37">
        <v>425816</v>
      </c>
      <c r="J21" s="37">
        <v>1522292</v>
      </c>
      <c r="K21" s="38">
        <v>30.537500000000001</v>
      </c>
      <c r="L21" s="37">
        <v>425816</v>
      </c>
      <c r="M21" s="37">
        <v>1522292</v>
      </c>
      <c r="N21" s="39">
        <v>30.537500000000001</v>
      </c>
    </row>
    <row r="22" spans="2:14" ht="15.75" x14ac:dyDescent="0.25">
      <c r="B22" s="10" t="s">
        <v>77</v>
      </c>
      <c r="C22" s="37">
        <v>3228000</v>
      </c>
      <c r="D22" s="37">
        <v>0</v>
      </c>
      <c r="E22" s="37">
        <v>0</v>
      </c>
      <c r="F22" s="37">
        <v>3228000</v>
      </c>
      <c r="G22" s="37">
        <v>0</v>
      </c>
      <c r="H22" s="37">
        <v>3228000</v>
      </c>
      <c r="I22" s="37">
        <v>264392</v>
      </c>
      <c r="J22" s="37">
        <v>945202</v>
      </c>
      <c r="K22" s="38">
        <v>29.281400000000001</v>
      </c>
      <c r="L22" s="37">
        <v>264392</v>
      </c>
      <c r="M22" s="37">
        <v>945202</v>
      </c>
      <c r="N22" s="39">
        <v>29.281400000000001</v>
      </c>
    </row>
    <row r="23" spans="2:14" ht="15.75" x14ac:dyDescent="0.25">
      <c r="B23" s="10" t="s">
        <v>76</v>
      </c>
      <c r="C23" s="37">
        <v>152527000</v>
      </c>
      <c r="D23" s="37">
        <v>0</v>
      </c>
      <c r="E23" s="37">
        <v>0</v>
      </c>
      <c r="F23" s="37">
        <v>152527000</v>
      </c>
      <c r="G23" s="37">
        <v>0</v>
      </c>
      <c r="H23" s="37">
        <v>152527000</v>
      </c>
      <c r="I23" s="37">
        <v>3490334</v>
      </c>
      <c r="J23" s="37">
        <v>54833963</v>
      </c>
      <c r="K23" s="38">
        <v>35.950299999999999</v>
      </c>
      <c r="L23" s="37">
        <v>3490334</v>
      </c>
      <c r="M23" s="37">
        <v>54833963</v>
      </c>
      <c r="N23" s="39">
        <v>35.950299999999999</v>
      </c>
    </row>
    <row r="24" spans="2:14" ht="15.75" x14ac:dyDescent="0.25">
      <c r="B24" s="10" t="s">
        <v>75</v>
      </c>
      <c r="C24" s="37">
        <v>661914000</v>
      </c>
      <c r="D24" s="37">
        <v>0</v>
      </c>
      <c r="E24" s="37">
        <v>-24798479</v>
      </c>
      <c r="F24" s="37">
        <v>637115521</v>
      </c>
      <c r="G24" s="37">
        <v>0</v>
      </c>
      <c r="H24" s="37">
        <v>637115521</v>
      </c>
      <c r="I24" s="37">
        <v>0</v>
      </c>
      <c r="J24" s="37">
        <v>1238377</v>
      </c>
      <c r="K24" s="38">
        <v>0.19439999999999999</v>
      </c>
      <c r="L24" s="37">
        <v>0</v>
      </c>
      <c r="M24" s="37">
        <v>1238377</v>
      </c>
      <c r="N24" s="39">
        <v>0.19439999999999999</v>
      </c>
    </row>
    <row r="25" spans="2:14" ht="15.75" x14ac:dyDescent="0.25">
      <c r="B25" s="10" t="s">
        <v>74</v>
      </c>
      <c r="C25" s="37">
        <v>317728000</v>
      </c>
      <c r="D25" s="37">
        <v>0</v>
      </c>
      <c r="E25" s="37">
        <v>0</v>
      </c>
      <c r="F25" s="37">
        <v>317728000</v>
      </c>
      <c r="G25" s="37">
        <v>0</v>
      </c>
      <c r="H25" s="37">
        <v>317728000</v>
      </c>
      <c r="I25" s="37">
        <v>0</v>
      </c>
      <c r="J25" s="37">
        <v>46911694</v>
      </c>
      <c r="K25" s="38">
        <v>14.764699999999999</v>
      </c>
      <c r="L25" s="37">
        <v>0</v>
      </c>
      <c r="M25" s="37">
        <v>46911694</v>
      </c>
      <c r="N25" s="39">
        <v>14.764699999999999</v>
      </c>
    </row>
    <row r="26" spans="2:14" ht="15.75" x14ac:dyDescent="0.25">
      <c r="B26" s="10" t="s">
        <v>73</v>
      </c>
      <c r="C26" s="37">
        <v>173769000</v>
      </c>
      <c r="D26" s="37">
        <v>0</v>
      </c>
      <c r="E26" s="37">
        <v>0</v>
      </c>
      <c r="F26" s="37">
        <v>173769000</v>
      </c>
      <c r="G26" s="37">
        <v>0</v>
      </c>
      <c r="H26" s="37">
        <v>173769000</v>
      </c>
      <c r="I26" s="37">
        <v>11011018</v>
      </c>
      <c r="J26" s="37">
        <v>40958257</v>
      </c>
      <c r="K26" s="38">
        <v>23.570499999999999</v>
      </c>
      <c r="L26" s="37">
        <v>11011018</v>
      </c>
      <c r="M26" s="37">
        <v>40958257</v>
      </c>
      <c r="N26" s="39">
        <v>23.570499999999999</v>
      </c>
    </row>
    <row r="27" spans="2:14" ht="15.75" x14ac:dyDescent="0.25">
      <c r="B27" s="10" t="s">
        <v>72</v>
      </c>
      <c r="C27" s="37">
        <v>1472230000</v>
      </c>
      <c r="D27" s="37">
        <v>0</v>
      </c>
      <c r="E27" s="37">
        <v>0</v>
      </c>
      <c r="F27" s="37">
        <v>1472230000</v>
      </c>
      <c r="G27" s="37">
        <v>0</v>
      </c>
      <c r="H27" s="37">
        <v>1472230000</v>
      </c>
      <c r="I27" s="37">
        <v>109972834</v>
      </c>
      <c r="J27" s="37">
        <v>418965735</v>
      </c>
      <c r="K27" s="38">
        <v>28.457899999999999</v>
      </c>
      <c r="L27" s="37">
        <v>109972834</v>
      </c>
      <c r="M27" s="37">
        <v>418965735</v>
      </c>
      <c r="N27" s="39">
        <v>28.457899999999999</v>
      </c>
    </row>
    <row r="28" spans="2:14" ht="15.75" x14ac:dyDescent="0.25">
      <c r="B28" s="10" t="s">
        <v>71</v>
      </c>
      <c r="C28" s="37">
        <v>791615000</v>
      </c>
      <c r="D28" s="37">
        <v>0</v>
      </c>
      <c r="E28" s="37">
        <v>0</v>
      </c>
      <c r="F28" s="37">
        <v>791615000</v>
      </c>
      <c r="G28" s="37">
        <v>0</v>
      </c>
      <c r="H28" s="37">
        <v>791615000</v>
      </c>
      <c r="I28" s="37">
        <v>0</v>
      </c>
      <c r="J28" s="37">
        <v>0</v>
      </c>
      <c r="K28" s="38">
        <v>0</v>
      </c>
      <c r="L28" s="37">
        <v>0</v>
      </c>
      <c r="M28" s="37">
        <v>0</v>
      </c>
      <c r="N28" s="39">
        <v>0</v>
      </c>
    </row>
    <row r="29" spans="2:14" ht="15.75" x14ac:dyDescent="0.25">
      <c r="B29" s="9" t="s">
        <v>70</v>
      </c>
      <c r="C29" s="6">
        <f t="shared" ref="C29:J29" si="8">SUM(C30:C39)</f>
        <v>3182538000</v>
      </c>
      <c r="D29" s="6">
        <f t="shared" si="8"/>
        <v>-17000000</v>
      </c>
      <c r="E29" s="6">
        <f t="shared" si="8"/>
        <v>-17000000</v>
      </c>
      <c r="F29" s="6">
        <f t="shared" si="8"/>
        <v>3165538000</v>
      </c>
      <c r="G29" s="6">
        <f t="shared" si="8"/>
        <v>0</v>
      </c>
      <c r="H29" s="6">
        <f t="shared" si="8"/>
        <v>3165538000</v>
      </c>
      <c r="I29" s="6">
        <f t="shared" si="8"/>
        <v>161878055</v>
      </c>
      <c r="J29" s="6">
        <f t="shared" si="8"/>
        <v>648744902</v>
      </c>
      <c r="K29" s="7">
        <f>+J29/H29*100</f>
        <v>20.493985603710964</v>
      </c>
      <c r="L29" s="6">
        <f>SUM(L30:L39)</f>
        <v>161878055</v>
      </c>
      <c r="M29" s="6">
        <f>SUM(M30:M39)</f>
        <v>648744902</v>
      </c>
      <c r="N29" s="5">
        <f>+M29/H29*100</f>
        <v>20.493985603710964</v>
      </c>
    </row>
    <row r="30" spans="2:14" ht="15.75" x14ac:dyDescent="0.25">
      <c r="B30" s="10" t="s">
        <v>69</v>
      </c>
      <c r="C30" s="37">
        <v>621003000</v>
      </c>
      <c r="D30" s="37">
        <v>0</v>
      </c>
      <c r="E30" s="37">
        <v>0</v>
      </c>
      <c r="F30" s="37">
        <v>621003000</v>
      </c>
      <c r="G30" s="37">
        <v>0</v>
      </c>
      <c r="H30" s="37">
        <v>621003000</v>
      </c>
      <c r="I30" s="37">
        <v>40840725</v>
      </c>
      <c r="J30" s="37">
        <v>163405500</v>
      </c>
      <c r="K30" s="38">
        <v>26.313199999999998</v>
      </c>
      <c r="L30" s="37">
        <v>40840725</v>
      </c>
      <c r="M30" s="37">
        <v>163405500</v>
      </c>
      <c r="N30" s="39">
        <v>26.313199999999998</v>
      </c>
    </row>
    <row r="31" spans="2:14" ht="15.75" x14ac:dyDescent="0.25">
      <c r="B31" s="10" t="s">
        <v>68</v>
      </c>
      <c r="C31" s="37">
        <v>268391000</v>
      </c>
      <c r="D31" s="37">
        <v>0</v>
      </c>
      <c r="E31" s="37">
        <v>0</v>
      </c>
      <c r="F31" s="37">
        <v>268391000</v>
      </c>
      <c r="G31" s="37">
        <v>0</v>
      </c>
      <c r="H31" s="37">
        <v>268391000</v>
      </c>
      <c r="I31" s="37">
        <v>23831775</v>
      </c>
      <c r="J31" s="37">
        <v>96271725</v>
      </c>
      <c r="K31" s="38">
        <v>35.869999999999997</v>
      </c>
      <c r="L31" s="37">
        <v>23831775</v>
      </c>
      <c r="M31" s="37">
        <v>96271725</v>
      </c>
      <c r="N31" s="39">
        <v>35.869999999999997</v>
      </c>
    </row>
    <row r="32" spans="2:14" ht="15.75" x14ac:dyDescent="0.25">
      <c r="B32" s="10" t="s">
        <v>67</v>
      </c>
      <c r="C32" s="37">
        <v>22234000</v>
      </c>
      <c r="D32" s="37">
        <v>0</v>
      </c>
      <c r="E32" s="37">
        <v>0</v>
      </c>
      <c r="F32" s="37">
        <v>22234000</v>
      </c>
      <c r="G32" s="37">
        <v>0</v>
      </c>
      <c r="H32" s="37">
        <v>22234000</v>
      </c>
      <c r="I32" s="37">
        <v>1664272</v>
      </c>
      <c r="J32" s="37">
        <v>6627100</v>
      </c>
      <c r="K32" s="38">
        <v>29.8062</v>
      </c>
      <c r="L32" s="37">
        <v>1664272</v>
      </c>
      <c r="M32" s="37">
        <v>6627100</v>
      </c>
      <c r="N32" s="39">
        <v>29.8062</v>
      </c>
    </row>
    <row r="33" spans="2:14" ht="15.75" x14ac:dyDescent="0.25">
      <c r="B33" s="10" t="s">
        <v>66</v>
      </c>
      <c r="C33" s="37">
        <v>607744000</v>
      </c>
      <c r="D33" s="37">
        <v>0</v>
      </c>
      <c r="E33" s="37">
        <v>0</v>
      </c>
      <c r="F33" s="37">
        <v>607744000</v>
      </c>
      <c r="G33" s="37">
        <v>0</v>
      </c>
      <c r="H33" s="37">
        <v>607744000</v>
      </c>
      <c r="I33" s="37">
        <v>44214155</v>
      </c>
      <c r="J33" s="37">
        <v>177588430</v>
      </c>
      <c r="K33" s="38">
        <v>29.2209</v>
      </c>
      <c r="L33" s="37">
        <v>44214155</v>
      </c>
      <c r="M33" s="37">
        <v>177588430</v>
      </c>
      <c r="N33" s="39">
        <v>29.2209</v>
      </c>
    </row>
    <row r="34" spans="2:14" ht="15.75" x14ac:dyDescent="0.25">
      <c r="B34" s="10" t="s">
        <v>65</v>
      </c>
      <c r="C34" s="37">
        <v>690669000</v>
      </c>
      <c r="D34" s="37">
        <v>-17000000</v>
      </c>
      <c r="E34" s="37">
        <v>-17000000</v>
      </c>
      <c r="F34" s="37">
        <v>673669000</v>
      </c>
      <c r="G34" s="37">
        <v>0</v>
      </c>
      <c r="H34" s="37">
        <v>673669000</v>
      </c>
      <c r="I34" s="37">
        <v>732228</v>
      </c>
      <c r="J34" s="37">
        <v>3377747</v>
      </c>
      <c r="K34" s="38">
        <v>0.50139999999999996</v>
      </c>
      <c r="L34" s="37">
        <v>732228</v>
      </c>
      <c r="M34" s="37">
        <v>3377747</v>
      </c>
      <c r="N34" s="39">
        <v>0.50139999999999996</v>
      </c>
    </row>
    <row r="35" spans="2:14" ht="15.75" x14ac:dyDescent="0.25">
      <c r="B35" s="10" t="s">
        <v>64</v>
      </c>
      <c r="C35" s="37">
        <v>166620000</v>
      </c>
      <c r="D35" s="37">
        <v>0</v>
      </c>
      <c r="E35" s="37">
        <v>0</v>
      </c>
      <c r="F35" s="37">
        <v>166620000</v>
      </c>
      <c r="G35" s="37">
        <v>0</v>
      </c>
      <c r="H35" s="37">
        <v>166620000</v>
      </c>
      <c r="I35" s="37">
        <v>0</v>
      </c>
      <c r="J35" s="37">
        <v>0</v>
      </c>
      <c r="K35" s="38">
        <v>0</v>
      </c>
      <c r="L35" s="37">
        <v>0</v>
      </c>
      <c r="M35" s="37">
        <v>0</v>
      </c>
      <c r="N35" s="39">
        <v>0</v>
      </c>
    </row>
    <row r="36" spans="2:14" ht="15.75" x14ac:dyDescent="0.25">
      <c r="B36" s="10" t="s">
        <v>63</v>
      </c>
      <c r="C36" s="37">
        <v>340970000</v>
      </c>
      <c r="D36" s="37">
        <v>0</v>
      </c>
      <c r="E36" s="37">
        <v>0</v>
      </c>
      <c r="F36" s="37">
        <v>340970000</v>
      </c>
      <c r="G36" s="37">
        <v>0</v>
      </c>
      <c r="H36" s="37">
        <v>340970000</v>
      </c>
      <c r="I36" s="37">
        <v>21281800</v>
      </c>
      <c r="J36" s="37">
        <v>84866700</v>
      </c>
      <c r="K36" s="38">
        <v>24.889800000000001</v>
      </c>
      <c r="L36" s="37">
        <v>21281800</v>
      </c>
      <c r="M36" s="37">
        <v>84866700</v>
      </c>
      <c r="N36" s="39">
        <v>24.889800000000001</v>
      </c>
    </row>
    <row r="37" spans="2:14" ht="15.75" x14ac:dyDescent="0.25">
      <c r="B37" s="10" t="s">
        <v>62</v>
      </c>
      <c r="C37" s="37">
        <v>38687000</v>
      </c>
      <c r="D37" s="37">
        <v>0</v>
      </c>
      <c r="E37" s="37">
        <v>0</v>
      </c>
      <c r="F37" s="37">
        <v>38687000</v>
      </c>
      <c r="G37" s="37">
        <v>0</v>
      </c>
      <c r="H37" s="37">
        <v>38687000</v>
      </c>
      <c r="I37" s="37">
        <v>2706000</v>
      </c>
      <c r="J37" s="37">
        <v>10505400</v>
      </c>
      <c r="K37" s="38">
        <v>27.154900000000001</v>
      </c>
      <c r="L37" s="37">
        <v>2706000</v>
      </c>
      <c r="M37" s="37">
        <v>10505400</v>
      </c>
      <c r="N37" s="39">
        <v>27.154900000000001</v>
      </c>
    </row>
    <row r="38" spans="2:14" ht="15.75" x14ac:dyDescent="0.25">
      <c r="B38" s="10" t="s">
        <v>61</v>
      </c>
      <c r="C38" s="37">
        <v>255733000</v>
      </c>
      <c r="D38" s="37">
        <v>0</v>
      </c>
      <c r="E38" s="37">
        <v>0</v>
      </c>
      <c r="F38" s="37">
        <v>255733000</v>
      </c>
      <c r="G38" s="37">
        <v>0</v>
      </c>
      <c r="H38" s="37">
        <v>255733000</v>
      </c>
      <c r="I38" s="37">
        <v>15963500</v>
      </c>
      <c r="J38" s="37">
        <v>63657600</v>
      </c>
      <c r="K38" s="38">
        <v>24.892199999999999</v>
      </c>
      <c r="L38" s="37">
        <v>15963500</v>
      </c>
      <c r="M38" s="37">
        <v>63657600</v>
      </c>
      <c r="N38" s="39">
        <v>24.892199999999999</v>
      </c>
    </row>
    <row r="39" spans="2:14" ht="15.75" x14ac:dyDescent="0.25">
      <c r="B39" s="10" t="s">
        <v>60</v>
      </c>
      <c r="C39" s="37">
        <v>170487000</v>
      </c>
      <c r="D39" s="37">
        <v>0</v>
      </c>
      <c r="E39" s="37">
        <v>0</v>
      </c>
      <c r="F39" s="37">
        <v>170487000</v>
      </c>
      <c r="G39" s="37">
        <v>0</v>
      </c>
      <c r="H39" s="37">
        <v>170487000</v>
      </c>
      <c r="I39" s="37">
        <v>10643600</v>
      </c>
      <c r="J39" s="37">
        <v>42444700</v>
      </c>
      <c r="K39" s="38">
        <v>24.8962</v>
      </c>
      <c r="L39" s="37">
        <v>10643600</v>
      </c>
      <c r="M39" s="37">
        <v>42444700</v>
      </c>
      <c r="N39" s="39">
        <v>24.8962</v>
      </c>
    </row>
    <row r="40" spans="2:14" ht="15.75" x14ac:dyDescent="0.25">
      <c r="B40" s="8" t="s">
        <v>59</v>
      </c>
      <c r="C40" s="6">
        <f t="shared" ref="C40:J40" si="9">+C41+C42</f>
        <v>25254000</v>
      </c>
      <c r="D40" s="6">
        <f t="shared" si="9"/>
        <v>0</v>
      </c>
      <c r="E40" s="6">
        <f t="shared" si="9"/>
        <v>24798479</v>
      </c>
      <c r="F40" s="6">
        <f t="shared" si="9"/>
        <v>50052479</v>
      </c>
      <c r="G40" s="6">
        <f t="shared" si="9"/>
        <v>0</v>
      </c>
      <c r="H40" s="6">
        <f t="shared" si="9"/>
        <v>50052479</v>
      </c>
      <c r="I40" s="6">
        <f t="shared" si="9"/>
        <v>0</v>
      </c>
      <c r="J40" s="6">
        <f t="shared" si="9"/>
        <v>20812817</v>
      </c>
      <c r="K40" s="7">
        <f>+J40/H40*100</f>
        <v>41.581990374542684</v>
      </c>
      <c r="L40" s="6">
        <f>+L41+L42</f>
        <v>0</v>
      </c>
      <c r="M40" s="6">
        <f>+M41+M42</f>
        <v>20812817</v>
      </c>
      <c r="N40" s="5">
        <f>+M40/H40*100</f>
        <v>41.581990374542684</v>
      </c>
    </row>
    <row r="41" spans="2:14" ht="15.75" x14ac:dyDescent="0.25">
      <c r="B41" s="10" t="s">
        <v>58</v>
      </c>
      <c r="C41" s="37">
        <v>0</v>
      </c>
      <c r="D41" s="37">
        <v>0</v>
      </c>
      <c r="E41" s="37">
        <v>24798479</v>
      </c>
      <c r="F41" s="37">
        <v>24798479</v>
      </c>
      <c r="G41" s="37">
        <v>0</v>
      </c>
      <c r="H41" s="37">
        <v>24798479</v>
      </c>
      <c r="I41" s="37">
        <v>0</v>
      </c>
      <c r="J41" s="37">
        <v>17408758</v>
      </c>
      <c r="K41" s="38">
        <v>70.200900000000004</v>
      </c>
      <c r="L41" s="37">
        <v>0</v>
      </c>
      <c r="M41" s="37">
        <v>17408758</v>
      </c>
      <c r="N41" s="39">
        <v>70.200900000000004</v>
      </c>
    </row>
    <row r="42" spans="2:14" ht="15.75" x14ac:dyDescent="0.25">
      <c r="B42" s="10" t="s">
        <v>57</v>
      </c>
      <c r="C42" s="37">
        <v>25254000</v>
      </c>
      <c r="D42" s="37">
        <v>0</v>
      </c>
      <c r="E42" s="37">
        <v>0</v>
      </c>
      <c r="F42" s="37">
        <v>25254000</v>
      </c>
      <c r="G42" s="37">
        <v>0</v>
      </c>
      <c r="H42" s="37">
        <v>25254000</v>
      </c>
      <c r="I42" s="37">
        <v>0</v>
      </c>
      <c r="J42" s="37">
        <v>3404059</v>
      </c>
      <c r="K42" s="38">
        <v>13.4793</v>
      </c>
      <c r="L42" s="37">
        <v>0</v>
      </c>
      <c r="M42" s="37">
        <v>3404059</v>
      </c>
      <c r="N42" s="39">
        <v>13.4793</v>
      </c>
    </row>
    <row r="43" spans="2:14" ht="15.75" x14ac:dyDescent="0.25">
      <c r="B43" s="9" t="s">
        <v>56</v>
      </c>
      <c r="C43" s="6">
        <f t="shared" ref="C43:J43" si="10">SUM(C44:C80)</f>
        <v>4583751000</v>
      </c>
      <c r="D43" s="6">
        <f t="shared" si="10"/>
        <v>0</v>
      </c>
      <c r="E43" s="6">
        <f t="shared" si="10"/>
        <v>0</v>
      </c>
      <c r="F43" s="6">
        <f t="shared" si="10"/>
        <v>4583751000</v>
      </c>
      <c r="G43" s="6">
        <f t="shared" si="10"/>
        <v>0</v>
      </c>
      <c r="H43" s="6">
        <f t="shared" si="10"/>
        <v>4583751000</v>
      </c>
      <c r="I43" s="6">
        <f t="shared" si="10"/>
        <v>30462147</v>
      </c>
      <c r="J43" s="6">
        <f t="shared" si="10"/>
        <v>1141720551</v>
      </c>
      <c r="K43" s="7">
        <f>+J43/H43*100</f>
        <v>24.907996769458027</v>
      </c>
      <c r="L43" s="6">
        <f>SUM(L44:L80)</f>
        <v>274477154</v>
      </c>
      <c r="M43" s="6">
        <f>SUM(M44:M80)</f>
        <v>308219740</v>
      </c>
      <c r="N43" s="5">
        <f>+M43/H43*100</f>
        <v>6.724181570944844</v>
      </c>
    </row>
    <row r="44" spans="2:14" ht="15.75" x14ac:dyDescent="0.25">
      <c r="B44" s="10" t="s">
        <v>55</v>
      </c>
      <c r="C44" s="37">
        <v>2974000</v>
      </c>
      <c r="D44" s="37">
        <v>0</v>
      </c>
      <c r="E44" s="37">
        <v>0</v>
      </c>
      <c r="F44" s="37">
        <v>2974000</v>
      </c>
      <c r="G44" s="37">
        <v>0</v>
      </c>
      <c r="H44" s="37">
        <v>2974000</v>
      </c>
      <c r="I44" s="37">
        <v>0</v>
      </c>
      <c r="J44" s="37">
        <v>0</v>
      </c>
      <c r="K44" s="38">
        <v>0</v>
      </c>
      <c r="L44" s="37">
        <v>0</v>
      </c>
      <c r="M44" s="37">
        <v>0</v>
      </c>
      <c r="N44" s="39">
        <v>0</v>
      </c>
    </row>
    <row r="45" spans="2:14" ht="15.75" x14ac:dyDescent="0.25">
      <c r="B45" s="10" t="s">
        <v>54</v>
      </c>
      <c r="C45" s="37">
        <v>8401000</v>
      </c>
      <c r="D45" s="37">
        <v>0</v>
      </c>
      <c r="E45" s="37">
        <v>0</v>
      </c>
      <c r="F45" s="37">
        <v>8401000</v>
      </c>
      <c r="G45" s="37">
        <v>0</v>
      </c>
      <c r="H45" s="37">
        <v>8401000</v>
      </c>
      <c r="I45" s="37">
        <v>0</v>
      </c>
      <c r="J45" s="37">
        <v>0</v>
      </c>
      <c r="K45" s="38">
        <v>0</v>
      </c>
      <c r="L45" s="37">
        <v>0</v>
      </c>
      <c r="M45" s="37">
        <v>0</v>
      </c>
      <c r="N45" s="39">
        <v>0</v>
      </c>
    </row>
    <row r="46" spans="2:14" ht="15.75" x14ac:dyDescent="0.25">
      <c r="B46" s="10" t="s">
        <v>53</v>
      </c>
      <c r="C46" s="37">
        <v>3183000</v>
      </c>
      <c r="D46" s="37">
        <v>0</v>
      </c>
      <c r="E46" s="37">
        <v>0</v>
      </c>
      <c r="F46" s="37">
        <v>3183000</v>
      </c>
      <c r="G46" s="37">
        <v>0</v>
      </c>
      <c r="H46" s="37">
        <v>3183000</v>
      </c>
      <c r="I46" s="37">
        <v>0</v>
      </c>
      <c r="J46" s="37">
        <v>0</v>
      </c>
      <c r="K46" s="38">
        <v>0</v>
      </c>
      <c r="L46" s="37">
        <v>0</v>
      </c>
      <c r="M46" s="37">
        <v>0</v>
      </c>
      <c r="N46" s="39">
        <v>0</v>
      </c>
    </row>
    <row r="47" spans="2:14" ht="15.75" x14ac:dyDescent="0.25">
      <c r="B47" s="10" t="s">
        <v>52</v>
      </c>
      <c r="C47" s="37">
        <v>536000</v>
      </c>
      <c r="D47" s="37">
        <v>0</v>
      </c>
      <c r="E47" s="37">
        <v>0</v>
      </c>
      <c r="F47" s="37">
        <v>536000</v>
      </c>
      <c r="G47" s="37">
        <v>0</v>
      </c>
      <c r="H47" s="37">
        <v>536000</v>
      </c>
      <c r="I47" s="37">
        <v>0</v>
      </c>
      <c r="J47" s="37">
        <v>0</v>
      </c>
      <c r="K47" s="38">
        <v>0</v>
      </c>
      <c r="L47" s="37">
        <v>0</v>
      </c>
      <c r="M47" s="37">
        <v>0</v>
      </c>
      <c r="N47" s="39">
        <v>0</v>
      </c>
    </row>
    <row r="48" spans="2:14" ht="15.75" x14ac:dyDescent="0.25">
      <c r="B48" s="10" t="s">
        <v>51</v>
      </c>
      <c r="C48" s="37">
        <v>14859000</v>
      </c>
      <c r="D48" s="37">
        <v>0</v>
      </c>
      <c r="E48" s="37">
        <v>0</v>
      </c>
      <c r="F48" s="37">
        <v>14859000</v>
      </c>
      <c r="G48" s="37">
        <v>0</v>
      </c>
      <c r="H48" s="37">
        <v>14859000</v>
      </c>
      <c r="I48" s="37">
        <v>0</v>
      </c>
      <c r="J48" s="37">
        <v>0</v>
      </c>
      <c r="K48" s="38">
        <v>0</v>
      </c>
      <c r="L48" s="37">
        <v>0</v>
      </c>
      <c r="M48" s="37">
        <v>0</v>
      </c>
      <c r="N48" s="39">
        <v>0</v>
      </c>
    </row>
    <row r="49" spans="2:14" ht="15.75" x14ac:dyDescent="0.25">
      <c r="B49" s="10" t="s">
        <v>50</v>
      </c>
      <c r="C49" s="37">
        <v>55620000</v>
      </c>
      <c r="D49" s="37">
        <v>0</v>
      </c>
      <c r="E49" s="37">
        <v>0</v>
      </c>
      <c r="F49" s="37">
        <v>55620000</v>
      </c>
      <c r="G49" s="37">
        <v>0</v>
      </c>
      <c r="H49" s="37">
        <v>55620000</v>
      </c>
      <c r="I49" s="37">
        <v>0</v>
      </c>
      <c r="J49" s="37">
        <v>0</v>
      </c>
      <c r="K49" s="38">
        <v>0</v>
      </c>
      <c r="L49" s="37">
        <v>0</v>
      </c>
      <c r="M49" s="37">
        <v>0</v>
      </c>
      <c r="N49" s="39">
        <v>0</v>
      </c>
    </row>
    <row r="50" spans="2:14" ht="15.75" x14ac:dyDescent="0.25">
      <c r="B50" s="10" t="s">
        <v>49</v>
      </c>
      <c r="C50" s="37">
        <v>5909000</v>
      </c>
      <c r="D50" s="37">
        <v>0</v>
      </c>
      <c r="E50" s="37">
        <v>0</v>
      </c>
      <c r="F50" s="37">
        <v>5909000</v>
      </c>
      <c r="G50" s="37">
        <v>0</v>
      </c>
      <c r="H50" s="37">
        <v>5909000</v>
      </c>
      <c r="I50" s="37">
        <v>0</v>
      </c>
      <c r="J50" s="37">
        <v>0</v>
      </c>
      <c r="K50" s="38">
        <v>0</v>
      </c>
      <c r="L50" s="37">
        <v>0</v>
      </c>
      <c r="M50" s="37">
        <v>0</v>
      </c>
      <c r="N50" s="39">
        <v>0</v>
      </c>
    </row>
    <row r="51" spans="2:14" ht="15.75" x14ac:dyDescent="0.25">
      <c r="B51" s="10" t="s">
        <v>48</v>
      </c>
      <c r="C51" s="37">
        <v>4526000</v>
      </c>
      <c r="D51" s="37">
        <v>0</v>
      </c>
      <c r="E51" s="37">
        <v>0</v>
      </c>
      <c r="F51" s="37">
        <v>4526000</v>
      </c>
      <c r="G51" s="37">
        <v>0</v>
      </c>
      <c r="H51" s="37">
        <v>4526000</v>
      </c>
      <c r="I51" s="37">
        <v>0</v>
      </c>
      <c r="J51" s="37">
        <v>0</v>
      </c>
      <c r="K51" s="38">
        <v>0</v>
      </c>
      <c r="L51" s="37">
        <v>0</v>
      </c>
      <c r="M51" s="37">
        <v>0</v>
      </c>
      <c r="N51" s="39">
        <v>0</v>
      </c>
    </row>
    <row r="52" spans="2:14" ht="15.75" x14ac:dyDescent="0.25">
      <c r="B52" s="10" t="s">
        <v>47</v>
      </c>
      <c r="C52" s="37">
        <v>1344000</v>
      </c>
      <c r="D52" s="37">
        <v>0</v>
      </c>
      <c r="E52" s="37">
        <v>0</v>
      </c>
      <c r="F52" s="37">
        <v>1344000</v>
      </c>
      <c r="G52" s="37">
        <v>0</v>
      </c>
      <c r="H52" s="37">
        <v>1344000</v>
      </c>
      <c r="I52" s="37">
        <v>0</v>
      </c>
      <c r="J52" s="37">
        <v>0</v>
      </c>
      <c r="K52" s="38">
        <v>0</v>
      </c>
      <c r="L52" s="37">
        <v>0</v>
      </c>
      <c r="M52" s="37">
        <v>0</v>
      </c>
      <c r="N52" s="39">
        <v>0</v>
      </c>
    </row>
    <row r="53" spans="2:14" ht="15.75" x14ac:dyDescent="0.25">
      <c r="B53" s="10" t="s">
        <v>46</v>
      </c>
      <c r="C53" s="37">
        <v>418000</v>
      </c>
      <c r="D53" s="37">
        <v>0</v>
      </c>
      <c r="E53" s="37">
        <v>0</v>
      </c>
      <c r="F53" s="37">
        <v>418000</v>
      </c>
      <c r="G53" s="37">
        <v>0</v>
      </c>
      <c r="H53" s="37">
        <v>418000</v>
      </c>
      <c r="I53" s="37">
        <v>0</v>
      </c>
      <c r="J53" s="37">
        <v>0</v>
      </c>
      <c r="K53" s="38">
        <v>0</v>
      </c>
      <c r="L53" s="37">
        <v>0</v>
      </c>
      <c r="M53" s="37">
        <v>0</v>
      </c>
      <c r="N53" s="39">
        <v>0</v>
      </c>
    </row>
    <row r="54" spans="2:14" ht="15.75" x14ac:dyDescent="0.25">
      <c r="B54" s="10" t="s">
        <v>45</v>
      </c>
      <c r="C54" s="37">
        <v>9467000</v>
      </c>
      <c r="D54" s="37">
        <v>0</v>
      </c>
      <c r="E54" s="37">
        <v>0</v>
      </c>
      <c r="F54" s="37">
        <v>9467000</v>
      </c>
      <c r="G54" s="37">
        <v>0</v>
      </c>
      <c r="H54" s="37">
        <v>9467000</v>
      </c>
      <c r="I54" s="37">
        <v>0</v>
      </c>
      <c r="J54" s="37">
        <v>0</v>
      </c>
      <c r="K54" s="38">
        <v>0</v>
      </c>
      <c r="L54" s="37">
        <v>0</v>
      </c>
      <c r="M54" s="37">
        <v>0</v>
      </c>
      <c r="N54" s="39">
        <v>0</v>
      </c>
    </row>
    <row r="55" spans="2:14" ht="15.75" x14ac:dyDescent="0.25">
      <c r="B55" s="10" t="s">
        <v>44</v>
      </c>
      <c r="C55" s="37">
        <v>74160000</v>
      </c>
      <c r="D55" s="37">
        <v>0</v>
      </c>
      <c r="E55" s="37">
        <v>0</v>
      </c>
      <c r="F55" s="37">
        <v>74160000</v>
      </c>
      <c r="G55" s="37">
        <v>0</v>
      </c>
      <c r="H55" s="37">
        <v>74160000</v>
      </c>
      <c r="I55" s="37">
        <v>0</v>
      </c>
      <c r="J55" s="37">
        <v>0</v>
      </c>
      <c r="K55" s="38">
        <v>0</v>
      </c>
      <c r="L55" s="37">
        <v>0</v>
      </c>
      <c r="M55" s="37">
        <v>0</v>
      </c>
      <c r="N55" s="39">
        <v>0</v>
      </c>
    </row>
    <row r="56" spans="2:14" ht="15.75" x14ac:dyDescent="0.25">
      <c r="B56" s="10" t="s">
        <v>43</v>
      </c>
      <c r="C56" s="37">
        <v>33141000</v>
      </c>
      <c r="D56" s="37">
        <v>0</v>
      </c>
      <c r="E56" s="37">
        <v>0</v>
      </c>
      <c r="F56" s="37">
        <v>33141000</v>
      </c>
      <c r="G56" s="37">
        <v>0</v>
      </c>
      <c r="H56" s="37">
        <v>33141000</v>
      </c>
      <c r="I56" s="37">
        <v>0</v>
      </c>
      <c r="J56" s="37">
        <v>0</v>
      </c>
      <c r="K56" s="38">
        <v>0</v>
      </c>
      <c r="L56" s="37">
        <v>0</v>
      </c>
      <c r="M56" s="37">
        <v>0</v>
      </c>
      <c r="N56" s="39">
        <v>0</v>
      </c>
    </row>
    <row r="57" spans="2:14" ht="15.75" x14ac:dyDescent="0.25">
      <c r="B57" s="10" t="s">
        <v>42</v>
      </c>
      <c r="C57" s="37">
        <v>43676000</v>
      </c>
      <c r="D57" s="37">
        <v>0</v>
      </c>
      <c r="E57" s="37">
        <v>0</v>
      </c>
      <c r="F57" s="37">
        <v>43676000</v>
      </c>
      <c r="G57" s="37">
        <v>0</v>
      </c>
      <c r="H57" s="37">
        <v>43676000</v>
      </c>
      <c r="I57" s="37">
        <v>0</v>
      </c>
      <c r="J57" s="37">
        <v>0</v>
      </c>
      <c r="K57" s="38">
        <v>0</v>
      </c>
      <c r="L57" s="37">
        <v>0</v>
      </c>
      <c r="M57" s="37">
        <v>0</v>
      </c>
      <c r="N57" s="39">
        <v>0</v>
      </c>
    </row>
    <row r="58" spans="2:14" ht="15.75" x14ac:dyDescent="0.25">
      <c r="B58" s="10" t="s">
        <v>41</v>
      </c>
      <c r="C58" s="37">
        <v>20339000</v>
      </c>
      <c r="D58" s="37">
        <v>0</v>
      </c>
      <c r="E58" s="37">
        <v>0</v>
      </c>
      <c r="F58" s="37">
        <v>20339000</v>
      </c>
      <c r="G58" s="37">
        <v>0</v>
      </c>
      <c r="H58" s="37">
        <v>20339000</v>
      </c>
      <c r="I58" s="37">
        <v>0</v>
      </c>
      <c r="J58" s="37">
        <v>0</v>
      </c>
      <c r="K58" s="38">
        <v>0</v>
      </c>
      <c r="L58" s="37">
        <v>0</v>
      </c>
      <c r="M58" s="37">
        <v>0</v>
      </c>
      <c r="N58" s="39">
        <v>0</v>
      </c>
    </row>
    <row r="59" spans="2:14" ht="15.75" x14ac:dyDescent="0.25">
      <c r="B59" s="10" t="s">
        <v>40</v>
      </c>
      <c r="C59" s="37">
        <v>6251000</v>
      </c>
      <c r="D59" s="37">
        <v>0</v>
      </c>
      <c r="E59" s="37">
        <v>0</v>
      </c>
      <c r="F59" s="37">
        <v>6251000</v>
      </c>
      <c r="G59" s="37">
        <v>0</v>
      </c>
      <c r="H59" s="37">
        <v>6251000</v>
      </c>
      <c r="I59" s="37">
        <v>0</v>
      </c>
      <c r="J59" s="37">
        <v>0</v>
      </c>
      <c r="K59" s="38">
        <v>0</v>
      </c>
      <c r="L59" s="37">
        <v>0</v>
      </c>
      <c r="M59" s="37">
        <v>0</v>
      </c>
      <c r="N59" s="39">
        <v>0</v>
      </c>
    </row>
    <row r="60" spans="2:14" ht="15.75" x14ac:dyDescent="0.25">
      <c r="B60" s="10" t="s">
        <v>39</v>
      </c>
      <c r="C60" s="37">
        <v>350000</v>
      </c>
      <c r="D60" s="37">
        <v>0</v>
      </c>
      <c r="E60" s="37">
        <v>0</v>
      </c>
      <c r="F60" s="37">
        <v>350000</v>
      </c>
      <c r="G60" s="37">
        <v>0</v>
      </c>
      <c r="H60" s="37">
        <v>350000</v>
      </c>
      <c r="I60" s="37">
        <v>14645</v>
      </c>
      <c r="J60" s="37">
        <v>60444</v>
      </c>
      <c r="K60" s="38">
        <v>17.2697</v>
      </c>
      <c r="L60" s="37">
        <v>14645</v>
      </c>
      <c r="M60" s="37">
        <v>60444</v>
      </c>
      <c r="N60" s="39">
        <v>17.2697</v>
      </c>
    </row>
    <row r="61" spans="2:14" ht="15.75" x14ac:dyDescent="0.25">
      <c r="B61" s="10" t="s">
        <v>38</v>
      </c>
      <c r="C61" s="37">
        <v>3743000</v>
      </c>
      <c r="D61" s="37">
        <v>0</v>
      </c>
      <c r="E61" s="37">
        <v>0</v>
      </c>
      <c r="F61" s="37">
        <v>3743000</v>
      </c>
      <c r="G61" s="37">
        <v>0</v>
      </c>
      <c r="H61" s="37">
        <v>3743000</v>
      </c>
      <c r="I61" s="37">
        <v>0</v>
      </c>
      <c r="J61" s="37">
        <v>0</v>
      </c>
      <c r="K61" s="38">
        <v>0</v>
      </c>
      <c r="L61" s="37">
        <v>0</v>
      </c>
      <c r="M61" s="37">
        <v>0</v>
      </c>
      <c r="N61" s="39">
        <v>0</v>
      </c>
    </row>
    <row r="62" spans="2:14" ht="15.75" x14ac:dyDescent="0.25">
      <c r="B62" s="10" t="s">
        <v>37</v>
      </c>
      <c r="C62" s="37">
        <v>1448968000</v>
      </c>
      <c r="D62" s="37">
        <v>0</v>
      </c>
      <c r="E62" s="37">
        <v>0</v>
      </c>
      <c r="F62" s="37">
        <v>1448968000</v>
      </c>
      <c r="G62" s="37">
        <v>0</v>
      </c>
      <c r="H62" s="37">
        <v>1448968000</v>
      </c>
      <c r="I62" s="37">
        <v>0</v>
      </c>
      <c r="J62" s="37">
        <v>0</v>
      </c>
      <c r="K62" s="38">
        <v>0</v>
      </c>
      <c r="L62" s="37">
        <v>0</v>
      </c>
      <c r="M62" s="37">
        <v>0</v>
      </c>
      <c r="N62" s="39">
        <v>0</v>
      </c>
    </row>
    <row r="63" spans="2:14" ht="15.75" x14ac:dyDescent="0.25">
      <c r="B63" s="10" t="s">
        <v>36</v>
      </c>
      <c r="C63" s="37">
        <v>629857000</v>
      </c>
      <c r="D63" s="37">
        <v>0</v>
      </c>
      <c r="E63" s="37">
        <v>0</v>
      </c>
      <c r="F63" s="37">
        <v>629857000</v>
      </c>
      <c r="G63" s="37">
        <v>0</v>
      </c>
      <c r="H63" s="37">
        <v>629857000</v>
      </c>
      <c r="I63" s="37">
        <v>0</v>
      </c>
      <c r="J63" s="37">
        <v>377787296</v>
      </c>
      <c r="K63" s="38">
        <v>59.979900000000001</v>
      </c>
      <c r="L63" s="37">
        <v>195436607</v>
      </c>
      <c r="M63" s="37">
        <v>195436607</v>
      </c>
      <c r="N63" s="39">
        <v>31.028700000000001</v>
      </c>
    </row>
    <row r="64" spans="2:14" ht="15.75" x14ac:dyDescent="0.25">
      <c r="B64" s="10" t="s">
        <v>35</v>
      </c>
      <c r="C64" s="37">
        <v>113712000</v>
      </c>
      <c r="D64" s="37">
        <v>0</v>
      </c>
      <c r="E64" s="37">
        <v>0</v>
      </c>
      <c r="F64" s="37">
        <v>113712000</v>
      </c>
      <c r="G64" s="37">
        <v>0</v>
      </c>
      <c r="H64" s="37">
        <v>113712000</v>
      </c>
      <c r="I64" s="37">
        <v>0</v>
      </c>
      <c r="J64" s="37">
        <v>14925276</v>
      </c>
      <c r="K64" s="38">
        <v>13.125500000000001</v>
      </c>
      <c r="L64" s="37">
        <v>0</v>
      </c>
      <c r="M64" s="37">
        <v>0</v>
      </c>
      <c r="N64" s="39">
        <v>0</v>
      </c>
    </row>
    <row r="65" spans="2:14" ht="15.75" x14ac:dyDescent="0.25">
      <c r="B65" s="10" t="s">
        <v>34</v>
      </c>
      <c r="C65" s="37">
        <v>292250000</v>
      </c>
      <c r="D65" s="37">
        <v>0</v>
      </c>
      <c r="E65" s="37">
        <v>33000000</v>
      </c>
      <c r="F65" s="37">
        <v>325250000</v>
      </c>
      <c r="G65" s="37">
        <v>0</v>
      </c>
      <c r="H65" s="37">
        <v>325250000</v>
      </c>
      <c r="I65" s="37">
        <v>0</v>
      </c>
      <c r="J65" s="37">
        <v>296316000</v>
      </c>
      <c r="K65" s="38">
        <v>91.104100000000003</v>
      </c>
      <c r="L65" s="37">
        <v>29430000</v>
      </c>
      <c r="M65" s="37">
        <v>43409333</v>
      </c>
      <c r="N65" s="39">
        <v>13.346500000000001</v>
      </c>
    </row>
    <row r="66" spans="2:14" ht="15.75" x14ac:dyDescent="0.25">
      <c r="B66" s="10" t="s">
        <v>33</v>
      </c>
      <c r="C66" s="37">
        <v>1000000</v>
      </c>
      <c r="D66" s="37">
        <v>0</v>
      </c>
      <c r="E66" s="37">
        <v>0</v>
      </c>
      <c r="F66" s="37">
        <v>1000000</v>
      </c>
      <c r="G66" s="37">
        <v>0</v>
      </c>
      <c r="H66" s="37">
        <v>1000000</v>
      </c>
      <c r="I66" s="37">
        <v>51940</v>
      </c>
      <c r="J66" s="37">
        <v>163880</v>
      </c>
      <c r="K66" s="38">
        <v>16.388000000000002</v>
      </c>
      <c r="L66" s="37">
        <v>51940</v>
      </c>
      <c r="M66" s="37">
        <v>163880</v>
      </c>
      <c r="N66" s="39">
        <v>16.388000000000002</v>
      </c>
    </row>
    <row r="67" spans="2:14" ht="15.75" x14ac:dyDescent="0.25">
      <c r="B67" s="11" t="s">
        <v>32</v>
      </c>
      <c r="C67" s="37">
        <v>15000000</v>
      </c>
      <c r="D67" s="37">
        <v>0</v>
      </c>
      <c r="E67" s="37">
        <v>0</v>
      </c>
      <c r="F67" s="37">
        <v>15000000</v>
      </c>
      <c r="G67" s="37">
        <v>0</v>
      </c>
      <c r="H67" s="37">
        <v>15000000</v>
      </c>
      <c r="I67" s="37">
        <v>1286433</v>
      </c>
      <c r="J67" s="37">
        <v>3814684</v>
      </c>
      <c r="K67" s="38">
        <v>25.4312</v>
      </c>
      <c r="L67" s="37">
        <v>1286433</v>
      </c>
      <c r="M67" s="37">
        <v>3814684</v>
      </c>
      <c r="N67" s="39">
        <v>25.4312</v>
      </c>
    </row>
    <row r="68" spans="2:14" ht="15.75" x14ac:dyDescent="0.25">
      <c r="B68" s="10" t="s">
        <v>31</v>
      </c>
      <c r="C68" s="37">
        <v>250000000</v>
      </c>
      <c r="D68" s="37">
        <v>0</v>
      </c>
      <c r="E68" s="37">
        <v>0</v>
      </c>
      <c r="F68" s="37">
        <v>250000000</v>
      </c>
      <c r="G68" s="37">
        <v>0</v>
      </c>
      <c r="H68" s="37">
        <v>250000000</v>
      </c>
      <c r="I68" s="37">
        <v>0</v>
      </c>
      <c r="J68" s="37">
        <v>228000000</v>
      </c>
      <c r="K68" s="38">
        <v>91.2</v>
      </c>
      <c r="L68" s="37">
        <v>0</v>
      </c>
      <c r="M68" s="37">
        <v>0</v>
      </c>
      <c r="N68" s="39">
        <v>0</v>
      </c>
    </row>
    <row r="69" spans="2:14" ht="15.75" x14ac:dyDescent="0.25">
      <c r="B69" s="10" t="s">
        <v>30</v>
      </c>
      <c r="C69" s="37">
        <v>492000000</v>
      </c>
      <c r="D69" s="37">
        <v>0</v>
      </c>
      <c r="E69" s="37">
        <v>0</v>
      </c>
      <c r="F69" s="37">
        <v>492000000</v>
      </c>
      <c r="G69" s="37">
        <v>0</v>
      </c>
      <c r="H69" s="37">
        <v>492000000</v>
      </c>
      <c r="I69" s="37">
        <v>0</v>
      </c>
      <c r="J69" s="37">
        <v>63193245</v>
      </c>
      <c r="K69" s="38">
        <v>12.844200000000001</v>
      </c>
      <c r="L69" s="37">
        <v>29649138</v>
      </c>
      <c r="M69" s="37">
        <v>29649138</v>
      </c>
      <c r="N69" s="39">
        <v>6.0262000000000002</v>
      </c>
    </row>
    <row r="70" spans="2:14" ht="15.75" x14ac:dyDescent="0.25">
      <c r="B70" s="10" t="s">
        <v>29</v>
      </c>
      <c r="C70" s="37">
        <v>344000000</v>
      </c>
      <c r="D70" s="37">
        <v>0</v>
      </c>
      <c r="E70" s="37">
        <v>0</v>
      </c>
      <c r="F70" s="37">
        <v>344000000</v>
      </c>
      <c r="G70" s="37">
        <v>0</v>
      </c>
      <c r="H70" s="37">
        <v>344000000</v>
      </c>
      <c r="I70" s="37">
        <v>20974072</v>
      </c>
      <c r="J70" s="37">
        <v>20974072</v>
      </c>
      <c r="K70" s="38">
        <v>6.0971000000000002</v>
      </c>
      <c r="L70" s="37">
        <v>0</v>
      </c>
      <c r="M70" s="37">
        <v>0</v>
      </c>
      <c r="N70" s="39">
        <v>0</v>
      </c>
    </row>
    <row r="71" spans="2:14" ht="15.75" x14ac:dyDescent="0.25">
      <c r="B71" s="10" t="s">
        <v>28</v>
      </c>
      <c r="C71" s="37">
        <v>85830000</v>
      </c>
      <c r="D71" s="37">
        <v>0</v>
      </c>
      <c r="E71" s="37">
        <v>0</v>
      </c>
      <c r="F71" s="37">
        <v>85830000</v>
      </c>
      <c r="G71" s="37">
        <v>0</v>
      </c>
      <c r="H71" s="37">
        <v>85830000</v>
      </c>
      <c r="I71" s="37">
        <v>0</v>
      </c>
      <c r="J71" s="37">
        <v>0</v>
      </c>
      <c r="K71" s="38">
        <v>0</v>
      </c>
      <c r="L71" s="37">
        <v>0</v>
      </c>
      <c r="M71" s="37">
        <v>0</v>
      </c>
      <c r="N71" s="39">
        <v>0</v>
      </c>
    </row>
    <row r="72" spans="2:14" ht="15.75" x14ac:dyDescent="0.25">
      <c r="B72" s="10" t="s">
        <v>27</v>
      </c>
      <c r="C72" s="37">
        <v>168057000</v>
      </c>
      <c r="D72" s="37">
        <v>0</v>
      </c>
      <c r="E72" s="37">
        <v>-33000000</v>
      </c>
      <c r="F72" s="37">
        <v>135057000</v>
      </c>
      <c r="G72" s="37">
        <v>0</v>
      </c>
      <c r="H72" s="37">
        <v>135057000</v>
      </c>
      <c r="I72" s="37">
        <v>0</v>
      </c>
      <c r="J72" s="37">
        <v>116020001</v>
      </c>
      <c r="K72" s="38">
        <v>85.904499999999999</v>
      </c>
      <c r="L72" s="37">
        <v>10473334</v>
      </c>
      <c r="M72" s="37">
        <v>15220001</v>
      </c>
      <c r="N72" s="39">
        <v>11.269299999999999</v>
      </c>
    </row>
    <row r="73" spans="2:14" ht="15.75" x14ac:dyDescent="0.25">
      <c r="B73" s="10" t="s">
        <v>26</v>
      </c>
      <c r="C73" s="37">
        <v>38000000</v>
      </c>
      <c r="D73" s="37">
        <v>0</v>
      </c>
      <c r="E73" s="37">
        <v>0</v>
      </c>
      <c r="F73" s="37">
        <v>38000000</v>
      </c>
      <c r="G73" s="37">
        <v>0</v>
      </c>
      <c r="H73" s="37">
        <v>38000000</v>
      </c>
      <c r="I73" s="37">
        <v>0</v>
      </c>
      <c r="J73" s="37">
        <v>0</v>
      </c>
      <c r="K73" s="38">
        <v>0</v>
      </c>
      <c r="L73" s="37">
        <v>0</v>
      </c>
      <c r="M73" s="37">
        <v>0</v>
      </c>
      <c r="N73" s="39">
        <v>0</v>
      </c>
    </row>
    <row r="74" spans="2:14" ht="15.75" x14ac:dyDescent="0.25">
      <c r="B74" s="10" t="s">
        <v>25</v>
      </c>
      <c r="C74" s="37">
        <v>42436000</v>
      </c>
      <c r="D74" s="37">
        <v>0</v>
      </c>
      <c r="E74" s="37">
        <v>0</v>
      </c>
      <c r="F74" s="37">
        <v>42436000</v>
      </c>
      <c r="G74" s="37">
        <v>0</v>
      </c>
      <c r="H74" s="37">
        <v>42436000</v>
      </c>
      <c r="I74" s="37">
        <v>0</v>
      </c>
      <c r="J74" s="37">
        <v>0</v>
      </c>
      <c r="K74" s="38">
        <v>0</v>
      </c>
      <c r="L74" s="37">
        <v>0</v>
      </c>
      <c r="M74" s="37">
        <v>0</v>
      </c>
      <c r="N74" s="39">
        <v>0</v>
      </c>
    </row>
    <row r="75" spans="2:14" ht="15.75" x14ac:dyDescent="0.25">
      <c r="B75" s="10" t="s">
        <v>24</v>
      </c>
      <c r="C75" s="37">
        <v>97850000</v>
      </c>
      <c r="D75" s="37">
        <v>0</v>
      </c>
      <c r="E75" s="37">
        <v>0</v>
      </c>
      <c r="F75" s="37">
        <v>97850000</v>
      </c>
      <c r="G75" s="37">
        <v>0</v>
      </c>
      <c r="H75" s="37">
        <v>97850000</v>
      </c>
      <c r="I75" s="37">
        <v>6933760</v>
      </c>
      <c r="J75" s="37">
        <v>19264356</v>
      </c>
      <c r="K75" s="38">
        <v>19.6876</v>
      </c>
      <c r="L75" s="37">
        <v>6933760</v>
      </c>
      <c r="M75" s="37">
        <v>19264356</v>
      </c>
      <c r="N75" s="39">
        <v>19.6876</v>
      </c>
    </row>
    <row r="76" spans="2:14" ht="15.75" x14ac:dyDescent="0.25">
      <c r="B76" s="10" t="s">
        <v>23</v>
      </c>
      <c r="C76" s="37">
        <v>15332000</v>
      </c>
      <c r="D76" s="37">
        <v>0</v>
      </c>
      <c r="E76" s="37">
        <v>0</v>
      </c>
      <c r="F76" s="37">
        <v>15332000</v>
      </c>
      <c r="G76" s="37">
        <v>0</v>
      </c>
      <c r="H76" s="37">
        <v>15332000</v>
      </c>
      <c r="I76" s="37">
        <v>0</v>
      </c>
      <c r="J76" s="37">
        <v>0</v>
      </c>
      <c r="K76" s="38">
        <v>0</v>
      </c>
      <c r="L76" s="37">
        <v>0</v>
      </c>
      <c r="M76" s="37">
        <v>0</v>
      </c>
      <c r="N76" s="39">
        <v>0</v>
      </c>
    </row>
    <row r="77" spans="2:14" ht="15.75" x14ac:dyDescent="0.25">
      <c r="B77" s="10" t="s">
        <v>22</v>
      </c>
      <c r="C77" s="37">
        <v>12897000</v>
      </c>
      <c r="D77" s="37">
        <v>0</v>
      </c>
      <c r="E77" s="37">
        <v>0</v>
      </c>
      <c r="F77" s="37">
        <v>12897000</v>
      </c>
      <c r="G77" s="37">
        <v>0</v>
      </c>
      <c r="H77" s="37">
        <v>12897000</v>
      </c>
      <c r="I77" s="37">
        <v>1201297</v>
      </c>
      <c r="J77" s="37">
        <v>1201297</v>
      </c>
      <c r="K77" s="38">
        <v>9.3145000000000007</v>
      </c>
      <c r="L77" s="37">
        <v>1201297</v>
      </c>
      <c r="M77" s="37">
        <v>1201297</v>
      </c>
      <c r="N77" s="39">
        <v>9.3145000000000007</v>
      </c>
    </row>
    <row r="78" spans="2:14" ht="15.75" x14ac:dyDescent="0.25">
      <c r="B78" s="10" t="s">
        <v>21</v>
      </c>
      <c r="C78" s="37">
        <v>61750000</v>
      </c>
      <c r="D78" s="37">
        <v>0</v>
      </c>
      <c r="E78" s="37">
        <v>0</v>
      </c>
      <c r="F78" s="37">
        <v>61750000</v>
      </c>
      <c r="G78" s="37">
        <v>0</v>
      </c>
      <c r="H78" s="37">
        <v>61750000</v>
      </c>
      <c r="I78" s="37">
        <v>0</v>
      </c>
      <c r="J78" s="37">
        <v>0</v>
      </c>
      <c r="K78" s="38">
        <v>0</v>
      </c>
      <c r="L78" s="37">
        <v>0</v>
      </c>
      <c r="M78" s="37">
        <v>0</v>
      </c>
      <c r="N78" s="39">
        <v>0</v>
      </c>
    </row>
    <row r="79" spans="2:14" ht="15.75" x14ac:dyDescent="0.25">
      <c r="B79" s="10" t="s">
        <v>20</v>
      </c>
      <c r="C79" s="37">
        <v>146775000</v>
      </c>
      <c r="D79" s="37">
        <v>0</v>
      </c>
      <c r="E79" s="37">
        <v>0</v>
      </c>
      <c r="F79" s="37">
        <v>146775000</v>
      </c>
      <c r="G79" s="37">
        <v>0</v>
      </c>
      <c r="H79" s="37">
        <v>146775000</v>
      </c>
      <c r="I79" s="37">
        <v>0</v>
      </c>
      <c r="J79" s="37">
        <v>0</v>
      </c>
      <c r="K79" s="38">
        <v>0</v>
      </c>
      <c r="L79" s="37">
        <v>0</v>
      </c>
      <c r="M79" s="37">
        <v>0</v>
      </c>
      <c r="N79" s="39">
        <v>0</v>
      </c>
    </row>
    <row r="80" spans="2:14" ht="15.75" x14ac:dyDescent="0.25">
      <c r="B80" s="10" t="s">
        <v>19</v>
      </c>
      <c r="C80" s="37">
        <v>39140000</v>
      </c>
      <c r="D80" s="37">
        <v>0</v>
      </c>
      <c r="E80" s="37">
        <v>0</v>
      </c>
      <c r="F80" s="37">
        <v>39140000</v>
      </c>
      <c r="G80" s="37">
        <v>0</v>
      </c>
      <c r="H80" s="37">
        <v>39140000</v>
      </c>
      <c r="I80" s="37">
        <v>0</v>
      </c>
      <c r="J80" s="37">
        <v>0</v>
      </c>
      <c r="K80" s="38">
        <v>0</v>
      </c>
      <c r="L80" s="37">
        <v>0</v>
      </c>
      <c r="M80" s="37">
        <v>0</v>
      </c>
      <c r="N80" s="39">
        <v>0</v>
      </c>
    </row>
    <row r="81" spans="2:14" ht="15.75" x14ac:dyDescent="0.25">
      <c r="B81" s="9" t="s">
        <v>18</v>
      </c>
      <c r="C81" s="6">
        <f t="shared" ref="C81:J81" si="11">+C82+C83</f>
        <v>13300000</v>
      </c>
      <c r="D81" s="6">
        <f t="shared" si="11"/>
        <v>0</v>
      </c>
      <c r="E81" s="6">
        <f t="shared" si="11"/>
        <v>0</v>
      </c>
      <c r="F81" s="6">
        <f t="shared" si="11"/>
        <v>13300000</v>
      </c>
      <c r="G81" s="6">
        <f t="shared" si="11"/>
        <v>0</v>
      </c>
      <c r="H81" s="6">
        <f t="shared" si="11"/>
        <v>13300000</v>
      </c>
      <c r="I81" s="6">
        <f t="shared" si="11"/>
        <v>0</v>
      </c>
      <c r="J81" s="6">
        <f t="shared" si="11"/>
        <v>0</v>
      </c>
      <c r="K81" s="7">
        <f>+J81/H81*100</f>
        <v>0</v>
      </c>
      <c r="L81" s="6">
        <f>+L82+L83</f>
        <v>0</v>
      </c>
      <c r="M81" s="6">
        <f>+M82+M83</f>
        <v>0</v>
      </c>
      <c r="N81" s="5">
        <f>+M81/H81*100</f>
        <v>0</v>
      </c>
    </row>
    <row r="82" spans="2:14" ht="15.75" x14ac:dyDescent="0.25">
      <c r="B82" s="10" t="s">
        <v>17</v>
      </c>
      <c r="C82" s="37">
        <v>1000000</v>
      </c>
      <c r="D82" s="37">
        <v>0</v>
      </c>
      <c r="E82" s="37">
        <v>0</v>
      </c>
      <c r="F82" s="37">
        <v>1000000</v>
      </c>
      <c r="G82" s="37">
        <v>0</v>
      </c>
      <c r="H82" s="37">
        <v>1000000</v>
      </c>
      <c r="I82" s="37">
        <v>0</v>
      </c>
      <c r="J82" s="37">
        <v>0</v>
      </c>
      <c r="K82" s="38">
        <v>0</v>
      </c>
      <c r="L82" s="37">
        <v>0</v>
      </c>
      <c r="M82" s="37">
        <v>0</v>
      </c>
      <c r="N82" s="39">
        <v>0</v>
      </c>
    </row>
    <row r="83" spans="2:14" ht="15.75" x14ac:dyDescent="0.25">
      <c r="B83" s="10" t="s">
        <v>16</v>
      </c>
      <c r="C83" s="37">
        <v>12300000</v>
      </c>
      <c r="D83" s="37">
        <v>0</v>
      </c>
      <c r="E83" s="37">
        <v>0</v>
      </c>
      <c r="F83" s="37">
        <v>12300000</v>
      </c>
      <c r="G83" s="37">
        <v>0</v>
      </c>
      <c r="H83" s="37">
        <v>12300000</v>
      </c>
      <c r="I83" s="37">
        <v>0</v>
      </c>
      <c r="J83" s="37">
        <v>0</v>
      </c>
      <c r="K83" s="38">
        <v>0</v>
      </c>
      <c r="L83" s="37">
        <v>0</v>
      </c>
      <c r="M83" s="37">
        <v>0</v>
      </c>
      <c r="N83" s="39">
        <v>0</v>
      </c>
    </row>
    <row r="84" spans="2:14" ht="15.75" x14ac:dyDescent="0.25">
      <c r="B84" s="9" t="s">
        <v>15</v>
      </c>
      <c r="C84" s="6">
        <f t="shared" ref="C84:J85" si="12">+C85</f>
        <v>21664000000</v>
      </c>
      <c r="D84" s="6">
        <f t="shared" si="12"/>
        <v>0</v>
      </c>
      <c r="E84" s="6">
        <f t="shared" si="12"/>
        <v>0</v>
      </c>
      <c r="F84" s="6">
        <f t="shared" si="12"/>
        <v>21664000000</v>
      </c>
      <c r="G84" s="6">
        <f t="shared" si="12"/>
        <v>0</v>
      </c>
      <c r="H84" s="6">
        <f t="shared" si="12"/>
        <v>21664000000</v>
      </c>
      <c r="I84" s="6">
        <f t="shared" si="12"/>
        <v>622620831</v>
      </c>
      <c r="J84" s="6">
        <f t="shared" si="12"/>
        <v>12703978547</v>
      </c>
      <c r="K84" s="7">
        <f>+J84/H84*100</f>
        <v>58.640964489475635</v>
      </c>
      <c r="L84" s="6">
        <f>+L85</f>
        <v>1302234156</v>
      </c>
      <c r="M84" s="6">
        <f>+M85</f>
        <v>1711044208</v>
      </c>
      <c r="N84" s="5">
        <f>+M84/H84*100</f>
        <v>7.8980991875923197</v>
      </c>
    </row>
    <row r="85" spans="2:14" ht="15.75" x14ac:dyDescent="0.25">
      <c r="B85" s="9" t="s">
        <v>14</v>
      </c>
      <c r="C85" s="6">
        <f t="shared" si="12"/>
        <v>21664000000</v>
      </c>
      <c r="D85" s="6">
        <f t="shared" si="12"/>
        <v>0</v>
      </c>
      <c r="E85" s="6">
        <f t="shared" si="12"/>
        <v>0</v>
      </c>
      <c r="F85" s="6">
        <f t="shared" si="12"/>
        <v>21664000000</v>
      </c>
      <c r="G85" s="6">
        <f t="shared" si="12"/>
        <v>0</v>
      </c>
      <c r="H85" s="6">
        <f t="shared" si="12"/>
        <v>21664000000</v>
      </c>
      <c r="I85" s="6">
        <f t="shared" si="12"/>
        <v>622620831</v>
      </c>
      <c r="J85" s="6">
        <f t="shared" si="12"/>
        <v>12703978547</v>
      </c>
      <c r="K85" s="7">
        <f>+J85/H85*100</f>
        <v>58.640964489475635</v>
      </c>
      <c r="L85" s="6">
        <f>+L86</f>
        <v>1302234156</v>
      </c>
      <c r="M85" s="6">
        <f>+M86</f>
        <v>1711044208</v>
      </c>
      <c r="N85" s="5">
        <f>+M85/H85*100</f>
        <v>7.8980991875923197</v>
      </c>
    </row>
    <row r="86" spans="2:14" ht="24" customHeight="1" x14ac:dyDescent="0.25">
      <c r="B86" s="8" t="s">
        <v>13</v>
      </c>
      <c r="C86" s="6">
        <f t="shared" ref="C86:J86" si="13">SUM(C87:C95)</f>
        <v>21664000000</v>
      </c>
      <c r="D86" s="6">
        <f t="shared" si="13"/>
        <v>0</v>
      </c>
      <c r="E86" s="6">
        <f t="shared" si="13"/>
        <v>0</v>
      </c>
      <c r="F86" s="6">
        <f t="shared" si="13"/>
        <v>21664000000</v>
      </c>
      <c r="G86" s="6">
        <f t="shared" si="13"/>
        <v>0</v>
      </c>
      <c r="H86" s="6">
        <f t="shared" si="13"/>
        <v>21664000000</v>
      </c>
      <c r="I86" s="6">
        <f t="shared" si="13"/>
        <v>622620831</v>
      </c>
      <c r="J86" s="6">
        <f t="shared" si="13"/>
        <v>12703978547</v>
      </c>
      <c r="K86" s="7">
        <f>+J86/H86*100</f>
        <v>58.640964489475635</v>
      </c>
      <c r="L86" s="6">
        <f>SUM(L87:L95)</f>
        <v>1302234156</v>
      </c>
      <c r="M86" s="6">
        <f>SUM(M87:M95)</f>
        <v>1711044208</v>
      </c>
      <c r="N86" s="5">
        <f>+M86/H86*100</f>
        <v>7.8980991875923197</v>
      </c>
    </row>
    <row r="87" spans="2:14" ht="44.25" customHeight="1" x14ac:dyDescent="0.25">
      <c r="B87" s="4" t="s">
        <v>12</v>
      </c>
      <c r="C87" s="37">
        <v>200000000</v>
      </c>
      <c r="D87" s="37">
        <v>0</v>
      </c>
      <c r="E87" s="37">
        <v>0</v>
      </c>
      <c r="F87" s="37">
        <v>200000000</v>
      </c>
      <c r="G87" s="37">
        <v>0</v>
      </c>
      <c r="H87" s="37">
        <v>200000000</v>
      </c>
      <c r="I87" s="37">
        <v>14800000</v>
      </c>
      <c r="J87" s="37">
        <v>73308000</v>
      </c>
      <c r="K87" s="38">
        <v>36.654000000000003</v>
      </c>
      <c r="L87" s="37">
        <v>9030080</v>
      </c>
      <c r="M87" s="37">
        <v>11270080</v>
      </c>
      <c r="N87" s="39">
        <v>5.6349999999999998</v>
      </c>
    </row>
    <row r="88" spans="2:14" ht="45.75" customHeight="1" x14ac:dyDescent="0.25">
      <c r="B88" s="4" t="s">
        <v>11</v>
      </c>
      <c r="C88" s="37">
        <v>6229000000</v>
      </c>
      <c r="D88" s="37">
        <v>0</v>
      </c>
      <c r="E88" s="37">
        <v>0</v>
      </c>
      <c r="F88" s="37">
        <v>6229000000</v>
      </c>
      <c r="G88" s="37">
        <v>0</v>
      </c>
      <c r="H88" s="37">
        <v>6229000000</v>
      </c>
      <c r="I88" s="37">
        <v>117009997</v>
      </c>
      <c r="J88" s="37">
        <v>3526852702</v>
      </c>
      <c r="K88" s="38">
        <v>56.619900000000001</v>
      </c>
      <c r="L88" s="37">
        <v>331142352</v>
      </c>
      <c r="M88" s="37">
        <v>413349493</v>
      </c>
      <c r="N88" s="39">
        <v>6.6359000000000004</v>
      </c>
    </row>
    <row r="89" spans="2:14" ht="63" customHeight="1" x14ac:dyDescent="0.25">
      <c r="B89" s="4" t="s">
        <v>10</v>
      </c>
      <c r="C89" s="37">
        <v>2650000000</v>
      </c>
      <c r="D89" s="37">
        <v>0</v>
      </c>
      <c r="E89" s="37">
        <v>0</v>
      </c>
      <c r="F89" s="37">
        <v>2650000000</v>
      </c>
      <c r="G89" s="37">
        <v>0</v>
      </c>
      <c r="H89" s="37">
        <v>2650000000</v>
      </c>
      <c r="I89" s="37">
        <v>62700000</v>
      </c>
      <c r="J89" s="37">
        <v>2109118916</v>
      </c>
      <c r="K89" s="38">
        <v>79.589399999999998</v>
      </c>
      <c r="L89" s="37">
        <v>191625467</v>
      </c>
      <c r="M89" s="37">
        <v>250536407</v>
      </c>
      <c r="N89" s="39">
        <v>9.4542000000000002</v>
      </c>
    </row>
    <row r="90" spans="2:14" ht="60.75" x14ac:dyDescent="0.25">
      <c r="B90" s="4" t="s">
        <v>9</v>
      </c>
      <c r="C90" s="37">
        <v>3375000000</v>
      </c>
      <c r="D90" s="37">
        <v>0</v>
      </c>
      <c r="E90" s="37">
        <v>0</v>
      </c>
      <c r="F90" s="37">
        <v>3375000000</v>
      </c>
      <c r="G90" s="37">
        <v>0</v>
      </c>
      <c r="H90" s="37">
        <v>3375000000</v>
      </c>
      <c r="I90" s="37">
        <v>123738000</v>
      </c>
      <c r="J90" s="37">
        <v>1384592133</v>
      </c>
      <c r="K90" s="38">
        <v>41.024999999999999</v>
      </c>
      <c r="L90" s="37">
        <v>214590639</v>
      </c>
      <c r="M90" s="37">
        <v>266200905</v>
      </c>
      <c r="N90" s="39">
        <v>7.8874000000000004</v>
      </c>
    </row>
    <row r="91" spans="2:14" ht="45.75" x14ac:dyDescent="0.25">
      <c r="B91" s="4" t="s">
        <v>8</v>
      </c>
      <c r="C91" s="37">
        <v>3300000000</v>
      </c>
      <c r="D91" s="37">
        <v>0</v>
      </c>
      <c r="E91" s="37">
        <v>0</v>
      </c>
      <c r="F91" s="37">
        <v>3300000000</v>
      </c>
      <c r="G91" s="37">
        <v>0</v>
      </c>
      <c r="H91" s="37">
        <v>3300000000</v>
      </c>
      <c r="I91" s="37">
        <v>135100000</v>
      </c>
      <c r="J91" s="37">
        <v>1740886933</v>
      </c>
      <c r="K91" s="38">
        <v>52.754100000000001</v>
      </c>
      <c r="L91" s="37">
        <v>175279246</v>
      </c>
      <c r="M91" s="37">
        <v>234466899</v>
      </c>
      <c r="N91" s="39">
        <v>7.1051000000000002</v>
      </c>
    </row>
    <row r="92" spans="2:14" ht="30.75" x14ac:dyDescent="0.25">
      <c r="B92" s="4" t="s">
        <v>7</v>
      </c>
      <c r="C92" s="37">
        <v>1300000000</v>
      </c>
      <c r="D92" s="37">
        <v>0</v>
      </c>
      <c r="E92" s="37">
        <v>0</v>
      </c>
      <c r="F92" s="37">
        <v>1300000000</v>
      </c>
      <c r="G92" s="37">
        <v>0</v>
      </c>
      <c r="H92" s="37">
        <v>1300000000</v>
      </c>
      <c r="I92" s="37">
        <v>62800000</v>
      </c>
      <c r="J92" s="37">
        <v>1123242650</v>
      </c>
      <c r="K92" s="38">
        <v>86.403300000000002</v>
      </c>
      <c r="L92" s="37">
        <v>97309432</v>
      </c>
      <c r="M92" s="37">
        <v>116107599</v>
      </c>
      <c r="N92" s="39">
        <v>8.9314</v>
      </c>
    </row>
    <row r="93" spans="2:14" ht="45.75" x14ac:dyDescent="0.25">
      <c r="B93" s="4" t="s">
        <v>6</v>
      </c>
      <c r="C93" s="37">
        <v>3310000000</v>
      </c>
      <c r="D93" s="37">
        <v>0</v>
      </c>
      <c r="E93" s="37">
        <v>0</v>
      </c>
      <c r="F93" s="37">
        <v>3310000000</v>
      </c>
      <c r="G93" s="37">
        <v>0</v>
      </c>
      <c r="H93" s="37">
        <v>3310000000</v>
      </c>
      <c r="I93" s="37">
        <v>50491367</v>
      </c>
      <c r="J93" s="37">
        <v>2276708420</v>
      </c>
      <c r="K93" s="38">
        <v>68.782700000000006</v>
      </c>
      <c r="L93" s="37">
        <v>239067767</v>
      </c>
      <c r="M93" s="37">
        <v>372590319</v>
      </c>
      <c r="N93" s="39">
        <v>11.256500000000001</v>
      </c>
    </row>
    <row r="94" spans="2:14" ht="45.75" x14ac:dyDescent="0.25">
      <c r="B94" s="4" t="s">
        <v>5</v>
      </c>
      <c r="C94" s="37">
        <v>1200000000</v>
      </c>
      <c r="D94" s="37">
        <v>0</v>
      </c>
      <c r="E94" s="37">
        <v>0</v>
      </c>
      <c r="F94" s="37">
        <v>1200000000</v>
      </c>
      <c r="G94" s="37">
        <v>0</v>
      </c>
      <c r="H94" s="37">
        <v>1200000000</v>
      </c>
      <c r="I94" s="37">
        <v>55981467</v>
      </c>
      <c r="J94" s="37">
        <v>378808227</v>
      </c>
      <c r="K94" s="38">
        <v>31.567399999999999</v>
      </c>
      <c r="L94" s="37">
        <v>35871840</v>
      </c>
      <c r="M94" s="37">
        <v>38205173</v>
      </c>
      <c r="N94" s="39">
        <v>3.1838000000000002</v>
      </c>
    </row>
    <row r="95" spans="2:14" ht="46.5" thickBot="1" x14ac:dyDescent="0.3">
      <c r="B95" s="3" t="s">
        <v>4</v>
      </c>
      <c r="C95" s="40">
        <v>100000000</v>
      </c>
      <c r="D95" s="40">
        <v>0</v>
      </c>
      <c r="E95" s="40">
        <v>0</v>
      </c>
      <c r="F95" s="40">
        <v>100000000</v>
      </c>
      <c r="G95" s="40">
        <v>0</v>
      </c>
      <c r="H95" s="40">
        <v>100000000</v>
      </c>
      <c r="I95" s="40">
        <v>0</v>
      </c>
      <c r="J95" s="40">
        <v>90460566</v>
      </c>
      <c r="K95" s="41">
        <v>90.460599999999999</v>
      </c>
      <c r="L95" s="40">
        <v>8317333</v>
      </c>
      <c r="M95" s="40">
        <v>8317333</v>
      </c>
      <c r="N95" s="42">
        <v>8.3172999999999995</v>
      </c>
    </row>
    <row r="102" spans="1:14" ht="15.75" x14ac:dyDescent="0.25">
      <c r="A102" s="2"/>
      <c r="B102" s="45" t="s">
        <v>3</v>
      </c>
      <c r="C102" s="45"/>
      <c r="D102" s="45"/>
      <c r="E102" s="45"/>
      <c r="F102" s="2"/>
      <c r="G102" s="2"/>
      <c r="H102" s="45" t="s">
        <v>2</v>
      </c>
      <c r="I102" s="45"/>
      <c r="J102" s="45"/>
      <c r="K102" s="45"/>
      <c r="L102" s="45"/>
      <c r="M102" s="45"/>
      <c r="N102" s="45"/>
    </row>
    <row r="103" spans="1:14" ht="15.75" x14ac:dyDescent="0.25">
      <c r="A103" s="2"/>
      <c r="B103" s="46" t="s">
        <v>1</v>
      </c>
      <c r="C103" s="46"/>
      <c r="D103" s="46"/>
      <c r="E103" s="46"/>
      <c r="F103" s="2"/>
      <c r="G103" s="2"/>
      <c r="H103" s="45" t="s">
        <v>0</v>
      </c>
      <c r="I103" s="45"/>
      <c r="J103" s="45"/>
      <c r="K103" s="45"/>
      <c r="L103" s="45"/>
      <c r="M103" s="45"/>
      <c r="N103" s="45"/>
    </row>
  </sheetData>
  <autoFilter ref="B11:N95"/>
  <mergeCells count="16">
    <mergeCell ref="N8:N10"/>
    <mergeCell ref="B2:N2"/>
    <mergeCell ref="B102:E102"/>
    <mergeCell ref="B103:E103"/>
    <mergeCell ref="H102:N102"/>
    <mergeCell ref="H103:N103"/>
    <mergeCell ref="K8:K10"/>
    <mergeCell ref="L8:M9"/>
    <mergeCell ref="B8:B10"/>
    <mergeCell ref="F9:F10"/>
    <mergeCell ref="G9:G10"/>
    <mergeCell ref="H9:H10"/>
    <mergeCell ref="D9:E9"/>
    <mergeCell ref="C9:C10"/>
    <mergeCell ref="C8:H8"/>
    <mergeCell ref="I8:J9"/>
  </mergeCells>
  <printOptions horizontalCentered="1"/>
  <pageMargins left="0.19685039370078741" right="0.19685039370078741" top="0.11811023622047245" bottom="0.11811023622047245" header="0.11811023622047245" footer="0.11811023622047245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A 30 ABRIL  2021</vt:lpstr>
      <vt:lpstr>'EJECUCIÓN A 30 ABRIL  2021'!Área_de_impresión</vt:lpstr>
      <vt:lpstr>'EJECUCIÓN A 30 ABRIL 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Toquica Castro</dc:creator>
  <cp:lastModifiedBy>Esperanza Toquica Castro</cp:lastModifiedBy>
  <cp:lastPrinted>2021-05-13T20:42:38Z</cp:lastPrinted>
  <dcterms:created xsi:type="dcterms:W3CDTF">2021-05-13T20:21:51Z</dcterms:created>
  <dcterms:modified xsi:type="dcterms:W3CDTF">2021-05-13T20:43:24Z</dcterms:modified>
</cp:coreProperties>
</file>