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705"/>
  </bookViews>
  <sheets>
    <sheet name="EJECUCIÓN A 31 MAYO  2021" sheetId="1" r:id="rId1"/>
  </sheets>
  <definedNames>
    <definedName name="_xlnm._FilterDatabase" localSheetId="0" hidden="1">'EJECUCIÓN A 31 MAYO  2021'!$B$11:$N$96</definedName>
    <definedName name="_xlnm.Print_Area" localSheetId="0">'EJECUCIÓN A 31 MAYO  2021'!$B$1:$N$105</definedName>
    <definedName name="_xlnm.Print_Titles" localSheetId="0">'EJECUCIÓN A 31 MAYO  2021'!$1:$11</definedName>
  </definedNames>
  <calcPr calcId="171027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" l="1"/>
  <c r="N87" i="1" s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M82" i="1"/>
  <c r="N82" i="1" s="1"/>
  <c r="L82" i="1"/>
  <c r="K82" i="1"/>
  <c r="J82" i="1"/>
  <c r="I82" i="1"/>
  <c r="H82" i="1"/>
  <c r="G82" i="1"/>
  <c r="F82" i="1"/>
  <c r="E82" i="1"/>
  <c r="D82" i="1"/>
  <c r="C82" i="1"/>
  <c r="M43" i="1"/>
  <c r="N43" i="1" s="1"/>
  <c r="L43" i="1"/>
  <c r="K43" i="1"/>
  <c r="J43" i="1"/>
  <c r="I43" i="1"/>
  <c r="H43" i="1"/>
  <c r="G43" i="1"/>
  <c r="F43" i="1"/>
  <c r="E43" i="1"/>
  <c r="D43" i="1"/>
  <c r="C43" i="1"/>
  <c r="M40" i="1"/>
  <c r="N40" i="1" s="1"/>
  <c r="L40" i="1"/>
  <c r="K40" i="1"/>
  <c r="J40" i="1"/>
  <c r="I40" i="1"/>
  <c r="H40" i="1"/>
  <c r="G40" i="1"/>
  <c r="F40" i="1"/>
  <c r="E40" i="1"/>
  <c r="D40" i="1"/>
  <c r="C40" i="1"/>
  <c r="M29" i="1"/>
  <c r="N29" i="1" s="1"/>
  <c r="L29" i="1"/>
  <c r="K29" i="1"/>
  <c r="J29" i="1"/>
  <c r="I29" i="1"/>
  <c r="H29" i="1"/>
  <c r="G29" i="1"/>
  <c r="F29" i="1"/>
  <c r="E29" i="1"/>
  <c r="D29" i="1"/>
  <c r="C29" i="1"/>
  <c r="M17" i="1"/>
  <c r="N17" i="1" s="1"/>
  <c r="L17" i="1"/>
  <c r="K17" i="1"/>
  <c r="J17" i="1"/>
  <c r="I17" i="1"/>
  <c r="H17" i="1"/>
  <c r="G17" i="1"/>
  <c r="F17" i="1"/>
  <c r="E17" i="1"/>
  <c r="D17" i="1"/>
  <c r="C17" i="1"/>
  <c r="M16" i="1"/>
  <c r="N16" i="1" s="1"/>
  <c r="L16" i="1"/>
  <c r="K16" i="1"/>
  <c r="J16" i="1"/>
  <c r="I16" i="1"/>
  <c r="H16" i="1"/>
  <c r="G16" i="1"/>
  <c r="F16" i="1"/>
  <c r="E16" i="1"/>
  <c r="D16" i="1"/>
  <c r="C16" i="1"/>
  <c r="M15" i="1"/>
  <c r="N15" i="1" s="1"/>
  <c r="L15" i="1"/>
  <c r="K15" i="1"/>
  <c r="J15" i="1"/>
  <c r="I15" i="1"/>
  <c r="H15" i="1"/>
  <c r="G15" i="1"/>
  <c r="F15" i="1"/>
  <c r="E15" i="1"/>
  <c r="D15" i="1"/>
  <c r="C15" i="1"/>
  <c r="M14" i="1"/>
  <c r="N14" i="1" s="1"/>
  <c r="L14" i="1"/>
  <c r="K14" i="1"/>
  <c r="J14" i="1"/>
  <c r="I14" i="1"/>
  <c r="H14" i="1"/>
  <c r="G14" i="1"/>
  <c r="F14" i="1"/>
  <c r="E14" i="1"/>
  <c r="D14" i="1"/>
  <c r="C14" i="1"/>
  <c r="M13" i="1"/>
  <c r="N13" i="1" s="1"/>
  <c r="L13" i="1"/>
  <c r="K13" i="1"/>
  <c r="J13" i="1"/>
  <c r="I13" i="1"/>
  <c r="H13" i="1"/>
  <c r="G13" i="1"/>
  <c r="F13" i="1"/>
  <c r="E13" i="1"/>
  <c r="D13" i="1"/>
  <c r="D12" i="1" s="1"/>
  <c r="C13" i="1"/>
  <c r="L12" i="1"/>
  <c r="K12" i="1"/>
  <c r="J12" i="1"/>
  <c r="I12" i="1"/>
  <c r="H12" i="1"/>
  <c r="G12" i="1"/>
  <c r="F12" i="1"/>
  <c r="E12" i="1"/>
  <c r="C12" i="1"/>
  <c r="M86" i="1" l="1"/>
  <c r="N86" i="1" l="1"/>
  <c r="M85" i="1"/>
  <c r="N85" i="1" l="1"/>
  <c r="M12" i="1"/>
  <c r="N12" i="1" s="1"/>
</calcChain>
</file>

<file path=xl/sharedStrings.xml><?xml version="1.0" encoding="utf-8"?>
<sst xmlns="http://schemas.openxmlformats.org/spreadsheetml/2006/main" count="116" uniqueCount="113">
  <si>
    <t>INFORME DE EJECUCIÓN DEL PRESUPUESTO DE GASTOS E INVERSIONES</t>
  </si>
  <si>
    <t>ENTIDAD :                             220 - INSTITUTO DISTRITAL DE LA PARTICIPACIÓN Y ACCIÓN COMUNAL - IDPAC</t>
  </si>
  <si>
    <t>MES :</t>
  </si>
  <si>
    <t>MAYO</t>
  </si>
  <si>
    <t>UNIDAD EJECUTORA :       01- UNIDAD 01</t>
  </si>
  <si>
    <t>VIGENCIA FISCAL :</t>
  </si>
  <si>
    <t>Código/Rubro Presupuestal/Proyecto</t>
  </si>
  <si>
    <t>APROPIACIÓN</t>
  </si>
  <si>
    <t>COMPROMISOS</t>
  </si>
  <si>
    <t>Ejec. Presup         %</t>
  </si>
  <si>
    <t>AUTORIZACIÓN DE GIROS</t>
  </si>
  <si>
    <t>Ejec.Aut.Giro         %</t>
  </si>
  <si>
    <t>Inicial</t>
  </si>
  <si>
    <t>MODIFICACIONES</t>
  </si>
  <si>
    <t>Vigente</t>
  </si>
  <si>
    <t>Suspensión</t>
  </si>
  <si>
    <t>Disponible</t>
  </si>
  <si>
    <t>Mes</t>
  </si>
  <si>
    <t>Acumulado</t>
  </si>
  <si>
    <t>Acumulados</t>
  </si>
  <si>
    <t>5=(2+4)</t>
  </si>
  <si>
    <t>7=(5-6)</t>
  </si>
  <si>
    <t>10=(9/7)</t>
  </si>
  <si>
    <t>13=(12/7)</t>
  </si>
  <si>
    <t>0220-01                   GASTOS</t>
  </si>
  <si>
    <t xml:space="preserve"> 00000220  0220 - GASTOS DE FUNCIONAMIENTO </t>
  </si>
  <si>
    <t>Gastos de Personal</t>
  </si>
  <si>
    <t>Planta de personal permanente</t>
  </si>
  <si>
    <t>Factores constitutivos de salario</t>
  </si>
  <si>
    <t>Factores salariales comunes</t>
  </si>
  <si>
    <t>1310101010101    Sueldo básico</t>
  </si>
  <si>
    <t>1310101010104    Gastos de representación</t>
  </si>
  <si>
    <t>1310101010105    Horas extras, dominicales, festivos, recargo nocturno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</si>
  <si>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</si>
  <si>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</si>
  <si>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</si>
  <si>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</si>
  <si>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</si>
  <si>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</si>
  <si>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</si>
  <si>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</si>
  <si>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Contribuciones inherentes a la nómina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</si>
  <si>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</si>
  <si>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</si>
  <si>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</si>
  <si>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</si>
  <si>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</si>
  <si>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</si>
  <si>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</si>
  <si>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</si>
  <si>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</si>
  <si>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</si>
  <si>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Remuneraciones no constitutivas de factor salarial</t>
  </si>
  <si>
    <t>13101010301      Indemnización por vacaciones</t>
  </si>
  <si>
    <t>13101010302      Bonificación por recreación</t>
  </si>
  <si>
    <t>Adquisición de bienes y servicios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</si>
  <si>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</si>
  <si>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</si>
  <si>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</si>
  <si>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1310202010201    Productos de madera, corcho, cestería y espartería</t>
  </si>
  <si>
    <t>1310202010202    Pasta o pulpa, papel y productos de papel; impreso</t>
  </si>
  <si>
    <t>1310202010203    Productos de hornos de coque, de refinación de pet</t>
  </si>
  <si>
    <t>1310202010205    Otros productos químicos; fibras artificiales (o fibras ind</t>
  </si>
  <si>
    <t>1310202010206    Productos de caucho y plástico</t>
  </si>
  <si>
    <t>1310202010208    Muebles; otros bienes transportables n.c.p.</t>
  </si>
  <si>
    <t>1310202010301    Metales básicos</t>
  </si>
  <si>
    <t>1310202010302    Productos metálicos elaborados (excepto maquinaria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</si>
  <si>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</si>
  <si>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</si>
  <si>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</si>
  <si>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</si>
  <si>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</si>
  <si>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</si>
  <si>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131020202020112  Otros servicios de seguros distintos de los seguro</t>
  </si>
  <si>
    <t>131020202020201  Servicios de alquiler o arrendamiento con o sin op</t>
  </si>
  <si>
    <t>131020202020305  Derechos de uso de productos de propiedad intelect</t>
  </si>
  <si>
    <t>131020202030301  Servicios de consultoría en administración y servi</t>
  </si>
  <si>
    <t>131020202030313  Otros servicios profesionales y técnicos n.c.p.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</si>
  <si>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</si>
  <si>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</si>
  <si>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</si>
  <si>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131020202030501  Servicios de protección (guardas de seguridad)</t>
  </si>
  <si>
    <t>131020202030502  Servicios de limpieza general</t>
  </si>
  <si>
    <t>131020202030503  Servicios de copia y reproducción</t>
  </si>
  <si>
    <t>131020202030505  Servicios de preparación de documentos y otros ser</t>
  </si>
  <si>
    <t>131020202030603  Servicios de mantenimiento y reparación de computa</t>
  </si>
  <si>
    <t>131020202030604  Servicios de mantenimiento y reparación de maquina</t>
  </si>
  <si>
    <t xml:space="preserve">131020202030614  Servicios de  reparación general  y mantenimiento </t>
  </si>
  <si>
    <t>131020202040101  Energía</t>
  </si>
  <si>
    <t>131020202040102  Acueducto y alcantarillado</t>
  </si>
  <si>
    <t>131020202040103  Aseo</t>
  </si>
  <si>
    <t>13102020206      Capacitación</t>
  </si>
  <si>
    <t>13102020207      Bienestar e incentivos</t>
  </si>
  <si>
    <t>13102020208      Salud ocupacional</t>
  </si>
  <si>
    <t>Gastos diversos</t>
  </si>
  <si>
    <t>131030103        Impuesto de vehículos</t>
  </si>
  <si>
    <t>1310304          Multas y sanciones</t>
  </si>
  <si>
    <t>INVERSIÓN</t>
  </si>
  <si>
    <t>DIRECTA</t>
  </si>
  <si>
    <t>Un Nuevo Contrato Social y Ambiental para la Bogotá del Siglo XXI</t>
  </si>
  <si>
    <t>133011601040000007678  Fortalecimiento a espacios (instancias) de participación para los grupos étnicos en las 20 localidades de Bogotá</t>
  </si>
  <si>
    <t>133011603430000007796  Construcción de procesos para la convivencia y la participación ciudadana incidente en los asuntos públicos locales, distritales y regionales Bogotá</t>
  </si>
  <si>
    <t>133011605510000007685  Modernización del modelo de gestión y tecnológico de las Organizaciones Comunales y de Propiedad Horizontal para el ejercicio de la democracia activa digital en el Siglo XXI.Bogotá.</t>
  </si>
  <si>
    <t>133011605510000007687  Fortalecimiento a las organizaciones sociales y comunitarias para una participación ciudadana informada e incidente con enfoque diferencial en el Distrito Capital Bogotá</t>
  </si>
  <si>
    <t>133011605510000007688  Fortalecimiento de las capacidades democráticas de la ciudadanía para la participación incidente y la gobernanza, con enfoque de innovación social, en Bogotá.</t>
  </si>
  <si>
    <t>133011605510000007729  Optimización de la participación ciudadana incidente para los asuntos públicos Bogotá</t>
  </si>
  <si>
    <t>133011605560000007712  Fortalecimiento Institucional de la Gestión Administrativa del Instituto Distrital de la Participación y Acción Comunal Bogotá</t>
  </si>
  <si>
    <t>133011605560000007714  Fortalecimiento de la capacidad tecnológica y admistrativa del Instituto Distrital de la Participación y Acción Comunal - IDPAC. Bogotá</t>
  </si>
  <si>
    <t>133011605570000007723  Fortalecimiento de las capacidades de las Alcaldías Locales, instituciones del Distrito y ciudadanía en procesos de planeación y presupuestos participativos. Bogotá</t>
  </si>
  <si>
    <t>LUZ ESPERANZA TOQUICA CASTRO</t>
  </si>
  <si>
    <t>PABLO CÉSAR PACHECO RODRÍGUEZ</t>
  </si>
  <si>
    <t>RESPONSABLE DE PRESUPUESTO</t>
  </si>
  <si>
    <t>ORDENADOR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</si>
</sst>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4" xfId="0" applyFont="1" applyBorder="1"/>
    <xf numFmtId="3" fontId="1" fillId="0" borderId="15" xfId="0" applyNumberFormat="1" applyFont="1" applyBorder="1"/>
    <xf numFmtId="2" fontId="2" fillId="2" borderId="15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1" fillId="0" borderId="17" xfId="0" applyFont="1" applyBorder="1"/>
    <xf numFmtId="3" fontId="1" fillId="0" borderId="18" xfId="0" applyNumberFormat="1" applyFont="1" applyBorder="1"/>
    <xf numFmtId="2" fontId="2" fillId="2" borderId="18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1" fillId="2" borderId="17" xfId="0" applyFont="1" applyFill="1" applyBorder="1"/>
    <xf numFmtId="3" fontId="1" fillId="2" borderId="18" xfId="0" applyNumberFormat="1" applyFont="1" applyFill="1" applyBorder="1"/>
    <xf numFmtId="3" fontId="4" fillId="3" borderId="18" xfId="0" applyNumberFormat="1" applyFont="1" applyFill="1" applyBorder="1"/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wrapText="1"/>
    </xf>
    <xf numFmtId="3" fontId="4" fillId="4" borderId="18" xfId="0" applyNumberFormat="1" applyFont="1" applyFill="1" applyBorder="1"/>
    <xf numFmtId="2" fontId="5" fillId="4" borderId="18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3" fontId="4" fillId="5" borderId="18" xfId="0" applyNumberFormat="1" applyFont="1" applyFill="1" applyBorder="1"/>
    <xf numFmtId="2" fontId="5" fillId="5" borderId="18" xfId="0" applyNumberFormat="1" applyFont="1" applyFill="1" applyBorder="1" applyAlignment="1">
      <alignment horizontal="center"/>
    </xf>
    <xf numFmtId="2" fontId="5" fillId="5" borderId="19" xfId="0" applyNumberFormat="1" applyFont="1" applyFill="1" applyBorder="1" applyAlignment="1">
      <alignment horizontal="center"/>
    </xf>
    <xf numFmtId="0" fontId="1" fillId="6" borderId="17" xfId="0" applyFont="1" applyFill="1" applyBorder="1"/>
    <xf numFmtId="3" fontId="1" fillId="7" borderId="18" xfId="0" applyNumberFormat="1" applyFont="1" applyFill="1" applyBorder="1"/>
    <xf numFmtId="2" fontId="2" fillId="7" borderId="18" xfId="0" applyNumberFormat="1" applyFont="1" applyFill="1" applyBorder="1" applyAlignment="1">
      <alignment horizontal="center"/>
    </xf>
    <xf numFmtId="2" fontId="2" fillId="7" borderId="1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wrapText="1"/>
    </xf>
    <xf numFmtId="3" fontId="4" fillId="8" borderId="18" xfId="0" applyNumberFormat="1" applyFont="1" applyFill="1" applyBorder="1"/>
    <xf numFmtId="2" fontId="5" fillId="8" borderId="18" xfId="0" applyNumberFormat="1" applyFont="1" applyFill="1" applyBorder="1" applyAlignment="1">
      <alignment horizontal="center"/>
    </xf>
    <xf numFmtId="2" fontId="5" fillId="8" borderId="19" xfId="0" applyNumberFormat="1" applyFont="1" applyFill="1" applyBorder="1" applyAlignment="1">
      <alignment horizontal="center"/>
    </xf>
    <xf numFmtId="0" fontId="1" fillId="0" borderId="20" xfId="0" applyFont="1" applyBorder="1" applyAlignment="1">
      <alignment wrapText="1"/>
    </xf>
    <xf numFmtId="3" fontId="4" fillId="8" borderId="21" xfId="0" applyNumberFormat="1" applyFont="1" applyFill="1" applyBorder="1"/>
    <xf numFmtId="2" fontId="5" fillId="8" borderId="21" xfId="0" applyNumberFormat="1" applyFont="1" applyFill="1" applyBorder="1" applyAlignment="1">
      <alignment horizontal="center"/>
    </xf>
    <xf numFmtId="2" fontId="5" fillId="8" borderId="22" xfId="0" applyNumberFormat="1" applyFont="1" applyFill="1" applyBorder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5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0</xdr:row>
      <xdr:rowOff>19050</xdr:rowOff>
    </xdr:from>
    <xdr:to>
      <xdr:col>1</xdr:col>
      <xdr:colOff>3190875</xdr:colOff>
      <xdr:row>2</xdr:row>
      <xdr:rowOff>171450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/>
        <xdr:cNvCxnSpPr/>
      </xdr:nvCxnSpPr>
      <xdr:spPr>
        <a:xfrm flipV="1">
          <a:off x="2962275" y="23955375"/>
          <a:ext cx="29813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/>
        <xdr:cNvCxnSpPr/>
      </xdr:nvCxnSpPr>
      <xdr:spPr>
        <a:xfrm flipV="1">
          <a:off x="12773025" y="23917275"/>
          <a:ext cx="299085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2943225</xdr:colOff>
      <xdr:row>98</xdr:row>
      <xdr:rowOff>28575</xdr:rowOff>
    </xdr:from>
    <xdr:to>
      <xdr:col>2</xdr:col>
      <xdr:colOff>200025</xdr:colOff>
      <xdr:row>101</xdr:row>
      <xdr:rowOff>95250</xdr:rowOff>
    </xdr:to>
    <xdr:pic>
      <xdr:nvPicPr>
        <xdr:cNvPr id="9" name="Imagen 9" descr="C:\Users\etoquica\Desktop\firma\firma Esperanza.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3260050"/>
          <a:ext cx="19145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4"/>
  <sheetViews>
    <sheetView showGridLines="0" tabSelected="1" zoomScale="84" zoomScaleNormal="84" workbookViewId="0">
      <selection activeCell="B93" sqref="B93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"/>
    <row r="2" spans="2:14" ht="18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8.75" customHeight="1" thickBot="1" x14ac:dyDescent="0.25"/>
    <row r="4" spans="2:14" ht="15.75" x14ac:dyDescent="0.25">
      <c r="B4" s="3" t="s">
        <v>1</v>
      </c>
      <c r="C4" s="4"/>
      <c r="D4" s="4"/>
      <c r="E4" s="4"/>
      <c r="F4" s="4"/>
      <c r="G4" s="4"/>
      <c r="H4" s="4"/>
      <c r="I4" s="4"/>
      <c r="J4" s="5" t="s">
        <v>2</v>
      </c>
      <c r="K4" s="5"/>
      <c r="L4" s="5" t="s">
        <v>3</v>
      </c>
      <c r="M4" s="5"/>
      <c r="N4" s="6"/>
    </row>
    <row r="5" spans="2:14" ht="6" customHeight="1" x14ac:dyDescent="0.25">
      <c r="B5" s="7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10"/>
    </row>
    <row r="6" spans="2:14" ht="15.75" x14ac:dyDescent="0.25">
      <c r="B6" s="11" t="s">
        <v>4</v>
      </c>
      <c r="C6" s="8"/>
      <c r="D6" s="8"/>
      <c r="E6" s="8"/>
      <c r="F6" s="8"/>
      <c r="G6" s="8"/>
      <c r="H6" s="8"/>
      <c r="I6" s="8"/>
      <c r="J6" s="9" t="s">
        <v>5</v>
      </c>
      <c r="K6" s="9"/>
      <c r="L6" s="12">
        <v>2021</v>
      </c>
      <c r="M6" s="9"/>
      <c r="N6" s="10"/>
    </row>
    <row r="7" spans="2:14" ht="8.25" customHeight="1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14" ht="16.5" thickBot="1" x14ac:dyDescent="0.3">
      <c r="B8" s="16" t="s">
        <v>6</v>
      </c>
      <c r="C8" s="17" t="s">
        <v>7</v>
      </c>
      <c r="D8" s="18"/>
      <c r="E8" s="18"/>
      <c r="F8" s="18"/>
      <c r="G8" s="18"/>
      <c r="H8" s="19"/>
      <c r="I8" s="20" t="s">
        <v>8</v>
      </c>
      <c r="J8" s="21"/>
      <c r="K8" s="16" t="s">
        <v>9</v>
      </c>
      <c r="L8" s="20" t="s">
        <v>10</v>
      </c>
      <c r="M8" s="21"/>
      <c r="N8" s="21" t="s">
        <v>11</v>
      </c>
    </row>
    <row r="9" spans="2:14" ht="15.75" customHeight="1" thickBot="1" x14ac:dyDescent="0.3">
      <c r="B9" s="22"/>
      <c r="C9" s="16" t="s">
        <v>12</v>
      </c>
      <c r="D9" s="17" t="s">
        <v>13</v>
      </c>
      <c r="E9" s="19"/>
      <c r="F9" s="16" t="s">
        <v>14</v>
      </c>
      <c r="G9" s="16" t="s">
        <v>15</v>
      </c>
      <c r="H9" s="16" t="s">
        <v>16</v>
      </c>
      <c r="I9" s="23"/>
      <c r="J9" s="24"/>
      <c r="K9" s="22"/>
      <c r="L9" s="23"/>
      <c r="M9" s="24"/>
      <c r="N9" s="25"/>
    </row>
    <row r="10" spans="2:14" s="29" customFormat="1" ht="15.75" x14ac:dyDescent="0.2">
      <c r="B10" s="22"/>
      <c r="C10" s="22"/>
      <c r="D10" s="26" t="s">
        <v>17</v>
      </c>
      <c r="E10" s="27" t="s">
        <v>18</v>
      </c>
      <c r="F10" s="22"/>
      <c r="G10" s="22"/>
      <c r="H10" s="22"/>
      <c r="I10" s="28" t="s">
        <v>17</v>
      </c>
      <c r="J10" s="26" t="s">
        <v>19</v>
      </c>
      <c r="K10" s="22"/>
      <c r="L10" s="28" t="s">
        <v>17</v>
      </c>
      <c r="M10" s="27" t="s">
        <v>19</v>
      </c>
      <c r="N10" s="25"/>
    </row>
    <row r="11" spans="2:14" s="29" customFormat="1" ht="15.75" thickBot="1" x14ac:dyDescent="0.25">
      <c r="B11" s="30">
        <v>1</v>
      </c>
      <c r="C11" s="30">
        <v>2</v>
      </c>
      <c r="D11" s="30">
        <v>3</v>
      </c>
      <c r="E11" s="31">
        <v>4</v>
      </c>
      <c r="F11" s="30" t="s">
        <v>20</v>
      </c>
      <c r="G11" s="30">
        <v>6</v>
      </c>
      <c r="H11" s="30" t="s">
        <v>21</v>
      </c>
      <c r="I11" s="32">
        <v>8</v>
      </c>
      <c r="J11" s="30">
        <v>9</v>
      </c>
      <c r="K11" s="30" t="s">
        <v>22</v>
      </c>
      <c r="L11" s="32">
        <v>11</v>
      </c>
      <c r="M11" s="31">
        <v>12</v>
      </c>
      <c r="N11" s="31" t="s">
        <v>23</v>
      </c>
    </row>
    <row r="12" spans="2:14" ht="15.75" x14ac:dyDescent="0.25">
      <c r="B12" s="33" t="s">
        <v>24</v>
      </c>
      <c r="C12" s="34">
        <f t="shared" ref="C12:J12" si="0">+C13+C85</f>
        <v>38307757000</v>
      </c>
      <c r="D12" s="34">
        <f t="shared" si="0"/>
        <v>0</v>
      </c>
      <c r="E12" s="34">
        <f t="shared" si="0"/>
        <v>-17000000</v>
      </c>
      <c r="F12" s="34">
        <f t="shared" si="0"/>
        <v>38290757000</v>
      </c>
      <c r="G12" s="34">
        <f t="shared" si="0"/>
        <v>0</v>
      </c>
      <c r="H12" s="34">
        <f t="shared" si="0"/>
        <v>38290757000</v>
      </c>
      <c r="I12" s="34">
        <f t="shared" si="0"/>
        <v>2218501871</v>
      </c>
      <c r="J12" s="34">
        <f t="shared" si="0"/>
        <v>18861764417</v>
      </c>
      <c r="K12" s="35">
        <f t="shared" ref="K12:K17" si="1">+J12/H12*100</f>
        <v>49.259314505064502</v>
      </c>
      <c r="L12" s="34">
        <f>+L13+L85</f>
        <v>2645251083</v>
      </c>
      <c r="M12" s="34">
        <f>+M13+M85</f>
        <v>7462078479</v>
      </c>
      <c r="N12" s="36">
        <f t="shared" ref="N12:N17" si="2">+M12/H12*100</f>
        <v>19.48793668142941</v>
      </c>
    </row>
    <row r="13" spans="2:14" ht="15.75" x14ac:dyDescent="0.25">
      <c r="B13" s="37" t="s">
        <v>25</v>
      </c>
      <c r="C13" s="38">
        <f t="shared" ref="C13:J13" si="3">+C14+C43+C82</f>
        <v>16643757000</v>
      </c>
      <c r="D13" s="38">
        <f t="shared" si="3"/>
        <v>0</v>
      </c>
      <c r="E13" s="38">
        <f t="shared" si="3"/>
        <v>-17000000</v>
      </c>
      <c r="F13" s="38">
        <f t="shared" si="3"/>
        <v>16626757000</v>
      </c>
      <c r="G13" s="38">
        <f t="shared" si="3"/>
        <v>0</v>
      </c>
      <c r="H13" s="38">
        <f t="shared" si="3"/>
        <v>16626757000</v>
      </c>
      <c r="I13" s="38">
        <f t="shared" si="3"/>
        <v>1616206504</v>
      </c>
      <c r="J13" s="38">
        <f t="shared" si="3"/>
        <v>5555490503</v>
      </c>
      <c r="K13" s="39">
        <f t="shared" si="1"/>
        <v>33.412953007011531</v>
      </c>
      <c r="L13" s="38">
        <f>+L14+L43+L82</f>
        <v>1000511744</v>
      </c>
      <c r="M13" s="38">
        <f>+M14+M43+M82</f>
        <v>4106294932</v>
      </c>
      <c r="N13" s="40">
        <f t="shared" si="2"/>
        <v>24.696908314712243</v>
      </c>
    </row>
    <row r="14" spans="2:14" ht="15.75" x14ac:dyDescent="0.25">
      <c r="B14" s="41" t="s">
        <v>26</v>
      </c>
      <c r="C14" s="42">
        <f>+C15</f>
        <v>12046706000</v>
      </c>
      <c r="D14" s="42">
        <f t="shared" ref="D14:J14" si="4">+D15</f>
        <v>0</v>
      </c>
      <c r="E14" s="42">
        <f t="shared" si="4"/>
        <v>-17000000</v>
      </c>
      <c r="F14" s="42">
        <f t="shared" si="4"/>
        <v>12029706000</v>
      </c>
      <c r="G14" s="42">
        <f t="shared" si="4"/>
        <v>0</v>
      </c>
      <c r="H14" s="42">
        <f t="shared" si="4"/>
        <v>12029706000</v>
      </c>
      <c r="I14" s="42">
        <f t="shared" si="4"/>
        <v>913214260</v>
      </c>
      <c r="J14" s="42">
        <f t="shared" si="4"/>
        <v>3710777708</v>
      </c>
      <c r="K14" s="39">
        <f t="shared" si="1"/>
        <v>30.846786347064509</v>
      </c>
      <c r="L14" s="42">
        <f>+L15</f>
        <v>913214260</v>
      </c>
      <c r="M14" s="42">
        <f>+M15</f>
        <v>3710777708</v>
      </c>
      <c r="N14" s="40">
        <f t="shared" si="2"/>
        <v>30.846786347064509</v>
      </c>
    </row>
    <row r="15" spans="2:14" ht="15.75" x14ac:dyDescent="0.25">
      <c r="B15" s="41" t="s">
        <v>27</v>
      </c>
      <c r="C15" s="42">
        <f>+C16+C29+C40</f>
        <v>12046706000</v>
      </c>
      <c r="D15" s="42">
        <f t="shared" ref="D15:J15" si="5">+D16+D29+D40</f>
        <v>0</v>
      </c>
      <c r="E15" s="42">
        <f t="shared" si="5"/>
        <v>-17000000</v>
      </c>
      <c r="F15" s="42">
        <f t="shared" si="5"/>
        <v>12029706000</v>
      </c>
      <c r="G15" s="42">
        <f t="shared" si="5"/>
        <v>0</v>
      </c>
      <c r="H15" s="42">
        <f t="shared" si="5"/>
        <v>12029706000</v>
      </c>
      <c r="I15" s="42">
        <f t="shared" si="5"/>
        <v>913214260</v>
      </c>
      <c r="J15" s="42">
        <f t="shared" si="5"/>
        <v>3710777708</v>
      </c>
      <c r="K15" s="39">
        <f t="shared" si="1"/>
        <v>30.846786347064509</v>
      </c>
      <c r="L15" s="42">
        <f>+L16+L29+L40</f>
        <v>913214260</v>
      </c>
      <c r="M15" s="42">
        <f>+M16+M29+M40</f>
        <v>3710777708</v>
      </c>
      <c r="N15" s="40">
        <f t="shared" si="2"/>
        <v>30.846786347064509</v>
      </c>
    </row>
    <row r="16" spans="2:14" ht="15.75" x14ac:dyDescent="0.25">
      <c r="B16" s="41" t="s">
        <v>28</v>
      </c>
      <c r="C16" s="42">
        <f>SUM(C18:C28)</f>
        <v>8838914000</v>
      </c>
      <c r="D16" s="42">
        <f t="shared" ref="D16:J16" si="6">SUM(D18:D28)</f>
        <v>0</v>
      </c>
      <c r="E16" s="42">
        <f t="shared" si="6"/>
        <v>-24798479</v>
      </c>
      <c r="F16" s="42">
        <f t="shared" si="6"/>
        <v>8814115521</v>
      </c>
      <c r="G16" s="42">
        <f t="shared" si="6"/>
        <v>0</v>
      </c>
      <c r="H16" s="42">
        <f t="shared" si="6"/>
        <v>8814115521</v>
      </c>
      <c r="I16" s="42">
        <f t="shared" si="6"/>
        <v>714192917</v>
      </c>
      <c r="J16" s="42">
        <f t="shared" si="6"/>
        <v>2842198646</v>
      </c>
      <c r="K16" s="39">
        <f t="shared" si="1"/>
        <v>32.24598814513314</v>
      </c>
      <c r="L16" s="42">
        <f>SUM(L18:L28)</f>
        <v>714192917</v>
      </c>
      <c r="M16" s="42">
        <f>SUM(M18:M28)</f>
        <v>2842198646</v>
      </c>
      <c r="N16" s="40">
        <f t="shared" si="2"/>
        <v>32.24598814513314</v>
      </c>
    </row>
    <row r="17" spans="2:14" ht="15.75" x14ac:dyDescent="0.25">
      <c r="B17" s="41" t="s">
        <v>29</v>
      </c>
      <c r="C17" s="42">
        <f>SUM(C18:C28)</f>
        <v>8838914000</v>
      </c>
      <c r="D17" s="42">
        <f t="shared" ref="D17:J17" si="7">SUM(D18:D25)</f>
        <v>0</v>
      </c>
      <c r="E17" s="42">
        <f t="shared" si="7"/>
        <v>-24798479</v>
      </c>
      <c r="F17" s="42">
        <f t="shared" si="7"/>
        <v>6376501521</v>
      </c>
      <c r="G17" s="42">
        <f t="shared" si="7"/>
        <v>0</v>
      </c>
      <c r="H17" s="42">
        <f t="shared" si="7"/>
        <v>6376501521</v>
      </c>
      <c r="I17" s="42">
        <f t="shared" si="7"/>
        <v>569213645</v>
      </c>
      <c r="J17" s="42">
        <f t="shared" si="7"/>
        <v>2237295382</v>
      </c>
      <c r="K17" s="39">
        <f t="shared" si="1"/>
        <v>35.086565487859154</v>
      </c>
      <c r="L17" s="42">
        <f>SUM(L18:L25)</f>
        <v>569213645</v>
      </c>
      <c r="M17" s="42">
        <f>SUM(M18:M25)</f>
        <v>2237295382</v>
      </c>
      <c r="N17" s="40">
        <f t="shared" si="2"/>
        <v>35.086565487859154</v>
      </c>
    </row>
    <row r="18" spans="2:14" ht="15.75" x14ac:dyDescent="0.25">
      <c r="B18" s="37" t="s">
        <v>30</v>
      </c>
      <c r="C18" s="43">
        <v>4544137000</v>
      </c>
      <c r="D18" s="43">
        <v>0</v>
      </c>
      <c r="E18" s="43">
        <v>0</v>
      </c>
      <c r="F18" s="43">
        <v>4544137000</v>
      </c>
      <c r="G18" s="43">
        <v>0</v>
      </c>
      <c r="H18" s="43">
        <v>4544137000</v>
      </c>
      <c r="I18" s="43">
        <v>467112702</v>
      </c>
      <c r="J18" s="43">
        <v>1860947106</v>
      </c>
      <c r="K18" s="44">
        <v>40.9527</v>
      </c>
      <c r="L18" s="43">
        <v>467112702</v>
      </c>
      <c r="M18" s="43">
        <v>1860947106</v>
      </c>
      <c r="N18" s="45">
        <v>40.9527</v>
      </c>
    </row>
    <row r="19" spans="2:14" ht="15.75" x14ac:dyDescent="0.25">
      <c r="B19" s="37" t="s">
        <v>31</v>
      </c>
      <c r="C19" s="43">
        <v>476781000</v>
      </c>
      <c r="D19" s="43">
        <v>0</v>
      </c>
      <c r="E19" s="43">
        <v>0</v>
      </c>
      <c r="F19" s="43">
        <v>476781000</v>
      </c>
      <c r="G19" s="43">
        <v>0</v>
      </c>
      <c r="H19" s="43">
        <v>476781000</v>
      </c>
      <c r="I19" s="43">
        <v>42255806</v>
      </c>
      <c r="J19" s="43">
        <v>187631325</v>
      </c>
      <c r="K19" s="44">
        <v>39.3538</v>
      </c>
      <c r="L19" s="43">
        <v>42255806</v>
      </c>
      <c r="M19" s="43">
        <v>187631325</v>
      </c>
      <c r="N19" s="45">
        <v>39.3538</v>
      </c>
    </row>
    <row r="20" spans="2:14" ht="15.75" x14ac:dyDescent="0.25">
      <c r="B20" s="37" t="s">
        <v>32</v>
      </c>
      <c r="C20" s="43">
        <v>240000000</v>
      </c>
      <c r="D20" s="43">
        <v>0</v>
      </c>
      <c r="E20" s="43">
        <v>0</v>
      </c>
      <c r="F20" s="43">
        <v>240000000</v>
      </c>
      <c r="G20" s="43">
        <v>0</v>
      </c>
      <c r="H20" s="43">
        <v>240000000</v>
      </c>
      <c r="I20" s="43">
        <v>5346739</v>
      </c>
      <c r="J20" s="43">
        <v>28767025</v>
      </c>
      <c r="K20" s="44">
        <v>11.9863</v>
      </c>
      <c r="L20" s="43">
        <v>5346739</v>
      </c>
      <c r="M20" s="43">
        <v>28767025</v>
      </c>
      <c r="N20" s="45">
        <v>11.9863</v>
      </c>
    </row>
    <row r="21" spans="2:14" ht="15.75" x14ac:dyDescent="0.25">
      <c r="B21" s="37" t="s">
        <v>33</v>
      </c>
      <c r="C21" s="43">
        <v>4985000</v>
      </c>
      <c r="D21" s="43">
        <v>0</v>
      </c>
      <c r="E21" s="43">
        <v>0</v>
      </c>
      <c r="F21" s="43">
        <v>4985000</v>
      </c>
      <c r="G21" s="43">
        <v>0</v>
      </c>
      <c r="H21" s="43">
        <v>4985000</v>
      </c>
      <c r="I21" s="43">
        <v>425816</v>
      </c>
      <c r="J21" s="43">
        <v>1948108</v>
      </c>
      <c r="K21" s="44">
        <v>39.0794</v>
      </c>
      <c r="L21" s="43">
        <v>425816</v>
      </c>
      <c r="M21" s="43">
        <v>1948108</v>
      </c>
      <c r="N21" s="45">
        <v>39.0794</v>
      </c>
    </row>
    <row r="22" spans="2:14" ht="15.75" x14ac:dyDescent="0.25">
      <c r="B22" s="37" t="s">
        <v>34</v>
      </c>
      <c r="C22" s="43">
        <v>3228000</v>
      </c>
      <c r="D22" s="43">
        <v>0</v>
      </c>
      <c r="E22" s="43">
        <v>0</v>
      </c>
      <c r="F22" s="43">
        <v>3228000</v>
      </c>
      <c r="G22" s="43">
        <v>0</v>
      </c>
      <c r="H22" s="43">
        <v>3228000</v>
      </c>
      <c r="I22" s="43">
        <v>264392</v>
      </c>
      <c r="J22" s="43">
        <v>1209594</v>
      </c>
      <c r="K22" s="44">
        <v>37.471899999999998</v>
      </c>
      <c r="L22" s="43">
        <v>264392</v>
      </c>
      <c r="M22" s="43">
        <v>1209594</v>
      </c>
      <c r="N22" s="45">
        <v>37.471899999999998</v>
      </c>
    </row>
    <row r="23" spans="2:14" ht="15.75" x14ac:dyDescent="0.25">
      <c r="B23" s="37" t="s">
        <v>35</v>
      </c>
      <c r="C23" s="43">
        <v>152527000</v>
      </c>
      <c r="D23" s="43">
        <v>0</v>
      </c>
      <c r="E23" s="43">
        <v>0</v>
      </c>
      <c r="F23" s="43">
        <v>152527000</v>
      </c>
      <c r="G23" s="43">
        <v>0</v>
      </c>
      <c r="H23" s="43">
        <v>152527000</v>
      </c>
      <c r="I23" s="43">
        <v>15215449</v>
      </c>
      <c r="J23" s="43">
        <v>70049412</v>
      </c>
      <c r="K23" s="44">
        <v>45.925899999999999</v>
      </c>
      <c r="L23" s="43">
        <v>15215449</v>
      </c>
      <c r="M23" s="43">
        <v>70049412</v>
      </c>
      <c r="N23" s="45">
        <v>45.925899999999999</v>
      </c>
    </row>
    <row r="24" spans="2:14" ht="15.75" x14ac:dyDescent="0.25">
      <c r="B24" s="37" t="s">
        <v>36</v>
      </c>
      <c r="C24" s="43">
        <v>661914000</v>
      </c>
      <c r="D24" s="43">
        <v>0</v>
      </c>
      <c r="E24" s="43">
        <v>-24798479</v>
      </c>
      <c r="F24" s="43">
        <v>637115521</v>
      </c>
      <c r="G24" s="43">
        <v>0</v>
      </c>
      <c r="H24" s="43">
        <v>637115521</v>
      </c>
      <c r="I24" s="43">
        <v>32441</v>
      </c>
      <c r="J24" s="43">
        <v>1270818</v>
      </c>
      <c r="K24" s="44">
        <v>0.19950000000000001</v>
      </c>
      <c r="L24" s="43">
        <v>32441</v>
      </c>
      <c r="M24" s="43">
        <v>1270818</v>
      </c>
      <c r="N24" s="45">
        <v>0.19950000000000001</v>
      </c>
    </row>
    <row r="25" spans="2:14" ht="15.75" x14ac:dyDescent="0.25">
      <c r="B25" s="37" t="s">
        <v>37</v>
      </c>
      <c r="C25" s="43">
        <v>317728000</v>
      </c>
      <c r="D25" s="43">
        <v>0</v>
      </c>
      <c r="E25" s="43">
        <v>0</v>
      </c>
      <c r="F25" s="43">
        <v>317728000</v>
      </c>
      <c r="G25" s="43">
        <v>0</v>
      </c>
      <c r="H25" s="43">
        <v>317728000</v>
      </c>
      <c r="I25" s="43">
        <v>38560300</v>
      </c>
      <c r="J25" s="43">
        <v>85471994</v>
      </c>
      <c r="K25" s="44">
        <v>26.901</v>
      </c>
      <c r="L25" s="43">
        <v>38560300</v>
      </c>
      <c r="M25" s="43">
        <v>85471994</v>
      </c>
      <c r="N25" s="45">
        <v>26.901</v>
      </c>
    </row>
    <row r="26" spans="2:14" ht="15.75" x14ac:dyDescent="0.25">
      <c r="B26" s="37" t="s">
        <v>38</v>
      </c>
      <c r="C26" s="43">
        <v>173769000</v>
      </c>
      <c r="D26" s="43">
        <v>0</v>
      </c>
      <c r="E26" s="43">
        <v>0</v>
      </c>
      <c r="F26" s="43">
        <v>173769000</v>
      </c>
      <c r="G26" s="43">
        <v>0</v>
      </c>
      <c r="H26" s="43">
        <v>173769000</v>
      </c>
      <c r="I26" s="43">
        <v>12798771</v>
      </c>
      <c r="J26" s="43">
        <v>53757028</v>
      </c>
      <c r="K26" s="44">
        <v>30.9359</v>
      </c>
      <c r="L26" s="43">
        <v>12798771</v>
      </c>
      <c r="M26" s="43">
        <v>53757028</v>
      </c>
      <c r="N26" s="45">
        <v>30.9359</v>
      </c>
    </row>
    <row r="27" spans="2:14" ht="15.75" x14ac:dyDescent="0.25">
      <c r="B27" s="37" t="s">
        <v>39</v>
      </c>
      <c r="C27" s="43">
        <v>1472230000</v>
      </c>
      <c r="D27" s="43">
        <v>0</v>
      </c>
      <c r="E27" s="43">
        <v>0</v>
      </c>
      <c r="F27" s="43">
        <v>1472230000</v>
      </c>
      <c r="G27" s="43">
        <v>0</v>
      </c>
      <c r="H27" s="43">
        <v>1472230000</v>
      </c>
      <c r="I27" s="43">
        <v>132180501</v>
      </c>
      <c r="J27" s="43">
        <v>551146236</v>
      </c>
      <c r="K27" s="44">
        <v>37.436199999999999</v>
      </c>
      <c r="L27" s="43">
        <v>132180501</v>
      </c>
      <c r="M27" s="43">
        <v>551146236</v>
      </c>
      <c r="N27" s="45">
        <v>37.436199999999999</v>
      </c>
    </row>
    <row r="28" spans="2:14" ht="15.75" x14ac:dyDescent="0.25">
      <c r="B28" s="37" t="s">
        <v>40</v>
      </c>
      <c r="C28" s="43">
        <v>791615000</v>
      </c>
      <c r="D28" s="43">
        <v>0</v>
      </c>
      <c r="E28" s="43">
        <v>0</v>
      </c>
      <c r="F28" s="43">
        <v>791615000</v>
      </c>
      <c r="G28" s="43">
        <v>0</v>
      </c>
      <c r="H28" s="43">
        <v>791615000</v>
      </c>
      <c r="I28" s="43">
        <v>0</v>
      </c>
      <c r="J28" s="43">
        <v>0</v>
      </c>
      <c r="K28" s="44">
        <v>0</v>
      </c>
      <c r="L28" s="43">
        <v>0</v>
      </c>
      <c r="M28" s="43">
        <v>0</v>
      </c>
      <c r="N28" s="45">
        <v>0</v>
      </c>
    </row>
    <row r="29" spans="2:14" ht="15.75" x14ac:dyDescent="0.25">
      <c r="B29" s="41" t="s">
        <v>41</v>
      </c>
      <c r="C29" s="42">
        <f>SUM(C30:C39)</f>
        <v>3182538000</v>
      </c>
      <c r="D29" s="42">
        <f t="shared" ref="D29:J29" si="8">SUM(D30:D39)</f>
        <v>0</v>
      </c>
      <c r="E29" s="42">
        <f t="shared" si="8"/>
        <v>-17000000</v>
      </c>
      <c r="F29" s="42">
        <f t="shared" si="8"/>
        <v>3165538000</v>
      </c>
      <c r="G29" s="42">
        <f t="shared" si="8"/>
        <v>0</v>
      </c>
      <c r="H29" s="42">
        <f t="shared" si="8"/>
        <v>3165538000</v>
      </c>
      <c r="I29" s="42">
        <f t="shared" si="8"/>
        <v>195475074</v>
      </c>
      <c r="J29" s="42">
        <f t="shared" si="8"/>
        <v>844219976</v>
      </c>
      <c r="K29" s="39">
        <f>+J29/H29*100</f>
        <v>26.669083612327508</v>
      </c>
      <c r="L29" s="42">
        <f>SUM(L30:L39)</f>
        <v>195475074</v>
      </c>
      <c r="M29" s="42">
        <f>SUM(M30:M39)</f>
        <v>844219976</v>
      </c>
      <c r="N29" s="40">
        <f>+M29/H29*100</f>
        <v>26.669083612327508</v>
      </c>
    </row>
    <row r="30" spans="2:14" ht="15.75" x14ac:dyDescent="0.25">
      <c r="B30" s="37" t="s">
        <v>42</v>
      </c>
      <c r="C30" s="43">
        <v>621003000</v>
      </c>
      <c r="D30" s="43">
        <v>0</v>
      </c>
      <c r="E30" s="43">
        <v>0</v>
      </c>
      <c r="F30" s="43">
        <v>621003000</v>
      </c>
      <c r="G30" s="43">
        <v>0</v>
      </c>
      <c r="H30" s="43">
        <v>621003000</v>
      </c>
      <c r="I30" s="43">
        <v>47167575</v>
      </c>
      <c r="J30" s="43">
        <v>210573075</v>
      </c>
      <c r="K30" s="44">
        <v>33.908499999999997</v>
      </c>
      <c r="L30" s="43">
        <v>47167575</v>
      </c>
      <c r="M30" s="43">
        <v>210573075</v>
      </c>
      <c r="N30" s="45">
        <v>33.908499999999997</v>
      </c>
    </row>
    <row r="31" spans="2:14" ht="15.75" x14ac:dyDescent="0.25">
      <c r="B31" s="37" t="s">
        <v>43</v>
      </c>
      <c r="C31" s="43">
        <v>268391000</v>
      </c>
      <c r="D31" s="43">
        <v>0</v>
      </c>
      <c r="E31" s="43">
        <v>0</v>
      </c>
      <c r="F31" s="43">
        <v>268391000</v>
      </c>
      <c r="G31" s="43">
        <v>0</v>
      </c>
      <c r="H31" s="43">
        <v>268391000</v>
      </c>
      <c r="I31" s="43">
        <v>27071700</v>
      </c>
      <c r="J31" s="43">
        <v>123343425</v>
      </c>
      <c r="K31" s="44">
        <v>45.956600000000002</v>
      </c>
      <c r="L31" s="43">
        <v>27071700</v>
      </c>
      <c r="M31" s="43">
        <v>123343425</v>
      </c>
      <c r="N31" s="45">
        <v>45.956600000000002</v>
      </c>
    </row>
    <row r="32" spans="2:14" ht="15.75" x14ac:dyDescent="0.25">
      <c r="B32" s="37" t="s">
        <v>44</v>
      </c>
      <c r="C32" s="43">
        <v>22234000</v>
      </c>
      <c r="D32" s="43">
        <v>0</v>
      </c>
      <c r="E32" s="43">
        <v>0</v>
      </c>
      <c r="F32" s="43">
        <v>22234000</v>
      </c>
      <c r="G32" s="43">
        <v>0</v>
      </c>
      <c r="H32" s="43">
        <v>22234000</v>
      </c>
      <c r="I32" s="43">
        <v>1928180</v>
      </c>
      <c r="J32" s="43">
        <v>8555280</v>
      </c>
      <c r="K32" s="44">
        <v>38.478400000000001</v>
      </c>
      <c r="L32" s="43">
        <v>1928180</v>
      </c>
      <c r="M32" s="43">
        <v>8555280</v>
      </c>
      <c r="N32" s="45">
        <v>38.478400000000001</v>
      </c>
    </row>
    <row r="33" spans="2:14" ht="15.75" x14ac:dyDescent="0.25">
      <c r="B33" s="37" t="s">
        <v>45</v>
      </c>
      <c r="C33" s="43">
        <v>607744000</v>
      </c>
      <c r="D33" s="43">
        <v>0</v>
      </c>
      <c r="E33" s="43">
        <v>0</v>
      </c>
      <c r="F33" s="43">
        <v>607744000</v>
      </c>
      <c r="G33" s="43">
        <v>0</v>
      </c>
      <c r="H33" s="43">
        <v>607744000</v>
      </c>
      <c r="I33" s="43">
        <v>50724864</v>
      </c>
      <c r="J33" s="43">
        <v>228313294</v>
      </c>
      <c r="K33" s="44">
        <v>37.567300000000003</v>
      </c>
      <c r="L33" s="43">
        <v>50724864</v>
      </c>
      <c r="M33" s="43">
        <v>228313294</v>
      </c>
      <c r="N33" s="45">
        <v>37.567300000000003</v>
      </c>
    </row>
    <row r="34" spans="2:14" ht="15.75" x14ac:dyDescent="0.25">
      <c r="B34" s="37" t="s">
        <v>46</v>
      </c>
      <c r="C34" s="43">
        <v>690669000</v>
      </c>
      <c r="D34" s="43">
        <v>0</v>
      </c>
      <c r="E34" s="43">
        <v>-17000000</v>
      </c>
      <c r="F34" s="43">
        <v>673669000</v>
      </c>
      <c r="G34" s="43">
        <v>0</v>
      </c>
      <c r="H34" s="43">
        <v>673669000</v>
      </c>
      <c r="I34" s="43">
        <v>1099025</v>
      </c>
      <c r="J34" s="43">
        <v>4476772</v>
      </c>
      <c r="K34" s="44">
        <v>0.66449999999999998</v>
      </c>
      <c r="L34" s="43">
        <v>1099025</v>
      </c>
      <c r="M34" s="43">
        <v>4476772</v>
      </c>
      <c r="N34" s="45">
        <v>0.66449999999999998</v>
      </c>
    </row>
    <row r="35" spans="2:14" ht="15.75" x14ac:dyDescent="0.25">
      <c r="B35" s="37" t="s">
        <v>47</v>
      </c>
      <c r="C35" s="43">
        <v>166620000</v>
      </c>
      <c r="D35" s="43">
        <v>0</v>
      </c>
      <c r="E35" s="43">
        <v>0</v>
      </c>
      <c r="F35" s="43">
        <v>166620000</v>
      </c>
      <c r="G35" s="43">
        <v>0</v>
      </c>
      <c r="H35" s="43">
        <v>166620000</v>
      </c>
      <c r="I35" s="43">
        <v>20530</v>
      </c>
      <c r="J35" s="43">
        <v>20530</v>
      </c>
      <c r="K35" s="44">
        <v>1.23E-2</v>
      </c>
      <c r="L35" s="43">
        <v>20530</v>
      </c>
      <c r="M35" s="43">
        <v>20530</v>
      </c>
      <c r="N35" s="45">
        <v>1.23E-2</v>
      </c>
    </row>
    <row r="36" spans="2:14" ht="15.75" x14ac:dyDescent="0.25">
      <c r="B36" s="37" t="s">
        <v>48</v>
      </c>
      <c r="C36" s="43">
        <v>340970000</v>
      </c>
      <c r="D36" s="43">
        <v>0</v>
      </c>
      <c r="E36" s="43">
        <v>0</v>
      </c>
      <c r="F36" s="43">
        <v>340970000</v>
      </c>
      <c r="G36" s="43">
        <v>0</v>
      </c>
      <c r="H36" s="43">
        <v>340970000</v>
      </c>
      <c r="I36" s="43">
        <v>28553400</v>
      </c>
      <c r="J36" s="43">
        <v>113420100</v>
      </c>
      <c r="K36" s="44">
        <v>33.264000000000003</v>
      </c>
      <c r="L36" s="43">
        <v>28553400</v>
      </c>
      <c r="M36" s="43">
        <v>113420100</v>
      </c>
      <c r="N36" s="45">
        <v>33.264000000000003</v>
      </c>
    </row>
    <row r="37" spans="2:14" ht="15.75" x14ac:dyDescent="0.25">
      <c r="B37" s="37" t="s">
        <v>49</v>
      </c>
      <c r="C37" s="43">
        <v>38687000</v>
      </c>
      <c r="D37" s="43">
        <v>0</v>
      </c>
      <c r="E37" s="43">
        <v>0</v>
      </c>
      <c r="F37" s="43">
        <v>38687000</v>
      </c>
      <c r="G37" s="43">
        <v>0</v>
      </c>
      <c r="H37" s="43">
        <v>38687000</v>
      </c>
      <c r="I37" s="43">
        <v>3213700</v>
      </c>
      <c r="J37" s="43">
        <v>13719100</v>
      </c>
      <c r="K37" s="44">
        <v>35.461799999999997</v>
      </c>
      <c r="L37" s="43">
        <v>3213700</v>
      </c>
      <c r="M37" s="43">
        <v>13719100</v>
      </c>
      <c r="N37" s="45">
        <v>35.461799999999997</v>
      </c>
    </row>
    <row r="38" spans="2:14" ht="15.75" x14ac:dyDescent="0.25">
      <c r="B38" s="37" t="s">
        <v>50</v>
      </c>
      <c r="C38" s="43">
        <v>255733000</v>
      </c>
      <c r="D38" s="43">
        <v>0</v>
      </c>
      <c r="E38" s="43">
        <v>0</v>
      </c>
      <c r="F38" s="43">
        <v>255733000</v>
      </c>
      <c r="G38" s="43">
        <v>0</v>
      </c>
      <c r="H38" s="43">
        <v>255733000</v>
      </c>
      <c r="I38" s="43">
        <v>21416700</v>
      </c>
      <c r="J38" s="43">
        <v>85074300</v>
      </c>
      <c r="K38" s="44">
        <v>33.266800000000003</v>
      </c>
      <c r="L38" s="43">
        <v>21416700</v>
      </c>
      <c r="M38" s="43">
        <v>85074300</v>
      </c>
      <c r="N38" s="45">
        <v>33.266800000000003</v>
      </c>
    </row>
    <row r="39" spans="2:14" ht="15.75" x14ac:dyDescent="0.25">
      <c r="B39" s="37" t="s">
        <v>51</v>
      </c>
      <c r="C39" s="43">
        <v>170487000</v>
      </c>
      <c r="D39" s="43">
        <v>0</v>
      </c>
      <c r="E39" s="43">
        <v>0</v>
      </c>
      <c r="F39" s="43">
        <v>170487000</v>
      </c>
      <c r="G39" s="43">
        <v>0</v>
      </c>
      <c r="H39" s="43">
        <v>170487000</v>
      </c>
      <c r="I39" s="43">
        <v>14279400</v>
      </c>
      <c r="J39" s="43">
        <v>56724100</v>
      </c>
      <c r="K39" s="44">
        <v>33.271799999999999</v>
      </c>
      <c r="L39" s="43">
        <v>14279400</v>
      </c>
      <c r="M39" s="43">
        <v>56724100</v>
      </c>
      <c r="N39" s="45">
        <v>33.271799999999999</v>
      </c>
    </row>
    <row r="40" spans="2:14" ht="15.75" x14ac:dyDescent="0.25">
      <c r="B40" s="46" t="s">
        <v>52</v>
      </c>
      <c r="C40" s="42">
        <f>+C41+C42</f>
        <v>25254000</v>
      </c>
      <c r="D40" s="42">
        <f t="shared" ref="D40:J40" si="9">+D41+D42</f>
        <v>0</v>
      </c>
      <c r="E40" s="42">
        <f t="shared" si="9"/>
        <v>24798479</v>
      </c>
      <c r="F40" s="42">
        <f t="shared" si="9"/>
        <v>50052479</v>
      </c>
      <c r="G40" s="42">
        <f t="shared" si="9"/>
        <v>0</v>
      </c>
      <c r="H40" s="42">
        <f t="shared" si="9"/>
        <v>50052479</v>
      </c>
      <c r="I40" s="42">
        <f t="shared" si="9"/>
        <v>3546269</v>
      </c>
      <c r="J40" s="42">
        <f t="shared" si="9"/>
        <v>24359086</v>
      </c>
      <c r="K40" s="39">
        <f>+J40/H40*100</f>
        <v>48.667091993585373</v>
      </c>
      <c r="L40" s="42">
        <f>+L41+L42</f>
        <v>3546269</v>
      </c>
      <c r="M40" s="42">
        <f>+M41+M42</f>
        <v>24359086</v>
      </c>
      <c r="N40" s="40">
        <f>+M40/H40*100</f>
        <v>48.667091993585373</v>
      </c>
    </row>
    <row r="41" spans="2:14" ht="15.75" x14ac:dyDescent="0.25">
      <c r="B41" s="37" t="s">
        <v>53</v>
      </c>
      <c r="C41" s="47">
        <v>0</v>
      </c>
      <c r="D41" s="47">
        <v>0</v>
      </c>
      <c r="E41" s="47">
        <v>24798479</v>
      </c>
      <c r="F41" s="47">
        <v>24798479</v>
      </c>
      <c r="G41" s="47">
        <v>0</v>
      </c>
      <c r="H41" s="47">
        <v>24798479</v>
      </c>
      <c r="I41" s="47">
        <v>293473</v>
      </c>
      <c r="J41" s="47">
        <v>17702231</v>
      </c>
      <c r="K41" s="48">
        <v>71.384299999999996</v>
      </c>
      <c r="L41" s="47">
        <v>293473</v>
      </c>
      <c r="M41" s="47">
        <v>17702231</v>
      </c>
      <c r="N41" s="49">
        <v>71.384299999999996</v>
      </c>
    </row>
    <row r="42" spans="2:14" ht="15.75" x14ac:dyDescent="0.25">
      <c r="B42" s="37" t="s">
        <v>54</v>
      </c>
      <c r="C42" s="47">
        <v>25254000</v>
      </c>
      <c r="D42" s="47">
        <v>0</v>
      </c>
      <c r="E42" s="47">
        <v>0</v>
      </c>
      <c r="F42" s="47">
        <v>25254000</v>
      </c>
      <c r="G42" s="47">
        <v>0</v>
      </c>
      <c r="H42" s="47">
        <v>25254000</v>
      </c>
      <c r="I42" s="47">
        <v>3252796</v>
      </c>
      <c r="J42" s="47">
        <v>6656855</v>
      </c>
      <c r="K42" s="48">
        <v>26.3596</v>
      </c>
      <c r="L42" s="47">
        <v>3252796</v>
      </c>
      <c r="M42" s="47">
        <v>6656855</v>
      </c>
      <c r="N42" s="49">
        <v>26.3596</v>
      </c>
    </row>
    <row r="43" spans="2:14" ht="15.75" x14ac:dyDescent="0.25">
      <c r="B43" s="41" t="s">
        <v>55</v>
      </c>
      <c r="C43" s="42">
        <f t="shared" ref="C43:J43" si="10">SUM(C44:C81)</f>
        <v>4583751000</v>
      </c>
      <c r="D43" s="42">
        <f t="shared" si="10"/>
        <v>0</v>
      </c>
      <c r="E43" s="42">
        <f t="shared" si="10"/>
        <v>0</v>
      </c>
      <c r="F43" s="42">
        <f t="shared" si="10"/>
        <v>4583751000</v>
      </c>
      <c r="G43" s="42">
        <f t="shared" si="10"/>
        <v>0</v>
      </c>
      <c r="H43" s="42">
        <f t="shared" si="10"/>
        <v>4583751000</v>
      </c>
      <c r="I43" s="42">
        <f t="shared" si="10"/>
        <v>702992244</v>
      </c>
      <c r="J43" s="42">
        <f t="shared" si="10"/>
        <v>1844712795</v>
      </c>
      <c r="K43" s="39">
        <f>+J43/H43*100</f>
        <v>40.244611781922707</v>
      </c>
      <c r="L43" s="42">
        <f>SUM(L44:L81)</f>
        <v>87297484</v>
      </c>
      <c r="M43" s="42">
        <f>SUM(M44:M81)</f>
        <v>395517224</v>
      </c>
      <c r="N43" s="40">
        <f>+M43/H43*100</f>
        <v>8.6286803973427002</v>
      </c>
    </row>
    <row r="44" spans="2:14" ht="15.75" x14ac:dyDescent="0.25">
      <c r="B44" s="37" t="s">
        <v>56</v>
      </c>
      <c r="C44" s="50">
        <v>2974000</v>
      </c>
      <c r="D44" s="50">
        <v>0</v>
      </c>
      <c r="E44" s="50">
        <v>0</v>
      </c>
      <c r="F44" s="50">
        <v>2974000</v>
      </c>
      <c r="G44" s="50">
        <v>0</v>
      </c>
      <c r="H44" s="50">
        <v>2974000</v>
      </c>
      <c r="I44" s="50">
        <v>0</v>
      </c>
      <c r="J44" s="50">
        <v>0</v>
      </c>
      <c r="K44" s="51">
        <v>0</v>
      </c>
      <c r="L44" s="50">
        <v>0</v>
      </c>
      <c r="M44" s="50">
        <v>0</v>
      </c>
      <c r="N44" s="52">
        <v>0</v>
      </c>
    </row>
    <row r="45" spans="2:14" ht="15.75" x14ac:dyDescent="0.25">
      <c r="B45" s="37" t="s">
        <v>57</v>
      </c>
      <c r="C45" s="50">
        <v>8401000</v>
      </c>
      <c r="D45" s="50">
        <v>0</v>
      </c>
      <c r="E45" s="50">
        <v>0</v>
      </c>
      <c r="F45" s="50">
        <v>8401000</v>
      </c>
      <c r="G45" s="50">
        <v>0</v>
      </c>
      <c r="H45" s="50">
        <v>8401000</v>
      </c>
      <c r="I45" s="50">
        <v>0</v>
      </c>
      <c r="J45" s="50">
        <v>0</v>
      </c>
      <c r="K45" s="51">
        <v>0</v>
      </c>
      <c r="L45" s="50">
        <v>0</v>
      </c>
      <c r="M45" s="50">
        <v>0</v>
      </c>
      <c r="N45" s="52">
        <v>0</v>
      </c>
    </row>
    <row r="46" spans="2:14" ht="15.75" x14ac:dyDescent="0.25">
      <c r="B46" s="37" t="s">
        <v>58</v>
      </c>
      <c r="C46" s="50">
        <v>3183000</v>
      </c>
      <c r="D46" s="50">
        <v>0</v>
      </c>
      <c r="E46" s="50">
        <v>0</v>
      </c>
      <c r="F46" s="50">
        <v>3183000</v>
      </c>
      <c r="G46" s="50">
        <v>0</v>
      </c>
      <c r="H46" s="50">
        <v>3183000</v>
      </c>
      <c r="I46" s="50">
        <v>0</v>
      </c>
      <c r="J46" s="50">
        <v>0</v>
      </c>
      <c r="K46" s="51">
        <v>0</v>
      </c>
      <c r="L46" s="50">
        <v>0</v>
      </c>
      <c r="M46" s="50">
        <v>0</v>
      </c>
      <c r="N46" s="52">
        <v>0</v>
      </c>
    </row>
    <row r="47" spans="2:14" ht="15.75" x14ac:dyDescent="0.25">
      <c r="B47" s="37" t="s">
        <v>59</v>
      </c>
      <c r="C47" s="50">
        <v>536000</v>
      </c>
      <c r="D47" s="50">
        <v>0</v>
      </c>
      <c r="E47" s="50">
        <v>0</v>
      </c>
      <c r="F47" s="50">
        <v>536000</v>
      </c>
      <c r="G47" s="50">
        <v>0</v>
      </c>
      <c r="H47" s="50">
        <v>536000</v>
      </c>
      <c r="I47" s="50">
        <v>0</v>
      </c>
      <c r="J47" s="50">
        <v>0</v>
      </c>
      <c r="K47" s="51">
        <v>0</v>
      </c>
      <c r="L47" s="50">
        <v>0</v>
      </c>
      <c r="M47" s="50">
        <v>0</v>
      </c>
      <c r="N47" s="52">
        <v>0</v>
      </c>
    </row>
    <row r="48" spans="2:14" ht="15.75" x14ac:dyDescent="0.25">
      <c r="B48" s="37" t="s">
        <v>60</v>
      </c>
      <c r="C48" s="50">
        <v>14859000</v>
      </c>
      <c r="D48" s="50">
        <v>0</v>
      </c>
      <c r="E48" s="50">
        <v>0</v>
      </c>
      <c r="F48" s="50">
        <v>14859000</v>
      </c>
      <c r="G48" s="50">
        <v>0</v>
      </c>
      <c r="H48" s="50">
        <v>14859000</v>
      </c>
      <c r="I48" s="50">
        <v>0</v>
      </c>
      <c r="J48" s="50">
        <v>0</v>
      </c>
      <c r="K48" s="51">
        <v>0</v>
      </c>
      <c r="L48" s="50">
        <v>0</v>
      </c>
      <c r="M48" s="50">
        <v>0</v>
      </c>
      <c r="N48" s="52">
        <v>0</v>
      </c>
    </row>
    <row r="49" spans="2:14" ht="15.75" x14ac:dyDescent="0.25">
      <c r="B49" s="37" t="s">
        <v>61</v>
      </c>
      <c r="C49" s="50">
        <v>55620000</v>
      </c>
      <c r="D49" s="50">
        <v>0</v>
      </c>
      <c r="E49" s="50">
        <v>0</v>
      </c>
      <c r="F49" s="50">
        <v>55620000</v>
      </c>
      <c r="G49" s="50">
        <v>0</v>
      </c>
      <c r="H49" s="50">
        <v>55620000</v>
      </c>
      <c r="I49" s="50">
        <v>0</v>
      </c>
      <c r="J49" s="50">
        <v>0</v>
      </c>
      <c r="K49" s="51">
        <v>0</v>
      </c>
      <c r="L49" s="50">
        <v>0</v>
      </c>
      <c r="M49" s="50">
        <v>0</v>
      </c>
      <c r="N49" s="52">
        <v>0</v>
      </c>
    </row>
    <row r="50" spans="2:14" ht="15.75" x14ac:dyDescent="0.25">
      <c r="B50" s="37" t="s">
        <v>62</v>
      </c>
      <c r="C50" s="50">
        <v>5909000</v>
      </c>
      <c r="D50" s="50">
        <v>0</v>
      </c>
      <c r="E50" s="50">
        <v>0</v>
      </c>
      <c r="F50" s="50">
        <v>5909000</v>
      </c>
      <c r="G50" s="50">
        <v>0</v>
      </c>
      <c r="H50" s="50">
        <v>5909000</v>
      </c>
      <c r="I50" s="50">
        <v>0</v>
      </c>
      <c r="J50" s="50">
        <v>0</v>
      </c>
      <c r="K50" s="51">
        <v>0</v>
      </c>
      <c r="L50" s="50">
        <v>0</v>
      </c>
      <c r="M50" s="50">
        <v>0</v>
      </c>
      <c r="N50" s="52">
        <v>0</v>
      </c>
    </row>
    <row r="51" spans="2:14" ht="15.75" x14ac:dyDescent="0.25">
      <c r="B51" s="37" t="s">
        <v>63</v>
      </c>
      <c r="C51" s="50">
        <v>4526000</v>
      </c>
      <c r="D51" s="50">
        <v>0</v>
      </c>
      <c r="E51" s="50">
        <v>0</v>
      </c>
      <c r="F51" s="50">
        <v>4526000</v>
      </c>
      <c r="G51" s="50">
        <v>0</v>
      </c>
      <c r="H51" s="50">
        <v>4526000</v>
      </c>
      <c r="I51" s="50">
        <v>0</v>
      </c>
      <c r="J51" s="50">
        <v>0</v>
      </c>
      <c r="K51" s="51">
        <v>0</v>
      </c>
      <c r="L51" s="50">
        <v>0</v>
      </c>
      <c r="M51" s="50">
        <v>0</v>
      </c>
      <c r="N51" s="52">
        <v>0</v>
      </c>
    </row>
    <row r="52" spans="2:14" ht="15.75" x14ac:dyDescent="0.25">
      <c r="B52" s="37" t="s">
        <v>64</v>
      </c>
      <c r="C52" s="50">
        <v>1344000</v>
      </c>
      <c r="D52" s="50">
        <v>0</v>
      </c>
      <c r="E52" s="50">
        <v>0</v>
      </c>
      <c r="F52" s="50">
        <v>1344000</v>
      </c>
      <c r="G52" s="50">
        <v>0</v>
      </c>
      <c r="H52" s="50">
        <v>1344000</v>
      </c>
      <c r="I52" s="50">
        <v>0</v>
      </c>
      <c r="J52" s="50">
        <v>0</v>
      </c>
      <c r="K52" s="51">
        <v>0</v>
      </c>
      <c r="L52" s="50">
        <v>0</v>
      </c>
      <c r="M52" s="50">
        <v>0</v>
      </c>
      <c r="N52" s="52">
        <v>0</v>
      </c>
    </row>
    <row r="53" spans="2:14" ht="15.75" x14ac:dyDescent="0.25">
      <c r="B53" s="37" t="s">
        <v>65</v>
      </c>
      <c r="C53" s="50">
        <v>418000</v>
      </c>
      <c r="D53" s="50">
        <v>0</v>
      </c>
      <c r="E53" s="50">
        <v>0</v>
      </c>
      <c r="F53" s="50">
        <v>418000</v>
      </c>
      <c r="G53" s="50">
        <v>0</v>
      </c>
      <c r="H53" s="50">
        <v>418000</v>
      </c>
      <c r="I53" s="50">
        <v>0</v>
      </c>
      <c r="J53" s="50">
        <v>0</v>
      </c>
      <c r="K53" s="51">
        <v>0</v>
      </c>
      <c r="L53" s="50">
        <v>0</v>
      </c>
      <c r="M53" s="50">
        <v>0</v>
      </c>
      <c r="N53" s="52">
        <v>0</v>
      </c>
    </row>
    <row r="54" spans="2:14" ht="15.75" x14ac:dyDescent="0.25">
      <c r="B54" s="37" t="s">
        <v>66</v>
      </c>
      <c r="C54" s="50">
        <v>9467000</v>
      </c>
      <c r="D54" s="50">
        <v>0</v>
      </c>
      <c r="E54" s="50">
        <v>0</v>
      </c>
      <c r="F54" s="50">
        <v>9467000</v>
      </c>
      <c r="G54" s="50">
        <v>0</v>
      </c>
      <c r="H54" s="50">
        <v>9467000</v>
      </c>
      <c r="I54" s="50">
        <v>0</v>
      </c>
      <c r="J54" s="50">
        <v>0</v>
      </c>
      <c r="K54" s="51">
        <v>0</v>
      </c>
      <c r="L54" s="50">
        <v>0</v>
      </c>
      <c r="M54" s="50">
        <v>0</v>
      </c>
      <c r="N54" s="52">
        <v>0</v>
      </c>
    </row>
    <row r="55" spans="2:14" ht="15.75" x14ac:dyDescent="0.25">
      <c r="B55" s="37" t="s">
        <v>67</v>
      </c>
      <c r="C55" s="50">
        <v>74160000</v>
      </c>
      <c r="D55" s="50">
        <v>0</v>
      </c>
      <c r="E55" s="50">
        <v>0</v>
      </c>
      <c r="F55" s="50">
        <v>74160000</v>
      </c>
      <c r="G55" s="50">
        <v>0</v>
      </c>
      <c r="H55" s="50">
        <v>74160000</v>
      </c>
      <c r="I55" s="50">
        <v>0</v>
      </c>
      <c r="J55" s="50">
        <v>0</v>
      </c>
      <c r="K55" s="51">
        <v>0</v>
      </c>
      <c r="L55" s="50">
        <v>0</v>
      </c>
      <c r="M55" s="50">
        <v>0</v>
      </c>
      <c r="N55" s="52">
        <v>0</v>
      </c>
    </row>
    <row r="56" spans="2:14" ht="15.75" x14ac:dyDescent="0.25">
      <c r="B56" s="37" t="s">
        <v>68</v>
      </c>
      <c r="C56" s="50">
        <v>33141000</v>
      </c>
      <c r="D56" s="50">
        <v>0</v>
      </c>
      <c r="E56" s="50">
        <v>0</v>
      </c>
      <c r="F56" s="50">
        <v>33141000</v>
      </c>
      <c r="G56" s="50">
        <v>0</v>
      </c>
      <c r="H56" s="50">
        <v>33141000</v>
      </c>
      <c r="I56" s="50">
        <v>0</v>
      </c>
      <c r="J56" s="50">
        <v>0</v>
      </c>
      <c r="K56" s="51">
        <v>0</v>
      </c>
      <c r="L56" s="50">
        <v>0</v>
      </c>
      <c r="M56" s="50">
        <v>0</v>
      </c>
      <c r="N56" s="52">
        <v>0</v>
      </c>
    </row>
    <row r="57" spans="2:14" ht="15.75" x14ac:dyDescent="0.25">
      <c r="B57" s="37" t="s">
        <v>69</v>
      </c>
      <c r="C57" s="50">
        <v>43676000</v>
      </c>
      <c r="D57" s="50">
        <v>0</v>
      </c>
      <c r="E57" s="50">
        <v>0</v>
      </c>
      <c r="F57" s="50">
        <v>43676000</v>
      </c>
      <c r="G57" s="50">
        <v>0</v>
      </c>
      <c r="H57" s="50">
        <v>43676000</v>
      </c>
      <c r="I57" s="50">
        <v>0</v>
      </c>
      <c r="J57" s="50">
        <v>0</v>
      </c>
      <c r="K57" s="51">
        <v>0</v>
      </c>
      <c r="L57" s="50">
        <v>0</v>
      </c>
      <c r="M57" s="50">
        <v>0</v>
      </c>
      <c r="N57" s="52">
        <v>0</v>
      </c>
    </row>
    <row r="58" spans="2:14" ht="15.75" x14ac:dyDescent="0.25">
      <c r="B58" s="37" t="s">
        <v>70</v>
      </c>
      <c r="C58" s="50">
        <v>20339000</v>
      </c>
      <c r="D58" s="50">
        <v>0</v>
      </c>
      <c r="E58" s="50">
        <v>0</v>
      </c>
      <c r="F58" s="50">
        <v>20339000</v>
      </c>
      <c r="G58" s="50">
        <v>0</v>
      </c>
      <c r="H58" s="50">
        <v>20339000</v>
      </c>
      <c r="I58" s="50">
        <v>0</v>
      </c>
      <c r="J58" s="50">
        <v>0</v>
      </c>
      <c r="K58" s="51">
        <v>0</v>
      </c>
      <c r="L58" s="50">
        <v>0</v>
      </c>
      <c r="M58" s="50">
        <v>0</v>
      </c>
      <c r="N58" s="52">
        <v>0</v>
      </c>
    </row>
    <row r="59" spans="2:14" ht="15.75" x14ac:dyDescent="0.25">
      <c r="B59" s="37" t="s">
        <v>71</v>
      </c>
      <c r="C59" s="50">
        <v>6251000</v>
      </c>
      <c r="D59" s="50">
        <v>0</v>
      </c>
      <c r="E59" s="50">
        <v>0</v>
      </c>
      <c r="F59" s="50">
        <v>6251000</v>
      </c>
      <c r="G59" s="50">
        <v>0</v>
      </c>
      <c r="H59" s="50">
        <v>6251000</v>
      </c>
      <c r="I59" s="50">
        <v>0</v>
      </c>
      <c r="J59" s="50">
        <v>0</v>
      </c>
      <c r="K59" s="51">
        <v>0</v>
      </c>
      <c r="L59" s="50">
        <v>0</v>
      </c>
      <c r="M59" s="50">
        <v>0</v>
      </c>
      <c r="N59" s="52">
        <v>0</v>
      </c>
    </row>
    <row r="60" spans="2:14" ht="15.75" x14ac:dyDescent="0.25">
      <c r="B60" s="37" t="s">
        <v>72</v>
      </c>
      <c r="C60" s="50">
        <v>350000</v>
      </c>
      <c r="D60" s="50">
        <v>0</v>
      </c>
      <c r="E60" s="50">
        <v>0</v>
      </c>
      <c r="F60" s="50">
        <v>350000</v>
      </c>
      <c r="G60" s="50">
        <v>0</v>
      </c>
      <c r="H60" s="50">
        <v>350000</v>
      </c>
      <c r="I60" s="50">
        <v>21629</v>
      </c>
      <c r="J60" s="50">
        <v>82073</v>
      </c>
      <c r="K60" s="51">
        <v>23.449400000000001</v>
      </c>
      <c r="L60" s="50">
        <v>21629</v>
      </c>
      <c r="M60" s="50">
        <v>82073</v>
      </c>
      <c r="N60" s="52">
        <v>23.449400000000001</v>
      </c>
    </row>
    <row r="61" spans="2:14" ht="15.75" x14ac:dyDescent="0.25">
      <c r="B61" s="37" t="s">
        <v>73</v>
      </c>
      <c r="C61" s="50">
        <v>3743000</v>
      </c>
      <c r="D61" s="50">
        <v>0</v>
      </c>
      <c r="E61" s="50">
        <v>0</v>
      </c>
      <c r="F61" s="50">
        <v>3743000</v>
      </c>
      <c r="G61" s="50">
        <v>0</v>
      </c>
      <c r="H61" s="50">
        <v>3743000</v>
      </c>
      <c r="I61" s="50">
        <v>0</v>
      </c>
      <c r="J61" s="50">
        <v>0</v>
      </c>
      <c r="K61" s="51">
        <v>0</v>
      </c>
      <c r="L61" s="50">
        <v>0</v>
      </c>
      <c r="M61" s="50">
        <v>0</v>
      </c>
      <c r="N61" s="52">
        <v>0</v>
      </c>
    </row>
    <row r="62" spans="2:14" ht="15.75" x14ac:dyDescent="0.25">
      <c r="B62" s="37" t="s">
        <v>74</v>
      </c>
      <c r="C62" s="50">
        <v>1448968000</v>
      </c>
      <c r="D62" s="50">
        <v>-1308000000</v>
      </c>
      <c r="E62" s="50">
        <v>-1308000000</v>
      </c>
      <c r="F62" s="50">
        <v>140968000</v>
      </c>
      <c r="G62" s="50">
        <v>0</v>
      </c>
      <c r="H62" s="50">
        <v>140968000</v>
      </c>
      <c r="I62" s="50">
        <v>0</v>
      </c>
      <c r="J62" s="50">
        <v>0</v>
      </c>
      <c r="K62" s="51">
        <v>0</v>
      </c>
      <c r="L62" s="50">
        <v>0</v>
      </c>
      <c r="M62" s="50">
        <v>0</v>
      </c>
      <c r="N62" s="52">
        <v>0</v>
      </c>
    </row>
    <row r="63" spans="2:14" ht="15.75" x14ac:dyDescent="0.25">
      <c r="B63" s="37" t="s">
        <v>75</v>
      </c>
      <c r="C63" s="50">
        <v>629857000</v>
      </c>
      <c r="D63" s="50">
        <v>61000000</v>
      </c>
      <c r="E63" s="50">
        <v>61000000</v>
      </c>
      <c r="F63" s="50">
        <v>690857000</v>
      </c>
      <c r="G63" s="50">
        <v>0</v>
      </c>
      <c r="H63" s="50">
        <v>690857000</v>
      </c>
      <c r="I63" s="50">
        <v>28288374</v>
      </c>
      <c r="J63" s="50">
        <v>406075670</v>
      </c>
      <c r="K63" s="51">
        <v>58.778500000000001</v>
      </c>
      <c r="L63" s="50">
        <v>452200</v>
      </c>
      <c r="M63" s="50">
        <v>195888807</v>
      </c>
      <c r="N63" s="52">
        <v>28.354500000000002</v>
      </c>
    </row>
    <row r="64" spans="2:14" ht="15.75" x14ac:dyDescent="0.25">
      <c r="B64" s="37" t="s">
        <v>76</v>
      </c>
      <c r="C64" s="50">
        <v>113712000</v>
      </c>
      <c r="D64" s="50">
        <v>0</v>
      </c>
      <c r="E64" s="50">
        <v>0</v>
      </c>
      <c r="F64" s="50">
        <v>113712000</v>
      </c>
      <c r="G64" s="50">
        <v>0</v>
      </c>
      <c r="H64" s="50">
        <v>113712000</v>
      </c>
      <c r="I64" s="50">
        <v>0</v>
      </c>
      <c r="J64" s="50">
        <v>14925276</v>
      </c>
      <c r="K64" s="51">
        <v>13.125500000000001</v>
      </c>
      <c r="L64" s="50">
        <v>0</v>
      </c>
      <c r="M64" s="50">
        <v>0</v>
      </c>
      <c r="N64" s="52">
        <v>0</v>
      </c>
    </row>
    <row r="65" spans="2:14" ht="15.75" x14ac:dyDescent="0.25">
      <c r="B65" s="37" t="s">
        <v>77</v>
      </c>
      <c r="C65" s="50">
        <v>292250000</v>
      </c>
      <c r="D65" s="50">
        <v>361000000</v>
      </c>
      <c r="E65" s="50">
        <v>394000000</v>
      </c>
      <c r="F65" s="50">
        <v>686250000</v>
      </c>
      <c r="G65" s="50">
        <v>0</v>
      </c>
      <c r="H65" s="50">
        <v>686250000</v>
      </c>
      <c r="I65" s="50">
        <v>0</v>
      </c>
      <c r="J65" s="50">
        <v>296316000</v>
      </c>
      <c r="K65" s="51">
        <v>43.179000000000002</v>
      </c>
      <c r="L65" s="50">
        <v>32230000</v>
      </c>
      <c r="M65" s="50">
        <v>75639333</v>
      </c>
      <c r="N65" s="52">
        <v>11.0221</v>
      </c>
    </row>
    <row r="66" spans="2:14" ht="15.75" x14ac:dyDescent="0.25">
      <c r="B66" s="37" t="s">
        <v>78</v>
      </c>
      <c r="C66" s="50">
        <v>1000000</v>
      </c>
      <c r="D66" s="50">
        <v>0</v>
      </c>
      <c r="E66" s="50">
        <v>0</v>
      </c>
      <c r="F66" s="50">
        <v>1000000</v>
      </c>
      <c r="G66" s="50">
        <v>0</v>
      </c>
      <c r="H66" s="50">
        <v>1000000</v>
      </c>
      <c r="I66" s="50">
        <v>55970</v>
      </c>
      <c r="J66" s="50">
        <v>219850</v>
      </c>
      <c r="K66" s="51">
        <v>21.984999999999999</v>
      </c>
      <c r="L66" s="50">
        <v>55970</v>
      </c>
      <c r="M66" s="50">
        <v>219850</v>
      </c>
      <c r="N66" s="52">
        <v>21.984999999999999</v>
      </c>
    </row>
    <row r="67" spans="2:14" ht="15.75" x14ac:dyDescent="0.25">
      <c r="B67" s="53" t="s">
        <v>79</v>
      </c>
      <c r="C67" s="50">
        <v>15000000</v>
      </c>
      <c r="D67" s="50">
        <v>0</v>
      </c>
      <c r="E67" s="50">
        <v>0</v>
      </c>
      <c r="F67" s="50">
        <v>15000000</v>
      </c>
      <c r="G67" s="50">
        <v>0</v>
      </c>
      <c r="H67" s="50">
        <v>15000000</v>
      </c>
      <c r="I67" s="50">
        <v>1291049</v>
      </c>
      <c r="J67" s="50">
        <v>5105733</v>
      </c>
      <c r="K67" s="51">
        <v>34.038200000000003</v>
      </c>
      <c r="L67" s="50">
        <v>1291049</v>
      </c>
      <c r="M67" s="50">
        <v>5105733</v>
      </c>
      <c r="N67" s="52">
        <v>34.038200000000003</v>
      </c>
    </row>
    <row r="68" spans="2:14" ht="15.75" x14ac:dyDescent="0.25">
      <c r="B68" s="37" t="s">
        <v>80</v>
      </c>
      <c r="C68" s="50">
        <v>250000000</v>
      </c>
      <c r="D68" s="50">
        <v>0</v>
      </c>
      <c r="E68" s="50">
        <v>0</v>
      </c>
      <c r="F68" s="50">
        <v>250000000</v>
      </c>
      <c r="G68" s="50">
        <v>0</v>
      </c>
      <c r="H68" s="50">
        <v>250000000</v>
      </c>
      <c r="I68" s="50">
        <v>0</v>
      </c>
      <c r="J68" s="50">
        <v>228000000</v>
      </c>
      <c r="K68" s="51">
        <v>91.2</v>
      </c>
      <c r="L68" s="50">
        <v>0</v>
      </c>
      <c r="M68" s="50">
        <v>0</v>
      </c>
      <c r="N68" s="52">
        <v>0</v>
      </c>
    </row>
    <row r="69" spans="2:14" ht="15.75" x14ac:dyDescent="0.25">
      <c r="B69" s="37" t="s">
        <v>81</v>
      </c>
      <c r="C69" s="50">
        <v>492000000</v>
      </c>
      <c r="D69" s="50">
        <v>0</v>
      </c>
      <c r="E69" s="50">
        <v>0</v>
      </c>
      <c r="F69" s="50">
        <v>492000000</v>
      </c>
      <c r="G69" s="50">
        <v>0</v>
      </c>
      <c r="H69" s="50">
        <v>492000000</v>
      </c>
      <c r="I69" s="50">
        <v>401554720</v>
      </c>
      <c r="J69" s="50">
        <v>464747965</v>
      </c>
      <c r="K69" s="51">
        <v>94.460999999999999</v>
      </c>
      <c r="L69" s="50">
        <v>26559010</v>
      </c>
      <c r="M69" s="50">
        <v>56208148</v>
      </c>
      <c r="N69" s="52">
        <v>11.4244</v>
      </c>
    </row>
    <row r="70" spans="2:14" ht="15.75" x14ac:dyDescent="0.25">
      <c r="B70" s="37" t="s">
        <v>82</v>
      </c>
      <c r="C70" s="50">
        <v>344000000</v>
      </c>
      <c r="D70" s="50">
        <v>0</v>
      </c>
      <c r="E70" s="50">
        <v>0</v>
      </c>
      <c r="F70" s="50">
        <v>344000000</v>
      </c>
      <c r="G70" s="50">
        <v>0</v>
      </c>
      <c r="H70" s="50">
        <v>344000000</v>
      </c>
      <c r="I70" s="50">
        <v>257537942</v>
      </c>
      <c r="J70" s="50">
        <v>278512014</v>
      </c>
      <c r="K70" s="51">
        <v>80.962800000000001</v>
      </c>
      <c r="L70" s="50">
        <v>7845066</v>
      </c>
      <c r="M70" s="50">
        <v>7845066</v>
      </c>
      <c r="N70" s="52">
        <v>2.2805</v>
      </c>
    </row>
    <row r="71" spans="2:14" ht="15.75" x14ac:dyDescent="0.25">
      <c r="B71" s="37" t="s">
        <v>83</v>
      </c>
      <c r="C71" s="50">
        <v>85830000</v>
      </c>
      <c r="D71" s="50">
        <v>0</v>
      </c>
      <c r="E71" s="50">
        <v>0</v>
      </c>
      <c r="F71" s="50">
        <v>85830000</v>
      </c>
      <c r="G71" s="50">
        <v>0</v>
      </c>
      <c r="H71" s="50">
        <v>85830000</v>
      </c>
      <c r="I71" s="50">
        <v>0</v>
      </c>
      <c r="J71" s="50">
        <v>0</v>
      </c>
      <c r="K71" s="51">
        <v>0</v>
      </c>
      <c r="L71" s="50">
        <v>0</v>
      </c>
      <c r="M71" s="50">
        <v>0</v>
      </c>
      <c r="N71" s="52">
        <v>0</v>
      </c>
    </row>
    <row r="72" spans="2:14" ht="15.75" x14ac:dyDescent="0.25">
      <c r="B72" s="37" t="s">
        <v>84</v>
      </c>
      <c r="C72" s="50">
        <v>168057000</v>
      </c>
      <c r="D72" s="50">
        <v>136000000</v>
      </c>
      <c r="E72" s="50">
        <v>103000000</v>
      </c>
      <c r="F72" s="50">
        <v>271057000</v>
      </c>
      <c r="G72" s="50">
        <v>0</v>
      </c>
      <c r="H72" s="50">
        <v>271057000</v>
      </c>
      <c r="I72" s="50">
        <v>6600000</v>
      </c>
      <c r="J72" s="50">
        <v>122620001</v>
      </c>
      <c r="K72" s="51">
        <v>45.237699999999997</v>
      </c>
      <c r="L72" s="50">
        <v>11200000</v>
      </c>
      <c r="M72" s="50">
        <v>26420001</v>
      </c>
      <c r="N72" s="52">
        <v>9.7469999999999999</v>
      </c>
    </row>
    <row r="73" spans="2:14" ht="15.75" x14ac:dyDescent="0.25">
      <c r="B73" s="37" t="s">
        <v>85</v>
      </c>
      <c r="C73" s="50">
        <v>38000000</v>
      </c>
      <c r="D73" s="50">
        <v>0</v>
      </c>
      <c r="E73" s="50">
        <v>0</v>
      </c>
      <c r="F73" s="50">
        <v>38000000</v>
      </c>
      <c r="G73" s="50">
        <v>0</v>
      </c>
      <c r="H73" s="50">
        <v>38000000</v>
      </c>
      <c r="I73" s="50">
        <v>0</v>
      </c>
      <c r="J73" s="50">
        <v>0</v>
      </c>
      <c r="K73" s="51">
        <v>0</v>
      </c>
      <c r="L73" s="50">
        <v>0</v>
      </c>
      <c r="M73" s="50">
        <v>0</v>
      </c>
      <c r="N73" s="52">
        <v>0</v>
      </c>
    </row>
    <row r="74" spans="2:14" ht="15.75" x14ac:dyDescent="0.25">
      <c r="B74" s="37" t="s">
        <v>86</v>
      </c>
      <c r="C74" s="50">
        <v>42436000</v>
      </c>
      <c r="D74" s="50">
        <v>0</v>
      </c>
      <c r="E74" s="50">
        <v>0</v>
      </c>
      <c r="F74" s="50">
        <v>42436000</v>
      </c>
      <c r="G74" s="50">
        <v>0</v>
      </c>
      <c r="H74" s="50">
        <v>42436000</v>
      </c>
      <c r="I74" s="50">
        <v>0</v>
      </c>
      <c r="J74" s="50">
        <v>0</v>
      </c>
      <c r="K74" s="51">
        <v>0</v>
      </c>
      <c r="L74" s="50">
        <v>0</v>
      </c>
      <c r="M74" s="50">
        <v>0</v>
      </c>
      <c r="N74" s="52">
        <v>0</v>
      </c>
    </row>
    <row r="75" spans="2:14" ht="15.75" x14ac:dyDescent="0.25">
      <c r="B75" s="37" t="s">
        <v>87</v>
      </c>
      <c r="C75" s="50">
        <v>0</v>
      </c>
      <c r="D75" s="50">
        <v>750000000</v>
      </c>
      <c r="E75" s="50">
        <v>750000000</v>
      </c>
      <c r="F75" s="50">
        <v>750000000</v>
      </c>
      <c r="G75" s="50">
        <v>0</v>
      </c>
      <c r="H75" s="50">
        <v>750000000</v>
      </c>
      <c r="I75" s="50">
        <v>0</v>
      </c>
      <c r="J75" s="50">
        <v>0</v>
      </c>
      <c r="K75" s="51">
        <v>0</v>
      </c>
      <c r="L75" s="50">
        <v>0</v>
      </c>
      <c r="M75" s="50">
        <v>0</v>
      </c>
      <c r="N75" s="52">
        <v>0</v>
      </c>
    </row>
    <row r="76" spans="2:14" ht="15.75" x14ac:dyDescent="0.25">
      <c r="B76" s="37" t="s">
        <v>88</v>
      </c>
      <c r="C76" s="50">
        <v>97850000</v>
      </c>
      <c r="D76" s="50">
        <v>0</v>
      </c>
      <c r="E76" s="50">
        <v>0</v>
      </c>
      <c r="F76" s="50">
        <v>97850000</v>
      </c>
      <c r="G76" s="50">
        <v>0</v>
      </c>
      <c r="H76" s="50">
        <v>97850000</v>
      </c>
      <c r="I76" s="50">
        <v>6675780</v>
      </c>
      <c r="J76" s="50">
        <v>25940136</v>
      </c>
      <c r="K76" s="51">
        <v>26.510100000000001</v>
      </c>
      <c r="L76" s="50">
        <v>6675780</v>
      </c>
      <c r="M76" s="50">
        <v>25940136</v>
      </c>
      <c r="N76" s="52">
        <v>26.510100000000001</v>
      </c>
    </row>
    <row r="77" spans="2:14" ht="15.75" x14ac:dyDescent="0.25">
      <c r="B77" s="37" t="s">
        <v>89</v>
      </c>
      <c r="C77" s="50">
        <v>15332000</v>
      </c>
      <c r="D77" s="50">
        <v>0</v>
      </c>
      <c r="E77" s="50">
        <v>0</v>
      </c>
      <c r="F77" s="50">
        <v>15332000</v>
      </c>
      <c r="G77" s="50">
        <v>0</v>
      </c>
      <c r="H77" s="50">
        <v>15332000</v>
      </c>
      <c r="I77" s="50">
        <v>0</v>
      </c>
      <c r="J77" s="50">
        <v>0</v>
      </c>
      <c r="K77" s="51">
        <v>0</v>
      </c>
      <c r="L77" s="50">
        <v>0</v>
      </c>
      <c r="M77" s="50">
        <v>0</v>
      </c>
      <c r="N77" s="52">
        <v>0</v>
      </c>
    </row>
    <row r="78" spans="2:14" ht="15.75" x14ac:dyDescent="0.25">
      <c r="B78" s="37" t="s">
        <v>90</v>
      </c>
      <c r="C78" s="50">
        <v>12897000</v>
      </c>
      <c r="D78" s="50">
        <v>0</v>
      </c>
      <c r="E78" s="50">
        <v>0</v>
      </c>
      <c r="F78" s="50">
        <v>12897000</v>
      </c>
      <c r="G78" s="50">
        <v>0</v>
      </c>
      <c r="H78" s="50">
        <v>12897000</v>
      </c>
      <c r="I78" s="50">
        <v>966780</v>
      </c>
      <c r="J78" s="50">
        <v>2168077</v>
      </c>
      <c r="K78" s="51">
        <v>16.810700000000001</v>
      </c>
      <c r="L78" s="50">
        <v>966780</v>
      </c>
      <c r="M78" s="50">
        <v>2168077</v>
      </c>
      <c r="N78" s="52">
        <v>16.810700000000001</v>
      </c>
    </row>
    <row r="79" spans="2:14" ht="15.75" x14ac:dyDescent="0.25">
      <c r="B79" s="37" t="s">
        <v>91</v>
      </c>
      <c r="C79" s="50">
        <v>61750000</v>
      </c>
      <c r="D79" s="50">
        <v>0</v>
      </c>
      <c r="E79" s="50">
        <v>0</v>
      </c>
      <c r="F79" s="50">
        <v>61750000</v>
      </c>
      <c r="G79" s="50">
        <v>0</v>
      </c>
      <c r="H79" s="50">
        <v>61750000</v>
      </c>
      <c r="I79" s="50">
        <v>0</v>
      </c>
      <c r="J79" s="50">
        <v>0</v>
      </c>
      <c r="K79" s="51">
        <v>0</v>
      </c>
      <c r="L79" s="50">
        <v>0</v>
      </c>
      <c r="M79" s="50">
        <v>0</v>
      </c>
      <c r="N79" s="52">
        <v>0</v>
      </c>
    </row>
    <row r="80" spans="2:14" ht="15.75" x14ac:dyDescent="0.25">
      <c r="B80" s="37" t="s">
        <v>92</v>
      </c>
      <c r="C80" s="50">
        <v>146775000</v>
      </c>
      <c r="D80" s="50">
        <v>0</v>
      </c>
      <c r="E80" s="50">
        <v>0</v>
      </c>
      <c r="F80" s="50">
        <v>146775000</v>
      </c>
      <c r="G80" s="50">
        <v>0</v>
      </c>
      <c r="H80" s="50">
        <v>146775000</v>
      </c>
      <c r="I80" s="50">
        <v>0</v>
      </c>
      <c r="J80" s="50">
        <v>0</v>
      </c>
      <c r="K80" s="51">
        <v>0</v>
      </c>
      <c r="L80" s="50">
        <v>0</v>
      </c>
      <c r="M80" s="50">
        <v>0</v>
      </c>
      <c r="N80" s="52">
        <v>0</v>
      </c>
    </row>
    <row r="81" spans="2:14" ht="15.75" x14ac:dyDescent="0.25">
      <c r="B81" s="37" t="s">
        <v>93</v>
      </c>
      <c r="C81" s="50">
        <v>39140000</v>
      </c>
      <c r="D81" s="50">
        <v>0</v>
      </c>
      <c r="E81" s="50">
        <v>0</v>
      </c>
      <c r="F81" s="50">
        <v>39140000</v>
      </c>
      <c r="G81" s="50">
        <v>0</v>
      </c>
      <c r="H81" s="50">
        <v>39140000</v>
      </c>
      <c r="I81" s="50">
        <v>0</v>
      </c>
      <c r="J81" s="50">
        <v>0</v>
      </c>
      <c r="K81" s="51">
        <v>0</v>
      </c>
      <c r="L81" s="50">
        <v>0</v>
      </c>
      <c r="M81" s="50">
        <v>0</v>
      </c>
      <c r="N81" s="52">
        <v>0</v>
      </c>
    </row>
    <row r="82" spans="2:14" ht="15.75" x14ac:dyDescent="0.25">
      <c r="B82" s="41" t="s">
        <v>94</v>
      </c>
      <c r="C82" s="42">
        <f>+C83+C84</f>
        <v>13300000</v>
      </c>
      <c r="D82" s="42">
        <f t="shared" ref="D82:J82" si="11">+D83+D84</f>
        <v>0</v>
      </c>
      <c r="E82" s="42">
        <f t="shared" si="11"/>
        <v>0</v>
      </c>
      <c r="F82" s="42">
        <f t="shared" si="11"/>
        <v>13300000</v>
      </c>
      <c r="G82" s="42">
        <f t="shared" si="11"/>
        <v>0</v>
      </c>
      <c r="H82" s="42">
        <f t="shared" si="11"/>
        <v>13300000</v>
      </c>
      <c r="I82" s="42">
        <f t="shared" si="11"/>
        <v>0</v>
      </c>
      <c r="J82" s="42">
        <f t="shared" si="11"/>
        <v>0</v>
      </c>
      <c r="K82" s="39">
        <f t="shared" ref="K82:K87" si="12">+J82/H82*100</f>
        <v>0</v>
      </c>
      <c r="L82" s="42">
        <f>+L83+L84</f>
        <v>0</v>
      </c>
      <c r="M82" s="42">
        <f>+M83+M84</f>
        <v>0</v>
      </c>
      <c r="N82" s="40">
        <f t="shared" ref="N82:N87" si="13">+M82/H82*100</f>
        <v>0</v>
      </c>
    </row>
    <row r="83" spans="2:14" ht="15.75" x14ac:dyDescent="0.25">
      <c r="B83" s="37" t="s">
        <v>95</v>
      </c>
      <c r="C83" s="54">
        <v>1000000</v>
      </c>
      <c r="D83" s="54">
        <v>0</v>
      </c>
      <c r="E83" s="54">
        <v>0</v>
      </c>
      <c r="F83" s="54">
        <v>1000000</v>
      </c>
      <c r="G83" s="54">
        <v>0</v>
      </c>
      <c r="H83" s="54">
        <v>1000000</v>
      </c>
      <c r="I83" s="54">
        <v>0</v>
      </c>
      <c r="J83" s="54">
        <v>0</v>
      </c>
      <c r="K83" s="55">
        <v>0</v>
      </c>
      <c r="L83" s="54">
        <v>0</v>
      </c>
      <c r="M83" s="54">
        <v>0</v>
      </c>
      <c r="N83" s="56">
        <v>0</v>
      </c>
    </row>
    <row r="84" spans="2:14" ht="15.75" x14ac:dyDescent="0.25">
      <c r="B84" s="37" t="s">
        <v>96</v>
      </c>
      <c r="C84" s="54">
        <v>12300000</v>
      </c>
      <c r="D84" s="54">
        <v>0</v>
      </c>
      <c r="E84" s="54">
        <v>0</v>
      </c>
      <c r="F84" s="54">
        <v>12300000</v>
      </c>
      <c r="G84" s="54">
        <v>0</v>
      </c>
      <c r="H84" s="54">
        <v>12300000</v>
      </c>
      <c r="I84" s="54">
        <v>0</v>
      </c>
      <c r="J84" s="54">
        <v>0</v>
      </c>
      <c r="K84" s="55">
        <v>0</v>
      </c>
      <c r="L84" s="54">
        <v>0</v>
      </c>
      <c r="M84" s="54">
        <v>0</v>
      </c>
      <c r="N84" s="56">
        <v>0</v>
      </c>
    </row>
    <row r="85" spans="2:14" ht="15.75" x14ac:dyDescent="0.25">
      <c r="B85" s="41" t="s">
        <v>97</v>
      </c>
      <c r="C85" s="42">
        <f>+C86</f>
        <v>21664000000</v>
      </c>
      <c r="D85" s="42">
        <f t="shared" ref="D85:M86" si="14">+D86</f>
        <v>0</v>
      </c>
      <c r="E85" s="42">
        <f t="shared" si="14"/>
        <v>0</v>
      </c>
      <c r="F85" s="42">
        <f t="shared" si="14"/>
        <v>21664000000</v>
      </c>
      <c r="G85" s="42">
        <f t="shared" si="14"/>
        <v>0</v>
      </c>
      <c r="H85" s="42">
        <f t="shared" si="14"/>
        <v>21664000000</v>
      </c>
      <c r="I85" s="42">
        <f t="shared" si="14"/>
        <v>602295367</v>
      </c>
      <c r="J85" s="42">
        <f t="shared" si="14"/>
        <v>13306273914</v>
      </c>
      <c r="K85" s="39">
        <f t="shared" si="12"/>
        <v>61.421131434638113</v>
      </c>
      <c r="L85" s="42">
        <f>+L86</f>
        <v>1644739339</v>
      </c>
      <c r="M85" s="42">
        <f>+M86</f>
        <v>3355783547</v>
      </c>
      <c r="N85" s="40">
        <f t="shared" si="13"/>
        <v>15.490138233936484</v>
      </c>
    </row>
    <row r="86" spans="2:14" ht="15.75" x14ac:dyDescent="0.25">
      <c r="B86" s="41" t="s">
        <v>98</v>
      </c>
      <c r="C86" s="42">
        <f>+C87</f>
        <v>21664000000</v>
      </c>
      <c r="D86" s="42">
        <f t="shared" si="14"/>
        <v>0</v>
      </c>
      <c r="E86" s="42">
        <f t="shared" si="14"/>
        <v>0</v>
      </c>
      <c r="F86" s="42">
        <f t="shared" si="14"/>
        <v>21664000000</v>
      </c>
      <c r="G86" s="42">
        <f t="shared" si="14"/>
        <v>0</v>
      </c>
      <c r="H86" s="42">
        <f t="shared" si="14"/>
        <v>21664000000</v>
      </c>
      <c r="I86" s="42">
        <f t="shared" si="14"/>
        <v>602295367</v>
      </c>
      <c r="J86" s="42">
        <f t="shared" si="14"/>
        <v>13306273914</v>
      </c>
      <c r="K86" s="39">
        <f t="shared" si="12"/>
        <v>61.421131434638113</v>
      </c>
      <c r="L86" s="42">
        <f t="shared" si="14"/>
        <v>1644739339</v>
      </c>
      <c r="M86" s="42">
        <f t="shared" si="14"/>
        <v>3355783547</v>
      </c>
      <c r="N86" s="40">
        <f t="shared" si="13"/>
        <v>15.490138233936484</v>
      </c>
    </row>
    <row r="87" spans="2:14" ht="24" customHeight="1" x14ac:dyDescent="0.25">
      <c r="B87" s="46" t="s">
        <v>99</v>
      </c>
      <c r="C87" s="42">
        <f>SUM(C88:C96)</f>
        <v>21664000000</v>
      </c>
      <c r="D87" s="42">
        <f t="shared" ref="D87:J87" si="15">SUM(D88:D96)</f>
        <v>0</v>
      </c>
      <c r="E87" s="42">
        <f t="shared" si="15"/>
        <v>0</v>
      </c>
      <c r="F87" s="42">
        <f t="shared" si="15"/>
        <v>21664000000</v>
      </c>
      <c r="G87" s="42">
        <f t="shared" si="15"/>
        <v>0</v>
      </c>
      <c r="H87" s="42">
        <f t="shared" si="15"/>
        <v>21664000000</v>
      </c>
      <c r="I87" s="42">
        <f t="shared" si="15"/>
        <v>602295367</v>
      </c>
      <c r="J87" s="42">
        <f t="shared" si="15"/>
        <v>13306273914</v>
      </c>
      <c r="K87" s="39">
        <f t="shared" si="12"/>
        <v>61.421131434638113</v>
      </c>
      <c r="L87" s="42">
        <f>SUM(L88:L96)</f>
        <v>1644739339</v>
      </c>
      <c r="M87" s="42">
        <f>SUM(M88:M96)</f>
        <v>3355783547</v>
      </c>
      <c r="N87" s="40">
        <f t="shared" si="13"/>
        <v>15.490138233936484</v>
      </c>
    </row>
    <row r="88" spans="2:14" ht="44.25" customHeight="1" x14ac:dyDescent="0.25">
      <c r="B88" s="57" t="s">
        <v>100</v>
      </c>
      <c r="C88" s="58">
        <v>200000000</v>
      </c>
      <c r="D88" s="58">
        <v>0</v>
      </c>
      <c r="E88" s="58">
        <v>0</v>
      </c>
      <c r="F88" s="58">
        <v>200000000</v>
      </c>
      <c r="G88" s="58">
        <v>0</v>
      </c>
      <c r="H88" s="58">
        <v>200000000</v>
      </c>
      <c r="I88" s="58">
        <v>0</v>
      </c>
      <c r="J88" s="58">
        <v>73308000</v>
      </c>
      <c r="K88" s="59">
        <v>36.654000000000003</v>
      </c>
      <c r="L88" s="58">
        <v>17264933</v>
      </c>
      <c r="M88" s="58">
        <v>28535013</v>
      </c>
      <c r="N88" s="60">
        <v>14.2675</v>
      </c>
    </row>
    <row r="89" spans="2:14" ht="45.75" customHeight="1" x14ac:dyDescent="0.25">
      <c r="B89" s="57" t="s">
        <v>101</v>
      </c>
      <c r="C89" s="58">
        <v>6229000000</v>
      </c>
      <c r="D89" s="58">
        <v>0</v>
      </c>
      <c r="E89" s="58">
        <v>0</v>
      </c>
      <c r="F89" s="58">
        <v>6229000000</v>
      </c>
      <c r="G89" s="58">
        <v>0</v>
      </c>
      <c r="H89" s="58">
        <v>6229000000</v>
      </c>
      <c r="I89" s="58">
        <v>91765200</v>
      </c>
      <c r="J89" s="58">
        <v>3618617902</v>
      </c>
      <c r="K89" s="59">
        <v>58.0931</v>
      </c>
      <c r="L89" s="58">
        <v>416747267</v>
      </c>
      <c r="M89" s="58">
        <v>830096760</v>
      </c>
      <c r="N89" s="60">
        <v>13.3263</v>
      </c>
    </row>
    <row r="90" spans="2:14" ht="63" customHeight="1" x14ac:dyDescent="0.25">
      <c r="B90" s="57" t="s">
        <v>102</v>
      </c>
      <c r="C90" s="58">
        <v>2650000000</v>
      </c>
      <c r="D90" s="58">
        <v>0</v>
      </c>
      <c r="E90" s="58">
        <v>0</v>
      </c>
      <c r="F90" s="58">
        <v>2650000000</v>
      </c>
      <c r="G90" s="58">
        <v>0</v>
      </c>
      <c r="H90" s="58">
        <v>2650000000</v>
      </c>
      <c r="I90" s="58">
        <v>24600000</v>
      </c>
      <c r="J90" s="58">
        <v>2133718916</v>
      </c>
      <c r="K90" s="59">
        <v>80.517700000000005</v>
      </c>
      <c r="L90" s="58">
        <v>253663302</v>
      </c>
      <c r="M90" s="58">
        <v>504199709</v>
      </c>
      <c r="N90" s="60">
        <v>19.026399999999999</v>
      </c>
    </row>
    <row r="91" spans="2:14" ht="60.75" x14ac:dyDescent="0.25">
      <c r="B91" s="57" t="s">
        <v>103</v>
      </c>
      <c r="C91" s="58">
        <v>3375000000</v>
      </c>
      <c r="D91" s="58">
        <v>0</v>
      </c>
      <c r="E91" s="58">
        <v>0</v>
      </c>
      <c r="F91" s="58">
        <v>3375000000</v>
      </c>
      <c r="G91" s="58">
        <v>0</v>
      </c>
      <c r="H91" s="58">
        <v>3375000000</v>
      </c>
      <c r="I91" s="58">
        <v>85000000</v>
      </c>
      <c r="J91" s="58">
        <v>1469592133</v>
      </c>
      <c r="K91" s="59">
        <v>43.543500000000002</v>
      </c>
      <c r="L91" s="58">
        <v>278530266</v>
      </c>
      <c r="M91" s="58">
        <v>544731171</v>
      </c>
      <c r="N91" s="60">
        <v>16.1402</v>
      </c>
    </row>
    <row r="92" spans="2:14" ht="45.75" x14ac:dyDescent="0.25">
      <c r="B92" s="57" t="s">
        <v>104</v>
      </c>
      <c r="C92" s="58">
        <v>3300000000</v>
      </c>
      <c r="D92" s="58">
        <v>0</v>
      </c>
      <c r="E92" s="58">
        <v>0</v>
      </c>
      <c r="F92" s="58">
        <v>3300000000</v>
      </c>
      <c r="G92" s="58">
        <v>0</v>
      </c>
      <c r="H92" s="58">
        <v>3300000000</v>
      </c>
      <c r="I92" s="58">
        <v>43056000</v>
      </c>
      <c r="J92" s="58">
        <v>1783942933</v>
      </c>
      <c r="K92" s="59">
        <v>54.058900000000001</v>
      </c>
      <c r="L92" s="58">
        <v>224908866</v>
      </c>
      <c r="M92" s="58">
        <v>459375765</v>
      </c>
      <c r="N92" s="60">
        <v>13.920500000000001</v>
      </c>
    </row>
    <row r="93" spans="2:14" ht="30.75" x14ac:dyDescent="0.25">
      <c r="B93" s="57" t="s">
        <v>105</v>
      </c>
      <c r="C93" s="58">
        <v>1300000000</v>
      </c>
      <c r="D93" s="58">
        <v>0</v>
      </c>
      <c r="E93" s="58">
        <v>0</v>
      </c>
      <c r="F93" s="58">
        <v>1300000000</v>
      </c>
      <c r="G93" s="58">
        <v>0</v>
      </c>
      <c r="H93" s="58">
        <v>1300000000</v>
      </c>
      <c r="I93" s="58">
        <v>65600000</v>
      </c>
      <c r="J93" s="58">
        <v>1188842650</v>
      </c>
      <c r="K93" s="59">
        <v>91.449399999999997</v>
      </c>
      <c r="L93" s="58">
        <v>132594877</v>
      </c>
      <c r="M93" s="58">
        <v>248702476</v>
      </c>
      <c r="N93" s="60">
        <v>19.131</v>
      </c>
    </row>
    <row r="94" spans="2:14" ht="45.75" x14ac:dyDescent="0.25">
      <c r="B94" s="57" t="s">
        <v>106</v>
      </c>
      <c r="C94" s="58">
        <v>3310000000</v>
      </c>
      <c r="D94" s="58">
        <v>0</v>
      </c>
      <c r="E94" s="58">
        <v>0</v>
      </c>
      <c r="F94" s="58">
        <v>3310000000</v>
      </c>
      <c r="G94" s="58">
        <v>0</v>
      </c>
      <c r="H94" s="58">
        <v>3310000000</v>
      </c>
      <c r="I94" s="58">
        <v>269956267</v>
      </c>
      <c r="J94" s="58">
        <v>2546664687</v>
      </c>
      <c r="K94" s="59">
        <v>76.938500000000005</v>
      </c>
      <c r="L94" s="58">
        <v>268437201</v>
      </c>
      <c r="M94" s="58">
        <v>641027520</v>
      </c>
      <c r="N94" s="60">
        <v>19.366399999999999</v>
      </c>
    </row>
    <row r="95" spans="2:14" ht="45.75" x14ac:dyDescent="0.25">
      <c r="B95" s="57" t="s">
        <v>107</v>
      </c>
      <c r="C95" s="58">
        <v>1200000000</v>
      </c>
      <c r="D95" s="58">
        <v>0</v>
      </c>
      <c r="E95" s="58">
        <v>0</v>
      </c>
      <c r="F95" s="58">
        <v>1200000000</v>
      </c>
      <c r="G95" s="58">
        <v>0</v>
      </c>
      <c r="H95" s="58">
        <v>1200000000</v>
      </c>
      <c r="I95" s="58">
        <v>22317900</v>
      </c>
      <c r="J95" s="58">
        <v>401126127</v>
      </c>
      <c r="K95" s="59">
        <v>33.427199999999999</v>
      </c>
      <c r="L95" s="58">
        <v>43502627</v>
      </c>
      <c r="M95" s="58">
        <v>81707800</v>
      </c>
      <c r="N95" s="60">
        <v>6.8090000000000002</v>
      </c>
    </row>
    <row r="96" spans="2:14" ht="46.5" thickBot="1" x14ac:dyDescent="0.3">
      <c r="B96" s="61" t="s">
        <v>108</v>
      </c>
      <c r="C96" s="62">
        <v>100000000</v>
      </c>
      <c r="D96" s="62">
        <v>0</v>
      </c>
      <c r="E96" s="62">
        <v>0</v>
      </c>
      <c r="F96" s="62">
        <v>100000000</v>
      </c>
      <c r="G96" s="62">
        <v>0</v>
      </c>
      <c r="H96" s="62">
        <v>100000000</v>
      </c>
      <c r="I96" s="62">
        <v>0</v>
      </c>
      <c r="J96" s="62">
        <v>90460566</v>
      </c>
      <c r="K96" s="63">
        <v>90.460599999999999</v>
      </c>
      <c r="L96" s="62">
        <v>9090000</v>
      </c>
      <c r="M96" s="62">
        <v>17407333</v>
      </c>
      <c r="N96" s="64">
        <v>17.407299999999999</v>
      </c>
    </row>
    <row r="103" spans="1:14" ht="15.75" x14ac:dyDescent="0.25">
      <c r="A103" s="65"/>
      <c r="B103" s="2" t="s">
        <v>109</v>
      </c>
      <c r="C103" s="2"/>
      <c r="D103" s="2"/>
      <c r="E103" s="2"/>
      <c r="F103" s="65"/>
      <c r="G103" s="65"/>
      <c r="H103" s="2" t="s">
        <v>110</v>
      </c>
      <c r="I103" s="2"/>
      <c r="J103" s="2"/>
      <c r="K103" s="2"/>
      <c r="L103" s="2"/>
      <c r="M103" s="2"/>
      <c r="N103" s="2"/>
    </row>
    <row r="104" spans="1:14" ht="15.75" x14ac:dyDescent="0.25">
      <c r="A104" s="65"/>
      <c r="B104" s="66" t="s">
        <v>111</v>
      </c>
      <c r="C104" s="66"/>
      <c r="D104" s="66"/>
      <c r="E104" s="66"/>
      <c r="F104" s="65"/>
      <c r="G104" s="65"/>
      <c r="H104" s="2" t="s">
        <v>112</v>
      </c>
      <c r="I104" s="2"/>
      <c r="J104" s="2"/>
      <c r="K104" s="2"/>
      <c r="L104" s="2"/>
      <c r="M104" s="2"/>
      <c r="N104" s="2"/>
    </row>
  </sheetData>
  <autoFilter ref="B11:N96"/>
  <mergeCells count="16">
    <mergeCell ref="G9:G10"/>
    <mergeCell ref="H9:H10"/>
    <mergeCell ref="B103:E103"/>
    <mergeCell ref="H103:N103"/>
    <mergeCell ref="B104:E104"/>
    <mergeCell ref="H104:N104"/>
    <mergeCell ref="B2:N2"/>
    <mergeCell ref="B8:B10"/>
    <mergeCell ref="C8:H8"/>
    <mergeCell ref="I8:J9"/>
    <mergeCell ref="K8:K10"/>
    <mergeCell ref="L8:M9"/>
    <mergeCell ref="N8:N10"/>
    <mergeCell ref="C9:C10"/>
    <mergeCell ref="D9:E9"/>
    <mergeCell ref="F9:F10"/>
  </mergeCells>
  <pageMargins left="0.35" right="0.11811023622047245" top="0.27559055118110237" bottom="0.19685039370078741" header="0.11811023622047245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A 31 MAYO  2021</vt:lpstr>
      <vt:lpstr>'EJECUCIÓN A 31 MAYO  2021'!Área_de_impresión</vt:lpstr>
      <vt:lpstr>'EJECUCIÓN A 31 MAYO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2021-06-04T19:20:21Z</dcterms:created>
  <dcterms:modified xsi:type="dcterms:W3CDTF">2021-06-04T19:21:46Z</dcterms:modified>
</cp:coreProperties>
</file>