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Esperanza\Documents\"/>
    </mc:Choice>
  </mc:AlternateContent>
  <xr:revisionPtr revIDLastSave="0" documentId="8_{833D4F50-DCFB-4CCE-9E3B-1A23BBB35021}" xr6:coauthVersionLast="37" xr6:coauthVersionMax="37" xr10:uidLastSave="{00000000-0000-0000-0000-000000000000}"/>
  <bookViews>
    <workbookView xWindow="0" yWindow="0" windowWidth="20490" windowHeight="6705" xr2:uid="{00000000-000D-0000-FFFF-FFFF00000000}"/>
  </bookViews>
  <sheets>
    <sheet name="EJECUCIÓN A 31 OCT.  2021" sheetId="1" r:id="rId1"/>
  </sheets>
  <definedNames>
    <definedName name="_xlnm._FilterDatabase" localSheetId="0" hidden="1">'EJECUCIÓN A 31 OCT.  2021'!$B$11:$N$96</definedName>
    <definedName name="_xlnm.Print_Area" localSheetId="0">'EJECUCIÓN A 31 OCT.  2021'!$B$1:$N$105</definedName>
    <definedName name="_xlnm.Print_Titles" localSheetId="0">'EJECUCIÓN A 31 OCT.  2021'!$1:$11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K16" i="1" s="1"/>
  <c r="L16" i="1"/>
  <c r="M16" i="1"/>
  <c r="C17" i="1"/>
  <c r="D17" i="1"/>
  <c r="E17" i="1"/>
  <c r="F17" i="1"/>
  <c r="G17" i="1"/>
  <c r="H17" i="1"/>
  <c r="I17" i="1"/>
  <c r="J17" i="1"/>
  <c r="L17" i="1"/>
  <c r="M17" i="1"/>
  <c r="N17" i="1" s="1"/>
  <c r="C29" i="1"/>
  <c r="D29" i="1"/>
  <c r="E29" i="1"/>
  <c r="F29" i="1"/>
  <c r="G29" i="1"/>
  <c r="H29" i="1"/>
  <c r="I29" i="1"/>
  <c r="J29" i="1"/>
  <c r="K29" i="1" s="1"/>
  <c r="L29" i="1"/>
  <c r="M29" i="1"/>
  <c r="N29" i="1" s="1"/>
  <c r="C40" i="1"/>
  <c r="D40" i="1"/>
  <c r="E40" i="1"/>
  <c r="F40" i="1"/>
  <c r="G40" i="1"/>
  <c r="H40" i="1"/>
  <c r="I40" i="1"/>
  <c r="J40" i="1"/>
  <c r="L40" i="1"/>
  <c r="M40" i="1"/>
  <c r="N40" i="1"/>
  <c r="C43" i="1"/>
  <c r="D43" i="1"/>
  <c r="E43" i="1"/>
  <c r="F43" i="1"/>
  <c r="G43" i="1"/>
  <c r="H43" i="1"/>
  <c r="I43" i="1"/>
  <c r="J43" i="1"/>
  <c r="K43" i="1" s="1"/>
  <c r="L43" i="1"/>
  <c r="M43" i="1"/>
  <c r="N43" i="1"/>
  <c r="C82" i="1"/>
  <c r="D82" i="1"/>
  <c r="E82" i="1"/>
  <c r="F82" i="1"/>
  <c r="G82" i="1"/>
  <c r="H82" i="1"/>
  <c r="I82" i="1"/>
  <c r="J82" i="1"/>
  <c r="K82" i="1" s="1"/>
  <c r="L82" i="1"/>
  <c r="M82" i="1"/>
  <c r="N82" i="1" s="1"/>
  <c r="C87" i="1"/>
  <c r="C86" i="1" s="1"/>
  <c r="C85" i="1" s="1"/>
  <c r="D87" i="1"/>
  <c r="D86" i="1" s="1"/>
  <c r="D85" i="1" s="1"/>
  <c r="E87" i="1"/>
  <c r="E86" i="1" s="1"/>
  <c r="E85" i="1" s="1"/>
  <c r="F87" i="1"/>
  <c r="F86" i="1" s="1"/>
  <c r="F85" i="1" s="1"/>
  <c r="G87" i="1"/>
  <c r="G86" i="1" s="1"/>
  <c r="G85" i="1" s="1"/>
  <c r="H87" i="1"/>
  <c r="H86" i="1" s="1"/>
  <c r="H85" i="1" s="1"/>
  <c r="I87" i="1"/>
  <c r="I86" i="1" s="1"/>
  <c r="I85" i="1" s="1"/>
  <c r="J87" i="1"/>
  <c r="L87" i="1"/>
  <c r="L86" i="1" s="1"/>
  <c r="L85" i="1" s="1"/>
  <c r="M87" i="1"/>
  <c r="M86" i="1" s="1"/>
  <c r="G15" i="1" l="1"/>
  <c r="G14" i="1" s="1"/>
  <c r="G13" i="1" s="1"/>
  <c r="F15" i="1"/>
  <c r="F14" i="1" s="1"/>
  <c r="F13" i="1" s="1"/>
  <c r="F12" i="1" s="1"/>
  <c r="K87" i="1"/>
  <c r="I15" i="1"/>
  <c r="I14" i="1" s="1"/>
  <c r="I13" i="1" s="1"/>
  <c r="I12" i="1" s="1"/>
  <c r="E15" i="1"/>
  <c r="E14" i="1" s="1"/>
  <c r="E13" i="1" s="1"/>
  <c r="E12" i="1" s="1"/>
  <c r="L15" i="1"/>
  <c r="L14" i="1" s="1"/>
  <c r="L13" i="1" s="1"/>
  <c r="C15" i="1"/>
  <c r="C14" i="1" s="1"/>
  <c r="C13" i="1" s="1"/>
  <c r="N87" i="1"/>
  <c r="K40" i="1"/>
  <c r="K17" i="1"/>
  <c r="M15" i="1"/>
  <c r="M14" i="1" s="1"/>
  <c r="H15" i="1"/>
  <c r="H14" i="1" s="1"/>
  <c r="H13" i="1" s="1"/>
  <c r="H12" i="1" s="1"/>
  <c r="D15" i="1"/>
  <c r="D14" i="1" s="1"/>
  <c r="D13" i="1" s="1"/>
  <c r="D12" i="1" s="1"/>
  <c r="M85" i="1"/>
  <c r="N85" i="1" s="1"/>
  <c r="N86" i="1"/>
  <c r="L12" i="1"/>
  <c r="G12" i="1"/>
  <c r="C12" i="1"/>
  <c r="N16" i="1"/>
  <c r="J15" i="1"/>
  <c r="J86" i="1"/>
  <c r="N15" i="1" l="1"/>
  <c r="K86" i="1"/>
  <c r="J85" i="1"/>
  <c r="K85" i="1" s="1"/>
  <c r="K15" i="1"/>
  <c r="J14" i="1"/>
  <c r="M13" i="1"/>
  <c r="N14" i="1"/>
  <c r="K14" i="1" l="1"/>
  <c r="J13" i="1"/>
  <c r="M12" i="1"/>
  <c r="N12" i="1" s="1"/>
  <c r="N13" i="1"/>
  <c r="K13" i="1" l="1"/>
  <c r="J12" i="1"/>
  <c r="K12" i="1" s="1"/>
</calcChain>
</file>

<file path=xl/sharedStrings.xml><?xml version="1.0" encoding="utf-8"?>
<sst xmlns="http://schemas.openxmlformats.org/spreadsheetml/2006/main" count="116" uniqueCount="113">
  <si>
    <t>ORDENADOR DEL GASTO</t>
  </si>
  <si>
    <t>RESPONSABLE DE PRESUPUESTO</t>
  </si>
  <si>
    <t>PABLO CÉSAR PACHECO RODRÍGUEZ</t>
  </si>
  <si>
    <t>LUZ ESPERANZA TOQUICA CASTRO</t>
  </si>
  <si>
    <t>133011605570000007723  Fortalecimiento de las capacidades de las Alcaldías Locales, instituciones del Distrito y ciudadanía en procesos de planeación y presupuestos participativos. Bogotá</t>
  </si>
  <si>
    <t>133011605560000007714  Fortalecimiento de la capacidad tecnológica y admistrativa del Instituto Distrital de la Participación y Acción Comunal - IDPAC. Bogotá</t>
  </si>
  <si>
    <t>133011605560000007712  Fortalecimiento Institucional de la Gestión Administrativa del Instituto Distrital de la Participación y Acción Comunal Bogotá</t>
  </si>
  <si>
    <t>133011605510000007729  Optimización de la participación ciudadana incidente para los asuntos públicos Bogotá</t>
  </si>
  <si>
    <t>133011605510000007688  Fortalecimiento de las capacidades democráticas de la ciudadanía para la participación incidente y la gobernanza, con enfoque de innovación social, en Bogotá.</t>
  </si>
  <si>
    <t>133011605510000007687  Fortalecimiento a las organizaciones sociales y comunitarias para una participación ciudadana informada e incidente con enfoque diferencial en el Distrito Capital Bogotá</t>
  </si>
  <si>
    <t>133011605510000007685  Modernización del modelo de gestión y tecnológico de las Organizaciones Comunales y de Propiedad Horizontal para el ejercicio de la democracia activa digital en el Siglo XXI.Bogotá.</t>
  </si>
  <si>
    <t>133011603430000007796  Construcción de procesos para la convivencia y la participación ciudadana incidente en los asuntos públicos locales, distritales y regionales Bogotá</t>
  </si>
  <si>
    <t>133011601040000007678  Fortalecimiento a espacios (instancias) de participación para los grupos étnicos en las 20 localidades de Bogotá</t>
  </si>
  <si>
    <t>Un Nuevo Contrato Social y Ambiental para la Bogotá del Siglo XXI</t>
  </si>
  <si>
    <t>DIRECTA</t>
  </si>
  <si>
    <t>INVERSIÓN</t>
  </si>
  <si>
    <t>1310304          Multas y sanciones</t>
  </si>
  <si>
    <t>131030103        Impuesto de vehículos</t>
  </si>
  <si>
    <t>Gastos diversos</t>
  </si>
  <si>
    <t>13102020208      Salud ocupacional</t>
  </si>
  <si>
    <t>13102020207      Bienestar e incentivos</t>
  </si>
  <si>
    <t>13102020206      Capacitación</t>
  </si>
  <si>
    <t>131020202040103  Aseo</t>
  </si>
  <si>
    <t>131020202040102  Acueducto y alcantarillado</t>
  </si>
  <si>
    <t>131020202040101  Energía</t>
  </si>
  <si>
    <t xml:space="preserve">131020202030614  Servicios de  reparación general  y mantenimiento </t>
  </si>
  <si>
    <t>131020202030604  Servicios de mantenimiento y reparación de maquina</t>
  </si>
  <si>
    <t>131020202030603  Servicios de mantenimiento y reparación de computa</t>
  </si>
  <si>
    <t>131020202030505  Servicios de preparación de documentos y otros ser</t>
  </si>
  <si>
    <t>131020202030503  Servicios de copia y reproducción</t>
  </si>
  <si>
    <t>131020202030502  Servicios de limpieza general</t>
  </si>
  <si>
    <t>131020202030501  Servicios de protección (guardas de seguridad)</t>
  </si>
  <si>
    <t>131020202030404  Servicios de telecomunicaciones a través de intern</t>
  </si>
  <si>
    <t>131020202030402  Servicios de telecomunicaciones móviles</t>
  </si>
  <si>
    <t>131020202030401  Servicios de telefonía fija</t>
  </si>
  <si>
    <t>131020202030313  Otros servicios profesionales y técnicos n.c.p.</t>
  </si>
  <si>
    <t>131020202030301  Servicios de consultoría en administración y servi</t>
  </si>
  <si>
    <t>131020202020305  Derechos de uso de productos de propiedad intelect</t>
  </si>
  <si>
    <t>131020202020201  Servicios de alquiler o arrendamiento con o sin op</t>
  </si>
  <si>
    <t>131020202020112  Otros servicios de seguros distintos de los seguro</t>
  </si>
  <si>
    <t>131020202020111  Servicios de administración de fondos de pensiones</t>
  </si>
  <si>
    <t>131020202020110  Servicios de seguro obligatorio de accidentes de t</t>
  </si>
  <si>
    <t>131020202020109  Servicios de seguros generales de responsabilidad</t>
  </si>
  <si>
    <t>131020202020108  Servicios de seguros contra incendio, terremoto o</t>
  </si>
  <si>
    <t>131020202020107  Servicios de seguros de vehículos automotores</t>
  </si>
  <si>
    <t>131020202010601  Servicios de mensajería</t>
  </si>
  <si>
    <t>1310202010302    Productos metálicos elaborados (excepto maquinaria</t>
  </si>
  <si>
    <t>1310202010301    Metales básicos</t>
  </si>
  <si>
    <t>1310202010208    Muebles; otros bienes transportables n.c.p.</t>
  </si>
  <si>
    <t>1310202010206    Productos de caucho y plástico</t>
  </si>
  <si>
    <t>1310202010205    Otros productos químicos; fibras artificiales (o fibras ind</t>
  </si>
  <si>
    <t>1310202010203    Productos de hornos de coque, de refinación de pet</t>
  </si>
  <si>
    <t>1310202010202    Pasta o pulpa, papel y productos de papel; impreso</t>
  </si>
  <si>
    <t>1310202010201    Productos de madera, corcho, cestería y espartería</t>
  </si>
  <si>
    <t>1310202010106    Dotación (prendas de vestir y calzado)</t>
  </si>
  <si>
    <t>1310201010106    Maquinaria y aparatos eléctricos</t>
  </si>
  <si>
    <t>1310201010105    Maquinaria de oficina, contabilidad e informática</t>
  </si>
  <si>
    <t>Adquisición de bienes y servicios</t>
  </si>
  <si>
    <t>13101010302      Bonificación por recreación</t>
  </si>
  <si>
    <t>13101010301      Indemnización por vacaciones</t>
  </si>
  <si>
    <t>Remuneraciones no constitutivas de factor salarial</t>
  </si>
  <si>
    <t>1310101020701    Aportes al SENA de funcionarios</t>
  </si>
  <si>
    <t>1310101020601    Aportes al ICBF de funcionarios</t>
  </si>
  <si>
    <t>1310101020501    Aportes generales al sistema de riesgos laborales</t>
  </si>
  <si>
    <t>1310101020401    Compensar</t>
  </si>
  <si>
    <t>1310101020302    Aportes de cesantías a fondos privados</t>
  </si>
  <si>
    <t>1310101020301    Aportes de cesantías a fondos públicos</t>
  </si>
  <si>
    <t>1310101020202    Aportes a la seguridad social en salud privada</t>
  </si>
  <si>
    <t>1310101020201    Aportes a la seguridad social en salud pública</t>
  </si>
  <si>
    <t>1310101020102    Aportes a la seguridad social en pensiones privada</t>
  </si>
  <si>
    <t>1310101020101    Aportes a la seguridad social en pensiones pública</t>
  </si>
  <si>
    <t>Contribuciones inherentes a la nómina</t>
  </si>
  <si>
    <t>1310101010203    Prima semestral</t>
  </si>
  <si>
    <t>1310101010202    Prima técnica</t>
  </si>
  <si>
    <t>1310101010201    Prima de antigüedad</t>
  </si>
  <si>
    <t>1310101010111    Prima de vacaciones</t>
  </si>
  <si>
    <t>1310101010110    Prima de navidad</t>
  </si>
  <si>
    <t>1310101010108    Bonificación por servicios prestados</t>
  </si>
  <si>
    <t>1310101010107    Subsidio de alimentación</t>
  </si>
  <si>
    <t>1310101010106    Auxilio de transporte</t>
  </si>
  <si>
    <t>1310101010105    Horas extras, dominicales, festivos, recargo nocturno</t>
  </si>
  <si>
    <t>1310101010104    Gastos de representación</t>
  </si>
  <si>
    <t>1310101010101    Sueldo básico</t>
  </si>
  <si>
    <t>Factores salariales comunes</t>
  </si>
  <si>
    <t>Factores constitutivos de salario</t>
  </si>
  <si>
    <t>Planta de personal permanente</t>
  </si>
  <si>
    <t>Gastos de Personal</t>
  </si>
  <si>
    <t xml:space="preserve"> 00000220  0220 - GASTOS DE FUNCIONAMIENTO </t>
  </si>
  <si>
    <t>0220-01                   GASTOS</t>
  </si>
  <si>
    <t>13=(12/7)</t>
  </si>
  <si>
    <t>10=(9/7)</t>
  </si>
  <si>
    <t>7=(5-6)</t>
  </si>
  <si>
    <t>5=(2+4)</t>
  </si>
  <si>
    <t>Acumulados</t>
  </si>
  <si>
    <t>Mes</t>
  </si>
  <si>
    <t>Acumulado</t>
  </si>
  <si>
    <t>Disponible</t>
  </si>
  <si>
    <t>Suspensión</t>
  </si>
  <si>
    <t>Vigente</t>
  </si>
  <si>
    <t>MODIFICACIONES</t>
  </si>
  <si>
    <t>Inicial</t>
  </si>
  <si>
    <t>Ejec.Aut.Giro         %</t>
  </si>
  <si>
    <t>AUTORIZACIÓN DE GIROS</t>
  </si>
  <si>
    <t>Ejec. Presup         %</t>
  </si>
  <si>
    <t>COMPROMISOS</t>
  </si>
  <si>
    <t>APROPIACIÓN</t>
  </si>
  <si>
    <t>Código/Rubro Presupuestal/Proyecto</t>
  </si>
  <si>
    <t>VIGENCIA FISCAL :</t>
  </si>
  <si>
    <t>UNIDAD EJECUTORA :       01- UNIDAD 01</t>
  </si>
  <si>
    <t>OCTUBRE</t>
  </si>
  <si>
    <t>MES :</t>
  </si>
  <si>
    <t>ENTIDAD :                             220 - INSTITUTO DISTRITAL DE LA PARTICIPACIÓN Y ACCIÓN COMUNAL - IDPAC</t>
  </si>
  <si>
    <t>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</si>
</sst>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2" fontId="3" fillId="2" borderId="4" xfId="0" applyNumberFormat="1" applyFont="1" applyFill="1" applyBorder="1" applyAlignment="1">
      <alignment horizontal="center"/>
    </xf>
    <xf numFmtId="3" fontId="2" fillId="2" borderId="5" xfId="0" applyNumberFormat="1" applyFont="1" applyFill="1" applyBorder="1"/>
    <xf numFmtId="2" fontId="3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2" borderId="6" xfId="0" applyFont="1" applyFill="1" applyBorder="1"/>
    <xf numFmtId="0" fontId="2" fillId="0" borderId="6" xfId="0" applyFont="1" applyBorder="1"/>
    <xf numFmtId="0" fontId="2" fillId="3" borderId="6" xfId="0" applyFont="1" applyFill="1" applyBorder="1"/>
    <xf numFmtId="3" fontId="2" fillId="0" borderId="5" xfId="0" applyNumberFormat="1" applyFont="1" applyBorder="1"/>
    <xf numFmtId="2" fontId="3" fillId="2" borderId="7" xfId="0" applyNumberFormat="1" applyFont="1" applyFill="1" applyBorder="1" applyAlignment="1">
      <alignment horizontal="center"/>
    </xf>
    <xf numFmtId="3" fontId="2" fillId="0" borderId="8" xfId="0" applyNumberFormat="1" applyFont="1" applyBorder="1"/>
    <xf numFmtId="2" fontId="3" fillId="2" borderId="8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21" xfId="0" applyFont="1" applyBorder="1"/>
    <xf numFmtId="0" fontId="2" fillId="0" borderId="15" xfId="0" applyFont="1" applyBorder="1"/>
    <xf numFmtId="0" fontId="2" fillId="0" borderId="1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11" xfId="0" applyFont="1" applyBorder="1"/>
    <xf numFmtId="0" fontId="2" fillId="0" borderId="11" xfId="0" applyFont="1" applyBorder="1"/>
    <xf numFmtId="0" fontId="2" fillId="0" borderId="18" xfId="0" applyFont="1" applyBorder="1"/>
    <xf numFmtId="0" fontId="3" fillId="0" borderId="22" xfId="0" applyFont="1" applyBorder="1"/>
    <xf numFmtId="0" fontId="2" fillId="0" borderId="22" xfId="0" applyFont="1" applyBorder="1"/>
    <xf numFmtId="0" fontId="3" fillId="0" borderId="19" xfId="0" applyFont="1" applyBorder="1"/>
    <xf numFmtId="41" fontId="1" fillId="0" borderId="0" xfId="1" applyFont="1"/>
    <xf numFmtId="164" fontId="1" fillId="0" borderId="0" xfId="1" applyNumberFormat="1" applyFont="1"/>
    <xf numFmtId="3" fontId="2" fillId="3" borderId="5" xfId="0" applyNumberFormat="1" applyFont="1" applyFill="1" applyBorder="1"/>
    <xf numFmtId="2" fontId="3" fillId="3" borderId="5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3" fontId="2" fillId="3" borderId="2" xfId="0" applyNumberFormat="1" applyFont="1" applyFill="1" applyBorder="1"/>
    <xf numFmtId="2" fontId="3" fillId="3" borderId="2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2" name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524000" y="193929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6867525" y="193548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0</xdr:row>
      <xdr:rowOff>19050</xdr:rowOff>
    </xdr:from>
    <xdr:ext cx="2533650" cy="628650"/>
    <xdr:pic>
      <xdr:nvPicPr>
        <xdr:cNvPr id="6" name="Imagen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524000" y="19392900"/>
          <a:ext cx="76200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6867525" y="19354800"/>
          <a:ext cx="22955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4"/>
  <sheetViews>
    <sheetView showGridLines="0" tabSelected="1" topLeftCell="A79" zoomScale="84" zoomScaleNormal="84" workbookViewId="0">
      <selection activeCell="B1" sqref="B1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5">
      <c r="C1" s="37"/>
      <c r="D1" s="38"/>
      <c r="E1" s="37"/>
      <c r="F1" s="37"/>
      <c r="G1" s="38"/>
      <c r="H1" s="37"/>
      <c r="I1" s="37"/>
      <c r="J1" s="37"/>
      <c r="K1" s="37"/>
      <c r="L1" s="37"/>
      <c r="M1" s="37"/>
      <c r="N1" s="37"/>
    </row>
    <row r="2" spans="2:14" ht="18.75" customHeight="1" x14ac:dyDescent="0.25">
      <c r="B2" s="47" t="s">
        <v>112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2:14" ht="18.75" customHeight="1" thickBot="1" x14ac:dyDescent="0.25"/>
    <row r="4" spans="2:14" ht="15.75" x14ac:dyDescent="0.25">
      <c r="B4" s="36" t="s">
        <v>111</v>
      </c>
      <c r="C4" s="35"/>
      <c r="D4" s="35"/>
      <c r="E4" s="35"/>
      <c r="F4" s="35"/>
      <c r="G4" s="35"/>
      <c r="H4" s="35"/>
      <c r="I4" s="35"/>
      <c r="J4" s="34" t="s">
        <v>110</v>
      </c>
      <c r="K4" s="34"/>
      <c r="L4" s="34" t="s">
        <v>109</v>
      </c>
      <c r="M4" s="34"/>
      <c r="N4" s="33"/>
    </row>
    <row r="5" spans="2:14" ht="6" customHeight="1" x14ac:dyDescent="0.25">
      <c r="B5" s="32"/>
      <c r="C5" s="30"/>
      <c r="D5" s="30"/>
      <c r="E5" s="30"/>
      <c r="F5" s="30"/>
      <c r="G5" s="30"/>
      <c r="H5" s="30"/>
      <c r="I5" s="30"/>
      <c r="J5" s="28"/>
      <c r="K5" s="28"/>
      <c r="L5" s="28"/>
      <c r="M5" s="28"/>
      <c r="N5" s="27"/>
    </row>
    <row r="6" spans="2:14" ht="15.75" x14ac:dyDescent="0.25">
      <c r="B6" s="31" t="s">
        <v>108</v>
      </c>
      <c r="C6" s="30"/>
      <c r="D6" s="30"/>
      <c r="E6" s="30"/>
      <c r="F6" s="30"/>
      <c r="G6" s="30"/>
      <c r="H6" s="30"/>
      <c r="I6" s="30"/>
      <c r="J6" s="28" t="s">
        <v>107</v>
      </c>
      <c r="K6" s="28"/>
      <c r="L6" s="29">
        <v>2021</v>
      </c>
      <c r="M6" s="28"/>
      <c r="N6" s="27"/>
    </row>
    <row r="7" spans="2:14" ht="8.25" customHeight="1" thickBot="1" x14ac:dyDescent="0.25">
      <c r="B7" s="26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4"/>
    </row>
    <row r="8" spans="2:14" ht="16.5" thickBot="1" x14ac:dyDescent="0.3">
      <c r="B8" s="49" t="s">
        <v>106</v>
      </c>
      <c r="C8" s="54" t="s">
        <v>105</v>
      </c>
      <c r="D8" s="56"/>
      <c r="E8" s="56"/>
      <c r="F8" s="56"/>
      <c r="G8" s="56"/>
      <c r="H8" s="55"/>
      <c r="I8" s="51" t="s">
        <v>104</v>
      </c>
      <c r="J8" s="45"/>
      <c r="K8" s="49" t="s">
        <v>103</v>
      </c>
      <c r="L8" s="51" t="s">
        <v>102</v>
      </c>
      <c r="M8" s="45"/>
      <c r="N8" s="45" t="s">
        <v>101</v>
      </c>
    </row>
    <row r="9" spans="2:14" ht="15.75" customHeight="1" thickBot="1" x14ac:dyDescent="0.3">
      <c r="B9" s="50"/>
      <c r="C9" s="49" t="s">
        <v>100</v>
      </c>
      <c r="D9" s="54" t="s">
        <v>99</v>
      </c>
      <c r="E9" s="55"/>
      <c r="F9" s="49" t="s">
        <v>98</v>
      </c>
      <c r="G9" s="49" t="s">
        <v>97</v>
      </c>
      <c r="H9" s="49" t="s">
        <v>96</v>
      </c>
      <c r="I9" s="52"/>
      <c r="J9" s="53"/>
      <c r="K9" s="50"/>
      <c r="L9" s="52"/>
      <c r="M9" s="53"/>
      <c r="N9" s="46"/>
    </row>
    <row r="10" spans="2:14" s="17" customFormat="1" ht="15.75" x14ac:dyDescent="0.2">
      <c r="B10" s="50"/>
      <c r="C10" s="50"/>
      <c r="D10" s="23" t="s">
        <v>94</v>
      </c>
      <c r="E10" s="21" t="s">
        <v>95</v>
      </c>
      <c r="F10" s="50"/>
      <c r="G10" s="50"/>
      <c r="H10" s="50"/>
      <c r="I10" s="22" t="s">
        <v>94</v>
      </c>
      <c r="J10" s="23" t="s">
        <v>93</v>
      </c>
      <c r="K10" s="50"/>
      <c r="L10" s="22" t="s">
        <v>94</v>
      </c>
      <c r="M10" s="21" t="s">
        <v>93</v>
      </c>
      <c r="N10" s="46"/>
    </row>
    <row r="11" spans="2:14" s="17" customFormat="1" ht="15.75" thickBot="1" x14ac:dyDescent="0.25">
      <c r="B11" s="20">
        <v>1</v>
      </c>
      <c r="C11" s="20">
        <v>2</v>
      </c>
      <c r="D11" s="20">
        <v>3</v>
      </c>
      <c r="E11" s="18">
        <v>4</v>
      </c>
      <c r="F11" s="20" t="s">
        <v>92</v>
      </c>
      <c r="G11" s="20">
        <v>6</v>
      </c>
      <c r="H11" s="20" t="s">
        <v>91</v>
      </c>
      <c r="I11" s="19">
        <v>8</v>
      </c>
      <c r="J11" s="20">
        <v>9</v>
      </c>
      <c r="K11" s="20" t="s">
        <v>90</v>
      </c>
      <c r="L11" s="19">
        <v>11</v>
      </c>
      <c r="M11" s="18">
        <v>12</v>
      </c>
      <c r="N11" s="18" t="s">
        <v>89</v>
      </c>
    </row>
    <row r="12" spans="2:14" ht="15.75" x14ac:dyDescent="0.25">
      <c r="B12" s="16" t="s">
        <v>88</v>
      </c>
      <c r="C12" s="14">
        <f t="shared" ref="C12:J12" si="0">+C13+C85</f>
        <v>38307757000</v>
      </c>
      <c r="D12" s="14">
        <f t="shared" si="0"/>
        <v>0</v>
      </c>
      <c r="E12" s="14">
        <f t="shared" si="0"/>
        <v>193418218</v>
      </c>
      <c r="F12" s="14">
        <f t="shared" si="0"/>
        <v>38501175218</v>
      </c>
      <c r="G12" s="14">
        <f t="shared" si="0"/>
        <v>0</v>
      </c>
      <c r="H12" s="14">
        <f t="shared" si="0"/>
        <v>38501175218</v>
      </c>
      <c r="I12" s="14">
        <f t="shared" si="0"/>
        <v>3251699731</v>
      </c>
      <c r="J12" s="14">
        <f t="shared" si="0"/>
        <v>31638631244</v>
      </c>
      <c r="K12" s="15">
        <f t="shared" ref="K12:K17" si="1">+J12/H12*100</f>
        <v>82.175754544781697</v>
      </c>
      <c r="L12" s="14">
        <f>+L13+L85</f>
        <v>3628055070</v>
      </c>
      <c r="M12" s="14">
        <f>+M13+M85</f>
        <v>22824125833</v>
      </c>
      <c r="N12" s="13">
        <f t="shared" ref="N12:N17" si="2">+M12/H12*100</f>
        <v>59.281634141726933</v>
      </c>
    </row>
    <row r="13" spans="2:14" ht="15.75" x14ac:dyDescent="0.25">
      <c r="B13" s="10" t="s">
        <v>87</v>
      </c>
      <c r="C13" s="12">
        <f t="shared" ref="C13:J13" si="3">+C14+C43+C82</f>
        <v>16643757000</v>
      </c>
      <c r="D13" s="12">
        <f t="shared" si="3"/>
        <v>0</v>
      </c>
      <c r="E13" s="12">
        <f t="shared" si="3"/>
        <v>-17000000</v>
      </c>
      <c r="F13" s="12">
        <f t="shared" si="3"/>
        <v>16626757000</v>
      </c>
      <c r="G13" s="12">
        <f t="shared" si="3"/>
        <v>0</v>
      </c>
      <c r="H13" s="12">
        <f t="shared" si="3"/>
        <v>16626757000</v>
      </c>
      <c r="I13" s="12">
        <f t="shared" si="3"/>
        <v>1667081640</v>
      </c>
      <c r="J13" s="12">
        <f t="shared" si="3"/>
        <v>12218317777</v>
      </c>
      <c r="K13" s="7">
        <f t="shared" si="1"/>
        <v>73.48587446728186</v>
      </c>
      <c r="L13" s="12">
        <f>+L14+L43+L82</f>
        <v>1123141611</v>
      </c>
      <c r="M13" s="12">
        <f>+M14+M43+M82</f>
        <v>10125125644</v>
      </c>
      <c r="N13" s="5">
        <f t="shared" si="2"/>
        <v>60.896575585966637</v>
      </c>
    </row>
    <row r="14" spans="2:14" ht="15.75" x14ac:dyDescent="0.25">
      <c r="B14" s="9" t="s">
        <v>86</v>
      </c>
      <c r="C14" s="6">
        <f t="shared" ref="C14:J14" si="4">+C15</f>
        <v>12046706000</v>
      </c>
      <c r="D14" s="6">
        <f t="shared" si="4"/>
        <v>0</v>
      </c>
      <c r="E14" s="6">
        <f t="shared" si="4"/>
        <v>-17000000</v>
      </c>
      <c r="F14" s="6">
        <f t="shared" si="4"/>
        <v>12029706000</v>
      </c>
      <c r="G14" s="6">
        <f t="shared" si="4"/>
        <v>0</v>
      </c>
      <c r="H14" s="6">
        <f t="shared" si="4"/>
        <v>12029706000</v>
      </c>
      <c r="I14" s="6">
        <f t="shared" si="4"/>
        <v>729940312</v>
      </c>
      <c r="J14" s="6">
        <f t="shared" si="4"/>
        <v>8351568355</v>
      </c>
      <c r="K14" s="7">
        <f t="shared" si="1"/>
        <v>69.424542503366254</v>
      </c>
      <c r="L14" s="6">
        <f>+L15</f>
        <v>729940312</v>
      </c>
      <c r="M14" s="6">
        <f>+M15</f>
        <v>8351568355</v>
      </c>
      <c r="N14" s="5">
        <f t="shared" si="2"/>
        <v>69.424542503366254</v>
      </c>
    </row>
    <row r="15" spans="2:14" ht="15.75" x14ac:dyDescent="0.25">
      <c r="B15" s="9" t="s">
        <v>85</v>
      </c>
      <c r="C15" s="6">
        <f t="shared" ref="C15:J15" si="5">+C16+C29+C40</f>
        <v>12046706000</v>
      </c>
      <c r="D15" s="6">
        <f t="shared" si="5"/>
        <v>0</v>
      </c>
      <c r="E15" s="6">
        <f t="shared" si="5"/>
        <v>-17000000</v>
      </c>
      <c r="F15" s="6">
        <f t="shared" si="5"/>
        <v>12029706000</v>
      </c>
      <c r="G15" s="6">
        <f t="shared" si="5"/>
        <v>0</v>
      </c>
      <c r="H15" s="6">
        <f t="shared" si="5"/>
        <v>12029706000</v>
      </c>
      <c r="I15" s="6">
        <f t="shared" si="5"/>
        <v>729940312</v>
      </c>
      <c r="J15" s="6">
        <f t="shared" si="5"/>
        <v>8351568355</v>
      </c>
      <c r="K15" s="7">
        <f t="shared" si="1"/>
        <v>69.424542503366254</v>
      </c>
      <c r="L15" s="6">
        <f>+L16+L29+L40</f>
        <v>729940312</v>
      </c>
      <c r="M15" s="6">
        <f>+M16+M29+M40</f>
        <v>8351568355</v>
      </c>
      <c r="N15" s="5">
        <f t="shared" si="2"/>
        <v>69.424542503366254</v>
      </c>
    </row>
    <row r="16" spans="2:14" ht="15.75" x14ac:dyDescent="0.25">
      <c r="B16" s="9" t="s">
        <v>84</v>
      </c>
      <c r="C16" s="6">
        <f t="shared" ref="C16:J16" si="6">SUM(C18:C28)</f>
        <v>8838914000</v>
      </c>
      <c r="D16" s="6">
        <f t="shared" si="6"/>
        <v>0</v>
      </c>
      <c r="E16" s="6">
        <f t="shared" si="6"/>
        <v>-55021267</v>
      </c>
      <c r="F16" s="6">
        <f t="shared" si="6"/>
        <v>8783892733</v>
      </c>
      <c r="G16" s="6">
        <f t="shared" si="6"/>
        <v>0</v>
      </c>
      <c r="H16" s="6">
        <f t="shared" si="6"/>
        <v>8783892733</v>
      </c>
      <c r="I16" s="6">
        <f t="shared" si="6"/>
        <v>558893363</v>
      </c>
      <c r="J16" s="6">
        <f t="shared" si="6"/>
        <v>6496760280</v>
      </c>
      <c r="K16" s="7">
        <f t="shared" si="1"/>
        <v>73.962199647457822</v>
      </c>
      <c r="L16" s="6">
        <f>SUM(L18:L28)</f>
        <v>558893363</v>
      </c>
      <c r="M16" s="6">
        <f>SUM(M18:M28)</f>
        <v>6496760280</v>
      </c>
      <c r="N16" s="5">
        <f t="shared" si="2"/>
        <v>73.962199647457822</v>
      </c>
    </row>
    <row r="17" spans="2:14" ht="15.75" x14ac:dyDescent="0.25">
      <c r="B17" s="9" t="s">
        <v>83</v>
      </c>
      <c r="C17" s="6">
        <f t="shared" ref="C17:J17" si="7">SUM(C18:C28)</f>
        <v>8838914000</v>
      </c>
      <c r="D17" s="6">
        <f t="shared" si="7"/>
        <v>0</v>
      </c>
      <c r="E17" s="6">
        <f t="shared" si="7"/>
        <v>-55021267</v>
      </c>
      <c r="F17" s="6">
        <f t="shared" si="7"/>
        <v>8783892733</v>
      </c>
      <c r="G17" s="6">
        <f t="shared" si="7"/>
        <v>0</v>
      </c>
      <c r="H17" s="6">
        <f t="shared" si="7"/>
        <v>8783892733</v>
      </c>
      <c r="I17" s="6">
        <f t="shared" si="7"/>
        <v>558893363</v>
      </c>
      <c r="J17" s="6">
        <f t="shared" si="7"/>
        <v>6496760280</v>
      </c>
      <c r="K17" s="7">
        <f t="shared" si="1"/>
        <v>73.962199647457822</v>
      </c>
      <c r="L17" s="6">
        <f>SUM(L18:L28)</f>
        <v>558893363</v>
      </c>
      <c r="M17" s="6">
        <f>SUM(M18:M28)</f>
        <v>6496760280</v>
      </c>
      <c r="N17" s="5">
        <f t="shared" si="2"/>
        <v>73.962199647457822</v>
      </c>
    </row>
    <row r="18" spans="2:14" ht="15.75" x14ac:dyDescent="0.25">
      <c r="B18" s="10" t="s">
        <v>82</v>
      </c>
      <c r="C18" s="39">
        <v>4544137000</v>
      </c>
      <c r="D18" s="39">
        <v>0</v>
      </c>
      <c r="E18" s="39">
        <v>0</v>
      </c>
      <c r="F18" s="39">
        <v>4544137000</v>
      </c>
      <c r="G18" s="39">
        <v>0</v>
      </c>
      <c r="H18" s="39">
        <v>4544137000</v>
      </c>
      <c r="I18" s="39">
        <v>371511800</v>
      </c>
      <c r="J18" s="39">
        <v>3781692883</v>
      </c>
      <c r="K18" s="40">
        <v>83.221400000000003</v>
      </c>
      <c r="L18" s="39">
        <v>371511800</v>
      </c>
      <c r="M18" s="39">
        <v>3781692883</v>
      </c>
      <c r="N18" s="41">
        <v>83.221400000000003</v>
      </c>
    </row>
    <row r="19" spans="2:14" ht="15.75" x14ac:dyDescent="0.25">
      <c r="B19" s="10" t="s">
        <v>81</v>
      </c>
      <c r="C19" s="39">
        <v>476781000</v>
      </c>
      <c r="D19" s="39">
        <v>0</v>
      </c>
      <c r="E19" s="39">
        <v>0</v>
      </c>
      <c r="F19" s="39">
        <v>476781000</v>
      </c>
      <c r="G19" s="39">
        <v>0</v>
      </c>
      <c r="H19" s="39">
        <v>476781000</v>
      </c>
      <c r="I19" s="39">
        <v>38483840</v>
      </c>
      <c r="J19" s="39">
        <v>376852333</v>
      </c>
      <c r="K19" s="40">
        <v>79.040999999999997</v>
      </c>
      <c r="L19" s="39">
        <v>38483840</v>
      </c>
      <c r="M19" s="39">
        <v>376852333</v>
      </c>
      <c r="N19" s="41">
        <v>79.040999999999997</v>
      </c>
    </row>
    <row r="20" spans="2:14" ht="15.75" x14ac:dyDescent="0.25">
      <c r="B20" s="10" t="s">
        <v>80</v>
      </c>
      <c r="C20" s="39">
        <v>240000000</v>
      </c>
      <c r="D20" s="39">
        <v>0</v>
      </c>
      <c r="E20" s="39">
        <v>0</v>
      </c>
      <c r="F20" s="39">
        <v>240000000</v>
      </c>
      <c r="G20" s="39">
        <v>0</v>
      </c>
      <c r="H20" s="39">
        <v>240000000</v>
      </c>
      <c r="I20" s="39">
        <v>15251344</v>
      </c>
      <c r="J20" s="39">
        <v>98990351</v>
      </c>
      <c r="K20" s="40">
        <v>41.246000000000002</v>
      </c>
      <c r="L20" s="39">
        <v>15251344</v>
      </c>
      <c r="M20" s="39">
        <v>98990351</v>
      </c>
      <c r="N20" s="41">
        <v>41.246000000000002</v>
      </c>
    </row>
    <row r="21" spans="2:14" ht="15.75" x14ac:dyDescent="0.25">
      <c r="B21" s="10" t="s">
        <v>79</v>
      </c>
      <c r="C21" s="39">
        <v>4985000</v>
      </c>
      <c r="D21" s="39">
        <v>0</v>
      </c>
      <c r="E21" s="39">
        <v>0</v>
      </c>
      <c r="F21" s="39">
        <v>4985000</v>
      </c>
      <c r="G21" s="39">
        <v>0</v>
      </c>
      <c r="H21" s="39">
        <v>4985000</v>
      </c>
      <c r="I21" s="39">
        <v>425816</v>
      </c>
      <c r="J21" s="39">
        <v>4013316</v>
      </c>
      <c r="K21" s="40">
        <v>80.507800000000003</v>
      </c>
      <c r="L21" s="39">
        <v>425816</v>
      </c>
      <c r="M21" s="39">
        <v>4013316</v>
      </c>
      <c r="N21" s="41">
        <v>80.507800000000003</v>
      </c>
    </row>
    <row r="22" spans="2:14" ht="15.75" x14ac:dyDescent="0.25">
      <c r="B22" s="10" t="s">
        <v>78</v>
      </c>
      <c r="C22" s="39">
        <v>3228000</v>
      </c>
      <c r="D22" s="39">
        <v>0</v>
      </c>
      <c r="E22" s="39">
        <v>0</v>
      </c>
      <c r="F22" s="39">
        <v>3228000</v>
      </c>
      <c r="G22" s="39">
        <v>0</v>
      </c>
      <c r="H22" s="39">
        <v>3228000</v>
      </c>
      <c r="I22" s="39">
        <v>318991</v>
      </c>
      <c r="J22" s="39">
        <v>2546494</v>
      </c>
      <c r="K22" s="40">
        <v>78.887699999999995</v>
      </c>
      <c r="L22" s="39">
        <v>318991</v>
      </c>
      <c r="M22" s="39">
        <v>2546494</v>
      </c>
      <c r="N22" s="41">
        <v>78.887699999999995</v>
      </c>
    </row>
    <row r="23" spans="2:14" ht="15.75" x14ac:dyDescent="0.25">
      <c r="B23" s="10" t="s">
        <v>77</v>
      </c>
      <c r="C23" s="39">
        <v>152527000</v>
      </c>
      <c r="D23" s="39">
        <v>0</v>
      </c>
      <c r="E23" s="39">
        <v>0</v>
      </c>
      <c r="F23" s="39">
        <v>152527000</v>
      </c>
      <c r="G23" s="39">
        <v>0</v>
      </c>
      <c r="H23" s="39">
        <v>152527000</v>
      </c>
      <c r="I23" s="39">
        <v>5325720</v>
      </c>
      <c r="J23" s="39">
        <v>124523101</v>
      </c>
      <c r="K23" s="40">
        <v>81.64</v>
      </c>
      <c r="L23" s="39">
        <v>5325720</v>
      </c>
      <c r="M23" s="39">
        <v>124523101</v>
      </c>
      <c r="N23" s="41">
        <v>81.64</v>
      </c>
    </row>
    <row r="24" spans="2:14" ht="15.75" x14ac:dyDescent="0.25">
      <c r="B24" s="10" t="s">
        <v>76</v>
      </c>
      <c r="C24" s="39">
        <v>661914000</v>
      </c>
      <c r="D24" s="39">
        <v>0</v>
      </c>
      <c r="E24" s="39">
        <v>-55021267</v>
      </c>
      <c r="F24" s="39">
        <v>606892733</v>
      </c>
      <c r="G24" s="39">
        <v>0</v>
      </c>
      <c r="H24" s="39">
        <v>606892733</v>
      </c>
      <c r="I24" s="39">
        <v>0</v>
      </c>
      <c r="J24" s="39">
        <v>18215665</v>
      </c>
      <c r="K24" s="40">
        <v>3.0015000000000001</v>
      </c>
      <c r="L24" s="39">
        <v>0</v>
      </c>
      <c r="M24" s="39">
        <v>18215665</v>
      </c>
      <c r="N24" s="41">
        <v>3.0015000000000001</v>
      </c>
    </row>
    <row r="25" spans="2:14" ht="15.75" x14ac:dyDescent="0.25">
      <c r="B25" s="10" t="s">
        <v>75</v>
      </c>
      <c r="C25" s="39">
        <v>317728000</v>
      </c>
      <c r="D25" s="39">
        <v>0</v>
      </c>
      <c r="E25" s="39">
        <v>0</v>
      </c>
      <c r="F25" s="39">
        <v>317728000</v>
      </c>
      <c r="G25" s="39">
        <v>0</v>
      </c>
      <c r="H25" s="39">
        <v>317728000</v>
      </c>
      <c r="I25" s="39">
        <v>5312322</v>
      </c>
      <c r="J25" s="39">
        <v>201480616</v>
      </c>
      <c r="K25" s="40">
        <v>63.4129</v>
      </c>
      <c r="L25" s="39">
        <v>5312322</v>
      </c>
      <c r="M25" s="39">
        <v>201480616</v>
      </c>
      <c r="N25" s="41">
        <v>63.4129</v>
      </c>
    </row>
    <row r="26" spans="2:14" ht="15.75" x14ac:dyDescent="0.25">
      <c r="B26" s="10" t="s">
        <v>74</v>
      </c>
      <c r="C26" s="39">
        <v>173769000</v>
      </c>
      <c r="D26" s="39">
        <v>0</v>
      </c>
      <c r="E26" s="39">
        <v>0</v>
      </c>
      <c r="F26" s="39">
        <v>173769000</v>
      </c>
      <c r="G26" s="39">
        <v>0</v>
      </c>
      <c r="H26" s="39">
        <v>173769000</v>
      </c>
      <c r="I26" s="39">
        <v>11211334</v>
      </c>
      <c r="J26" s="39">
        <v>106985763</v>
      </c>
      <c r="K26" s="40">
        <v>61.567799999999998</v>
      </c>
      <c r="L26" s="39">
        <v>11211334</v>
      </c>
      <c r="M26" s="39">
        <v>106985763</v>
      </c>
      <c r="N26" s="41">
        <v>61.567799999999998</v>
      </c>
    </row>
    <row r="27" spans="2:14" ht="15.75" x14ac:dyDescent="0.25">
      <c r="B27" s="10" t="s">
        <v>73</v>
      </c>
      <c r="C27" s="39">
        <v>1472230000</v>
      </c>
      <c r="D27" s="39">
        <v>0</v>
      </c>
      <c r="E27" s="39">
        <v>0</v>
      </c>
      <c r="F27" s="39">
        <v>1472230000</v>
      </c>
      <c r="G27" s="39">
        <v>0</v>
      </c>
      <c r="H27" s="39">
        <v>1472230000</v>
      </c>
      <c r="I27" s="39">
        <v>110938860</v>
      </c>
      <c r="J27" s="39">
        <v>1101408845</v>
      </c>
      <c r="K27" s="40">
        <v>74.812299999999993</v>
      </c>
      <c r="L27" s="39">
        <v>110938860</v>
      </c>
      <c r="M27" s="39">
        <v>1101408845</v>
      </c>
      <c r="N27" s="41">
        <v>74.812299999999993</v>
      </c>
    </row>
    <row r="28" spans="2:14" ht="15.75" x14ac:dyDescent="0.25">
      <c r="B28" s="10" t="s">
        <v>72</v>
      </c>
      <c r="C28" s="39">
        <v>791615000</v>
      </c>
      <c r="D28" s="39">
        <v>0</v>
      </c>
      <c r="E28" s="39">
        <v>0</v>
      </c>
      <c r="F28" s="39">
        <v>791615000</v>
      </c>
      <c r="G28" s="39">
        <v>0</v>
      </c>
      <c r="H28" s="39">
        <v>791615000</v>
      </c>
      <c r="I28" s="39">
        <v>113336</v>
      </c>
      <c r="J28" s="39">
        <v>680050913</v>
      </c>
      <c r="K28" s="40">
        <v>85.906800000000004</v>
      </c>
      <c r="L28" s="39">
        <v>113336</v>
      </c>
      <c r="M28" s="39">
        <v>680050913</v>
      </c>
      <c r="N28" s="41">
        <v>85.906800000000004</v>
      </c>
    </row>
    <row r="29" spans="2:14" ht="15.75" x14ac:dyDescent="0.25">
      <c r="B29" s="9" t="s">
        <v>71</v>
      </c>
      <c r="C29" s="6">
        <f t="shared" ref="C29:J29" si="8">SUM(C30:C39)</f>
        <v>3182538000</v>
      </c>
      <c r="D29" s="6">
        <f t="shared" si="8"/>
        <v>0</v>
      </c>
      <c r="E29" s="6">
        <f t="shared" si="8"/>
        <v>-17000000</v>
      </c>
      <c r="F29" s="6">
        <f t="shared" si="8"/>
        <v>3165538000</v>
      </c>
      <c r="G29" s="6">
        <f t="shared" si="8"/>
        <v>0</v>
      </c>
      <c r="H29" s="6">
        <f t="shared" si="8"/>
        <v>3165538000</v>
      </c>
      <c r="I29" s="6">
        <f t="shared" si="8"/>
        <v>170454659</v>
      </c>
      <c r="J29" s="6">
        <f t="shared" si="8"/>
        <v>1789807504</v>
      </c>
      <c r="K29" s="7">
        <f>+J29/H29*100</f>
        <v>56.540389153439321</v>
      </c>
      <c r="L29" s="6">
        <f>SUM(L30:L39)</f>
        <v>170454659</v>
      </c>
      <c r="M29" s="6">
        <f>SUM(M30:M39)</f>
        <v>1789807504</v>
      </c>
      <c r="N29" s="5">
        <f>+M29/H29*100</f>
        <v>56.540389153439321</v>
      </c>
    </row>
    <row r="30" spans="2:14" ht="15.75" x14ac:dyDescent="0.25">
      <c r="B30" s="10" t="s">
        <v>70</v>
      </c>
      <c r="C30" s="39">
        <v>621003000</v>
      </c>
      <c r="D30" s="39">
        <v>0</v>
      </c>
      <c r="E30" s="39">
        <v>0</v>
      </c>
      <c r="F30" s="39">
        <v>621003000</v>
      </c>
      <c r="G30" s="39">
        <v>0</v>
      </c>
      <c r="H30" s="39">
        <v>621003000</v>
      </c>
      <c r="I30" s="39">
        <v>43879950</v>
      </c>
      <c r="J30" s="39">
        <v>429248625</v>
      </c>
      <c r="K30" s="40">
        <v>69.121799999999993</v>
      </c>
      <c r="L30" s="39">
        <v>43879950</v>
      </c>
      <c r="M30" s="39">
        <v>429248625</v>
      </c>
      <c r="N30" s="41">
        <v>69.121799999999993</v>
      </c>
    </row>
    <row r="31" spans="2:14" ht="15.75" x14ac:dyDescent="0.25">
      <c r="B31" s="10" t="s">
        <v>69</v>
      </c>
      <c r="C31" s="39">
        <v>268391000</v>
      </c>
      <c r="D31" s="39">
        <v>0</v>
      </c>
      <c r="E31" s="39">
        <v>0</v>
      </c>
      <c r="F31" s="39">
        <v>268391000</v>
      </c>
      <c r="G31" s="39">
        <v>0</v>
      </c>
      <c r="H31" s="39">
        <v>268391000</v>
      </c>
      <c r="I31" s="39">
        <v>24134025</v>
      </c>
      <c r="J31" s="39">
        <v>247113225</v>
      </c>
      <c r="K31" s="40">
        <v>92.072100000000006</v>
      </c>
      <c r="L31" s="39">
        <v>24134025</v>
      </c>
      <c r="M31" s="39">
        <v>247113225</v>
      </c>
      <c r="N31" s="41">
        <v>92.072100000000006</v>
      </c>
    </row>
    <row r="32" spans="2:14" ht="15.75" x14ac:dyDescent="0.25">
      <c r="B32" s="10" t="s">
        <v>68</v>
      </c>
      <c r="C32" s="39">
        <v>22234000</v>
      </c>
      <c r="D32" s="39">
        <v>0</v>
      </c>
      <c r="E32" s="39">
        <v>0</v>
      </c>
      <c r="F32" s="39">
        <v>22234000</v>
      </c>
      <c r="G32" s="39">
        <v>0</v>
      </c>
      <c r="H32" s="39">
        <v>22234000</v>
      </c>
      <c r="I32" s="39">
        <v>1613096</v>
      </c>
      <c r="J32" s="39">
        <v>17136056</v>
      </c>
      <c r="K32" s="40">
        <v>77.071399999999997</v>
      </c>
      <c r="L32" s="39">
        <v>1613096</v>
      </c>
      <c r="M32" s="39">
        <v>17136056</v>
      </c>
      <c r="N32" s="41">
        <v>77.071399999999997</v>
      </c>
    </row>
    <row r="33" spans="2:14" ht="15.75" x14ac:dyDescent="0.25">
      <c r="B33" s="10" t="s">
        <v>67</v>
      </c>
      <c r="C33" s="39">
        <v>607744000</v>
      </c>
      <c r="D33" s="39">
        <v>0</v>
      </c>
      <c r="E33" s="39">
        <v>0</v>
      </c>
      <c r="F33" s="39">
        <v>607744000</v>
      </c>
      <c r="G33" s="39">
        <v>0</v>
      </c>
      <c r="H33" s="39">
        <v>607744000</v>
      </c>
      <c r="I33" s="39">
        <v>46517606</v>
      </c>
      <c r="J33" s="39">
        <v>462094320</v>
      </c>
      <c r="K33" s="40">
        <v>76.034400000000005</v>
      </c>
      <c r="L33" s="39">
        <v>46517606</v>
      </c>
      <c r="M33" s="39">
        <v>462094320</v>
      </c>
      <c r="N33" s="41">
        <v>76.034400000000005</v>
      </c>
    </row>
    <row r="34" spans="2:14" ht="15.75" x14ac:dyDescent="0.25">
      <c r="B34" s="10" t="s">
        <v>66</v>
      </c>
      <c r="C34" s="39">
        <v>690669000</v>
      </c>
      <c r="D34" s="39">
        <v>0</v>
      </c>
      <c r="E34" s="39">
        <v>-17000000</v>
      </c>
      <c r="F34" s="39">
        <v>673669000</v>
      </c>
      <c r="G34" s="39">
        <v>0</v>
      </c>
      <c r="H34" s="39">
        <v>673669000</v>
      </c>
      <c r="I34" s="39">
        <v>662282</v>
      </c>
      <c r="J34" s="39">
        <v>20226583</v>
      </c>
      <c r="K34" s="40">
        <v>3.0024999999999999</v>
      </c>
      <c r="L34" s="39">
        <v>662282</v>
      </c>
      <c r="M34" s="39">
        <v>20226583</v>
      </c>
      <c r="N34" s="41">
        <v>3.0024999999999999</v>
      </c>
    </row>
    <row r="35" spans="2:14" ht="15.75" x14ac:dyDescent="0.25">
      <c r="B35" s="10" t="s">
        <v>65</v>
      </c>
      <c r="C35" s="39">
        <v>166620000</v>
      </c>
      <c r="D35" s="39">
        <v>0</v>
      </c>
      <c r="E35" s="39">
        <v>0</v>
      </c>
      <c r="F35" s="39">
        <v>166620000</v>
      </c>
      <c r="G35" s="39">
        <v>0</v>
      </c>
      <c r="H35" s="39">
        <v>166620000</v>
      </c>
      <c r="I35" s="39">
        <v>0</v>
      </c>
      <c r="J35" s="39">
        <v>10781095</v>
      </c>
      <c r="K35" s="40">
        <v>6.4705000000000004</v>
      </c>
      <c r="L35" s="39">
        <v>0</v>
      </c>
      <c r="M35" s="39">
        <v>10781095</v>
      </c>
      <c r="N35" s="41">
        <v>6.4705000000000004</v>
      </c>
    </row>
    <row r="36" spans="2:14" ht="15.75" x14ac:dyDescent="0.25">
      <c r="B36" s="10" t="s">
        <v>64</v>
      </c>
      <c r="C36" s="39">
        <v>340970000</v>
      </c>
      <c r="D36" s="39">
        <v>0</v>
      </c>
      <c r="E36" s="39">
        <v>0</v>
      </c>
      <c r="F36" s="39">
        <v>340970000</v>
      </c>
      <c r="G36" s="39">
        <v>0</v>
      </c>
      <c r="H36" s="39">
        <v>340970000</v>
      </c>
      <c r="I36" s="39">
        <v>22604000</v>
      </c>
      <c r="J36" s="39">
        <v>255708500</v>
      </c>
      <c r="K36" s="40">
        <v>74.994399999999999</v>
      </c>
      <c r="L36" s="39">
        <v>22604000</v>
      </c>
      <c r="M36" s="39">
        <v>255708500</v>
      </c>
      <c r="N36" s="41">
        <v>74.994399999999999</v>
      </c>
    </row>
    <row r="37" spans="2:14" ht="15.75" x14ac:dyDescent="0.25">
      <c r="B37" s="10" t="s">
        <v>63</v>
      </c>
      <c r="C37" s="39">
        <v>38687000</v>
      </c>
      <c r="D37" s="39">
        <v>0</v>
      </c>
      <c r="E37" s="39">
        <v>0</v>
      </c>
      <c r="F37" s="39">
        <v>38687000</v>
      </c>
      <c r="G37" s="39">
        <v>0</v>
      </c>
      <c r="H37" s="39">
        <v>38687000</v>
      </c>
      <c r="I37" s="39">
        <v>2784400</v>
      </c>
      <c r="J37" s="39">
        <v>27816900</v>
      </c>
      <c r="K37" s="40">
        <v>71.9024</v>
      </c>
      <c r="L37" s="39">
        <v>2784400</v>
      </c>
      <c r="M37" s="39">
        <v>27816900</v>
      </c>
      <c r="N37" s="41">
        <v>71.9024</v>
      </c>
    </row>
    <row r="38" spans="2:14" ht="15.75" x14ac:dyDescent="0.25">
      <c r="B38" s="10" t="s">
        <v>62</v>
      </c>
      <c r="C38" s="39">
        <v>255733000</v>
      </c>
      <c r="D38" s="39">
        <v>0</v>
      </c>
      <c r="E38" s="39">
        <v>0</v>
      </c>
      <c r="F38" s="39">
        <v>255733000</v>
      </c>
      <c r="G38" s="39">
        <v>0</v>
      </c>
      <c r="H38" s="39">
        <v>255733000</v>
      </c>
      <c r="I38" s="39">
        <v>16954700</v>
      </c>
      <c r="J38" s="39">
        <v>191799100</v>
      </c>
      <c r="K38" s="40">
        <v>74.999700000000004</v>
      </c>
      <c r="L38" s="39">
        <v>16954700</v>
      </c>
      <c r="M38" s="39">
        <v>191799100</v>
      </c>
      <c r="N38" s="41">
        <v>74.999700000000004</v>
      </c>
    </row>
    <row r="39" spans="2:14" ht="15.75" x14ac:dyDescent="0.25">
      <c r="B39" s="10" t="s">
        <v>61</v>
      </c>
      <c r="C39" s="39">
        <v>170487000</v>
      </c>
      <c r="D39" s="39">
        <v>0</v>
      </c>
      <c r="E39" s="39">
        <v>0</v>
      </c>
      <c r="F39" s="39">
        <v>170487000</v>
      </c>
      <c r="G39" s="39">
        <v>0</v>
      </c>
      <c r="H39" s="39">
        <v>170487000</v>
      </c>
      <c r="I39" s="39">
        <v>11304600</v>
      </c>
      <c r="J39" s="39">
        <v>127883100</v>
      </c>
      <c r="K39" s="40">
        <v>75.010499999999993</v>
      </c>
      <c r="L39" s="39">
        <v>11304600</v>
      </c>
      <c r="M39" s="39">
        <v>127883100</v>
      </c>
      <c r="N39" s="41">
        <v>75.010499999999993</v>
      </c>
    </row>
    <row r="40" spans="2:14" ht="15.75" x14ac:dyDescent="0.25">
      <c r="B40" s="8" t="s">
        <v>60</v>
      </c>
      <c r="C40" s="6">
        <f t="shared" ref="C40:J40" si="9">+C41+C42</f>
        <v>25254000</v>
      </c>
      <c r="D40" s="6">
        <f t="shared" si="9"/>
        <v>0</v>
      </c>
      <c r="E40" s="6">
        <f t="shared" si="9"/>
        <v>55021267</v>
      </c>
      <c r="F40" s="6">
        <f t="shared" si="9"/>
        <v>80275267</v>
      </c>
      <c r="G40" s="6">
        <f t="shared" si="9"/>
        <v>0</v>
      </c>
      <c r="H40" s="6">
        <f t="shared" si="9"/>
        <v>80275267</v>
      </c>
      <c r="I40" s="6">
        <f t="shared" si="9"/>
        <v>592290</v>
      </c>
      <c r="J40" s="6">
        <f t="shared" si="9"/>
        <v>65000571</v>
      </c>
      <c r="K40" s="7">
        <f>+J40/H40*100</f>
        <v>80.972101905310396</v>
      </c>
      <c r="L40" s="6">
        <f>+L41+L42</f>
        <v>592290</v>
      </c>
      <c r="M40" s="6">
        <f>+M41+M42</f>
        <v>65000571</v>
      </c>
      <c r="N40" s="5">
        <f>+M40/H40*100</f>
        <v>80.972101905310396</v>
      </c>
    </row>
    <row r="41" spans="2:14" ht="15.75" x14ac:dyDescent="0.25">
      <c r="B41" s="10" t="s">
        <v>59</v>
      </c>
      <c r="C41" s="39">
        <v>0</v>
      </c>
      <c r="D41" s="39">
        <v>0</v>
      </c>
      <c r="E41" s="39">
        <v>55021267</v>
      </c>
      <c r="F41" s="39">
        <v>55021267</v>
      </c>
      <c r="G41" s="39">
        <v>0</v>
      </c>
      <c r="H41" s="39">
        <v>55021267</v>
      </c>
      <c r="I41" s="39">
        <v>0</v>
      </c>
      <c r="J41" s="39">
        <v>48962627</v>
      </c>
      <c r="K41" s="40">
        <v>88.988500000000002</v>
      </c>
      <c r="L41" s="39">
        <v>0</v>
      </c>
      <c r="M41" s="39">
        <v>48962627</v>
      </c>
      <c r="N41" s="41">
        <v>88.988500000000002</v>
      </c>
    </row>
    <row r="42" spans="2:14" ht="15.75" x14ac:dyDescent="0.25">
      <c r="B42" s="10" t="s">
        <v>58</v>
      </c>
      <c r="C42" s="39">
        <v>25254000</v>
      </c>
      <c r="D42" s="39">
        <v>0</v>
      </c>
      <c r="E42" s="39">
        <v>0</v>
      </c>
      <c r="F42" s="39">
        <v>25254000</v>
      </c>
      <c r="G42" s="39">
        <v>0</v>
      </c>
      <c r="H42" s="39">
        <v>25254000</v>
      </c>
      <c r="I42" s="39">
        <v>592290</v>
      </c>
      <c r="J42" s="39">
        <v>16037944</v>
      </c>
      <c r="K42" s="40">
        <v>63.506500000000003</v>
      </c>
      <c r="L42" s="39">
        <v>592290</v>
      </c>
      <c r="M42" s="39">
        <v>16037944</v>
      </c>
      <c r="N42" s="41">
        <v>63.506500000000003</v>
      </c>
    </row>
    <row r="43" spans="2:14" ht="15.75" x14ac:dyDescent="0.25">
      <c r="B43" s="9" t="s">
        <v>57</v>
      </c>
      <c r="C43" s="6">
        <f t="shared" ref="C43:J43" si="10">SUM(C44:C81)</f>
        <v>4583751000</v>
      </c>
      <c r="D43" s="6">
        <f t="shared" si="10"/>
        <v>0</v>
      </c>
      <c r="E43" s="6">
        <f t="shared" si="10"/>
        <v>0</v>
      </c>
      <c r="F43" s="6">
        <f t="shared" si="10"/>
        <v>4583751000</v>
      </c>
      <c r="G43" s="6">
        <f t="shared" si="10"/>
        <v>0</v>
      </c>
      <c r="H43" s="6">
        <f t="shared" si="10"/>
        <v>4583751000</v>
      </c>
      <c r="I43" s="6">
        <f t="shared" si="10"/>
        <v>937141328</v>
      </c>
      <c r="J43" s="6">
        <f t="shared" si="10"/>
        <v>3860942435</v>
      </c>
      <c r="K43" s="7">
        <f>+J43/H43*100</f>
        <v>84.231068288831565</v>
      </c>
      <c r="L43" s="6">
        <f>SUM(L44:L81)</f>
        <v>393201299</v>
      </c>
      <c r="M43" s="6">
        <f>SUM(M44:M81)</f>
        <v>1767750302</v>
      </c>
      <c r="N43" s="5">
        <f>+M43/H43*100</f>
        <v>38.5655831217708</v>
      </c>
    </row>
    <row r="44" spans="2:14" ht="15.75" x14ac:dyDescent="0.25">
      <c r="B44" s="10" t="s">
        <v>56</v>
      </c>
      <c r="C44" s="39">
        <v>2974000</v>
      </c>
      <c r="D44" s="39">
        <v>0</v>
      </c>
      <c r="E44" s="39">
        <v>0</v>
      </c>
      <c r="F44" s="39">
        <v>2974000</v>
      </c>
      <c r="G44" s="39">
        <v>0</v>
      </c>
      <c r="H44" s="39">
        <v>2974000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41">
        <v>0</v>
      </c>
    </row>
    <row r="45" spans="2:14" ht="15.75" x14ac:dyDescent="0.25">
      <c r="B45" s="10" t="s">
        <v>55</v>
      </c>
      <c r="C45" s="39">
        <v>8401000</v>
      </c>
      <c r="D45" s="39">
        <v>0</v>
      </c>
      <c r="E45" s="39">
        <v>0</v>
      </c>
      <c r="F45" s="39">
        <v>8401000</v>
      </c>
      <c r="G45" s="39">
        <v>0</v>
      </c>
      <c r="H45" s="39">
        <v>8401000</v>
      </c>
      <c r="I45" s="39">
        <v>0</v>
      </c>
      <c r="J45" s="39">
        <v>8401000</v>
      </c>
      <c r="K45" s="40">
        <v>100</v>
      </c>
      <c r="L45" s="39">
        <v>0</v>
      </c>
      <c r="M45" s="39">
        <v>5963360</v>
      </c>
      <c r="N45" s="41">
        <v>70.983900000000006</v>
      </c>
    </row>
    <row r="46" spans="2:14" ht="15.75" x14ac:dyDescent="0.25">
      <c r="B46" s="10" t="s">
        <v>54</v>
      </c>
      <c r="C46" s="39">
        <v>3183000</v>
      </c>
      <c r="D46" s="39">
        <v>0</v>
      </c>
      <c r="E46" s="39">
        <v>0</v>
      </c>
      <c r="F46" s="39">
        <v>3183000</v>
      </c>
      <c r="G46" s="39">
        <v>0</v>
      </c>
      <c r="H46" s="39">
        <v>3183000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41">
        <v>0</v>
      </c>
    </row>
    <row r="47" spans="2:14" ht="15.75" x14ac:dyDescent="0.25">
      <c r="B47" s="10" t="s">
        <v>53</v>
      </c>
      <c r="C47" s="39">
        <v>536000</v>
      </c>
      <c r="D47" s="39">
        <v>0</v>
      </c>
      <c r="E47" s="39">
        <v>0</v>
      </c>
      <c r="F47" s="39">
        <v>536000</v>
      </c>
      <c r="G47" s="39">
        <v>0</v>
      </c>
      <c r="H47" s="39">
        <v>536000</v>
      </c>
      <c r="I47" s="39">
        <v>0</v>
      </c>
      <c r="J47" s="39">
        <v>0</v>
      </c>
      <c r="K47" s="40">
        <v>0</v>
      </c>
      <c r="L47" s="39">
        <v>0</v>
      </c>
      <c r="M47" s="39">
        <v>0</v>
      </c>
      <c r="N47" s="41">
        <v>0</v>
      </c>
    </row>
    <row r="48" spans="2:14" ht="15.75" x14ac:dyDescent="0.25">
      <c r="B48" s="10" t="s">
        <v>52</v>
      </c>
      <c r="C48" s="39">
        <v>14859000</v>
      </c>
      <c r="D48" s="39">
        <v>0</v>
      </c>
      <c r="E48" s="39">
        <v>0</v>
      </c>
      <c r="F48" s="39">
        <v>14859000</v>
      </c>
      <c r="G48" s="39">
        <v>0</v>
      </c>
      <c r="H48" s="39">
        <v>14859000</v>
      </c>
      <c r="I48" s="39">
        <v>0</v>
      </c>
      <c r="J48" s="39">
        <v>0</v>
      </c>
      <c r="K48" s="40">
        <v>0</v>
      </c>
      <c r="L48" s="39">
        <v>0</v>
      </c>
      <c r="M48" s="39">
        <v>0</v>
      </c>
      <c r="N48" s="41">
        <v>0</v>
      </c>
    </row>
    <row r="49" spans="2:14" ht="15.75" x14ac:dyDescent="0.25">
      <c r="B49" s="10" t="s">
        <v>51</v>
      </c>
      <c r="C49" s="39">
        <v>55620000</v>
      </c>
      <c r="D49" s="39">
        <v>0</v>
      </c>
      <c r="E49" s="39">
        <v>0</v>
      </c>
      <c r="F49" s="39">
        <v>55620000</v>
      </c>
      <c r="G49" s="39">
        <v>0</v>
      </c>
      <c r="H49" s="39">
        <v>55620000</v>
      </c>
      <c r="I49" s="39">
        <v>0</v>
      </c>
      <c r="J49" s="39">
        <v>35000000</v>
      </c>
      <c r="K49" s="40">
        <v>62.927</v>
      </c>
      <c r="L49" s="39">
        <v>2671650</v>
      </c>
      <c r="M49" s="39">
        <v>2671650</v>
      </c>
      <c r="N49" s="41">
        <v>4.8033999999999999</v>
      </c>
    </row>
    <row r="50" spans="2:14" ht="15.75" x14ac:dyDescent="0.25">
      <c r="B50" s="10" t="s">
        <v>50</v>
      </c>
      <c r="C50" s="39">
        <v>5909000</v>
      </c>
      <c r="D50" s="39">
        <v>0</v>
      </c>
      <c r="E50" s="39">
        <v>0</v>
      </c>
      <c r="F50" s="39">
        <v>5909000</v>
      </c>
      <c r="G50" s="39">
        <v>0</v>
      </c>
      <c r="H50" s="39">
        <v>5909000</v>
      </c>
      <c r="I50" s="39">
        <v>0</v>
      </c>
      <c r="J50" s="39">
        <v>5909000</v>
      </c>
      <c r="K50" s="40">
        <v>100</v>
      </c>
      <c r="L50" s="39">
        <v>0</v>
      </c>
      <c r="M50" s="39">
        <v>0</v>
      </c>
      <c r="N50" s="41">
        <v>0</v>
      </c>
    </row>
    <row r="51" spans="2:14" ht="15.75" x14ac:dyDescent="0.25">
      <c r="B51" s="10" t="s">
        <v>49</v>
      </c>
      <c r="C51" s="39">
        <v>4526000</v>
      </c>
      <c r="D51" s="39">
        <v>0</v>
      </c>
      <c r="E51" s="39">
        <v>0</v>
      </c>
      <c r="F51" s="39">
        <v>4526000</v>
      </c>
      <c r="G51" s="39">
        <v>0</v>
      </c>
      <c r="H51" s="39">
        <v>4526000</v>
      </c>
      <c r="I51" s="39">
        <v>0</v>
      </c>
      <c r="J51" s="39">
        <v>0</v>
      </c>
      <c r="K51" s="40">
        <v>0</v>
      </c>
      <c r="L51" s="39">
        <v>0</v>
      </c>
      <c r="M51" s="39">
        <v>0</v>
      </c>
      <c r="N51" s="41">
        <v>0</v>
      </c>
    </row>
    <row r="52" spans="2:14" ht="15.75" x14ac:dyDescent="0.25">
      <c r="B52" s="10" t="s">
        <v>48</v>
      </c>
      <c r="C52" s="39">
        <v>1344000</v>
      </c>
      <c r="D52" s="39">
        <v>0</v>
      </c>
      <c r="E52" s="39">
        <v>0</v>
      </c>
      <c r="F52" s="39">
        <v>1344000</v>
      </c>
      <c r="G52" s="39">
        <v>0</v>
      </c>
      <c r="H52" s="39">
        <v>1344000</v>
      </c>
      <c r="I52" s="39">
        <v>0</v>
      </c>
      <c r="J52" s="39">
        <v>0</v>
      </c>
      <c r="K52" s="40">
        <v>0</v>
      </c>
      <c r="L52" s="39">
        <v>0</v>
      </c>
      <c r="M52" s="39">
        <v>0</v>
      </c>
      <c r="N52" s="41">
        <v>0</v>
      </c>
    </row>
    <row r="53" spans="2:14" ht="15.75" x14ac:dyDescent="0.25">
      <c r="B53" s="10" t="s">
        <v>47</v>
      </c>
      <c r="C53" s="39">
        <v>418000</v>
      </c>
      <c r="D53" s="39">
        <v>0</v>
      </c>
      <c r="E53" s="39">
        <v>0</v>
      </c>
      <c r="F53" s="39">
        <v>418000</v>
      </c>
      <c r="G53" s="39">
        <v>0</v>
      </c>
      <c r="H53" s="39">
        <v>418000</v>
      </c>
      <c r="I53" s="39">
        <v>0</v>
      </c>
      <c r="J53" s="39">
        <v>418000</v>
      </c>
      <c r="K53" s="40">
        <v>100</v>
      </c>
      <c r="L53" s="39">
        <v>0</v>
      </c>
      <c r="M53" s="39">
        <v>0</v>
      </c>
      <c r="N53" s="41">
        <v>0</v>
      </c>
    </row>
    <row r="54" spans="2:14" ht="15.75" x14ac:dyDescent="0.25">
      <c r="B54" s="10" t="s">
        <v>46</v>
      </c>
      <c r="C54" s="39">
        <v>9467000</v>
      </c>
      <c r="D54" s="39">
        <v>0</v>
      </c>
      <c r="E54" s="39">
        <v>0</v>
      </c>
      <c r="F54" s="39">
        <v>9467000</v>
      </c>
      <c r="G54" s="39">
        <v>0</v>
      </c>
      <c r="H54" s="39">
        <v>9467000</v>
      </c>
      <c r="I54" s="39">
        <v>0</v>
      </c>
      <c r="J54" s="39">
        <v>9467000</v>
      </c>
      <c r="K54" s="40">
        <v>100</v>
      </c>
      <c r="L54" s="39">
        <v>3071635</v>
      </c>
      <c r="M54" s="39">
        <v>8333783</v>
      </c>
      <c r="N54" s="41">
        <v>88.029799999999994</v>
      </c>
    </row>
    <row r="55" spans="2:14" ht="15.75" x14ac:dyDescent="0.25">
      <c r="B55" s="10" t="s">
        <v>45</v>
      </c>
      <c r="C55" s="39">
        <v>74160000</v>
      </c>
      <c r="D55" s="39">
        <v>0</v>
      </c>
      <c r="E55" s="39">
        <v>0</v>
      </c>
      <c r="F55" s="39">
        <v>74160000</v>
      </c>
      <c r="G55" s="39">
        <v>0</v>
      </c>
      <c r="H55" s="39">
        <v>74160000</v>
      </c>
      <c r="I55" s="39">
        <v>0</v>
      </c>
      <c r="J55" s="39">
        <v>55620000</v>
      </c>
      <c r="K55" s="40">
        <v>75</v>
      </c>
      <c r="L55" s="39">
        <v>4231354</v>
      </c>
      <c r="M55" s="39">
        <v>11854894</v>
      </c>
      <c r="N55" s="41">
        <v>15.9856</v>
      </c>
    </row>
    <row r="56" spans="2:14" ht="15.75" x14ac:dyDescent="0.25">
      <c r="B56" s="10" t="s">
        <v>44</v>
      </c>
      <c r="C56" s="39">
        <v>33141000</v>
      </c>
      <c r="D56" s="39">
        <v>0</v>
      </c>
      <c r="E56" s="39">
        <v>0</v>
      </c>
      <c r="F56" s="39">
        <v>33141000</v>
      </c>
      <c r="G56" s="39">
        <v>0</v>
      </c>
      <c r="H56" s="39">
        <v>33141000</v>
      </c>
      <c r="I56" s="39">
        <v>0</v>
      </c>
      <c r="J56" s="39">
        <v>0</v>
      </c>
      <c r="K56" s="40">
        <v>0</v>
      </c>
      <c r="L56" s="39">
        <v>0</v>
      </c>
      <c r="M56" s="39">
        <v>0</v>
      </c>
      <c r="N56" s="41">
        <v>0</v>
      </c>
    </row>
    <row r="57" spans="2:14" ht="15.75" x14ac:dyDescent="0.25">
      <c r="B57" s="10" t="s">
        <v>43</v>
      </c>
      <c r="C57" s="39">
        <v>43676000</v>
      </c>
      <c r="D57" s="39">
        <v>0</v>
      </c>
      <c r="E57" s="39">
        <v>0</v>
      </c>
      <c r="F57" s="39">
        <v>43676000</v>
      </c>
      <c r="G57" s="39">
        <v>0</v>
      </c>
      <c r="H57" s="39">
        <v>43676000</v>
      </c>
      <c r="I57" s="39">
        <v>0</v>
      </c>
      <c r="J57" s="39">
        <v>0</v>
      </c>
      <c r="K57" s="40">
        <v>0</v>
      </c>
      <c r="L57" s="39">
        <v>0</v>
      </c>
      <c r="M57" s="39">
        <v>0</v>
      </c>
      <c r="N57" s="41">
        <v>0</v>
      </c>
    </row>
    <row r="58" spans="2:14" ht="15.75" x14ac:dyDescent="0.25">
      <c r="B58" s="10" t="s">
        <v>42</v>
      </c>
      <c r="C58" s="39">
        <v>20339000</v>
      </c>
      <c r="D58" s="39">
        <v>0</v>
      </c>
      <c r="E58" s="39">
        <v>0</v>
      </c>
      <c r="F58" s="39">
        <v>20339000</v>
      </c>
      <c r="G58" s="39">
        <v>0</v>
      </c>
      <c r="H58" s="39">
        <v>20339000</v>
      </c>
      <c r="I58" s="39">
        <v>0</v>
      </c>
      <c r="J58" s="39">
        <v>0</v>
      </c>
      <c r="K58" s="40">
        <v>0</v>
      </c>
      <c r="L58" s="39">
        <v>0</v>
      </c>
      <c r="M58" s="39">
        <v>0</v>
      </c>
      <c r="N58" s="41">
        <v>0</v>
      </c>
    </row>
    <row r="59" spans="2:14" ht="15.75" x14ac:dyDescent="0.25">
      <c r="B59" s="10" t="s">
        <v>41</v>
      </c>
      <c r="C59" s="39">
        <v>6251000</v>
      </c>
      <c r="D59" s="39">
        <v>0</v>
      </c>
      <c r="E59" s="39">
        <v>0</v>
      </c>
      <c r="F59" s="39">
        <v>6251000</v>
      </c>
      <c r="G59" s="39">
        <v>0</v>
      </c>
      <c r="H59" s="39">
        <v>6251000</v>
      </c>
      <c r="I59" s="39">
        <v>0</v>
      </c>
      <c r="J59" s="39">
        <v>0</v>
      </c>
      <c r="K59" s="40">
        <v>0</v>
      </c>
      <c r="L59" s="39">
        <v>0</v>
      </c>
      <c r="M59" s="39">
        <v>0</v>
      </c>
      <c r="N59" s="41">
        <v>0</v>
      </c>
    </row>
    <row r="60" spans="2:14" ht="15.75" x14ac:dyDescent="0.25">
      <c r="B60" s="10" t="s">
        <v>40</v>
      </c>
      <c r="C60" s="39">
        <v>350000</v>
      </c>
      <c r="D60" s="39">
        <v>0</v>
      </c>
      <c r="E60" s="39">
        <v>0</v>
      </c>
      <c r="F60" s="39">
        <v>350000</v>
      </c>
      <c r="G60" s="39">
        <v>0</v>
      </c>
      <c r="H60" s="39">
        <v>350000</v>
      </c>
      <c r="I60" s="39">
        <v>13246</v>
      </c>
      <c r="J60" s="39">
        <v>213336</v>
      </c>
      <c r="K60" s="40">
        <v>60.953099999999999</v>
      </c>
      <c r="L60" s="39">
        <v>13246</v>
      </c>
      <c r="M60" s="39">
        <v>213336</v>
      </c>
      <c r="N60" s="41">
        <v>60.953099999999999</v>
      </c>
    </row>
    <row r="61" spans="2:14" ht="15.75" x14ac:dyDescent="0.25">
      <c r="B61" s="10" t="s">
        <v>39</v>
      </c>
      <c r="C61" s="39">
        <v>3743000</v>
      </c>
      <c r="D61" s="39">
        <v>0</v>
      </c>
      <c r="E61" s="39">
        <v>0</v>
      </c>
      <c r="F61" s="39">
        <v>3743000</v>
      </c>
      <c r="G61" s="39">
        <v>0</v>
      </c>
      <c r="H61" s="39">
        <v>3743000</v>
      </c>
      <c r="I61" s="39">
        <v>0</v>
      </c>
      <c r="J61" s="39">
        <v>0</v>
      </c>
      <c r="K61" s="40">
        <v>0</v>
      </c>
      <c r="L61" s="39">
        <v>0</v>
      </c>
      <c r="M61" s="39">
        <v>0</v>
      </c>
      <c r="N61" s="41">
        <v>0</v>
      </c>
    </row>
    <row r="62" spans="2:14" ht="15.75" x14ac:dyDescent="0.25">
      <c r="B62" s="10" t="s">
        <v>38</v>
      </c>
      <c r="C62" s="39">
        <v>1448968000</v>
      </c>
      <c r="D62" s="39">
        <v>-44718000</v>
      </c>
      <c r="E62" s="39">
        <v>-1352718000</v>
      </c>
      <c r="F62" s="39">
        <v>96250000</v>
      </c>
      <c r="G62" s="39">
        <v>0</v>
      </c>
      <c r="H62" s="39">
        <v>96250000</v>
      </c>
      <c r="I62" s="39">
        <v>0</v>
      </c>
      <c r="J62" s="39">
        <v>96250000</v>
      </c>
      <c r="K62" s="40">
        <v>100</v>
      </c>
      <c r="L62" s="39">
        <v>17500000</v>
      </c>
      <c r="M62" s="39">
        <v>32666667</v>
      </c>
      <c r="N62" s="41">
        <v>33.939399999999999</v>
      </c>
    </row>
    <row r="63" spans="2:14" ht="15.75" x14ac:dyDescent="0.25">
      <c r="B63" s="10" t="s">
        <v>37</v>
      </c>
      <c r="C63" s="39">
        <v>629857000</v>
      </c>
      <c r="D63" s="39">
        <v>0</v>
      </c>
      <c r="E63" s="39">
        <v>68600000</v>
      </c>
      <c r="F63" s="39">
        <v>698457000</v>
      </c>
      <c r="G63" s="39">
        <v>0</v>
      </c>
      <c r="H63" s="39">
        <v>698457000</v>
      </c>
      <c r="I63" s="39">
        <v>24206980</v>
      </c>
      <c r="J63" s="39">
        <v>627202590</v>
      </c>
      <c r="K63" s="40">
        <v>89.798299999999998</v>
      </c>
      <c r="L63" s="39">
        <v>96185941</v>
      </c>
      <c r="M63" s="39">
        <v>592285609</v>
      </c>
      <c r="N63" s="41">
        <v>84.799199999999999</v>
      </c>
    </row>
    <row r="64" spans="2:14" ht="15.75" x14ac:dyDescent="0.25">
      <c r="B64" s="10" t="s">
        <v>36</v>
      </c>
      <c r="C64" s="39">
        <v>113712000</v>
      </c>
      <c r="D64" s="39">
        <v>5330456</v>
      </c>
      <c r="E64" s="39">
        <v>5330456</v>
      </c>
      <c r="F64" s="39">
        <v>119042456</v>
      </c>
      <c r="G64" s="39">
        <v>0</v>
      </c>
      <c r="H64" s="39">
        <v>119042456</v>
      </c>
      <c r="I64" s="39">
        <v>12138000</v>
      </c>
      <c r="J64" s="39">
        <v>37262810</v>
      </c>
      <c r="K64" s="40">
        <v>31.302099999999999</v>
      </c>
      <c r="L64" s="39">
        <v>7139674</v>
      </c>
      <c r="M64" s="39">
        <v>19094840</v>
      </c>
      <c r="N64" s="41">
        <v>16.040400000000002</v>
      </c>
    </row>
    <row r="65" spans="2:14" ht="15.75" x14ac:dyDescent="0.25">
      <c r="B65" s="10" t="s">
        <v>35</v>
      </c>
      <c r="C65" s="39">
        <v>292250000</v>
      </c>
      <c r="D65" s="39">
        <v>39387544</v>
      </c>
      <c r="E65" s="39">
        <v>490787544</v>
      </c>
      <c r="F65" s="39">
        <v>783037544</v>
      </c>
      <c r="G65" s="39">
        <v>0</v>
      </c>
      <c r="H65" s="39">
        <v>783037544</v>
      </c>
      <c r="I65" s="39">
        <v>88380500</v>
      </c>
      <c r="J65" s="39">
        <v>712295407</v>
      </c>
      <c r="K65" s="40">
        <v>90.965699999999998</v>
      </c>
      <c r="L65" s="39">
        <v>90420867</v>
      </c>
      <c r="M65" s="39">
        <v>380625247</v>
      </c>
      <c r="N65" s="41">
        <v>48.608800000000002</v>
      </c>
    </row>
    <row r="66" spans="2:14" ht="15.75" x14ac:dyDescent="0.25">
      <c r="B66" s="10" t="s">
        <v>34</v>
      </c>
      <c r="C66" s="39">
        <v>1000000</v>
      </c>
      <c r="D66" s="39">
        <v>0</v>
      </c>
      <c r="E66" s="39">
        <v>0</v>
      </c>
      <c r="F66" s="39">
        <v>1000000</v>
      </c>
      <c r="G66" s="39">
        <v>0</v>
      </c>
      <c r="H66" s="39">
        <v>1000000</v>
      </c>
      <c r="I66" s="39">
        <v>111940</v>
      </c>
      <c r="J66" s="39">
        <v>499700</v>
      </c>
      <c r="K66" s="40">
        <v>49.97</v>
      </c>
      <c r="L66" s="39">
        <v>111940</v>
      </c>
      <c r="M66" s="39">
        <v>499700</v>
      </c>
      <c r="N66" s="41">
        <v>49.97</v>
      </c>
    </row>
    <row r="67" spans="2:14" ht="15.75" x14ac:dyDescent="0.25">
      <c r="B67" s="11" t="s">
        <v>33</v>
      </c>
      <c r="C67" s="39">
        <v>15000000</v>
      </c>
      <c r="D67" s="39">
        <v>0</v>
      </c>
      <c r="E67" s="39">
        <v>0</v>
      </c>
      <c r="F67" s="39">
        <v>15000000</v>
      </c>
      <c r="G67" s="39">
        <v>0</v>
      </c>
      <c r="H67" s="39">
        <v>15000000</v>
      </c>
      <c r="I67" s="39">
        <v>1359780</v>
      </c>
      <c r="J67" s="39">
        <v>12213229</v>
      </c>
      <c r="K67" s="40">
        <v>81.421499999999995</v>
      </c>
      <c r="L67" s="39">
        <v>1359780</v>
      </c>
      <c r="M67" s="39">
        <v>12213229</v>
      </c>
      <c r="N67" s="41">
        <v>81.421499999999995</v>
      </c>
    </row>
    <row r="68" spans="2:14" ht="15.75" x14ac:dyDescent="0.25">
      <c r="B68" s="10" t="s">
        <v>32</v>
      </c>
      <c r="C68" s="39">
        <v>250000000</v>
      </c>
      <c r="D68" s="39">
        <v>0</v>
      </c>
      <c r="E68" s="39">
        <v>0</v>
      </c>
      <c r="F68" s="39">
        <v>250000000</v>
      </c>
      <c r="G68" s="39">
        <v>0</v>
      </c>
      <c r="H68" s="39">
        <v>250000000</v>
      </c>
      <c r="I68" s="39">
        <v>0</v>
      </c>
      <c r="J68" s="39">
        <v>228000000</v>
      </c>
      <c r="K68" s="40">
        <v>91.2</v>
      </c>
      <c r="L68" s="39">
        <v>18614270</v>
      </c>
      <c r="M68" s="39">
        <v>121692515</v>
      </c>
      <c r="N68" s="41">
        <v>48.677</v>
      </c>
    </row>
    <row r="69" spans="2:14" ht="15.75" x14ac:dyDescent="0.25">
      <c r="B69" s="10" t="s">
        <v>31</v>
      </c>
      <c r="C69" s="39">
        <v>492000000</v>
      </c>
      <c r="D69" s="39">
        <v>0</v>
      </c>
      <c r="E69" s="39">
        <v>0</v>
      </c>
      <c r="F69" s="39">
        <v>492000000</v>
      </c>
      <c r="G69" s="39">
        <v>0</v>
      </c>
      <c r="H69" s="39">
        <v>492000000</v>
      </c>
      <c r="I69" s="39">
        <v>-1369813</v>
      </c>
      <c r="J69" s="39">
        <v>463378152</v>
      </c>
      <c r="K69" s="40">
        <v>94.182599999999994</v>
      </c>
      <c r="L69" s="39">
        <v>33371750</v>
      </c>
      <c r="M69" s="39">
        <v>216921656</v>
      </c>
      <c r="N69" s="41">
        <v>44.089799999999997</v>
      </c>
    </row>
    <row r="70" spans="2:14" ht="15.75" x14ac:dyDescent="0.25">
      <c r="B70" s="10" t="s">
        <v>30</v>
      </c>
      <c r="C70" s="39">
        <v>344000000</v>
      </c>
      <c r="D70" s="39">
        <v>0</v>
      </c>
      <c r="E70" s="39">
        <v>0</v>
      </c>
      <c r="F70" s="39">
        <v>344000000</v>
      </c>
      <c r="G70" s="39">
        <v>0</v>
      </c>
      <c r="H70" s="39">
        <v>344000000</v>
      </c>
      <c r="I70" s="39">
        <v>0</v>
      </c>
      <c r="J70" s="39">
        <v>269023231</v>
      </c>
      <c r="K70" s="40">
        <v>78.204400000000007</v>
      </c>
      <c r="L70" s="39">
        <v>35248437</v>
      </c>
      <c r="M70" s="39">
        <v>97217760</v>
      </c>
      <c r="N70" s="41">
        <v>28.260999999999999</v>
      </c>
    </row>
    <row r="71" spans="2:14" ht="15.75" x14ac:dyDescent="0.25">
      <c r="B71" s="10" t="s">
        <v>29</v>
      </c>
      <c r="C71" s="39">
        <v>85830000</v>
      </c>
      <c r="D71" s="39">
        <v>0</v>
      </c>
      <c r="E71" s="39">
        <v>-65000000</v>
      </c>
      <c r="F71" s="39">
        <v>20830000</v>
      </c>
      <c r="G71" s="39">
        <v>0</v>
      </c>
      <c r="H71" s="39">
        <v>20830000</v>
      </c>
      <c r="I71" s="39">
        <v>0</v>
      </c>
      <c r="J71" s="39">
        <v>0</v>
      </c>
      <c r="K71" s="40">
        <v>0</v>
      </c>
      <c r="L71" s="39">
        <v>0</v>
      </c>
      <c r="M71" s="39">
        <v>0</v>
      </c>
      <c r="N71" s="41">
        <v>0</v>
      </c>
    </row>
    <row r="72" spans="2:14" ht="15.75" x14ac:dyDescent="0.25">
      <c r="B72" s="10" t="s">
        <v>28</v>
      </c>
      <c r="C72" s="39">
        <v>168057000</v>
      </c>
      <c r="D72" s="39">
        <v>0</v>
      </c>
      <c r="E72" s="39">
        <v>103000000</v>
      </c>
      <c r="F72" s="39">
        <v>271057000</v>
      </c>
      <c r="G72" s="39">
        <v>0</v>
      </c>
      <c r="H72" s="39">
        <v>271057000</v>
      </c>
      <c r="I72" s="39">
        <v>0</v>
      </c>
      <c r="J72" s="39">
        <v>201041681</v>
      </c>
      <c r="K72" s="40">
        <v>74.169499999999999</v>
      </c>
      <c r="L72" s="39">
        <v>26718600</v>
      </c>
      <c r="M72" s="39">
        <v>124092361</v>
      </c>
      <c r="N72" s="41">
        <v>45.780900000000003</v>
      </c>
    </row>
    <row r="73" spans="2:14" ht="15.75" x14ac:dyDescent="0.25">
      <c r="B73" s="10" t="s">
        <v>27</v>
      </c>
      <c r="C73" s="39">
        <v>38000000</v>
      </c>
      <c r="D73" s="39">
        <v>0</v>
      </c>
      <c r="E73" s="39">
        <v>0</v>
      </c>
      <c r="F73" s="39">
        <v>38000000</v>
      </c>
      <c r="G73" s="39">
        <v>0</v>
      </c>
      <c r="H73" s="39">
        <v>38000000</v>
      </c>
      <c r="I73" s="39">
        <v>11000000</v>
      </c>
      <c r="J73" s="39">
        <v>34000000</v>
      </c>
      <c r="K73" s="40">
        <v>89.473699999999994</v>
      </c>
      <c r="L73" s="39">
        <v>13327286</v>
      </c>
      <c r="M73" s="39">
        <v>13327286</v>
      </c>
      <c r="N73" s="41">
        <v>35.071800000000003</v>
      </c>
    </row>
    <row r="74" spans="2:14" ht="15.75" x14ac:dyDescent="0.25">
      <c r="B74" s="10" t="s">
        <v>26</v>
      </c>
      <c r="C74" s="39">
        <v>42436000</v>
      </c>
      <c r="D74" s="39">
        <v>0</v>
      </c>
      <c r="E74" s="39">
        <v>0</v>
      </c>
      <c r="F74" s="39">
        <v>42436000</v>
      </c>
      <c r="G74" s="39">
        <v>0</v>
      </c>
      <c r="H74" s="39">
        <v>42436000</v>
      </c>
      <c r="I74" s="39">
        <v>0</v>
      </c>
      <c r="J74" s="39">
        <v>42436000</v>
      </c>
      <c r="K74" s="40">
        <v>100</v>
      </c>
      <c r="L74" s="39">
        <v>0</v>
      </c>
      <c r="M74" s="39">
        <v>0</v>
      </c>
      <c r="N74" s="41">
        <v>0</v>
      </c>
    </row>
    <row r="75" spans="2:14" ht="15.75" x14ac:dyDescent="0.25">
      <c r="B75" s="10" t="s">
        <v>25</v>
      </c>
      <c r="C75" s="39">
        <v>0</v>
      </c>
      <c r="D75" s="39">
        <v>0</v>
      </c>
      <c r="E75" s="39">
        <v>750000000</v>
      </c>
      <c r="F75" s="39">
        <v>750000000</v>
      </c>
      <c r="G75" s="39">
        <v>0</v>
      </c>
      <c r="H75" s="39">
        <v>750000000</v>
      </c>
      <c r="I75" s="39">
        <v>731026083</v>
      </c>
      <c r="J75" s="39">
        <v>731026083</v>
      </c>
      <c r="K75" s="40">
        <v>97.470100000000002</v>
      </c>
      <c r="L75" s="39">
        <v>0</v>
      </c>
      <c r="M75" s="39">
        <v>0</v>
      </c>
      <c r="N75" s="41">
        <v>0</v>
      </c>
    </row>
    <row r="76" spans="2:14" ht="15.75" x14ac:dyDescent="0.25">
      <c r="B76" s="10" t="s">
        <v>24</v>
      </c>
      <c r="C76" s="39">
        <v>97850000</v>
      </c>
      <c r="D76" s="39">
        <v>0</v>
      </c>
      <c r="E76" s="39">
        <v>0</v>
      </c>
      <c r="F76" s="39">
        <v>97850000</v>
      </c>
      <c r="G76" s="39">
        <v>0</v>
      </c>
      <c r="H76" s="39">
        <v>97850000</v>
      </c>
      <c r="I76" s="39">
        <v>7057940</v>
      </c>
      <c r="J76" s="39">
        <v>58472496</v>
      </c>
      <c r="K76" s="40">
        <v>59.757300000000001</v>
      </c>
      <c r="L76" s="39">
        <v>7057940</v>
      </c>
      <c r="M76" s="39">
        <v>58472496</v>
      </c>
      <c r="N76" s="41">
        <v>59.757300000000001</v>
      </c>
    </row>
    <row r="77" spans="2:14" ht="15.75" x14ac:dyDescent="0.25">
      <c r="B77" s="10" t="s">
        <v>23</v>
      </c>
      <c r="C77" s="39">
        <v>15332000</v>
      </c>
      <c r="D77" s="39">
        <v>0</v>
      </c>
      <c r="E77" s="39">
        <v>0</v>
      </c>
      <c r="F77" s="39">
        <v>15332000</v>
      </c>
      <c r="G77" s="39">
        <v>0</v>
      </c>
      <c r="H77" s="39">
        <v>15332000</v>
      </c>
      <c r="I77" s="39">
        <v>588262</v>
      </c>
      <c r="J77" s="39">
        <v>784978</v>
      </c>
      <c r="K77" s="40">
        <v>5.1199000000000003</v>
      </c>
      <c r="L77" s="39">
        <v>588262</v>
      </c>
      <c r="M77" s="39">
        <v>784978</v>
      </c>
      <c r="N77" s="41">
        <v>5.1199000000000003</v>
      </c>
    </row>
    <row r="78" spans="2:14" ht="15.75" x14ac:dyDescent="0.25">
      <c r="B78" s="10" t="s">
        <v>22</v>
      </c>
      <c r="C78" s="39">
        <v>12897000</v>
      </c>
      <c r="D78" s="39">
        <v>0</v>
      </c>
      <c r="E78" s="39">
        <v>0</v>
      </c>
      <c r="F78" s="39">
        <v>12897000</v>
      </c>
      <c r="G78" s="39">
        <v>0</v>
      </c>
      <c r="H78" s="39">
        <v>12897000</v>
      </c>
      <c r="I78" s="39">
        <v>878410</v>
      </c>
      <c r="J78" s="39">
        <v>6374757</v>
      </c>
      <c r="K78" s="40">
        <v>49.428199999999997</v>
      </c>
      <c r="L78" s="39">
        <v>878410</v>
      </c>
      <c r="M78" s="39">
        <v>6374757</v>
      </c>
      <c r="N78" s="41">
        <v>49.428199999999997</v>
      </c>
    </row>
    <row r="79" spans="2:14" ht="15.75" x14ac:dyDescent="0.25">
      <c r="B79" s="10" t="s">
        <v>21</v>
      </c>
      <c r="C79" s="39">
        <v>61750000</v>
      </c>
      <c r="D79" s="39">
        <v>0</v>
      </c>
      <c r="E79" s="39">
        <v>0</v>
      </c>
      <c r="F79" s="39">
        <v>61750000</v>
      </c>
      <c r="G79" s="39">
        <v>0</v>
      </c>
      <c r="H79" s="39">
        <v>61750000</v>
      </c>
      <c r="I79" s="39">
        <v>61750000</v>
      </c>
      <c r="J79" s="39">
        <v>61750000</v>
      </c>
      <c r="K79" s="40">
        <v>100</v>
      </c>
      <c r="L79" s="39">
        <v>0</v>
      </c>
      <c r="M79" s="39">
        <v>0</v>
      </c>
      <c r="N79" s="41">
        <v>0</v>
      </c>
    </row>
    <row r="80" spans="2:14" ht="15.75" x14ac:dyDescent="0.25">
      <c r="B80" s="10" t="s">
        <v>20</v>
      </c>
      <c r="C80" s="39">
        <v>146775000</v>
      </c>
      <c r="D80" s="39">
        <v>0</v>
      </c>
      <c r="E80" s="39">
        <v>0</v>
      </c>
      <c r="F80" s="39">
        <v>146775000</v>
      </c>
      <c r="G80" s="39">
        <v>0</v>
      </c>
      <c r="H80" s="39">
        <v>146775000</v>
      </c>
      <c r="I80" s="39">
        <v>0</v>
      </c>
      <c r="J80" s="39">
        <v>146775000</v>
      </c>
      <c r="K80" s="40">
        <v>100</v>
      </c>
      <c r="L80" s="39">
        <v>24173357</v>
      </c>
      <c r="M80" s="39">
        <v>51927278</v>
      </c>
      <c r="N80" s="41">
        <v>35.378799999999998</v>
      </c>
    </row>
    <row r="81" spans="2:14" ht="15.75" x14ac:dyDescent="0.25">
      <c r="B81" s="10" t="s">
        <v>19</v>
      </c>
      <c r="C81" s="39">
        <v>39140000</v>
      </c>
      <c r="D81" s="39">
        <v>0</v>
      </c>
      <c r="E81" s="39">
        <v>0</v>
      </c>
      <c r="F81" s="39">
        <v>39140000</v>
      </c>
      <c r="G81" s="39">
        <v>0</v>
      </c>
      <c r="H81" s="39">
        <v>39140000</v>
      </c>
      <c r="I81" s="39">
        <v>0</v>
      </c>
      <c r="J81" s="39">
        <v>17127985</v>
      </c>
      <c r="K81" s="40">
        <v>43.760800000000003</v>
      </c>
      <c r="L81" s="39">
        <v>10516900</v>
      </c>
      <c r="M81" s="39">
        <v>10516900</v>
      </c>
      <c r="N81" s="41">
        <v>26.87</v>
      </c>
    </row>
    <row r="82" spans="2:14" ht="15.75" x14ac:dyDescent="0.25">
      <c r="B82" s="9" t="s">
        <v>18</v>
      </c>
      <c r="C82" s="6">
        <f t="shared" ref="C82:J82" si="11">+C83+C84</f>
        <v>13300000</v>
      </c>
      <c r="D82" s="6">
        <f t="shared" si="11"/>
        <v>0</v>
      </c>
      <c r="E82" s="6">
        <f t="shared" si="11"/>
        <v>0</v>
      </c>
      <c r="F82" s="6">
        <f t="shared" si="11"/>
        <v>13300000</v>
      </c>
      <c r="G82" s="6">
        <f t="shared" si="11"/>
        <v>0</v>
      </c>
      <c r="H82" s="6">
        <f t="shared" si="11"/>
        <v>13300000</v>
      </c>
      <c r="I82" s="6">
        <f t="shared" si="11"/>
        <v>0</v>
      </c>
      <c r="J82" s="6">
        <f t="shared" si="11"/>
        <v>5806987</v>
      </c>
      <c r="K82" s="7">
        <f>+J82/H82*100</f>
        <v>43.661556390977445</v>
      </c>
      <c r="L82" s="6">
        <f>+L83+L84</f>
        <v>0</v>
      </c>
      <c r="M82" s="6">
        <f>+M83+M84</f>
        <v>5806987</v>
      </c>
      <c r="N82" s="5">
        <f>+M82/H82*100</f>
        <v>43.661556390977445</v>
      </c>
    </row>
    <row r="83" spans="2:14" ht="15.75" x14ac:dyDescent="0.25">
      <c r="B83" s="10" t="s">
        <v>17</v>
      </c>
      <c r="C83" s="39">
        <v>1000000</v>
      </c>
      <c r="D83" s="39">
        <v>0</v>
      </c>
      <c r="E83" s="39">
        <v>0</v>
      </c>
      <c r="F83" s="39">
        <v>1000000</v>
      </c>
      <c r="G83" s="39">
        <v>0</v>
      </c>
      <c r="H83" s="39">
        <v>1000000</v>
      </c>
      <c r="I83" s="39">
        <v>0</v>
      </c>
      <c r="J83" s="39">
        <v>610000</v>
      </c>
      <c r="K83" s="40">
        <v>61</v>
      </c>
      <c r="L83" s="39">
        <v>0</v>
      </c>
      <c r="M83" s="39">
        <v>610000</v>
      </c>
      <c r="N83" s="41">
        <v>61</v>
      </c>
    </row>
    <row r="84" spans="2:14" ht="15.75" x14ac:dyDescent="0.25">
      <c r="B84" s="10" t="s">
        <v>16</v>
      </c>
      <c r="C84" s="39">
        <v>12300000</v>
      </c>
      <c r="D84" s="39">
        <v>0</v>
      </c>
      <c r="E84" s="39">
        <v>0</v>
      </c>
      <c r="F84" s="39">
        <v>12300000</v>
      </c>
      <c r="G84" s="39">
        <v>0</v>
      </c>
      <c r="H84" s="39">
        <v>12300000</v>
      </c>
      <c r="I84" s="39">
        <v>0</v>
      </c>
      <c r="J84" s="39">
        <v>5196987</v>
      </c>
      <c r="K84" s="40">
        <v>42.251899999999999</v>
      </c>
      <c r="L84" s="39">
        <v>0</v>
      </c>
      <c r="M84" s="39">
        <v>5196987</v>
      </c>
      <c r="N84" s="41">
        <v>42.251899999999999</v>
      </c>
    </row>
    <row r="85" spans="2:14" ht="15.75" x14ac:dyDescent="0.25">
      <c r="B85" s="9" t="s">
        <v>15</v>
      </c>
      <c r="C85" s="6">
        <f t="shared" ref="C85:J86" si="12">+C86</f>
        <v>21664000000</v>
      </c>
      <c r="D85" s="6">
        <f t="shared" si="12"/>
        <v>0</v>
      </c>
      <c r="E85" s="6">
        <f t="shared" si="12"/>
        <v>210418218</v>
      </c>
      <c r="F85" s="6">
        <f t="shared" si="12"/>
        <v>21874418218</v>
      </c>
      <c r="G85" s="6">
        <f t="shared" si="12"/>
        <v>0</v>
      </c>
      <c r="H85" s="6">
        <f t="shared" si="12"/>
        <v>21874418218</v>
      </c>
      <c r="I85" s="6">
        <f t="shared" si="12"/>
        <v>1584618091</v>
      </c>
      <c r="J85" s="6">
        <f t="shared" si="12"/>
        <v>19420313467</v>
      </c>
      <c r="K85" s="7">
        <f>+J85/H85*100</f>
        <v>88.780937044622434</v>
      </c>
      <c r="L85" s="6">
        <f>+L86</f>
        <v>2504913459</v>
      </c>
      <c r="M85" s="6">
        <f>+M86</f>
        <v>12699000189</v>
      </c>
      <c r="N85" s="5">
        <f>+M85/H85*100</f>
        <v>58.054116285251688</v>
      </c>
    </row>
    <row r="86" spans="2:14" ht="15.75" x14ac:dyDescent="0.25">
      <c r="B86" s="9" t="s">
        <v>14</v>
      </c>
      <c r="C86" s="6">
        <f t="shared" si="12"/>
        <v>21664000000</v>
      </c>
      <c r="D86" s="6">
        <f t="shared" si="12"/>
        <v>0</v>
      </c>
      <c r="E86" s="6">
        <f t="shared" si="12"/>
        <v>210418218</v>
      </c>
      <c r="F86" s="6">
        <f t="shared" si="12"/>
        <v>21874418218</v>
      </c>
      <c r="G86" s="6">
        <f t="shared" si="12"/>
        <v>0</v>
      </c>
      <c r="H86" s="6">
        <f t="shared" si="12"/>
        <v>21874418218</v>
      </c>
      <c r="I86" s="6">
        <f t="shared" si="12"/>
        <v>1584618091</v>
      </c>
      <c r="J86" s="6">
        <f t="shared" si="12"/>
        <v>19420313467</v>
      </c>
      <c r="K86" s="7">
        <f>+J86/H86*100</f>
        <v>88.780937044622434</v>
      </c>
      <c r="L86" s="6">
        <f>+L87</f>
        <v>2504913459</v>
      </c>
      <c r="M86" s="6">
        <f>+M87</f>
        <v>12699000189</v>
      </c>
      <c r="N86" s="5">
        <f>+M86/H86*100</f>
        <v>58.054116285251688</v>
      </c>
    </row>
    <row r="87" spans="2:14" ht="24" customHeight="1" x14ac:dyDescent="0.25">
      <c r="B87" s="8" t="s">
        <v>13</v>
      </c>
      <c r="C87" s="6">
        <f t="shared" ref="C87:J87" si="13">SUM(C88:C96)</f>
        <v>21664000000</v>
      </c>
      <c r="D87" s="6">
        <f t="shared" si="13"/>
        <v>0</v>
      </c>
      <c r="E87" s="6">
        <f t="shared" si="13"/>
        <v>210418218</v>
      </c>
      <c r="F87" s="6">
        <f t="shared" si="13"/>
        <v>21874418218</v>
      </c>
      <c r="G87" s="6">
        <f t="shared" si="13"/>
        <v>0</v>
      </c>
      <c r="H87" s="6">
        <f t="shared" si="13"/>
        <v>21874418218</v>
      </c>
      <c r="I87" s="6">
        <f t="shared" si="13"/>
        <v>1584618091</v>
      </c>
      <c r="J87" s="6">
        <f t="shared" si="13"/>
        <v>19420313467</v>
      </c>
      <c r="K87" s="7">
        <f>+J87/H87*100</f>
        <v>88.780937044622434</v>
      </c>
      <c r="L87" s="6">
        <f>SUM(L88:L96)</f>
        <v>2504913459</v>
      </c>
      <c r="M87" s="6">
        <f>SUM(M88:M96)</f>
        <v>12699000189</v>
      </c>
      <c r="N87" s="5">
        <f>+M87/H87*100</f>
        <v>58.054116285251688</v>
      </c>
    </row>
    <row r="88" spans="2:14" ht="44.25" customHeight="1" x14ac:dyDescent="0.25">
      <c r="B88" s="4" t="s">
        <v>12</v>
      </c>
      <c r="C88" s="39">
        <v>200000000</v>
      </c>
      <c r="D88" s="39">
        <v>0</v>
      </c>
      <c r="E88" s="39">
        <v>0</v>
      </c>
      <c r="F88" s="39">
        <v>200000000</v>
      </c>
      <c r="G88" s="39">
        <v>0</v>
      </c>
      <c r="H88" s="39">
        <v>200000000</v>
      </c>
      <c r="I88" s="39">
        <v>5980000</v>
      </c>
      <c r="J88" s="39">
        <v>163091333</v>
      </c>
      <c r="K88" s="40">
        <v>81.545699999999997</v>
      </c>
      <c r="L88" s="39">
        <v>14000000</v>
      </c>
      <c r="M88" s="39">
        <v>89566480</v>
      </c>
      <c r="N88" s="41">
        <v>44.783200000000001</v>
      </c>
    </row>
    <row r="89" spans="2:14" ht="45.75" customHeight="1" x14ac:dyDescent="0.25">
      <c r="B89" s="4" t="s">
        <v>11</v>
      </c>
      <c r="C89" s="39">
        <v>6229000000</v>
      </c>
      <c r="D89" s="39">
        <v>0</v>
      </c>
      <c r="E89" s="39">
        <v>159295415</v>
      </c>
      <c r="F89" s="39">
        <v>6388295415</v>
      </c>
      <c r="G89" s="39">
        <v>0</v>
      </c>
      <c r="H89" s="39">
        <v>6388295415</v>
      </c>
      <c r="I89" s="39">
        <v>1113106156</v>
      </c>
      <c r="J89" s="39">
        <v>6153841975</v>
      </c>
      <c r="K89" s="40">
        <v>96.33</v>
      </c>
      <c r="L89" s="39">
        <v>1106533637</v>
      </c>
      <c r="M89" s="39">
        <v>3601701065</v>
      </c>
      <c r="N89" s="41">
        <v>56.3797</v>
      </c>
    </row>
    <row r="90" spans="2:14" ht="63" customHeight="1" x14ac:dyDescent="0.25">
      <c r="B90" s="4" t="s">
        <v>10</v>
      </c>
      <c r="C90" s="39">
        <v>2650000000</v>
      </c>
      <c r="D90" s="39">
        <v>0</v>
      </c>
      <c r="E90" s="39">
        <v>181911520</v>
      </c>
      <c r="F90" s="39">
        <v>2831911520</v>
      </c>
      <c r="G90" s="39">
        <v>0</v>
      </c>
      <c r="H90" s="39">
        <v>2831911520</v>
      </c>
      <c r="I90" s="39">
        <v>102280053</v>
      </c>
      <c r="J90" s="39">
        <v>2388772801</v>
      </c>
      <c r="K90" s="40">
        <v>84.352000000000004</v>
      </c>
      <c r="L90" s="39">
        <v>266828517</v>
      </c>
      <c r="M90" s="39">
        <v>1844819660</v>
      </c>
      <c r="N90" s="41">
        <v>65.144000000000005</v>
      </c>
    </row>
    <row r="91" spans="2:14" ht="60.75" x14ac:dyDescent="0.25">
      <c r="B91" s="4" t="s">
        <v>9</v>
      </c>
      <c r="C91" s="39">
        <v>3375000000</v>
      </c>
      <c r="D91" s="39">
        <v>0</v>
      </c>
      <c r="E91" s="39">
        <v>78000000</v>
      </c>
      <c r="F91" s="39">
        <v>3453000000</v>
      </c>
      <c r="G91" s="39">
        <v>0</v>
      </c>
      <c r="H91" s="39">
        <v>3453000000</v>
      </c>
      <c r="I91" s="39">
        <v>72091601</v>
      </c>
      <c r="J91" s="39">
        <v>3056420914</v>
      </c>
      <c r="K91" s="40">
        <v>88.514899999999997</v>
      </c>
      <c r="L91" s="39">
        <v>407834263</v>
      </c>
      <c r="M91" s="39">
        <v>2058536722</v>
      </c>
      <c r="N91" s="41">
        <v>59.615900000000003</v>
      </c>
    </row>
    <row r="92" spans="2:14" ht="45.75" x14ac:dyDescent="0.25">
      <c r="B92" s="4" t="s">
        <v>8</v>
      </c>
      <c r="C92" s="39">
        <v>3300000000</v>
      </c>
      <c r="D92" s="39">
        <v>0</v>
      </c>
      <c r="E92" s="39">
        <v>0</v>
      </c>
      <c r="F92" s="39">
        <v>3300000000</v>
      </c>
      <c r="G92" s="39">
        <v>0</v>
      </c>
      <c r="H92" s="39">
        <v>3300000000</v>
      </c>
      <c r="I92" s="39">
        <v>183753167</v>
      </c>
      <c r="J92" s="39">
        <v>2794116918</v>
      </c>
      <c r="K92" s="40">
        <v>84.670199999999994</v>
      </c>
      <c r="L92" s="39">
        <v>225596867</v>
      </c>
      <c r="M92" s="39">
        <v>1609785965</v>
      </c>
      <c r="N92" s="41">
        <v>48.781399999999998</v>
      </c>
    </row>
    <row r="93" spans="2:14" ht="30.75" x14ac:dyDescent="0.25">
      <c r="B93" s="4" t="s">
        <v>7</v>
      </c>
      <c r="C93" s="39">
        <v>1300000000</v>
      </c>
      <c r="D93" s="39">
        <v>0</v>
      </c>
      <c r="E93" s="39">
        <v>210122803</v>
      </c>
      <c r="F93" s="39">
        <v>1510122803</v>
      </c>
      <c r="G93" s="39">
        <v>0</v>
      </c>
      <c r="H93" s="39">
        <v>1510122803</v>
      </c>
      <c r="I93" s="39">
        <v>106923334</v>
      </c>
      <c r="J93" s="39">
        <v>1430484649</v>
      </c>
      <c r="K93" s="40">
        <v>94.726399999999998</v>
      </c>
      <c r="L93" s="39">
        <v>177824148</v>
      </c>
      <c r="M93" s="39">
        <v>1025587473</v>
      </c>
      <c r="N93" s="41">
        <v>67.914199999999994</v>
      </c>
    </row>
    <row r="94" spans="2:14" ht="45.75" x14ac:dyDescent="0.25">
      <c r="B94" s="4" t="s">
        <v>6</v>
      </c>
      <c r="C94" s="39">
        <v>3310000000</v>
      </c>
      <c r="D94" s="39">
        <v>0</v>
      </c>
      <c r="E94" s="39">
        <v>-271000000</v>
      </c>
      <c r="F94" s="39">
        <v>3039000000</v>
      </c>
      <c r="G94" s="39">
        <v>0</v>
      </c>
      <c r="H94" s="39">
        <v>3039000000</v>
      </c>
      <c r="I94" s="39">
        <v>483780</v>
      </c>
      <c r="J94" s="39">
        <v>2788970334</v>
      </c>
      <c r="K94" s="40">
        <v>91.772599999999997</v>
      </c>
      <c r="L94" s="39">
        <v>243528427</v>
      </c>
      <c r="M94" s="39">
        <v>2017769381</v>
      </c>
      <c r="N94" s="41">
        <v>66.395799999999994</v>
      </c>
    </row>
    <row r="95" spans="2:14" ht="45.75" x14ac:dyDescent="0.25">
      <c r="B95" s="4" t="s">
        <v>5</v>
      </c>
      <c r="C95" s="39">
        <v>1200000000</v>
      </c>
      <c r="D95" s="39">
        <v>0</v>
      </c>
      <c r="E95" s="39">
        <v>-147911520</v>
      </c>
      <c r="F95" s="39">
        <v>1052088480</v>
      </c>
      <c r="G95" s="39">
        <v>0</v>
      </c>
      <c r="H95" s="39">
        <v>1052088480</v>
      </c>
      <c r="I95" s="39">
        <v>0</v>
      </c>
      <c r="J95" s="39">
        <v>554153977</v>
      </c>
      <c r="K95" s="40">
        <v>52.671799999999998</v>
      </c>
      <c r="L95" s="39">
        <v>53677600</v>
      </c>
      <c r="M95" s="39">
        <v>388376110</v>
      </c>
      <c r="N95" s="41">
        <v>36.9148</v>
      </c>
    </row>
    <row r="96" spans="2:14" ht="46.5" thickBot="1" x14ac:dyDescent="0.3">
      <c r="B96" s="3" t="s">
        <v>4</v>
      </c>
      <c r="C96" s="42">
        <v>100000000</v>
      </c>
      <c r="D96" s="42">
        <v>0</v>
      </c>
      <c r="E96" s="42">
        <v>0</v>
      </c>
      <c r="F96" s="42">
        <v>100000000</v>
      </c>
      <c r="G96" s="42">
        <v>0</v>
      </c>
      <c r="H96" s="42">
        <v>100000000</v>
      </c>
      <c r="I96" s="42">
        <v>0</v>
      </c>
      <c r="J96" s="42">
        <v>90460566</v>
      </c>
      <c r="K96" s="43">
        <v>90.460599999999999</v>
      </c>
      <c r="L96" s="42">
        <v>9090000</v>
      </c>
      <c r="M96" s="42">
        <v>62857333</v>
      </c>
      <c r="N96" s="44">
        <v>62.857300000000002</v>
      </c>
    </row>
    <row r="103" spans="1:14" ht="15.75" x14ac:dyDescent="0.25">
      <c r="A103" s="2"/>
      <c r="B103" s="47" t="s">
        <v>3</v>
      </c>
      <c r="C103" s="47"/>
      <c r="D103" s="47"/>
      <c r="E103" s="47"/>
      <c r="F103" s="2"/>
      <c r="G103" s="2"/>
      <c r="H103" s="47" t="s">
        <v>2</v>
      </c>
      <c r="I103" s="47"/>
      <c r="J103" s="47"/>
      <c r="K103" s="47"/>
      <c r="L103" s="47"/>
      <c r="M103" s="47"/>
      <c r="N103" s="47"/>
    </row>
    <row r="104" spans="1:14" ht="15.75" x14ac:dyDescent="0.25">
      <c r="A104" s="2"/>
      <c r="B104" s="48" t="s">
        <v>1</v>
      </c>
      <c r="C104" s="48"/>
      <c r="D104" s="48"/>
      <c r="E104" s="48"/>
      <c r="F104" s="2"/>
      <c r="G104" s="2"/>
      <c r="H104" s="47" t="s">
        <v>0</v>
      </c>
      <c r="I104" s="47"/>
      <c r="J104" s="47"/>
      <c r="K104" s="47"/>
      <c r="L104" s="47"/>
      <c r="M104" s="47"/>
      <c r="N104" s="47"/>
    </row>
  </sheetData>
  <autoFilter ref="B11:N96" xr:uid="{00000000-0009-0000-0000-000000000000}"/>
  <mergeCells count="16">
    <mergeCell ref="N8:N10"/>
    <mergeCell ref="B2:N2"/>
    <mergeCell ref="B103:E103"/>
    <mergeCell ref="B104:E104"/>
    <mergeCell ref="H103:N103"/>
    <mergeCell ref="H104:N104"/>
    <mergeCell ref="K8:K10"/>
    <mergeCell ref="L8:M9"/>
    <mergeCell ref="B8:B10"/>
    <mergeCell ref="F9:F10"/>
    <mergeCell ref="G9:G10"/>
    <mergeCell ref="H9:H10"/>
    <mergeCell ref="D9:E9"/>
    <mergeCell ref="C9:C10"/>
    <mergeCell ref="C8:H8"/>
    <mergeCell ref="I8:J9"/>
  </mergeCells>
  <pageMargins left="0.35433070866141736" right="0.11811023622047245" top="0.27559055118110237" bottom="0.19685039370078741" header="0.11811023622047245" footer="0.11811023622047245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31 OCT.  2021</vt:lpstr>
      <vt:lpstr>'EJECUCIÓN A 31 OCT.  2021'!Área_de_impresión</vt:lpstr>
      <vt:lpstr>'EJECUCIÓN A 31 OCT. 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</cp:lastModifiedBy>
  <cp:lastPrinted>2021-11-05T15:12:07Z</cp:lastPrinted>
  <dcterms:created xsi:type="dcterms:W3CDTF">2021-11-05T14:55:52Z</dcterms:created>
  <dcterms:modified xsi:type="dcterms:W3CDTF">2021-11-06T05:36:13Z</dcterms:modified>
</cp:coreProperties>
</file>