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475" activeTab="0"/>
  </bookViews>
  <sheets>
    <sheet name="EJECUCION FEBRERO 2023" sheetId="1" r:id="rId1"/>
    <sheet name="Plano GastosJeraFEB" sheetId="2" r:id="rId2"/>
    <sheet name="PLANOV01" sheetId="3" r:id="rId3"/>
    <sheet name="PLANOJERAENE23" sheetId="4" r:id="rId4"/>
  </sheets>
  <definedNames>
    <definedName name="_xlnm._FilterDatabase" localSheetId="1" hidden="1">'Plano GastosJeraFEB'!$A$1:$AR$375</definedName>
    <definedName name="_xlnm.Print_Area" localSheetId="0">'EJECUCION FEBRERO 2023'!$A$1:$N$193</definedName>
    <definedName name="_xlnm.Print_Titles" localSheetId="0">'EJECUCION FEBRERO 2023'!$1:$12</definedName>
  </definedNames>
  <calcPr fullCalcOnLoad="1"/>
</workbook>
</file>

<file path=xl/sharedStrings.xml><?xml version="1.0" encoding="utf-8"?>
<sst xmlns="http://schemas.openxmlformats.org/spreadsheetml/2006/main" count="990" uniqueCount="525">
  <si>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</si>
  <si>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</si>
  <si>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</si>
  <si>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</si>
  <si>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</si>
  <si>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</si>
  <si>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</si>
  <si>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</si>
  <si>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</si>
  <si>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</si>
  <si>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</si>
  <si>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</si>
  <si>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</si>
  <si>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</si>
  <si>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</si>
  <si>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</si>
  <si>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</si>
  <si>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</si>
  <si>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</si>
  <si>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</si>
  <si>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Mes</t>
  </si>
  <si>
    <t>Vigente</t>
  </si>
  <si>
    <t>MODIFICACIONES</t>
  </si>
  <si>
    <t>APROPIACIÓN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</si>
  <si>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</si>
  <si>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</si>
  <si>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</si>
  <si>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</si>
  <si>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</si>
  <si>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</si>
  <si>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UNIDAD EJECUTORA :       01- UNIDAD 01</t>
  </si>
  <si>
    <t>MES :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</si>
  <si>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</si>
  <si>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</si>
  <si>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</si>
  <si>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</si>
  <si>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Entidad/Proyecto/ObjetoGasto/Fuente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</si>
  <si>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</si>
  <si>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</si>
  <si>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</si>
  <si>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</si>
  <si>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</si>
  <si>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</si>
  <si>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</si>
  <si>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</si>
  <si>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</si>
  <si>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</si>
  <si>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</si>
  <si>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</si>
  <si>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</si>
  <si>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</si>
  <si>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</si>
  <si>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</si>
  <si>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</si>
  <si>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</si>
  <si>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</si>
  <si>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</si>
  <si>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</si>
  <si>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</si>
  <si>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</si>
  <si>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</si>
  <si>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</si>
  <si>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</si>
  <si>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</si>
  <si>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</si>
  <si>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</si>
  <si>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</si>
  <si>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</si>
  <si>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</si>
  <si>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</si>
  <si>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</si>
  <si>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</si>
  <si>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</si>
  <si>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</si>
  <si>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</si>
  <si>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</si>
  <si>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</si>
  <si>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</si>
  <si>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</si>
  <si>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</si>
  <si>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</si>
  <si>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</si>
  <si>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</si>
  <si>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</si>
  <si>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</si>
  <si>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</si>
  <si>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</si>
  <si>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</si>
  <si>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</si>
  <si>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</si>
  <si>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</si>
  <si>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</si>
  <si>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</si>
  <si>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</si>
  <si>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</si>
  <si>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</si>
  <si>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</si>
  <si>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</si>
  <si>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</si>
  <si>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</si>
  <si>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</si>
  <si>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</si>
  <si>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</si>
  <si>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</si>
  <si>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</si>
  <si>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</si>
  <si>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</si>
  <si>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</si>
  <si>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</si>
  <si>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</si>
  <si>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</si>
  <si>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</si>
  <si>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</si>
  <si>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</si>
  <si>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</si>
  <si>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</si>
  <si>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</si>
  <si>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</si>
  <si>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</si>
  <si>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</si>
  <si>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</si>
  <si>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</si>
  <si>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</si>
  <si>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</si>
  <si>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</si>
  <si>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</si>
  <si>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</si>
  <si>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</si>
  <si>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</si>
  <si>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</si>
  <si>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</si>
  <si>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</si>
  <si>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</si>
  <si>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</si>
  <si>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</si>
  <si>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</si>
  <si>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</si>
  <si>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</si>
  <si>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</si>
  <si>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</si>
  <si>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</si>
  <si>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</si>
  <si>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</si>
  <si>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</si>
  <si>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</si>
  <si>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</si>
  <si>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</si>
  <si>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</si>
  <si>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</si>
  <si>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</si>
  <si>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</si>
  <si>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</si>
  <si>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</si>
  <si>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</si>
  <si>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</si>
  <si>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</si>
  <si>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</si>
  <si>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</si>
  <si>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</si>
  <si>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</si>
  <si>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</si>
  <si>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</si>
  <si>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</si>
  <si>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</si>
  <si>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</si>
  <si>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</si>
  <si>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</si>
  <si>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</si>
  <si>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</si>
  <si>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</si>
  <si>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</si>
  <si>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</si>
  <si>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</si>
  <si>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</si>
  <si>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</si>
  <si>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</si>
  <si>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</si>
  <si>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</si>
  <si>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</si>
  <si>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</si>
  <si>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6=(3+5)</t>
  </si>
  <si>
    <t>8=(6-7)</t>
  </si>
  <si>
    <t>11=(10/8)</t>
  </si>
  <si>
    <t>14=(13/8)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</si>
  <si>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</si>
  <si>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</si>
  <si>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</si>
  <si>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**** TOTAL</t>
  </si>
  <si>
    <t xml:space="preserve">     1-100-F001  VA-Recursos distrito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</si>
  <si>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</si>
  <si>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</si>
  <si>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</si>
  <si>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</si>
  <si>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</si>
  <si>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</si>
  <si>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</si>
  <si>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</si>
  <si>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</si>
  <si>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</si>
  <si>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</si>
  <si>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</si>
  <si>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</si>
  <si>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</si>
  <si>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</si>
  <si>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</si>
  <si>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</si>
  <si>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</si>
  <si>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</si>
  <si>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</si>
  <si>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</si>
  <si>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</si>
  <si>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</si>
  <si>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</si>
  <si>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</si>
  <si>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</si>
  <si>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</si>
  <si>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</si>
  <si>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</si>
  <si>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</si>
  <si>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</si>
  <si>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</si>
  <si>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</si>
  <si>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</si>
  <si>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</si>
  <si>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</si>
  <si>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</si>
  <si>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</si>
  <si>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</si>
  <si>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</si>
  <si>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</si>
  <si>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</si>
  <si>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</si>
  <si>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</si>
  <si>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</si>
  <si>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</si>
  <si>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</si>
  <si>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</si>
  <si>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</si>
  <si>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</si>
  <si>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</si>
  <si>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</si>
  <si>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</si>
  <si>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</si>
  <si>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</si>
  <si>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</si>
  <si>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</si>
  <si>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</si>
  <si>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</si>
  <si>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</si>
  <si>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</si>
  <si>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</si>
  <si>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</si>
  <si>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</si>
  <si>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</si>
  <si>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</si>
  <si>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</si>
  <si>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</si>
  <si>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</si>
  <si>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</si>
  <si>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</si>
  <si>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</si>
  <si>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</si>
  <si>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</si>
  <si>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</si>
  <si>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O21202020070373390      Derechos de uso de ot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</si>
  <si>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</si>
  <si>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</si>
  <si>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</si>
  <si>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</si>
  <si>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</si>
  <si>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</si>
  <si>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</si>
  <si>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</si>
  <si>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</si>
  <si>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</si>
  <si>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</si>
  <si>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O2120202008078714199    Servicio de mantenimi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</si>
  <si>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</si>
  <si>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</si>
  <si>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</si>
  <si>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</si>
  <si>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</si>
  <si>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</si>
  <si>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</si>
  <si>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</si>
  <si>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O232020200992913        Servicios de educació</t>
  </si>
  <si>
    <t>*    O2320202005040154129    Servicios generales d</t>
  </si>
  <si>
    <t>*    O23201010030302         Maquinaria de informá</t>
  </si>
  <si>
    <t>VERIFICAR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</si>
  <si>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</si>
  <si>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</si>
  <si>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</si>
  <si>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</si>
  <si>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</si>
  <si>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</si>
  <si>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</si>
  <si>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</si>
  <si>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</si>
  <si>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</si>
  <si>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</si>
  <si>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</si>
  <si>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</si>
  <si>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</si>
  <si>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</si>
  <si>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</si>
  <si>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</si>
  <si>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Fuente Sistema Presupuesto Distrital_BogData_Transacción ZPSM_0081</t>
  </si>
  <si>
    <t>O211010100204</t>
  </si>
  <si>
    <t>*    O2110103005             Reconocimiento por pe</t>
  </si>
  <si>
    <t>*    O2110103068             Prima secretarial</t>
  </si>
  <si>
    <t>*    O2120201003023262002    Carteles y avisos</t>
  </si>
  <si>
    <t>Reconocimiento por pe</t>
  </si>
  <si>
    <t>Prima secretarial</t>
  </si>
  <si>
    <t>Carteles y avisos</t>
  </si>
  <si>
    <t>*    O2120201003023211599    Pastas o pulpas de ot</t>
  </si>
  <si>
    <t>*    O21202010040545269      Otros dispositivos pe</t>
  </si>
  <si>
    <t>*    O21202010040545271      Unidades fijas de alm</t>
  </si>
  <si>
    <t>*    O21202010040545272      Unidades removibles d</t>
  </si>
  <si>
    <t>*    O21202010040545281      Tarjetas de sonido, d</t>
  </si>
  <si>
    <t>*    O21202010040545289      Otras máquinas para e</t>
  </si>
  <si>
    <t>*    O2120201004054529001    Partes y accesorios p</t>
  </si>
  <si>
    <t>*    O21202010040747813      Paquetes de software</t>
  </si>
  <si>
    <t>*    O21202010040747829      Paquetes de software</t>
  </si>
  <si>
    <t>*    O21202020080484392      Servicios de software</t>
  </si>
  <si>
    <t>*    O2120202008078715302    Servicio de mantenimi</t>
  </si>
  <si>
    <t>*    O232020200663391        Servicios de catering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</si>
  <si>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</si>
  <si>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</si>
  <si>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</si>
  <si>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</si>
  <si>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</si>
  <si>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</si>
  <si>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</si>
  <si>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</si>
  <si>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</si>
  <si>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</si>
  <si>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</si>
  <si>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</si>
  <si>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</si>
  <si>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</si>
  <si>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</si>
  <si>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</si>
  <si>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O211010100212</t>
  </si>
  <si>
    <t>O21101010021201</t>
  </si>
  <si>
    <t>O2110103005</t>
  </si>
  <si>
    <t>O2110103068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</si>
  <si>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</si>
  <si>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</si>
  <si>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</si>
  <si>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</si>
  <si>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</si>
  <si>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</si>
  <si>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</si>
  <si>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</si>
  <si>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</si>
  <si>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</si>
  <si>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</si>
  <si>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</si>
  <si>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</si>
  <si>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</si>
  <si>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</si>
  <si>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</si>
  <si>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</si>
  <si>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</si>
  <si>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</si>
  <si>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</si>
  <si>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</si>
  <si>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</si>
  <si>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</si>
  <si>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</si>
  <si>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</si>
  <si>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</si>
  <si>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</si>
  <si>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</si>
  <si>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</si>
  <si>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</si>
  <si>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</si>
  <si>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</si>
  <si>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</si>
  <si>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</si>
  <si>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</si>
  <si>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</si>
  <si>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</si>
  <si>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</si>
  <si>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</si>
  <si>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</si>
  <si>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</si>
  <si>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</si>
  <si>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</si>
  <si>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</si>
  <si>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</si>
  <si>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</si>
  <si>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</si>
  <si>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</si>
  <si>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</si>
  <si>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</si>
  <si>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</si>
  <si>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</si>
  <si>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</si>
  <si>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</si>
  <si>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</si>
  <si>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</si>
  <si>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</si>
  <si>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O212020100402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</si>
  <si>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</si>
  <si>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</si>
  <si>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</si>
  <si>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</si>
  <si>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</si>
  <si>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</si>
  <si>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</si>
  <si>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</si>
  <si>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</si>
  <si>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</si>
  <si>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</si>
  <si>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</si>
  <si>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</si>
  <si>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</si>
  <si>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</si>
  <si>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</si>
  <si>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</si>
  <si>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</si>
  <si>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</si>
  <si>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</si>
  <si>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</si>
  <si>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</si>
  <si>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</si>
  <si>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</si>
  <si>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</si>
  <si>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</si>
  <si>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</si>
  <si>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</si>
  <si>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</si>
  <si>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</si>
  <si>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</si>
  <si>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</si>
  <si>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</si>
  <si>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</si>
  <si>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</si>
  <si>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</si>
  <si>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</si>
  <si>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</si>
  <si>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</si>
  <si>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</si>
  <si>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</si>
  <si>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</si>
  <si>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</si>
  <si>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</si>
  <si>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</si>
  <si>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</si>
  <si>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</si>
  <si>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</si>
  <si>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</si>
  <si>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</si>
  <si>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</si>
  <si>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</si>
  <si>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</si>
  <si>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</si>
  <si>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</si>
  <si>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</si>
  <si>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</si>
  <si>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</si>
  <si>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</si>
  <si>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</si>
  <si>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</si>
  <si>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</si>
  <si>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</si>
  <si>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</si>
  <si>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</si>
  <si>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</si>
  <si>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</si>
  <si>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</si>
  <si>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</si>
  <si>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</si>
  <si>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</si>
  <si>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</si>
  <si>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</si>
  <si>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</si>
  <si>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</si>
  <si>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</si>
  <si>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</si>
  <si>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</si>
  <si>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</si>
  <si>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</t>
  </si>
  <si>
    <t>O2120201003023211599</t>
  </si>
  <si>
    <t>Pasta o pulpas de otras fibras n.c.p. para papel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</si>
  <si>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</si>
  <si>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</si>
  <si>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</si>
  <si>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</si>
  <si>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</si>
  <si>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</si>
  <si>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</si>
  <si>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</si>
  <si>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</si>
  <si>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</si>
  <si>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</si>
  <si>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</si>
  <si>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</si>
  <si>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</si>
  <si>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</si>
  <si>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</si>
  <si>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</si>
  <si>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O21202010040747829</t>
  </si>
  <si>
    <t>Paquetes de software de asministración de bases de datos</t>
  </si>
  <si>
    <t>Paquetes de software de otras aplic</t>
  </si>
  <si>
    <t xml:space="preserve">O21202020080484392  </t>
  </si>
  <si>
    <t xml:space="preserve"> Servicios de software en línea(on-line)</t>
  </si>
  <si>
    <t>O2120202008078715302</t>
  </si>
  <si>
    <t>Servicio de mantenimiento y reparación de equipo de trasmisión</t>
  </si>
  <si>
    <t>Productos metalicos y paquetes de sofware</t>
  </si>
  <si>
    <t>Productos metalicos elaborados(excepto maquinaria y equipo)</t>
  </si>
  <si>
    <t>INFORME DE EJECUCIÓN DEP PRESUPUESTO DE GASTOS E INVERSIONES</t>
  </si>
  <si>
    <t>ENTIDAD :                             220 - INSTITUTO DISTRITAP DE PA PARTICIPACIÓN Y ACCIÓN COMUNAP - IDPAC</t>
  </si>
  <si>
    <t>VIGENCIA FISCAP :</t>
  </si>
  <si>
    <t>Código/Rubro PresupuestaP/Proyecto</t>
  </si>
  <si>
    <t>Nombre/Rubro PresupuestaP/Proyecto</t>
  </si>
  <si>
    <t>IniciaP</t>
  </si>
  <si>
    <t>DisponibPe</t>
  </si>
  <si>
    <t>AcumuPado</t>
  </si>
  <si>
    <t>AcumuPados</t>
  </si>
  <si>
    <t>FEBRERO</t>
  </si>
  <si>
    <t>Fecha Corte 28/02/2023</t>
  </si>
  <si>
    <t>ORLANDO ALMANZA VELA</t>
  </si>
  <si>
    <t>Gestión Finnaciera/Presupuesto.IDPAC2023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</si>
</sst>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  <numFmt numFmtId="197" formatCode="_-* #,##0.0_-;\-* #,##0.0_-;_-* &quot;-&quot;??_-;_-@_-"/>
    <numFmt numFmtId="19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name val="Yu Gothic"/>
      <family val="2"/>
    </font>
    <font>
      <b/>
      <sz val="11"/>
      <name val="Yu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8"/>
      <color indexed="55"/>
      <name val="Verdana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8"/>
      <color theme="0" tint="-0.3499799966812134"/>
      <name val="Verdana"/>
      <family val="2"/>
    </font>
    <font>
      <b/>
      <sz val="11"/>
      <color theme="1"/>
      <name val="Arial"/>
      <family val="2"/>
    </font>
    <font>
      <sz val="8"/>
      <color theme="0" tint="-0.24997000396251678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33" borderId="7" applyNumberFormat="0" applyAlignment="0" applyProtection="0"/>
    <xf numFmtId="0" fontId="49" fillId="3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1" fillId="0" borderId="9" applyNumberFormat="0" applyFill="0" applyAlignment="0" applyProtection="0"/>
    <xf numFmtId="0" fontId="54" fillId="0" borderId="10" applyNumberFormat="0" applyFill="0" applyAlignment="0" applyProtection="0"/>
  </cellStyleXfs>
  <cellXfs count="19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18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56" fillId="0" borderId="16" xfId="0" applyFont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3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49" fontId="3" fillId="38" borderId="19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/>
    </xf>
    <xf numFmtId="0" fontId="58" fillId="19" borderId="0" xfId="0" applyFont="1" applyFill="1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77" fontId="4" fillId="39" borderId="0" xfId="64" applyNumberFormat="1" applyFont="1" applyFill="1" applyBorder="1" applyAlignment="1">
      <alignment horizontal="left"/>
    </xf>
    <xf numFmtId="49" fontId="3" fillId="40" borderId="19" xfId="0" applyNumberFormat="1" applyFont="1" applyFill="1" applyBorder="1" applyAlignment="1">
      <alignment horizontal="center"/>
    </xf>
    <xf numFmtId="49" fontId="54" fillId="40" borderId="20" xfId="0" applyNumberFormat="1" applyFont="1" applyFill="1" applyBorder="1" applyAlignment="1">
      <alignment horizontal="left"/>
    </xf>
    <xf numFmtId="49" fontId="54" fillId="35" borderId="20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 horizontal="center" wrapText="1"/>
    </xf>
    <xf numFmtId="195" fontId="0" fillId="9" borderId="20" xfId="0" applyNumberFormat="1" applyFill="1" applyBorder="1" applyAlignment="1">
      <alignment/>
    </xf>
    <xf numFmtId="196" fontId="0" fillId="9" borderId="20" xfId="0" applyNumberFormat="1" applyFill="1" applyBorder="1" applyAlignment="1">
      <alignment/>
    </xf>
    <xf numFmtId="195" fontId="0" fillId="9" borderId="21" xfId="0" applyNumberFormat="1" applyFill="1" applyBorder="1" applyAlignment="1">
      <alignment/>
    </xf>
    <xf numFmtId="196" fontId="0" fillId="9" borderId="21" xfId="0" applyNumberFormat="1" applyFill="1" applyBorder="1" applyAlignment="1">
      <alignment/>
    </xf>
    <xf numFmtId="49" fontId="54" fillId="38" borderId="20" xfId="0" applyNumberFormat="1" applyFont="1" applyFill="1" applyBorder="1" applyAlignment="1">
      <alignment horizontal="left"/>
    </xf>
    <xf numFmtId="49" fontId="0" fillId="9" borderId="20" xfId="0" applyNumberFormat="1" applyFill="1" applyBorder="1" applyAlignment="1">
      <alignment horizontal="left"/>
    </xf>
    <xf numFmtId="195" fontId="2" fillId="9" borderId="19" xfId="0" applyNumberFormat="1" applyFont="1" applyFill="1" applyBorder="1" applyAlignment="1">
      <alignment/>
    </xf>
    <xf numFmtId="196" fontId="2" fillId="9" borderId="19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195" fontId="0" fillId="0" borderId="20" xfId="0" applyNumberFormat="1" applyFill="1" applyBorder="1" applyAlignment="1">
      <alignment/>
    </xf>
    <xf numFmtId="196" fontId="0" fillId="0" borderId="20" xfId="0" applyNumberFormat="1" applyFill="1" applyBorder="1" applyAlignment="1">
      <alignment/>
    </xf>
    <xf numFmtId="195" fontId="0" fillId="0" borderId="21" xfId="0" applyNumberFormat="1" applyFill="1" applyBorder="1" applyAlignment="1">
      <alignment/>
    </xf>
    <xf numFmtId="196" fontId="0" fillId="0" borderId="21" xfId="0" applyNumberFormat="1" applyFill="1" applyBorder="1" applyAlignment="1">
      <alignment/>
    </xf>
    <xf numFmtId="195" fontId="0" fillId="3" borderId="20" xfId="0" applyNumberFormat="1" applyFill="1" applyBorder="1" applyAlignment="1">
      <alignment/>
    </xf>
    <xf numFmtId="49" fontId="0" fillId="3" borderId="20" xfId="0" applyNumberFormat="1" applyFill="1" applyBorder="1" applyAlignment="1">
      <alignment horizontal="left"/>
    </xf>
    <xf numFmtId="196" fontId="0" fillId="3" borderId="20" xfId="0" applyNumberFormat="1" applyFill="1" applyBorder="1" applyAlignment="1">
      <alignment/>
    </xf>
    <xf numFmtId="195" fontId="35" fillId="41" borderId="20" xfId="0" applyNumberFormat="1" applyFont="1" applyFill="1" applyBorder="1" applyAlignment="1">
      <alignment/>
    </xf>
    <xf numFmtId="196" fontId="35" fillId="41" borderId="20" xfId="0" applyNumberFormat="1" applyFont="1" applyFill="1" applyBorder="1" applyAlignment="1">
      <alignment/>
    </xf>
    <xf numFmtId="0" fontId="59" fillId="0" borderId="0" xfId="0" applyFont="1" applyAlignment="1">
      <alignment/>
    </xf>
    <xf numFmtId="177" fontId="60" fillId="39" borderId="11" xfId="64" applyNumberFormat="1" applyFont="1" applyFill="1" applyBorder="1" applyAlignment="1">
      <alignment/>
    </xf>
    <xf numFmtId="0" fontId="59" fillId="0" borderId="0" xfId="0" applyFont="1" applyAlignment="1">
      <alignment/>
    </xf>
    <xf numFmtId="0" fontId="54" fillId="0" borderId="0" xfId="0" applyFont="1" applyFill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2" fontId="5" fillId="0" borderId="26" xfId="62" applyNumberFormat="1" applyFont="1" applyFill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4" fillId="0" borderId="0" xfId="0" applyNumberFormat="1" applyFont="1" applyFill="1" applyAlignment="1">
      <alignment/>
    </xf>
    <xf numFmtId="169" fontId="54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2" fontId="5" fillId="0" borderId="29" xfId="62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169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26" xfId="64" applyNumberFormat="1" applyFont="1" applyFill="1" applyBorder="1" applyAlignment="1" quotePrefix="1">
      <alignment/>
    </xf>
    <xf numFmtId="0" fontId="5" fillId="0" borderId="26" xfId="65" applyNumberFormat="1" applyFont="1" applyFill="1" applyBorder="1" applyAlignment="1" quotePrefix="1">
      <alignment/>
    </xf>
    <xf numFmtId="0" fontId="5" fillId="0" borderId="29" xfId="64" applyNumberFormat="1" applyFont="1" applyFill="1" applyBorder="1" applyAlignment="1" quotePrefix="1">
      <alignment/>
    </xf>
    <xf numFmtId="169" fontId="58" fillId="40" borderId="0" xfId="0" applyNumberFormat="1" applyFont="1" applyFill="1" applyAlignment="1">
      <alignment/>
    </xf>
    <xf numFmtId="195" fontId="2" fillId="38" borderId="19" xfId="0" applyNumberFormat="1" applyFont="1" applyFill="1" applyBorder="1" applyAlignment="1">
      <alignment/>
    </xf>
    <xf numFmtId="196" fontId="2" fillId="38" borderId="19" xfId="0" applyNumberFormat="1" applyFont="1" applyFill="1" applyBorder="1" applyAlignment="1">
      <alignment/>
    </xf>
    <xf numFmtId="195" fontId="0" fillId="38" borderId="20" xfId="0" applyNumberFormat="1" applyFill="1" applyBorder="1" applyAlignment="1">
      <alignment/>
    </xf>
    <xf numFmtId="196" fontId="0" fillId="38" borderId="20" xfId="0" applyNumberFormat="1" applyFill="1" applyBorder="1" applyAlignment="1">
      <alignment/>
    </xf>
    <xf numFmtId="195" fontId="0" fillId="38" borderId="21" xfId="0" applyNumberFormat="1" applyFill="1" applyBorder="1" applyAlignment="1">
      <alignment/>
    </xf>
    <xf numFmtId="196" fontId="0" fillId="38" borderId="21" xfId="0" applyNumberFormat="1" applyFill="1" applyBorder="1" applyAlignment="1">
      <alignment/>
    </xf>
    <xf numFmtId="3" fontId="54" fillId="0" borderId="0" xfId="0" applyNumberFormat="1" applyFont="1" applyAlignment="1">
      <alignment/>
    </xf>
    <xf numFmtId="49" fontId="58" fillId="35" borderId="20" xfId="0" applyNumberFormat="1" applyFont="1" applyFill="1" applyBorder="1" applyAlignment="1">
      <alignment horizontal="left"/>
    </xf>
    <xf numFmtId="49" fontId="58" fillId="38" borderId="20" xfId="0" applyNumberFormat="1" applyFont="1" applyFill="1" applyBorder="1" applyAlignment="1">
      <alignment horizontal="left"/>
    </xf>
    <xf numFmtId="49" fontId="58" fillId="9" borderId="20" xfId="0" applyNumberFormat="1" applyFont="1" applyFill="1" applyBorder="1" applyAlignment="1">
      <alignment horizontal="left"/>
    </xf>
    <xf numFmtId="49" fontId="0" fillId="38" borderId="0" xfId="0" applyNumberFormat="1" applyFill="1" applyBorder="1" applyAlignment="1">
      <alignment horizontal="left"/>
    </xf>
    <xf numFmtId="195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95" fontId="0" fillId="9" borderId="0" xfId="0" applyNumberFormat="1" applyFill="1" applyBorder="1" applyAlignment="1">
      <alignment/>
    </xf>
    <xf numFmtId="196" fontId="0" fillId="9" borderId="0" xfId="0" applyNumberFormat="1" applyFill="1" applyBorder="1" applyAlignment="1">
      <alignment/>
    </xf>
    <xf numFmtId="1" fontId="5" fillId="0" borderId="25" xfId="64" applyNumberFormat="1" applyFont="1" applyFill="1" applyBorder="1" applyAlignment="1" quotePrefix="1">
      <alignment/>
    </xf>
    <xf numFmtId="1" fontId="5" fillId="0" borderId="30" xfId="65" applyNumberFormat="1" applyFont="1" applyFill="1" applyBorder="1" applyAlignment="1" quotePrefix="1">
      <alignment/>
    </xf>
    <xf numFmtId="1" fontId="5" fillId="0" borderId="30" xfId="64" applyNumberFormat="1" applyFont="1" applyFill="1" applyBorder="1" applyAlignment="1" quotePrefix="1">
      <alignment/>
    </xf>
    <xf numFmtId="1" fontId="5" fillId="0" borderId="31" xfId="64" applyNumberFormat="1" applyFont="1" applyFill="1" applyBorder="1" applyAlignment="1" quotePrefix="1">
      <alignment/>
    </xf>
    <xf numFmtId="1" fontId="6" fillId="0" borderId="30" xfId="65" applyNumberFormat="1" applyFont="1" applyFill="1" applyBorder="1" applyAlignment="1" quotePrefix="1">
      <alignment/>
    </xf>
    <xf numFmtId="0" fontId="6" fillId="0" borderId="26" xfId="65" applyNumberFormat="1" applyFont="1" applyFill="1" applyBorder="1" applyAlignment="1" quotePrefix="1">
      <alignment/>
    </xf>
    <xf numFmtId="3" fontId="6" fillId="0" borderId="2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2" fontId="6" fillId="0" borderId="26" xfId="62" applyNumberFormat="1" applyFont="1" applyFill="1" applyBorder="1" applyAlignment="1">
      <alignment/>
    </xf>
    <xf numFmtId="169" fontId="6" fillId="0" borderId="25" xfId="0" applyNumberFormat="1" applyFont="1" applyFill="1" applyBorder="1" applyAlignment="1">
      <alignment/>
    </xf>
    <xf numFmtId="169" fontId="6" fillId="0" borderId="19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1" fontId="6" fillId="0" borderId="30" xfId="64" applyNumberFormat="1" applyFont="1" applyFill="1" applyBorder="1" applyAlignment="1" quotePrefix="1">
      <alignment/>
    </xf>
    <xf numFmtId="0" fontId="6" fillId="0" borderId="26" xfId="64" applyNumberFormat="1" applyFont="1" applyFill="1" applyBorder="1" applyAlignment="1" quotePrefix="1">
      <alignment/>
    </xf>
    <xf numFmtId="49" fontId="0" fillId="40" borderId="20" xfId="0" applyNumberFormat="1" applyFill="1" applyBorder="1" applyAlignment="1">
      <alignment horizontal="left"/>
    </xf>
    <xf numFmtId="195" fontId="0" fillId="40" borderId="20" xfId="0" applyNumberForma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49" fontId="0" fillId="15" borderId="20" xfId="0" applyNumberFormat="1" applyFill="1" applyBorder="1" applyAlignment="1">
      <alignment horizontal="left"/>
    </xf>
    <xf numFmtId="195" fontId="0" fillId="15" borderId="20" xfId="0" applyNumberFormat="1" applyFill="1" applyBorder="1" applyAlignment="1">
      <alignment/>
    </xf>
    <xf numFmtId="49" fontId="0" fillId="42" borderId="20" xfId="0" applyNumberFormat="1" applyFill="1" applyBorder="1" applyAlignment="1">
      <alignment horizontal="left"/>
    </xf>
    <xf numFmtId="195" fontId="0" fillId="42" borderId="20" xfId="0" applyNumberFormat="1" applyFill="1" applyBorder="1" applyAlignment="1">
      <alignment/>
    </xf>
    <xf numFmtId="49" fontId="0" fillId="43" borderId="20" xfId="0" applyNumberFormat="1" applyFill="1" applyBorder="1" applyAlignment="1">
      <alignment horizontal="left"/>
    </xf>
    <xf numFmtId="195" fontId="0" fillId="43" borderId="20" xfId="0" applyNumberFormat="1" applyFill="1" applyBorder="1" applyAlignment="1">
      <alignment/>
    </xf>
    <xf numFmtId="1" fontId="6" fillId="0" borderId="32" xfId="65" applyNumberFormat="1" applyFont="1" applyFill="1" applyBorder="1" applyAlignment="1" quotePrefix="1">
      <alignment/>
    </xf>
    <xf numFmtId="0" fontId="6" fillId="0" borderId="33" xfId="65" applyNumberFormat="1" applyFont="1" applyFill="1" applyBorder="1" applyAlignment="1" quotePrefix="1">
      <alignment/>
    </xf>
    <xf numFmtId="3" fontId="6" fillId="0" borderId="34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2" fontId="6" fillId="0" borderId="33" xfId="62" applyNumberFormat="1" applyFont="1" applyFill="1" applyBorder="1" applyAlignment="1">
      <alignment/>
    </xf>
    <xf numFmtId="169" fontId="6" fillId="0" borderId="34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/>
    </xf>
    <xf numFmtId="0" fontId="6" fillId="38" borderId="26" xfId="64" applyNumberFormat="1" applyFont="1" applyFill="1" applyBorder="1" applyAlignment="1" quotePrefix="1">
      <alignment/>
    </xf>
    <xf numFmtId="3" fontId="6" fillId="38" borderId="25" xfId="0" applyNumberFormat="1" applyFont="1" applyFill="1" applyBorder="1" applyAlignment="1">
      <alignment/>
    </xf>
    <xf numFmtId="0" fontId="6" fillId="38" borderId="26" xfId="65" applyNumberFormat="1" applyFont="1" applyFill="1" applyBorder="1" applyAlignment="1" quotePrefix="1">
      <alignment/>
    </xf>
    <xf numFmtId="0" fontId="6" fillId="38" borderId="2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2" fontId="6" fillId="0" borderId="35" xfId="62" applyNumberFormat="1" applyFont="1" applyFill="1" applyBorder="1" applyAlignment="1">
      <alignment/>
    </xf>
    <xf numFmtId="169" fontId="6" fillId="0" borderId="36" xfId="0" applyNumberFormat="1" applyFont="1" applyFill="1" applyBorder="1" applyAlignment="1">
      <alignment/>
    </xf>
    <xf numFmtId="169" fontId="6" fillId="0" borderId="37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/>
    </xf>
    <xf numFmtId="0" fontId="56" fillId="5" borderId="24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7" fillId="5" borderId="38" xfId="0" applyFont="1" applyFill="1" applyBorder="1" applyAlignment="1">
      <alignment horizontal="center" vertical="center" wrapText="1"/>
    </xf>
    <xf numFmtId="0" fontId="57" fillId="5" borderId="15" xfId="0" applyFont="1" applyFill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center" wrapText="1"/>
    </xf>
    <xf numFmtId="0" fontId="57" fillId="5" borderId="17" xfId="0" applyFont="1" applyFill="1" applyBorder="1" applyAlignment="1">
      <alignment horizontal="center" vertical="center" wrapText="1"/>
    </xf>
    <xf numFmtId="3" fontId="5" fillId="38" borderId="25" xfId="0" applyNumberFormat="1" applyFont="1" applyFill="1" applyBorder="1" applyAlignment="1">
      <alignment/>
    </xf>
    <xf numFmtId="3" fontId="5" fillId="38" borderId="19" xfId="0" applyNumberFormat="1" applyFont="1" applyFill="1" applyBorder="1" applyAlignment="1">
      <alignment/>
    </xf>
    <xf numFmtId="3" fontId="0" fillId="38" borderId="0" xfId="0" applyNumberFormat="1" applyFill="1" applyAlignment="1">
      <alignment/>
    </xf>
    <xf numFmtId="0" fontId="54" fillId="38" borderId="0" xfId="0" applyFont="1" applyFill="1" applyAlignment="1">
      <alignment/>
    </xf>
    <xf numFmtId="3" fontId="6" fillId="38" borderId="19" xfId="0" applyNumberFormat="1" applyFont="1" applyFill="1" applyBorder="1" applyAlignment="1">
      <alignment/>
    </xf>
    <xf numFmtId="49" fontId="3" fillId="15" borderId="19" xfId="0" applyNumberFormat="1" applyFont="1" applyFill="1" applyBorder="1" applyAlignment="1">
      <alignment horizontal="center" wrapText="1"/>
    </xf>
    <xf numFmtId="49" fontId="3" fillId="15" borderId="19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77" fontId="62" fillId="39" borderId="11" xfId="64" applyNumberFormat="1" applyFont="1" applyFill="1" applyBorder="1" applyAlignment="1">
      <alignment horizontal="right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5" borderId="40" xfId="0" applyFont="1" applyFill="1" applyBorder="1" applyAlignment="1">
      <alignment horizontal="center"/>
    </xf>
    <xf numFmtId="0" fontId="56" fillId="5" borderId="41" xfId="0" applyFont="1" applyFill="1" applyBorder="1" applyAlignment="1">
      <alignment horizontal="center"/>
    </xf>
    <xf numFmtId="0" fontId="56" fillId="5" borderId="24" xfId="0" applyFont="1" applyFill="1" applyBorder="1" applyAlignment="1">
      <alignment horizontal="center" vertical="center" wrapText="1"/>
    </xf>
    <xf numFmtId="0" fontId="56" fillId="5" borderId="17" xfId="0" applyFont="1" applyFill="1" applyBorder="1" applyAlignment="1">
      <alignment horizontal="center" vertical="center" wrapText="1"/>
    </xf>
    <xf numFmtId="0" fontId="56" fillId="5" borderId="24" xfId="0" applyFont="1" applyFill="1" applyBorder="1" applyAlignment="1">
      <alignment vertical="center" wrapText="1"/>
    </xf>
    <xf numFmtId="0" fontId="56" fillId="5" borderId="17" xfId="0" applyFont="1" applyFill="1" applyBorder="1" applyAlignment="1">
      <alignment vertical="center" wrapText="1"/>
    </xf>
    <xf numFmtId="0" fontId="56" fillId="5" borderId="42" xfId="0" applyFont="1" applyFill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1</xdr:col>
      <xdr:colOff>1457325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942975</xdr:colOff>
      <xdr:row>190</xdr:row>
      <xdr:rowOff>171450</xdr:rowOff>
    </xdr:from>
    <xdr:to>
      <xdr:col>11</xdr:col>
      <xdr:colOff>1019175</xdr:colOff>
      <xdr:row>190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2553950" y="44091225"/>
          <a:ext cx="2924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190</xdr:row>
      <xdr:rowOff>171450</xdr:rowOff>
    </xdr:from>
    <xdr:to>
      <xdr:col>2</xdr:col>
      <xdr:colOff>609600</xdr:colOff>
      <xdr:row>190</xdr:row>
      <xdr:rowOff>171450</xdr:rowOff>
    </xdr:to>
    <xdr:sp>
      <xdr:nvSpPr>
        <xdr:cNvPr id="3" name="Conector recto 5"/>
        <xdr:cNvSpPr>
          <a:spLocks/>
        </xdr:cNvSpPr>
      </xdr:nvSpPr>
      <xdr:spPr>
        <a:xfrm flipV="1">
          <a:off x="2571750" y="44091225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424</xdr:row>
      <xdr:rowOff>47625</xdr:rowOff>
    </xdr:from>
    <xdr:to>
      <xdr:col>15</xdr:col>
      <xdr:colOff>571500</xdr:colOff>
      <xdr:row>478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1200625"/>
          <a:ext cx="18297525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94"/>
  <sheetViews>
    <sheetView tabSelected="1" workbookViewId="0" topLeftCell="A4">
      <selection activeCell="B23" sqref="B23"/>
    </sheetView>
  </sheetViews>
  <sheetFormatPr defaultColWidth="11.421875" defaultRowHeight="15"/>
  <cols>
    <col min="1" max="1" width="27.00390625" style="33" customWidth="1"/>
    <col min="2" max="2" width="50.7109375" style="18" customWidth="1"/>
    <col min="3" max="3" width="17.28125" style="18" customWidth="1"/>
    <col min="4" max="4" width="15.140625" style="18" customWidth="1"/>
    <col min="5" max="5" width="16.57421875" style="18" customWidth="1"/>
    <col min="6" max="6" width="17.00390625" style="18" customWidth="1"/>
    <col min="7" max="7" width="13.140625" style="18" customWidth="1"/>
    <col min="8" max="8" width="17.28125" style="18" bestFit="1" customWidth="1"/>
    <col min="9" max="9" width="15.8515625" style="18" customWidth="1"/>
    <col min="10" max="10" width="16.421875" style="18" customWidth="1"/>
    <col min="11" max="11" width="10.421875" style="18" customWidth="1"/>
    <col min="12" max="12" width="17.00390625" style="18" customWidth="1"/>
    <col min="13" max="13" width="18.28125" style="18" customWidth="1"/>
    <col min="14" max="14" width="10.57421875" style="18" customWidth="1"/>
    <col min="15" max="16" width="16.421875" style="18" customWidth="1"/>
    <col min="17" max="16384" width="11.421875" style="18" customWidth="1"/>
  </cols>
  <sheetData>
    <row r="1" spans="1:14" s="1" customFormat="1" ht="18.75" customHeight="1">
      <c r="A1" s="29"/>
      <c r="C1" s="17"/>
      <c r="D1" s="16"/>
      <c r="E1" s="17"/>
      <c r="F1" s="17"/>
      <c r="G1" s="16"/>
      <c r="H1" s="17"/>
      <c r="I1" s="17"/>
      <c r="J1" s="17"/>
      <c r="K1" s="17"/>
      <c r="L1" s="17"/>
      <c r="M1" s="17"/>
      <c r="N1" s="17"/>
    </row>
    <row r="2" spans="1:14" s="1" customFormat="1" ht="12.75" customHeight="1">
      <c r="A2" s="174" t="s">
        <v>512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="1" customFormat="1" ht="18.75" customHeight="1">
      <c r="A3" s="29"/>
    </row>
    <row r="4" s="1" customFormat="1" ht="12.75" customHeight="1" thickBot="1">
      <c r="A4" s="29"/>
    </row>
    <row r="5" spans="1:14" s="1" customFormat="1" ht="15.75">
      <c r="A5" s="30" t="s">
        <v>513</v>
      </c>
      <c r="B5" s="5"/>
      <c r="C5" s="4"/>
      <c r="D5" s="4"/>
      <c r="E5" s="4"/>
      <c r="F5" s="4"/>
      <c r="G5" s="4"/>
      <c r="H5" s="4"/>
      <c r="I5" s="4"/>
      <c r="J5" s="5" t="s">
        <v>31</v>
      </c>
      <c r="K5" s="5"/>
      <c r="L5" s="5" t="s">
        <v>521</v>
      </c>
      <c r="M5" s="5"/>
      <c r="N5" s="6"/>
    </row>
    <row r="6" spans="1:14" s="1" customFormat="1" ht="9" customHeight="1">
      <c r="A6" s="31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9"/>
    </row>
    <row r="7" spans="1:14" s="1" customFormat="1" ht="18" customHeight="1">
      <c r="A7" s="32" t="s">
        <v>30</v>
      </c>
      <c r="B7" s="8"/>
      <c r="C7" s="7"/>
      <c r="D7" s="7"/>
      <c r="E7" s="7"/>
      <c r="F7" s="7"/>
      <c r="G7" s="7"/>
      <c r="H7" s="7"/>
      <c r="I7" s="7"/>
      <c r="J7" s="8" t="s">
        <v>514</v>
      </c>
      <c r="K7" s="8"/>
      <c r="L7" s="10">
        <v>2023</v>
      </c>
      <c r="M7" s="8"/>
      <c r="N7" s="9"/>
    </row>
    <row r="8" spans="1:14" s="1" customFormat="1" ht="8.25" customHeight="1" thickBot="1">
      <c r="A8" s="31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s="1" customFormat="1" ht="16.5" thickBot="1">
      <c r="A9" s="187" t="s">
        <v>515</v>
      </c>
      <c r="B9" s="181" t="s">
        <v>516</v>
      </c>
      <c r="C9" s="189" t="s">
        <v>23</v>
      </c>
      <c r="D9" s="189"/>
      <c r="E9" s="189"/>
      <c r="F9" s="189"/>
      <c r="G9" s="189"/>
      <c r="H9" s="184"/>
      <c r="I9" s="176" t="s">
        <v>24</v>
      </c>
      <c r="J9" s="177"/>
      <c r="K9" s="190" t="s">
        <v>25</v>
      </c>
      <c r="L9" s="176" t="s">
        <v>26</v>
      </c>
      <c r="M9" s="177"/>
      <c r="N9" s="177" t="s">
        <v>27</v>
      </c>
    </row>
    <row r="10" spans="1:14" s="1" customFormat="1" ht="15.75" customHeight="1" thickBot="1">
      <c r="A10" s="188"/>
      <c r="B10" s="182"/>
      <c r="C10" s="181" t="s">
        <v>517</v>
      </c>
      <c r="D10" s="183" t="s">
        <v>22</v>
      </c>
      <c r="E10" s="184"/>
      <c r="F10" s="185" t="s">
        <v>21</v>
      </c>
      <c r="G10" s="185" t="s">
        <v>4</v>
      </c>
      <c r="H10" s="185" t="s">
        <v>518</v>
      </c>
      <c r="I10" s="178"/>
      <c r="J10" s="179"/>
      <c r="K10" s="191"/>
      <c r="L10" s="178"/>
      <c r="M10" s="179"/>
      <c r="N10" s="180"/>
    </row>
    <row r="11" spans="1:14" s="2" customFormat="1" ht="15.75">
      <c r="A11" s="188"/>
      <c r="B11" s="182"/>
      <c r="C11" s="182"/>
      <c r="D11" s="160" t="s">
        <v>20</v>
      </c>
      <c r="E11" s="161" t="s">
        <v>519</v>
      </c>
      <c r="F11" s="186"/>
      <c r="G11" s="186"/>
      <c r="H11" s="186"/>
      <c r="I11" s="35" t="s">
        <v>20</v>
      </c>
      <c r="J11" s="48" t="s">
        <v>520</v>
      </c>
      <c r="K11" s="191"/>
      <c r="L11" s="39" t="s">
        <v>20</v>
      </c>
      <c r="M11" s="47" t="s">
        <v>520</v>
      </c>
      <c r="N11" s="180"/>
    </row>
    <row r="12" spans="1:14" s="2" customFormat="1" ht="18.75" customHeight="1" thickBot="1">
      <c r="A12" s="162">
        <v>1</v>
      </c>
      <c r="B12" s="163">
        <v>2</v>
      </c>
      <c r="C12" s="164">
        <v>3</v>
      </c>
      <c r="D12" s="165">
        <v>4</v>
      </c>
      <c r="E12" s="164">
        <v>5</v>
      </c>
      <c r="F12" s="165" t="s">
        <v>180</v>
      </c>
      <c r="G12" s="165">
        <v>7</v>
      </c>
      <c r="H12" s="165" t="s">
        <v>181</v>
      </c>
      <c r="I12" s="13">
        <v>9</v>
      </c>
      <c r="J12" s="15">
        <v>10</v>
      </c>
      <c r="K12" s="15" t="s">
        <v>182</v>
      </c>
      <c r="L12" s="40">
        <v>12</v>
      </c>
      <c r="M12" s="14">
        <v>13</v>
      </c>
      <c r="N12" s="14" t="s">
        <v>183</v>
      </c>
    </row>
    <row r="13" spans="1:16" s="76" customFormat="1" ht="18">
      <c r="A13" s="120" t="s">
        <v>483</v>
      </c>
      <c r="B13" s="152" t="s">
        <v>162</v>
      </c>
      <c r="C13" s="153">
        <f aca="true" t="shared" si="0" ref="C13:J13">+C14+C173</f>
        <v>35159875000</v>
      </c>
      <c r="D13" s="154">
        <f t="shared" si="0"/>
        <v>0</v>
      </c>
      <c r="E13" s="154">
        <f t="shared" si="0"/>
        <v>0</v>
      </c>
      <c r="F13" s="154">
        <f t="shared" si="0"/>
        <v>35159875000</v>
      </c>
      <c r="G13" s="154">
        <f t="shared" si="0"/>
        <v>0</v>
      </c>
      <c r="H13" s="155">
        <f t="shared" si="0"/>
        <v>35159875000</v>
      </c>
      <c r="I13" s="153">
        <f t="shared" si="0"/>
        <v>5621859595</v>
      </c>
      <c r="J13" s="154">
        <f t="shared" si="0"/>
        <v>8453234365</v>
      </c>
      <c r="K13" s="156">
        <f aca="true" t="shared" si="1" ref="K13:K69">(J13/H13)*100</f>
        <v>24.042276501267427</v>
      </c>
      <c r="L13" s="157">
        <f>'Plano GastosJeraFEB'!O2</f>
        <v>844142487</v>
      </c>
      <c r="M13" s="158">
        <f>'Plano GastosJeraFEB'!P2</f>
        <v>1581377757</v>
      </c>
      <c r="N13" s="159">
        <f>(M13/H13)*100</f>
        <v>4.497677414950991</v>
      </c>
      <c r="O13" s="86"/>
      <c r="P13" s="100"/>
    </row>
    <row r="14" spans="1:16" s="76" customFormat="1" ht="18">
      <c r="A14" s="120" t="s">
        <v>326</v>
      </c>
      <c r="B14" s="133" t="s">
        <v>163</v>
      </c>
      <c r="C14" s="122">
        <f aca="true" t="shared" si="2" ref="C14:H14">+C15+C56</f>
        <v>17997303000</v>
      </c>
      <c r="D14" s="123">
        <f t="shared" si="2"/>
        <v>0</v>
      </c>
      <c r="E14" s="123">
        <f t="shared" si="2"/>
        <v>0</v>
      </c>
      <c r="F14" s="123">
        <f t="shared" si="2"/>
        <v>17997303000</v>
      </c>
      <c r="G14" s="123">
        <f t="shared" si="2"/>
        <v>0</v>
      </c>
      <c r="H14" s="124">
        <f t="shared" si="2"/>
        <v>17997303000</v>
      </c>
      <c r="I14" s="122">
        <f>'Plano GastosJeraFEB'!K4</f>
        <v>1308977143</v>
      </c>
      <c r="J14" s="123">
        <f>'Plano GastosJeraFEB'!L4</f>
        <v>2549596413</v>
      </c>
      <c r="K14" s="125">
        <f t="shared" si="1"/>
        <v>14.166547137646123</v>
      </c>
      <c r="L14" s="126">
        <f>'Plano GastosJeraFEB'!O4</f>
        <v>806804037</v>
      </c>
      <c r="M14" s="127">
        <f>'Plano GastosJeraFEB'!P4</f>
        <v>1544039307</v>
      </c>
      <c r="N14" s="128">
        <f aca="true" t="shared" si="3" ref="N14:N70">(M14/H14)*100</f>
        <v>8.579281612361585</v>
      </c>
      <c r="O14" s="85"/>
      <c r="P14" s="86"/>
    </row>
    <row r="15" spans="1:16" s="76" customFormat="1" ht="18">
      <c r="A15" s="129" t="s">
        <v>327</v>
      </c>
      <c r="B15" s="133" t="s">
        <v>164</v>
      </c>
      <c r="C15" s="122">
        <f aca="true" t="shared" si="4" ref="C15:J15">+C18+C29+C35+C51</f>
        <v>13739491000</v>
      </c>
      <c r="D15" s="123">
        <f t="shared" si="4"/>
        <v>0</v>
      </c>
      <c r="E15" s="123">
        <f t="shared" si="4"/>
        <v>0</v>
      </c>
      <c r="F15" s="123">
        <f t="shared" si="4"/>
        <v>13739491000</v>
      </c>
      <c r="G15" s="123">
        <f t="shared" si="4"/>
        <v>0</v>
      </c>
      <c r="H15" s="124">
        <f t="shared" si="4"/>
        <v>13739491000</v>
      </c>
      <c r="I15" s="122">
        <f t="shared" si="4"/>
        <v>789675664</v>
      </c>
      <c r="J15" s="123">
        <f t="shared" si="4"/>
        <v>1526873246</v>
      </c>
      <c r="K15" s="125">
        <f t="shared" si="1"/>
        <v>11.113026283142512</v>
      </c>
      <c r="L15" s="126">
        <f>+L18+L29+L35+L51</f>
        <v>785615664</v>
      </c>
      <c r="M15" s="127">
        <f>+M18+M29+M35+M51</f>
        <v>1522813246</v>
      </c>
      <c r="N15" s="128">
        <f t="shared" si="3"/>
        <v>11.083476425727852</v>
      </c>
      <c r="O15" s="85"/>
      <c r="P15" s="86"/>
    </row>
    <row r="16" spans="1:14" s="76" customFormat="1" ht="18">
      <c r="A16" s="120" t="s">
        <v>328</v>
      </c>
      <c r="B16" s="133" t="s">
        <v>165</v>
      </c>
      <c r="C16" s="122">
        <f aca="true" t="shared" si="5" ref="C16:J16">+C17+C35+C51</f>
        <v>13739491000</v>
      </c>
      <c r="D16" s="123">
        <f t="shared" si="5"/>
        <v>0</v>
      </c>
      <c r="E16" s="123">
        <f t="shared" si="5"/>
        <v>0</v>
      </c>
      <c r="F16" s="123">
        <f t="shared" si="5"/>
        <v>13739491000</v>
      </c>
      <c r="G16" s="123">
        <f t="shared" si="5"/>
        <v>0</v>
      </c>
      <c r="H16" s="124">
        <f t="shared" si="5"/>
        <v>13739491000</v>
      </c>
      <c r="I16" s="122">
        <f t="shared" si="5"/>
        <v>789675664</v>
      </c>
      <c r="J16" s="123">
        <f t="shared" si="5"/>
        <v>1526873246</v>
      </c>
      <c r="K16" s="125">
        <f t="shared" si="1"/>
        <v>11.113026283142512</v>
      </c>
      <c r="L16" s="126">
        <f>+L17+L35+L51</f>
        <v>785615664</v>
      </c>
      <c r="M16" s="127">
        <f>+M17+M35+M51</f>
        <v>1522813246</v>
      </c>
      <c r="N16" s="128">
        <f t="shared" si="3"/>
        <v>11.083476425727852</v>
      </c>
    </row>
    <row r="17" spans="1:14" s="76" customFormat="1" ht="18">
      <c r="A17" s="129" t="s">
        <v>329</v>
      </c>
      <c r="B17" s="133" t="s">
        <v>166</v>
      </c>
      <c r="C17" s="122">
        <f aca="true" t="shared" si="6" ref="C17:J17">+C18+C29</f>
        <v>10163777000</v>
      </c>
      <c r="D17" s="123">
        <f t="shared" si="6"/>
        <v>0</v>
      </c>
      <c r="E17" s="123">
        <f t="shared" si="6"/>
        <v>0</v>
      </c>
      <c r="F17" s="123">
        <f t="shared" si="6"/>
        <v>10163777000</v>
      </c>
      <c r="G17" s="123">
        <f t="shared" si="6"/>
        <v>0</v>
      </c>
      <c r="H17" s="124">
        <f t="shared" si="6"/>
        <v>10163777000</v>
      </c>
      <c r="I17" s="122">
        <f t="shared" si="6"/>
        <v>604687182</v>
      </c>
      <c r="J17" s="123">
        <f t="shared" si="6"/>
        <v>1160156408</v>
      </c>
      <c r="K17" s="125">
        <f t="shared" si="1"/>
        <v>11.414618876427534</v>
      </c>
      <c r="L17" s="126">
        <f>+L18+L29</f>
        <v>604687182</v>
      </c>
      <c r="M17" s="127">
        <f>+M18+M29</f>
        <v>1160156408</v>
      </c>
      <c r="N17" s="128">
        <f t="shared" si="3"/>
        <v>11.414618876427534</v>
      </c>
    </row>
    <row r="18" spans="1:14" s="76" customFormat="1" ht="18">
      <c r="A18" s="120" t="s">
        <v>330</v>
      </c>
      <c r="B18" s="133" t="s">
        <v>167</v>
      </c>
      <c r="C18" s="122">
        <f aca="true" t="shared" si="7" ref="C18:J18">+C19+C20+C21+C22+C23+C24+C25+C28</f>
        <v>9123981000</v>
      </c>
      <c r="D18" s="123">
        <f t="shared" si="7"/>
        <v>0</v>
      </c>
      <c r="E18" s="123">
        <f t="shared" si="7"/>
        <v>0</v>
      </c>
      <c r="F18" s="123">
        <f t="shared" si="7"/>
        <v>9123981000</v>
      </c>
      <c r="G18" s="123">
        <f t="shared" si="7"/>
        <v>0</v>
      </c>
      <c r="H18" s="124">
        <f t="shared" si="7"/>
        <v>9123981000</v>
      </c>
      <c r="I18" s="122">
        <f t="shared" si="7"/>
        <v>592616340</v>
      </c>
      <c r="J18" s="123">
        <f t="shared" si="7"/>
        <v>1137699226</v>
      </c>
      <c r="K18" s="125">
        <f t="shared" si="1"/>
        <v>12.469329188651313</v>
      </c>
      <c r="L18" s="126">
        <f>+L19+L20+L21+L22+L23+L24+L25+L28</f>
        <v>592616340</v>
      </c>
      <c r="M18" s="127">
        <f>+M19+M20+M21+M22+M23+M24+M25+M28</f>
        <v>1137699226</v>
      </c>
      <c r="N18" s="128">
        <f t="shared" si="3"/>
        <v>12.469329188651313</v>
      </c>
    </row>
    <row r="19" spans="1:27" s="28" customFormat="1" ht="18.75">
      <c r="A19" s="118" t="s">
        <v>331</v>
      </c>
      <c r="B19" s="97" t="s">
        <v>37</v>
      </c>
      <c r="C19" s="77">
        <f>'Plano GastosJeraFEB'!B5</f>
        <v>5283150000</v>
      </c>
      <c r="D19" s="77">
        <f>'Plano GastosJeraFEB'!C5</f>
        <v>0</v>
      </c>
      <c r="E19" s="78">
        <f>'Plano GastosJeraFEB'!D5</f>
        <v>0</v>
      </c>
      <c r="F19" s="78">
        <f>'Plano GastosJeraFEB'!E5</f>
        <v>5283150000</v>
      </c>
      <c r="G19" s="78">
        <f>'Plano GastosJeraFEB'!F5</f>
        <v>0</v>
      </c>
      <c r="H19" s="79">
        <f>'Plano GastosJeraFEB'!G5</f>
        <v>5283150000</v>
      </c>
      <c r="I19" s="77">
        <f>'Plano GastosJeraFEB'!K5</f>
        <v>404365541</v>
      </c>
      <c r="J19" s="78">
        <f>'Plano GastosJeraFEB'!L5</f>
        <v>755125774</v>
      </c>
      <c r="K19" s="80">
        <f t="shared" si="1"/>
        <v>14.293097375618713</v>
      </c>
      <c r="L19" s="81">
        <f>'Plano GastosJeraFEB'!O5</f>
        <v>404365541</v>
      </c>
      <c r="M19" s="82">
        <f>'Plano GastosJeraFEB'!P5</f>
        <v>755125774</v>
      </c>
      <c r="N19" s="83">
        <f t="shared" si="3"/>
        <v>14.293097375618713</v>
      </c>
      <c r="X19" s="28">
        <v>83.1386</v>
      </c>
      <c r="Y19" s="28">
        <v>383552579</v>
      </c>
      <c r="Z19" s="28">
        <v>4010208767</v>
      </c>
      <c r="AA19" s="28">
        <v>83.1386</v>
      </c>
    </row>
    <row r="20" spans="1:27" s="28" customFormat="1" ht="18.75">
      <c r="A20" s="118" t="s">
        <v>332</v>
      </c>
      <c r="B20" s="97" t="s">
        <v>38</v>
      </c>
      <c r="C20" s="77">
        <f>'Plano GastosJeraFEB'!B7</f>
        <v>284974000</v>
      </c>
      <c r="D20" s="78">
        <f>'Plano GastosJeraFEB'!C7</f>
        <v>0</v>
      </c>
      <c r="E20" s="78">
        <f>'Plano GastosJeraFEB'!D7</f>
        <v>0</v>
      </c>
      <c r="F20" s="78">
        <f>'Plano GastosJeraFEB'!E7</f>
        <v>284974000</v>
      </c>
      <c r="G20" s="78">
        <f>'Plano GastosJeraFEB'!F7</f>
        <v>0</v>
      </c>
      <c r="H20" s="79">
        <f>'Plano GastosJeraFEB'!G7</f>
        <v>284974000</v>
      </c>
      <c r="I20" s="77">
        <f>'Plano GastosJeraFEB'!K7</f>
        <v>9258019</v>
      </c>
      <c r="J20" s="78">
        <f>'Plano GastosJeraFEB'!L7</f>
        <v>9258019</v>
      </c>
      <c r="K20" s="80">
        <f t="shared" si="1"/>
        <v>3.248724094127885</v>
      </c>
      <c r="L20" s="81">
        <f>'Plano GastosJeraFEB'!O7</f>
        <v>9258019</v>
      </c>
      <c r="M20" s="82">
        <f>'Plano GastosJeraFEB'!P7</f>
        <v>9258019</v>
      </c>
      <c r="N20" s="83">
        <f t="shared" si="3"/>
        <v>3.248724094127885</v>
      </c>
      <c r="X20" s="28">
        <v>57.644</v>
      </c>
      <c r="Y20" s="28">
        <v>20235947</v>
      </c>
      <c r="Z20" s="28">
        <v>148818984</v>
      </c>
      <c r="AA20" s="28">
        <v>57.644</v>
      </c>
    </row>
    <row r="21" spans="1:27" s="28" customFormat="1" ht="18.75">
      <c r="A21" s="118" t="s">
        <v>333</v>
      </c>
      <c r="B21" s="97" t="s">
        <v>39</v>
      </c>
      <c r="C21" s="77">
        <f>'Plano GastosJeraFEB'!B9</f>
        <v>548743000</v>
      </c>
      <c r="D21" s="78">
        <f>'Plano GastosJeraFEB'!C9</f>
        <v>0</v>
      </c>
      <c r="E21" s="78">
        <f>'Plano GastosJeraFEB'!D9</f>
        <v>0</v>
      </c>
      <c r="F21" s="78">
        <f>'Plano GastosJeraFEB'!E9</f>
        <v>548743000</v>
      </c>
      <c r="G21" s="78">
        <f>'Plano GastosJeraFEB'!F9</f>
        <v>0</v>
      </c>
      <c r="H21" s="79">
        <f>'Plano GastosJeraFEB'!G9</f>
        <v>548743000</v>
      </c>
      <c r="I21" s="77">
        <f>'Plano GastosJeraFEB'!K9</f>
        <v>45468572</v>
      </c>
      <c r="J21" s="78">
        <f>'Plano GastosJeraFEB'!L9</f>
        <v>89189726</v>
      </c>
      <c r="K21" s="80">
        <f t="shared" si="1"/>
        <v>16.25346036304791</v>
      </c>
      <c r="L21" s="81">
        <f>'Plano GastosJeraFEB'!O9</f>
        <v>45468572</v>
      </c>
      <c r="M21" s="82">
        <f>'Plano GastosJeraFEB'!P9</f>
        <v>89189726</v>
      </c>
      <c r="N21" s="83">
        <f t="shared" si="3"/>
        <v>16.25346036304791</v>
      </c>
      <c r="X21" s="28">
        <v>80.0448</v>
      </c>
      <c r="Y21" s="28">
        <v>39782558</v>
      </c>
      <c r="Z21" s="28">
        <v>401384734</v>
      </c>
      <c r="AA21" s="28">
        <v>80.0448</v>
      </c>
    </row>
    <row r="22" spans="1:27" s="28" customFormat="1" ht="18.75">
      <c r="A22" s="118" t="s">
        <v>334</v>
      </c>
      <c r="B22" s="97" t="s">
        <v>40</v>
      </c>
      <c r="C22" s="77">
        <f>'Plano GastosJeraFEB'!B11</f>
        <v>3736000</v>
      </c>
      <c r="D22" s="78">
        <f>'Plano GastosJeraFEB'!C11</f>
        <v>0</v>
      </c>
      <c r="E22" s="78">
        <f>'Plano GastosJeraFEB'!D11</f>
        <v>0</v>
      </c>
      <c r="F22" s="78">
        <f>'Plano GastosJeraFEB'!E11</f>
        <v>3736000</v>
      </c>
      <c r="G22" s="78">
        <f>'Plano GastosJeraFEB'!F11</f>
        <v>0</v>
      </c>
      <c r="H22" s="79">
        <f>'Plano GastosJeraFEB'!G11</f>
        <v>3736000</v>
      </c>
      <c r="I22" s="77">
        <f>'Plano GastosJeraFEB'!K11</f>
        <v>218247</v>
      </c>
      <c r="J22" s="78">
        <f>'Plano GastosJeraFEB'!L11</f>
        <v>487418</v>
      </c>
      <c r="K22" s="80">
        <f t="shared" si="1"/>
        <v>13.04652034261242</v>
      </c>
      <c r="L22" s="81">
        <f>'Plano GastosJeraFEB'!O11</f>
        <v>218247</v>
      </c>
      <c r="M22" s="82">
        <f>'Plano GastosJeraFEB'!P11</f>
        <v>487418</v>
      </c>
      <c r="N22" s="83">
        <f t="shared" si="3"/>
        <v>13.04652034261242</v>
      </c>
      <c r="X22" s="28">
        <v>83.3126</v>
      </c>
      <c r="Y22" s="28">
        <v>249772</v>
      </c>
      <c r="Z22" s="28">
        <v>2769312</v>
      </c>
      <c r="AA22" s="28">
        <v>83.3126</v>
      </c>
    </row>
    <row r="23" spans="1:27" s="28" customFormat="1" ht="18.75">
      <c r="A23" s="118" t="s">
        <v>335</v>
      </c>
      <c r="B23" s="97" t="s">
        <v>41</v>
      </c>
      <c r="C23" s="77">
        <f>'Plano GastosJeraFEB'!B13</f>
        <v>6016000</v>
      </c>
      <c r="D23" s="78">
        <f>'Plano GastosJeraFEB'!C13</f>
        <v>0</v>
      </c>
      <c r="E23" s="78">
        <f>'Plano GastosJeraFEB'!D13</f>
        <v>0</v>
      </c>
      <c r="F23" s="78">
        <f>'Plano GastosJeraFEB'!E13</f>
        <v>6016000</v>
      </c>
      <c r="G23" s="78">
        <f>'Plano GastosJeraFEB'!F13</f>
        <v>0</v>
      </c>
      <c r="H23" s="79">
        <f>'Plano GastosJeraFEB'!G13</f>
        <v>6016000</v>
      </c>
      <c r="I23" s="77">
        <f>'Plano GastosJeraFEB'!K13</f>
        <v>421818</v>
      </c>
      <c r="J23" s="78">
        <f>'Plano GastosJeraFEB'!L13</f>
        <v>810828</v>
      </c>
      <c r="K23" s="80">
        <f t="shared" si="1"/>
        <v>13.477859042553192</v>
      </c>
      <c r="L23" s="81">
        <f>'Plano GastosJeraFEB'!O13</f>
        <v>421818</v>
      </c>
      <c r="M23" s="82">
        <f>'Plano GastosJeraFEB'!P13</f>
        <v>810828</v>
      </c>
      <c r="N23" s="83">
        <f t="shared" si="3"/>
        <v>13.477859042553192</v>
      </c>
      <c r="X23" s="28">
        <v>83.3398</v>
      </c>
      <c r="Y23" s="28">
        <v>402291</v>
      </c>
      <c r="Z23" s="28">
        <v>4460348</v>
      </c>
      <c r="AA23" s="28">
        <v>83.3398</v>
      </c>
    </row>
    <row r="24" spans="1:27" s="28" customFormat="1" ht="18.75">
      <c r="A24" s="118" t="s">
        <v>336</v>
      </c>
      <c r="B24" s="97" t="s">
        <v>42</v>
      </c>
      <c r="C24" s="77">
        <f>'Plano GastosJeraFEB'!B15</f>
        <v>176364000</v>
      </c>
      <c r="D24" s="78">
        <f>'Plano GastosJeraFEB'!C15</f>
        <v>0</v>
      </c>
      <c r="E24" s="78">
        <f>'Plano GastosJeraFEB'!D15</f>
        <v>0</v>
      </c>
      <c r="F24" s="78">
        <f>'Plano GastosJeraFEB'!E15</f>
        <v>176364000</v>
      </c>
      <c r="G24" s="78">
        <f>'Plano GastosJeraFEB'!F15</f>
        <v>0</v>
      </c>
      <c r="H24" s="79">
        <f>'Plano GastosJeraFEB'!G15</f>
        <v>176364000</v>
      </c>
      <c r="I24" s="77">
        <f>'Plano GastosJeraFEB'!K15</f>
        <v>4678891</v>
      </c>
      <c r="J24" s="78">
        <f>'Plano GastosJeraFEB'!L15</f>
        <v>37613759</v>
      </c>
      <c r="K24" s="80">
        <f t="shared" si="1"/>
        <v>21.327345149803815</v>
      </c>
      <c r="L24" s="81">
        <f>'Plano GastosJeraFEB'!O15</f>
        <v>4678891</v>
      </c>
      <c r="M24" s="82">
        <f>'Plano GastosJeraFEB'!P15</f>
        <v>37613759</v>
      </c>
      <c r="N24" s="83">
        <f t="shared" si="3"/>
        <v>21.327345149803815</v>
      </c>
      <c r="X24" s="28">
        <v>83.9268</v>
      </c>
      <c r="Y24" s="28">
        <v>4974265</v>
      </c>
      <c r="Z24" s="28">
        <v>135292554</v>
      </c>
      <c r="AA24" s="28">
        <v>83.9268</v>
      </c>
    </row>
    <row r="25" spans="1:14" s="76" customFormat="1" ht="18">
      <c r="A25" s="129" t="s">
        <v>337</v>
      </c>
      <c r="B25" s="130" t="s">
        <v>43</v>
      </c>
      <c r="C25" s="122">
        <f aca="true" t="shared" si="8" ref="C25:J25">+C26+C27</f>
        <v>1125476000</v>
      </c>
      <c r="D25" s="123">
        <f t="shared" si="8"/>
        <v>0</v>
      </c>
      <c r="E25" s="123">
        <f t="shared" si="8"/>
        <v>0</v>
      </c>
      <c r="F25" s="123">
        <f t="shared" si="8"/>
        <v>1125476000</v>
      </c>
      <c r="G25" s="123">
        <f t="shared" si="8"/>
        <v>0</v>
      </c>
      <c r="H25" s="124">
        <f t="shared" si="8"/>
        <v>1125476000</v>
      </c>
      <c r="I25" s="122">
        <f t="shared" si="8"/>
        <v>7339272</v>
      </c>
      <c r="J25" s="123">
        <f t="shared" si="8"/>
        <v>12121009</v>
      </c>
      <c r="K25" s="125">
        <f t="shared" si="1"/>
        <v>1.0769673453720914</v>
      </c>
      <c r="L25" s="126">
        <f>+L26+L27</f>
        <v>7339272</v>
      </c>
      <c r="M25" s="127">
        <f>+M26+M27</f>
        <v>12121009</v>
      </c>
      <c r="N25" s="128">
        <f t="shared" si="3"/>
        <v>1.0769673453720914</v>
      </c>
    </row>
    <row r="26" spans="1:14" s="28" customFormat="1" ht="18.75">
      <c r="A26" s="117" t="s">
        <v>338</v>
      </c>
      <c r="B26" s="98" t="s">
        <v>44</v>
      </c>
      <c r="C26" s="77">
        <f>'Plano GastosJeraFEB'!B17</f>
        <v>760462000</v>
      </c>
      <c r="D26" s="78">
        <f>'Plano GastosJeraFEB'!C17</f>
        <v>0</v>
      </c>
      <c r="E26" s="78">
        <f>'Plano GastosJeraFEB'!D17</f>
        <v>0</v>
      </c>
      <c r="F26" s="78">
        <f>'Plano GastosJeraFEB'!E17</f>
        <v>760462000</v>
      </c>
      <c r="G26" s="78">
        <f>'Plano GastosJeraFEB'!F17</f>
        <v>0</v>
      </c>
      <c r="H26" s="79">
        <f>'Plano GastosJeraFEB'!G17</f>
        <v>760462000</v>
      </c>
      <c r="I26" s="77">
        <f>'Plano GastosJeraFEB'!K17</f>
        <v>0</v>
      </c>
      <c r="J26" s="78">
        <f>'Plano GastosJeraFEB'!L17</f>
        <v>0</v>
      </c>
      <c r="K26" s="80">
        <f t="shared" si="1"/>
        <v>0</v>
      </c>
      <c r="L26" s="81">
        <f>'Plano GastosJeraFEB'!O17</f>
        <v>0</v>
      </c>
      <c r="M26" s="82">
        <f>'Plano GastosJeraFEB'!P17</f>
        <v>0</v>
      </c>
      <c r="N26" s="83">
        <f t="shared" si="3"/>
        <v>0</v>
      </c>
    </row>
    <row r="27" spans="1:14" s="28" customFormat="1" ht="18.75">
      <c r="A27" s="117" t="s">
        <v>339</v>
      </c>
      <c r="B27" s="98" t="s">
        <v>45</v>
      </c>
      <c r="C27" s="77">
        <f>'Plano GastosJeraFEB'!B19</f>
        <v>365014000</v>
      </c>
      <c r="D27" s="78">
        <f>'Plano GastosJeraFEB'!C19</f>
        <v>0</v>
      </c>
      <c r="E27" s="78">
        <f>'Plano GastosJeraFEB'!D19</f>
        <v>0</v>
      </c>
      <c r="F27" s="78">
        <f>'Plano GastosJeraFEB'!E19</f>
        <v>365014000</v>
      </c>
      <c r="G27" s="78">
        <f>'Plano GastosJeraFEB'!F19</f>
        <v>0</v>
      </c>
      <c r="H27" s="79">
        <f>'Plano GastosJeraFEB'!G19</f>
        <v>365014000</v>
      </c>
      <c r="I27" s="77">
        <f>'Plano GastosJeraFEB'!K19</f>
        <v>7339272</v>
      </c>
      <c r="J27" s="78">
        <f>'Plano GastosJeraFEB'!L19</f>
        <v>12121009</v>
      </c>
      <c r="K27" s="80">
        <f t="shared" si="1"/>
        <v>3.320697014361093</v>
      </c>
      <c r="L27" s="81">
        <f>'Plano GastosJeraFEB'!O19</f>
        <v>7339272</v>
      </c>
      <c r="M27" s="82">
        <f>'Plano GastosJeraFEB'!P19</f>
        <v>12121009</v>
      </c>
      <c r="N27" s="83">
        <f t="shared" si="3"/>
        <v>3.320697014361093</v>
      </c>
    </row>
    <row r="28" spans="1:14" s="28" customFormat="1" ht="18.75">
      <c r="A28" s="118" t="s">
        <v>340</v>
      </c>
      <c r="B28" s="97" t="s">
        <v>46</v>
      </c>
      <c r="C28" s="77">
        <f>'Plano GastosJeraFEB'!B21</f>
        <v>1695522000</v>
      </c>
      <c r="D28" s="78">
        <f>'Plano GastosJeraFEB'!C21</f>
        <v>0</v>
      </c>
      <c r="E28" s="78">
        <f>'Plano GastosJeraFEB'!D21</f>
        <v>0</v>
      </c>
      <c r="F28" s="78">
        <f>'Plano GastosJeraFEB'!E21</f>
        <v>1695522000</v>
      </c>
      <c r="G28" s="78">
        <f>'Plano GastosJeraFEB'!F21</f>
        <v>0</v>
      </c>
      <c r="H28" s="79">
        <f>'Plano GastosJeraFEB'!G21</f>
        <v>1695522000</v>
      </c>
      <c r="I28" s="77">
        <f>'Plano GastosJeraFEB'!K21</f>
        <v>120865980</v>
      </c>
      <c r="J28" s="78">
        <f>'Plano GastosJeraFEB'!L21</f>
        <v>233092693</v>
      </c>
      <c r="K28" s="80">
        <f t="shared" si="1"/>
        <v>13.747547539931656</v>
      </c>
      <c r="L28" s="81">
        <f>'Plano GastosJeraFEB'!O21</f>
        <v>120865980</v>
      </c>
      <c r="M28" s="82">
        <f>'Plano GastosJeraFEB'!P21</f>
        <v>233092693</v>
      </c>
      <c r="N28" s="83">
        <f t="shared" si="3"/>
        <v>13.747547539931656</v>
      </c>
    </row>
    <row r="29" spans="1:14" s="76" customFormat="1" ht="18">
      <c r="A29" s="120" t="s">
        <v>341</v>
      </c>
      <c r="B29" s="121" t="s">
        <v>47</v>
      </c>
      <c r="C29" s="122">
        <f aca="true" t="shared" si="9" ref="C29:J29">+C30+C31</f>
        <v>1039796000</v>
      </c>
      <c r="D29" s="123">
        <f t="shared" si="9"/>
        <v>0</v>
      </c>
      <c r="E29" s="123">
        <f t="shared" si="9"/>
        <v>0</v>
      </c>
      <c r="F29" s="123">
        <f t="shared" si="9"/>
        <v>1039796000</v>
      </c>
      <c r="G29" s="123">
        <f t="shared" si="9"/>
        <v>0</v>
      </c>
      <c r="H29" s="124">
        <f t="shared" si="9"/>
        <v>1039796000</v>
      </c>
      <c r="I29" s="122">
        <f t="shared" si="9"/>
        <v>12070842</v>
      </c>
      <c r="J29" s="123">
        <f t="shared" si="9"/>
        <v>22457182</v>
      </c>
      <c r="K29" s="125">
        <f t="shared" si="1"/>
        <v>2.159768069890632</v>
      </c>
      <c r="L29" s="126">
        <f>+L30+L31</f>
        <v>12070842</v>
      </c>
      <c r="M29" s="127">
        <f>+M30+M31</f>
        <v>22457182</v>
      </c>
      <c r="N29" s="128">
        <f t="shared" si="3"/>
        <v>2.159768069890632</v>
      </c>
    </row>
    <row r="30" spans="1:14" s="28" customFormat="1" ht="18.75">
      <c r="A30" s="116" t="s">
        <v>307</v>
      </c>
      <c r="B30" s="97" t="s">
        <v>48</v>
      </c>
      <c r="C30" s="77">
        <f>'Plano GastosJeraFEB'!B23</f>
        <v>865922000</v>
      </c>
      <c r="D30" s="78">
        <f>'Plano GastosJeraFEB'!C23</f>
        <v>0</v>
      </c>
      <c r="E30" s="78">
        <f>'Plano GastosJeraFEB'!D23</f>
        <v>0</v>
      </c>
      <c r="F30" s="78">
        <f>'Plano GastosJeraFEB'!E23</f>
        <v>865922000</v>
      </c>
      <c r="G30" s="78">
        <f>'Plano GastosJeraFEB'!F23</f>
        <v>0</v>
      </c>
      <c r="H30" s="79">
        <f>'Plano GastosJeraFEB'!G23</f>
        <v>865922000</v>
      </c>
      <c r="I30" s="77">
        <f>'Plano GastosJeraFEB'!K23</f>
        <v>0</v>
      </c>
      <c r="J30" s="78">
        <f>'Plano GastosJeraFEB'!L23</f>
        <v>0</v>
      </c>
      <c r="K30" s="80">
        <f t="shared" si="1"/>
        <v>0</v>
      </c>
      <c r="L30" s="81">
        <f>'Plano GastosJeraFEB'!O23</f>
        <v>0</v>
      </c>
      <c r="M30" s="82">
        <f>'Plano GastosJeraFEB'!P23</f>
        <v>0</v>
      </c>
      <c r="N30" s="83">
        <f t="shared" si="3"/>
        <v>0</v>
      </c>
    </row>
    <row r="31" spans="1:14" s="28" customFormat="1" ht="18.75">
      <c r="A31" s="118" t="s">
        <v>342</v>
      </c>
      <c r="B31" s="97" t="s">
        <v>49</v>
      </c>
      <c r="C31" s="77">
        <f aca="true" t="shared" si="10" ref="C31:M31">+C32</f>
        <v>173874000</v>
      </c>
      <c r="D31" s="78">
        <f t="shared" si="10"/>
        <v>0</v>
      </c>
      <c r="E31" s="78">
        <f t="shared" si="10"/>
        <v>0</v>
      </c>
      <c r="F31" s="78">
        <f t="shared" si="10"/>
        <v>173874000</v>
      </c>
      <c r="G31" s="78">
        <f t="shared" si="10"/>
        <v>0</v>
      </c>
      <c r="H31" s="79">
        <f t="shared" si="10"/>
        <v>173874000</v>
      </c>
      <c r="I31" s="77">
        <f t="shared" si="10"/>
        <v>12070842</v>
      </c>
      <c r="J31" s="78">
        <f t="shared" si="10"/>
        <v>22457182</v>
      </c>
      <c r="K31" s="80">
        <f t="shared" si="1"/>
        <v>12.915779242439928</v>
      </c>
      <c r="L31" s="81">
        <f t="shared" si="10"/>
        <v>12070842</v>
      </c>
      <c r="M31" s="82">
        <f t="shared" si="10"/>
        <v>22457182</v>
      </c>
      <c r="N31" s="83">
        <f t="shared" si="3"/>
        <v>12.915779242439928</v>
      </c>
    </row>
    <row r="32" spans="1:14" s="28" customFormat="1" ht="18.75">
      <c r="A32" s="117" t="s">
        <v>343</v>
      </c>
      <c r="B32" s="98" t="s">
        <v>50</v>
      </c>
      <c r="C32" s="77">
        <f>'Plano GastosJeraFEB'!B25</f>
        <v>173874000</v>
      </c>
      <c r="D32" s="78">
        <f>'Plano GastosJeraFEB'!C25</f>
        <v>0</v>
      </c>
      <c r="E32" s="78">
        <f>'Plano GastosJeraFEB'!D25</f>
        <v>0</v>
      </c>
      <c r="F32" s="78">
        <f>'Plano GastosJeraFEB'!E25</f>
        <v>173874000</v>
      </c>
      <c r="G32" s="78">
        <f>'Plano GastosJeraFEB'!F25</f>
        <v>0</v>
      </c>
      <c r="H32" s="79">
        <f>'Plano GastosJeraFEB'!G25</f>
        <v>173874000</v>
      </c>
      <c r="I32" s="77">
        <f>'Plano GastosJeraFEB'!K25</f>
        <v>12070842</v>
      </c>
      <c r="J32" s="78">
        <f>'Plano GastosJeraFEB'!L25</f>
        <v>22457182</v>
      </c>
      <c r="K32" s="80">
        <f t="shared" si="1"/>
        <v>12.915779242439928</v>
      </c>
      <c r="L32" s="81">
        <f>'Plano GastosJeraFEB'!O25</f>
        <v>12070842</v>
      </c>
      <c r="M32" s="82">
        <f>'Plano GastosJeraFEB'!P25</f>
        <v>22457182</v>
      </c>
      <c r="N32" s="83">
        <f t="shared" si="3"/>
        <v>12.915779242439928</v>
      </c>
    </row>
    <row r="33" spans="1:14" s="28" customFormat="1" ht="18.75">
      <c r="A33" s="117" t="s">
        <v>344</v>
      </c>
      <c r="B33" s="98" t="s">
        <v>311</v>
      </c>
      <c r="C33" s="77">
        <f>'Plano GastosJeraFEB'!B368</f>
        <v>0</v>
      </c>
      <c r="D33" s="77">
        <f>'Plano GastosJeraFEB'!C368</f>
        <v>0</v>
      </c>
      <c r="E33" s="77">
        <f>'Plano GastosJeraFEB'!D368</f>
        <v>0</v>
      </c>
      <c r="F33" s="77">
        <f>'Plano GastosJeraFEB'!E368</f>
        <v>0</v>
      </c>
      <c r="G33" s="77">
        <f>'Plano GastosJeraFEB'!F368</f>
        <v>0</v>
      </c>
      <c r="H33" s="77">
        <f>'Plano GastosJeraFEB'!G368</f>
        <v>91200007</v>
      </c>
      <c r="I33" s="77">
        <f>'Plano GastosJeraFEB'!K368</f>
        <v>91200007</v>
      </c>
      <c r="J33" s="77">
        <f>'Plano GastosJeraFEB'!L368</f>
        <v>91200007</v>
      </c>
      <c r="K33" s="77">
        <f>'Plano GastosJeraFEB'!J368</f>
        <v>0</v>
      </c>
      <c r="L33" s="77">
        <f>'Plano GastosJeraFEB'!O368</f>
        <v>91200007</v>
      </c>
      <c r="M33" s="77">
        <f>'Plano GastosJeraFEB'!P368</f>
        <v>91200007</v>
      </c>
      <c r="N33" s="77">
        <f>(M33/H33)*100</f>
        <v>100</v>
      </c>
    </row>
    <row r="34" spans="1:14" s="28" customFormat="1" ht="18.75">
      <c r="A34" s="117" t="s">
        <v>345</v>
      </c>
      <c r="B34" s="98" t="s">
        <v>312</v>
      </c>
      <c r="C34" s="77">
        <f>'Plano GastosJeraFEB'!B370</f>
        <v>0</v>
      </c>
      <c r="D34" s="77">
        <f>'Plano GastosJeraFEB'!C370</f>
        <v>0</v>
      </c>
      <c r="E34" s="77">
        <f>'Plano GastosJeraFEB'!D370</f>
        <v>0</v>
      </c>
      <c r="F34" s="77">
        <f>'Plano GastosJeraFEB'!E370</f>
        <v>0</v>
      </c>
      <c r="G34" s="77">
        <f>'Plano GastosJeraFEB'!F370</f>
        <v>0</v>
      </c>
      <c r="H34" s="77">
        <f>'Plano GastosJeraFEB'!G370</f>
        <v>5540000</v>
      </c>
      <c r="I34" s="77">
        <f>'Plano GastosJeraFEB'!K370</f>
        <v>5540000</v>
      </c>
      <c r="J34" s="77">
        <f>'Plano GastosJeraFEB'!L370</f>
        <v>5540000</v>
      </c>
      <c r="K34" s="77">
        <f>'Plano GastosJeraFEB'!J370</f>
        <v>0</v>
      </c>
      <c r="L34" s="77">
        <f>'Plano GastosJeraFEB'!O370</f>
        <v>5540000</v>
      </c>
      <c r="M34" s="77">
        <f>'Plano GastosJeraFEB'!P370</f>
        <v>5540000</v>
      </c>
      <c r="N34" s="77">
        <f>(M34/H34)*100</f>
        <v>100</v>
      </c>
    </row>
    <row r="35" spans="1:14" s="76" customFormat="1" ht="18">
      <c r="A35" s="129" t="s">
        <v>346</v>
      </c>
      <c r="B35" s="130" t="s">
        <v>168</v>
      </c>
      <c r="C35" s="122">
        <f aca="true" t="shared" si="11" ref="C35:J35">+C36+C39+C42+C45+C47+C49+C50</f>
        <v>3512197000</v>
      </c>
      <c r="D35" s="123">
        <f t="shared" si="11"/>
        <v>0</v>
      </c>
      <c r="E35" s="123">
        <f t="shared" si="11"/>
        <v>0</v>
      </c>
      <c r="F35" s="123">
        <f t="shared" si="11"/>
        <v>3512197000</v>
      </c>
      <c r="G35" s="123">
        <f t="shared" si="11"/>
        <v>0</v>
      </c>
      <c r="H35" s="124">
        <f t="shared" si="11"/>
        <v>3512197000</v>
      </c>
      <c r="I35" s="122">
        <f t="shared" si="11"/>
        <v>180350313</v>
      </c>
      <c r="J35" s="123">
        <f t="shared" si="11"/>
        <v>361546189</v>
      </c>
      <c r="K35" s="125">
        <f t="shared" si="1"/>
        <v>10.294017932365412</v>
      </c>
      <c r="L35" s="126">
        <f>+L36+L39+L42+L45+L47+L49+L50</f>
        <v>180350313</v>
      </c>
      <c r="M35" s="127">
        <f>+M36+M39+M42+M45+M47+M49+M50</f>
        <v>361546189</v>
      </c>
      <c r="N35" s="128">
        <f t="shared" si="3"/>
        <v>10.294017932365412</v>
      </c>
    </row>
    <row r="36" spans="1:14" s="76" customFormat="1" ht="18">
      <c r="A36" s="120" t="s">
        <v>347</v>
      </c>
      <c r="B36" s="121" t="s">
        <v>51</v>
      </c>
      <c r="C36" s="122">
        <f aca="true" t="shared" si="12" ref="C36:J36">+C37+C38</f>
        <v>980362000</v>
      </c>
      <c r="D36" s="123">
        <f t="shared" si="12"/>
        <v>0</v>
      </c>
      <c r="E36" s="123">
        <f t="shared" si="12"/>
        <v>0</v>
      </c>
      <c r="F36" s="123">
        <f t="shared" si="12"/>
        <v>980362000</v>
      </c>
      <c r="G36" s="123">
        <f t="shared" si="12"/>
        <v>0</v>
      </c>
      <c r="H36" s="124">
        <f t="shared" si="12"/>
        <v>980362000</v>
      </c>
      <c r="I36" s="122">
        <f t="shared" si="12"/>
        <v>70970550</v>
      </c>
      <c r="J36" s="123">
        <f t="shared" si="12"/>
        <v>144299775</v>
      </c>
      <c r="K36" s="125">
        <f t="shared" si="1"/>
        <v>14.719029807356874</v>
      </c>
      <c r="L36" s="126">
        <f>+L37+L38</f>
        <v>70970550</v>
      </c>
      <c r="M36" s="127">
        <f>+M37+M38</f>
        <v>144299775</v>
      </c>
      <c r="N36" s="128">
        <f t="shared" si="3"/>
        <v>14.719029807356874</v>
      </c>
    </row>
    <row r="37" spans="1:14" s="28" customFormat="1" ht="18.75">
      <c r="A37" s="118" t="s">
        <v>348</v>
      </c>
      <c r="B37" s="97" t="s">
        <v>52</v>
      </c>
      <c r="C37" s="77">
        <f>'Plano GastosJeraFEB'!B27</f>
        <v>594831000</v>
      </c>
      <c r="D37" s="78">
        <f>'Plano GastosJeraFEB'!C27</f>
        <v>0</v>
      </c>
      <c r="E37" s="78">
        <f>'Plano GastosJeraFEB'!D27</f>
        <v>0</v>
      </c>
      <c r="F37" s="78">
        <f>'Plano GastosJeraFEB'!E27</f>
        <v>594831000</v>
      </c>
      <c r="G37" s="78">
        <f>'Plano GastosJeraFEB'!F27</f>
        <v>0</v>
      </c>
      <c r="H37" s="79">
        <f>'Plano GastosJeraFEB'!G27</f>
        <v>594831000</v>
      </c>
      <c r="I37" s="77">
        <f>'Plano GastosJeraFEB'!K27</f>
        <v>45654675</v>
      </c>
      <c r="J37" s="78">
        <f>'Plano GastosJeraFEB'!L27</f>
        <v>93379500</v>
      </c>
      <c r="K37" s="80">
        <f t="shared" si="1"/>
        <v>15.69849251299949</v>
      </c>
      <c r="L37" s="81">
        <f>'Plano GastosJeraFEB'!O27</f>
        <v>45654675</v>
      </c>
      <c r="M37" s="82">
        <f>'Plano GastosJeraFEB'!P27</f>
        <v>93379500</v>
      </c>
      <c r="N37" s="83">
        <f t="shared" si="3"/>
        <v>15.69849251299949</v>
      </c>
    </row>
    <row r="38" spans="1:14" s="28" customFormat="1" ht="18.75">
      <c r="A38" s="118" t="s">
        <v>349</v>
      </c>
      <c r="B38" s="97" t="s">
        <v>53</v>
      </c>
      <c r="C38" s="77">
        <f>'Plano GastosJeraFEB'!B29</f>
        <v>385531000</v>
      </c>
      <c r="D38" s="78">
        <f>'Plano GastosJeraFEB'!C29</f>
        <v>0</v>
      </c>
      <c r="E38" s="78">
        <f>'Plano GastosJeraFEB'!D29</f>
        <v>0</v>
      </c>
      <c r="F38" s="78">
        <f>'Plano GastosJeraFEB'!E29</f>
        <v>385531000</v>
      </c>
      <c r="G38" s="78">
        <f>'Plano GastosJeraFEB'!F29</f>
        <v>0</v>
      </c>
      <c r="H38" s="79">
        <f>'Plano GastosJeraFEB'!G29</f>
        <v>385531000</v>
      </c>
      <c r="I38" s="77">
        <f>'Plano GastosJeraFEB'!K29</f>
        <v>25315875</v>
      </c>
      <c r="J38" s="78">
        <f>'Plano GastosJeraFEB'!L29</f>
        <v>50920275</v>
      </c>
      <c r="K38" s="80">
        <f t="shared" si="1"/>
        <v>13.207828942419674</v>
      </c>
      <c r="L38" s="81">
        <f>'Plano GastosJeraFEB'!O29</f>
        <v>25315875</v>
      </c>
      <c r="M38" s="82">
        <f>'Plano GastosJeraFEB'!P29</f>
        <v>50920275</v>
      </c>
      <c r="N38" s="83">
        <f t="shared" si="3"/>
        <v>13.207828942419674</v>
      </c>
    </row>
    <row r="39" spans="1:14" s="76" customFormat="1" ht="18">
      <c r="A39" s="120" t="s">
        <v>350</v>
      </c>
      <c r="B39" s="121" t="s">
        <v>54</v>
      </c>
      <c r="C39" s="122">
        <f aca="true" t="shared" si="13" ref="C39:J39">+C40+C41</f>
        <v>694435000</v>
      </c>
      <c r="D39" s="123">
        <f t="shared" si="13"/>
        <v>0</v>
      </c>
      <c r="E39" s="123">
        <f t="shared" si="13"/>
        <v>0</v>
      </c>
      <c r="F39" s="123">
        <f t="shared" si="13"/>
        <v>694435000</v>
      </c>
      <c r="G39" s="123">
        <f t="shared" si="13"/>
        <v>0</v>
      </c>
      <c r="H39" s="124">
        <f t="shared" si="13"/>
        <v>694435000</v>
      </c>
      <c r="I39" s="122">
        <f t="shared" si="13"/>
        <v>50198475</v>
      </c>
      <c r="J39" s="123">
        <f t="shared" si="13"/>
        <v>102043324</v>
      </c>
      <c r="K39" s="125">
        <f t="shared" si="1"/>
        <v>14.694438500363605</v>
      </c>
      <c r="L39" s="126">
        <f>+L40+L41</f>
        <v>50198475</v>
      </c>
      <c r="M39" s="127">
        <f>+M40+M41</f>
        <v>102043324</v>
      </c>
      <c r="N39" s="128">
        <f t="shared" si="3"/>
        <v>14.694438500363605</v>
      </c>
    </row>
    <row r="40" spans="1:14" s="28" customFormat="1" ht="18.75">
      <c r="A40" s="118" t="s">
        <v>351</v>
      </c>
      <c r="B40" s="97" t="s">
        <v>55</v>
      </c>
      <c r="C40" s="77">
        <f>'Plano GastosJeraFEB'!B31</f>
        <v>19386000</v>
      </c>
      <c r="D40" s="78">
        <f>'Plano GastosJeraFEB'!C31</f>
        <v>0</v>
      </c>
      <c r="E40" s="78">
        <f>'Plano GastosJeraFEB'!D31</f>
        <v>0</v>
      </c>
      <c r="F40" s="78">
        <f>'Plano GastosJeraFEB'!E31</f>
        <v>19386000</v>
      </c>
      <c r="G40" s="78">
        <f>'Plano GastosJeraFEB'!F31</f>
        <v>0</v>
      </c>
      <c r="H40" s="79">
        <f>'Plano GastosJeraFEB'!G31</f>
        <v>19386000</v>
      </c>
      <c r="I40" s="77">
        <f>'Plano GastosJeraFEB'!K31</f>
        <v>945676</v>
      </c>
      <c r="J40" s="78">
        <f>'Plano GastosJeraFEB'!L31</f>
        <v>1955952</v>
      </c>
      <c r="K40" s="80">
        <f t="shared" si="1"/>
        <v>10.089507892293408</v>
      </c>
      <c r="L40" s="81">
        <f>'Plano GastosJeraFEB'!O31</f>
        <v>945676</v>
      </c>
      <c r="M40" s="82">
        <f>'Plano GastosJeraFEB'!P31</f>
        <v>1955952</v>
      </c>
      <c r="N40" s="83">
        <f t="shared" si="3"/>
        <v>10.089507892293408</v>
      </c>
    </row>
    <row r="41" spans="1:14" s="28" customFormat="1" ht="18.75">
      <c r="A41" s="118" t="s">
        <v>352</v>
      </c>
      <c r="B41" s="97" t="s">
        <v>56</v>
      </c>
      <c r="C41" s="77">
        <f>'Plano GastosJeraFEB'!B33</f>
        <v>675049000</v>
      </c>
      <c r="D41" s="78">
        <f>'Plano GastosJeraFEB'!C33</f>
        <v>0</v>
      </c>
      <c r="E41" s="78">
        <f>'Plano GastosJeraFEB'!D33</f>
        <v>0</v>
      </c>
      <c r="F41" s="78">
        <f>'Plano GastosJeraFEB'!E33</f>
        <v>675049000</v>
      </c>
      <c r="G41" s="78">
        <f>'Plano GastosJeraFEB'!F33</f>
        <v>0</v>
      </c>
      <c r="H41" s="79">
        <f>'Plano GastosJeraFEB'!G33</f>
        <v>675049000</v>
      </c>
      <c r="I41" s="77">
        <f>'Plano GastosJeraFEB'!K33</f>
        <v>49252799</v>
      </c>
      <c r="J41" s="78">
        <f>'Plano GastosJeraFEB'!L33</f>
        <v>100087372</v>
      </c>
      <c r="K41" s="80">
        <f t="shared" si="1"/>
        <v>14.826682507492048</v>
      </c>
      <c r="L41" s="81">
        <f>'Plano GastosJeraFEB'!O33</f>
        <v>49252799</v>
      </c>
      <c r="M41" s="82">
        <f>'Plano GastosJeraFEB'!P33</f>
        <v>100087372</v>
      </c>
      <c r="N41" s="83">
        <f t="shared" si="3"/>
        <v>14.826682507492048</v>
      </c>
    </row>
    <row r="42" spans="1:14" s="76" customFormat="1" ht="18">
      <c r="A42" s="120" t="s">
        <v>353</v>
      </c>
      <c r="B42" s="121" t="s">
        <v>57</v>
      </c>
      <c r="C42" s="122">
        <f aca="true" t="shared" si="14" ref="C42:J42">+C43+C44</f>
        <v>948365000</v>
      </c>
      <c r="D42" s="123">
        <f t="shared" si="14"/>
        <v>0</v>
      </c>
      <c r="E42" s="123">
        <f t="shared" si="14"/>
        <v>0</v>
      </c>
      <c r="F42" s="123">
        <f t="shared" si="14"/>
        <v>948365000</v>
      </c>
      <c r="G42" s="123">
        <f t="shared" si="14"/>
        <v>0</v>
      </c>
      <c r="H42" s="124">
        <f t="shared" si="14"/>
        <v>948365000</v>
      </c>
      <c r="I42" s="122">
        <f t="shared" si="14"/>
        <v>1524688</v>
      </c>
      <c r="J42" s="123">
        <f t="shared" si="14"/>
        <v>2479090</v>
      </c>
      <c r="K42" s="125">
        <f t="shared" si="1"/>
        <v>0.2614067368576445</v>
      </c>
      <c r="L42" s="126">
        <f>+L43+L44</f>
        <v>1524688</v>
      </c>
      <c r="M42" s="127">
        <f>+M43+M44</f>
        <v>2479090</v>
      </c>
      <c r="N42" s="128">
        <f t="shared" si="3"/>
        <v>0.2614067368576445</v>
      </c>
    </row>
    <row r="43" spans="1:14" s="28" customFormat="1" ht="18.75">
      <c r="A43" s="118" t="s">
        <v>354</v>
      </c>
      <c r="B43" s="97" t="s">
        <v>58</v>
      </c>
      <c r="C43" s="77">
        <f>'Plano GastosJeraFEB'!B35</f>
        <v>632104000</v>
      </c>
      <c r="D43" s="78">
        <f>'Plano GastosJeraFEB'!C35</f>
        <v>0</v>
      </c>
      <c r="E43" s="78">
        <f>'Plano GastosJeraFEB'!D35</f>
        <v>0</v>
      </c>
      <c r="F43" s="78">
        <f>'Plano GastosJeraFEB'!E35</f>
        <v>632104000</v>
      </c>
      <c r="G43" s="78">
        <f>'Plano GastosJeraFEB'!F35</f>
        <v>0</v>
      </c>
      <c r="H43" s="79">
        <f>'Plano GastosJeraFEB'!G35</f>
        <v>632104000</v>
      </c>
      <c r="I43" s="77">
        <f>'Plano GastosJeraFEB'!K35</f>
        <v>1524688</v>
      </c>
      <c r="J43" s="78">
        <f>'Plano GastosJeraFEB'!L35</f>
        <v>2479090</v>
      </c>
      <c r="K43" s="80">
        <f t="shared" si="1"/>
        <v>0.39219653727867565</v>
      </c>
      <c r="L43" s="81">
        <f>'Plano GastosJeraFEB'!O35</f>
        <v>1524688</v>
      </c>
      <c r="M43" s="82">
        <f>'Plano GastosJeraFEB'!P35</f>
        <v>2479090</v>
      </c>
      <c r="N43" s="83">
        <f t="shared" si="3"/>
        <v>0.39219653727867565</v>
      </c>
    </row>
    <row r="44" spans="1:14" s="28" customFormat="1" ht="18.75">
      <c r="A44" s="118" t="s">
        <v>355</v>
      </c>
      <c r="B44" s="97" t="s">
        <v>59</v>
      </c>
      <c r="C44" s="77">
        <f>'Plano GastosJeraFEB'!B37</f>
        <v>316261000</v>
      </c>
      <c r="D44" s="78">
        <f>'Plano GastosJeraFEB'!C37</f>
        <v>0</v>
      </c>
      <c r="E44" s="78">
        <f>'Plano GastosJeraFEB'!D37</f>
        <v>0</v>
      </c>
      <c r="F44" s="78">
        <f>'Plano GastosJeraFEB'!E37</f>
        <v>316261000</v>
      </c>
      <c r="G44" s="78">
        <f>'Plano GastosJeraFEB'!F37</f>
        <v>0</v>
      </c>
      <c r="H44" s="79">
        <f>'Plano GastosJeraFEB'!G37</f>
        <v>316261000</v>
      </c>
      <c r="I44" s="77">
        <f>'Plano GastosJeraFEB'!K37</f>
        <v>0</v>
      </c>
      <c r="J44" s="78">
        <f>'Plano GastosJeraFEB'!L37</f>
        <v>0</v>
      </c>
      <c r="K44" s="80">
        <f t="shared" si="1"/>
        <v>0</v>
      </c>
      <c r="L44" s="81">
        <f>'Plano GastosJeraFEB'!O37</f>
        <v>0</v>
      </c>
      <c r="M44" s="82">
        <f>'Plano GastosJeraFEB'!P37</f>
        <v>0</v>
      </c>
      <c r="N44" s="83">
        <f t="shared" si="3"/>
        <v>0</v>
      </c>
    </row>
    <row r="45" spans="1:14" s="76" customFormat="1" ht="18">
      <c r="A45" s="120" t="s">
        <v>356</v>
      </c>
      <c r="B45" s="121" t="s">
        <v>60</v>
      </c>
      <c r="C45" s="122">
        <f aca="true" t="shared" si="15" ref="C45:J45">+C46</f>
        <v>376184000</v>
      </c>
      <c r="D45" s="123">
        <f t="shared" si="15"/>
        <v>0</v>
      </c>
      <c r="E45" s="123">
        <f t="shared" si="15"/>
        <v>0</v>
      </c>
      <c r="F45" s="123">
        <f t="shared" si="15"/>
        <v>376184000</v>
      </c>
      <c r="G45" s="123">
        <f t="shared" si="15"/>
        <v>0</v>
      </c>
      <c r="H45" s="124">
        <f t="shared" si="15"/>
        <v>376184000</v>
      </c>
      <c r="I45" s="122">
        <f t="shared" si="15"/>
        <v>24256200</v>
      </c>
      <c r="J45" s="123">
        <f t="shared" si="15"/>
        <v>47499300</v>
      </c>
      <c r="K45" s="125">
        <f t="shared" si="1"/>
        <v>12.626613572081746</v>
      </c>
      <c r="L45" s="126">
        <f>+L46</f>
        <v>24256200</v>
      </c>
      <c r="M45" s="127">
        <f>+M46</f>
        <v>47499300</v>
      </c>
      <c r="N45" s="128">
        <f t="shared" si="3"/>
        <v>12.626613572081746</v>
      </c>
    </row>
    <row r="46" spans="1:14" s="28" customFormat="1" ht="18.75">
      <c r="A46" s="118" t="s">
        <v>357</v>
      </c>
      <c r="B46" s="97" t="s">
        <v>61</v>
      </c>
      <c r="C46" s="77">
        <f>'Plano GastosJeraFEB'!B39</f>
        <v>376184000</v>
      </c>
      <c r="D46" s="78">
        <f>'Plano GastosJeraFEB'!C39</f>
        <v>0</v>
      </c>
      <c r="E46" s="78">
        <f>'Plano GastosJeraFEB'!D39</f>
        <v>0</v>
      </c>
      <c r="F46" s="78">
        <f>'Plano GastosJeraFEB'!E39</f>
        <v>376184000</v>
      </c>
      <c r="G46" s="78">
        <f>'Plano GastosJeraFEB'!F39</f>
        <v>0</v>
      </c>
      <c r="H46" s="79">
        <f>'Plano GastosJeraFEB'!G39</f>
        <v>376184000</v>
      </c>
      <c r="I46" s="77">
        <f>'Plano GastosJeraFEB'!K39</f>
        <v>24256200</v>
      </c>
      <c r="J46" s="78">
        <f>'Plano GastosJeraFEB'!L39</f>
        <v>47499300</v>
      </c>
      <c r="K46" s="80">
        <f t="shared" si="1"/>
        <v>12.626613572081746</v>
      </c>
      <c r="L46" s="81">
        <f>'Plano GastosJeraFEB'!O39</f>
        <v>24256200</v>
      </c>
      <c r="M46" s="82">
        <f>'Plano GastosJeraFEB'!P39</f>
        <v>47499300</v>
      </c>
      <c r="N46" s="83">
        <f t="shared" si="3"/>
        <v>12.626613572081746</v>
      </c>
    </row>
    <row r="47" spans="1:14" s="76" customFormat="1" ht="18">
      <c r="A47" s="120" t="s">
        <v>358</v>
      </c>
      <c r="B47" s="121" t="s">
        <v>62</v>
      </c>
      <c r="C47" s="122">
        <f aca="true" t="shared" si="16" ref="C47:J47">+C48</f>
        <v>42637000</v>
      </c>
      <c r="D47" s="123">
        <f t="shared" si="16"/>
        <v>0</v>
      </c>
      <c r="E47" s="123">
        <f t="shared" si="16"/>
        <v>0</v>
      </c>
      <c r="F47" s="123">
        <f t="shared" si="16"/>
        <v>42637000</v>
      </c>
      <c r="G47" s="123">
        <f t="shared" si="16"/>
        <v>0</v>
      </c>
      <c r="H47" s="124">
        <f t="shared" si="16"/>
        <v>42637000</v>
      </c>
      <c r="I47" s="122">
        <f t="shared" si="16"/>
        <v>3075200</v>
      </c>
      <c r="J47" s="123">
        <f t="shared" si="16"/>
        <v>5839600</v>
      </c>
      <c r="K47" s="125">
        <f t="shared" si="1"/>
        <v>13.696085559490584</v>
      </c>
      <c r="L47" s="126">
        <f>+L48</f>
        <v>3075200</v>
      </c>
      <c r="M47" s="127">
        <f>+M48</f>
        <v>5839600</v>
      </c>
      <c r="N47" s="128">
        <f t="shared" si="3"/>
        <v>13.696085559490584</v>
      </c>
    </row>
    <row r="48" spans="1:14" s="28" customFormat="1" ht="18.75">
      <c r="A48" s="118" t="s">
        <v>359</v>
      </c>
      <c r="B48" s="97" t="s">
        <v>63</v>
      </c>
      <c r="C48" s="77">
        <f>'Plano GastosJeraFEB'!B41</f>
        <v>42637000</v>
      </c>
      <c r="D48" s="78">
        <f>'Plano GastosJeraFEB'!C41</f>
        <v>0</v>
      </c>
      <c r="E48" s="78">
        <f>'Plano GastosJeraFEB'!D41</f>
        <v>0</v>
      </c>
      <c r="F48" s="78">
        <f>'Plano GastosJeraFEB'!E41</f>
        <v>42637000</v>
      </c>
      <c r="G48" s="78">
        <f>'Plano GastosJeraFEB'!F41</f>
        <v>0</v>
      </c>
      <c r="H48" s="79">
        <f>'Plano GastosJeraFEB'!G41</f>
        <v>42637000</v>
      </c>
      <c r="I48" s="77">
        <f>'Plano GastosJeraFEB'!K41</f>
        <v>3075200</v>
      </c>
      <c r="J48" s="78">
        <f>'Plano GastosJeraFEB'!L41</f>
        <v>5839600</v>
      </c>
      <c r="K48" s="80">
        <f t="shared" si="1"/>
        <v>13.696085559490584</v>
      </c>
      <c r="L48" s="81">
        <f>'Plano GastosJeraFEB'!O41</f>
        <v>3075200</v>
      </c>
      <c r="M48" s="82">
        <f>'Plano GastosJeraFEB'!P41</f>
        <v>5839600</v>
      </c>
      <c r="N48" s="83">
        <f t="shared" si="3"/>
        <v>13.696085559490584</v>
      </c>
    </row>
    <row r="49" spans="1:14" s="28" customFormat="1" ht="18.75">
      <c r="A49" s="117" t="s">
        <v>360</v>
      </c>
      <c r="B49" s="98" t="s">
        <v>64</v>
      </c>
      <c r="C49" s="77">
        <f>'Plano GastosJeraFEB'!B43</f>
        <v>282128000</v>
      </c>
      <c r="D49" s="78">
        <f>'Plano GastosJeraFEB'!C43</f>
        <v>0</v>
      </c>
      <c r="E49" s="78">
        <f>'Plano GastosJeraFEB'!D43</f>
        <v>0</v>
      </c>
      <c r="F49" s="78">
        <f>'Plano GastosJeraFEB'!E43</f>
        <v>282128000</v>
      </c>
      <c r="G49" s="78">
        <f>'Plano GastosJeraFEB'!F43</f>
        <v>0</v>
      </c>
      <c r="H49" s="79">
        <f>'Plano GastosJeraFEB'!G43</f>
        <v>282128000</v>
      </c>
      <c r="I49" s="77">
        <f>'Plano GastosJeraFEB'!K43</f>
        <v>18193900</v>
      </c>
      <c r="J49" s="78">
        <f>'Plano GastosJeraFEB'!L43</f>
        <v>35628500</v>
      </c>
      <c r="K49" s="80">
        <f t="shared" si="1"/>
        <v>12.62848777859695</v>
      </c>
      <c r="L49" s="81">
        <f>'Plano GastosJeraFEB'!O43</f>
        <v>18193900</v>
      </c>
      <c r="M49" s="82">
        <f>'Plano GastosJeraFEB'!P43</f>
        <v>35628500</v>
      </c>
      <c r="N49" s="83">
        <f t="shared" si="3"/>
        <v>12.62848777859695</v>
      </c>
    </row>
    <row r="50" spans="1:14" s="28" customFormat="1" ht="18.75">
      <c r="A50" s="117" t="s">
        <v>361</v>
      </c>
      <c r="B50" s="98" t="s">
        <v>65</v>
      </c>
      <c r="C50" s="77">
        <f>'Plano GastosJeraFEB'!B45</f>
        <v>188086000</v>
      </c>
      <c r="D50" s="78">
        <f>'Plano GastosJeraFEB'!C45</f>
        <v>0</v>
      </c>
      <c r="E50" s="78">
        <f>'Plano GastosJeraFEB'!D45</f>
        <v>0</v>
      </c>
      <c r="F50" s="78">
        <f>'Plano GastosJeraFEB'!E45</f>
        <v>188086000</v>
      </c>
      <c r="G50" s="78">
        <f>'Plano GastosJeraFEB'!F45</f>
        <v>0</v>
      </c>
      <c r="H50" s="79">
        <f>'Plano GastosJeraFEB'!G45</f>
        <v>188086000</v>
      </c>
      <c r="I50" s="77">
        <f>'Plano GastosJeraFEB'!K45</f>
        <v>12131300</v>
      </c>
      <c r="J50" s="78">
        <f>'Plano GastosJeraFEB'!L45</f>
        <v>23756600</v>
      </c>
      <c r="K50" s="80">
        <f t="shared" si="1"/>
        <v>12.63071148304499</v>
      </c>
      <c r="L50" s="81">
        <f>'Plano GastosJeraFEB'!O45</f>
        <v>12131300</v>
      </c>
      <c r="M50" s="82">
        <f>'Plano GastosJeraFEB'!P45</f>
        <v>23756600</v>
      </c>
      <c r="N50" s="83">
        <f t="shared" si="3"/>
        <v>12.63071148304499</v>
      </c>
    </row>
    <row r="51" spans="1:14" s="76" customFormat="1" ht="18">
      <c r="A51" s="129" t="s">
        <v>362</v>
      </c>
      <c r="B51" s="130" t="s">
        <v>169</v>
      </c>
      <c r="C51" s="122">
        <f aca="true" t="shared" si="17" ref="C51:J51">+C52+C55</f>
        <v>63517000</v>
      </c>
      <c r="D51" s="123">
        <f t="shared" si="17"/>
        <v>0</v>
      </c>
      <c r="E51" s="123">
        <f t="shared" si="17"/>
        <v>0</v>
      </c>
      <c r="F51" s="123">
        <f t="shared" si="17"/>
        <v>63517000</v>
      </c>
      <c r="G51" s="123">
        <f t="shared" si="17"/>
        <v>0</v>
      </c>
      <c r="H51" s="124">
        <f t="shared" si="17"/>
        <v>63517000</v>
      </c>
      <c r="I51" s="122">
        <f t="shared" si="17"/>
        <v>4638169</v>
      </c>
      <c r="J51" s="123">
        <f t="shared" si="17"/>
        <v>5170649</v>
      </c>
      <c r="K51" s="125">
        <f t="shared" si="1"/>
        <v>8.140574964182818</v>
      </c>
      <c r="L51" s="126">
        <f>+L52+L55</f>
        <v>578169</v>
      </c>
      <c r="M51" s="127">
        <f>+M52+M55</f>
        <v>1110649</v>
      </c>
      <c r="N51" s="128">
        <f t="shared" si="3"/>
        <v>1.7485854180770501</v>
      </c>
    </row>
    <row r="52" spans="1:14" s="76" customFormat="1" ht="18">
      <c r="A52" s="120" t="s">
        <v>363</v>
      </c>
      <c r="B52" s="121" t="s">
        <v>43</v>
      </c>
      <c r="C52" s="122">
        <f aca="true" t="shared" si="18" ref="C52:J52">+C53+C54</f>
        <v>39329000</v>
      </c>
      <c r="D52" s="123">
        <f t="shared" si="18"/>
        <v>0</v>
      </c>
      <c r="E52" s="123">
        <f t="shared" si="18"/>
        <v>0</v>
      </c>
      <c r="F52" s="123">
        <f t="shared" si="18"/>
        <v>39329000</v>
      </c>
      <c r="G52" s="123">
        <f t="shared" si="18"/>
        <v>0</v>
      </c>
      <c r="H52" s="124">
        <f t="shared" si="18"/>
        <v>39329000</v>
      </c>
      <c r="I52" s="122">
        <f t="shared" si="18"/>
        <v>578169</v>
      </c>
      <c r="J52" s="123">
        <f t="shared" si="18"/>
        <v>1110649</v>
      </c>
      <c r="K52" s="125">
        <f t="shared" si="1"/>
        <v>2.823995016400112</v>
      </c>
      <c r="L52" s="126">
        <f>+L53+L54</f>
        <v>578169</v>
      </c>
      <c r="M52" s="127">
        <f>+M53+M54</f>
        <v>1110649</v>
      </c>
      <c r="N52" s="128">
        <f t="shared" si="3"/>
        <v>2.823995016400112</v>
      </c>
    </row>
    <row r="53" spans="1:14" s="28" customFormat="1" ht="18.75">
      <c r="A53" s="118" t="s">
        <v>364</v>
      </c>
      <c r="B53" s="97" t="s">
        <v>66</v>
      </c>
      <c r="C53" s="77">
        <f>'Plano GastosJeraFEB'!B47</f>
        <v>10000000</v>
      </c>
      <c r="D53" s="78">
        <f>'Plano GastosJeraFEB'!C47</f>
        <v>0</v>
      </c>
      <c r="E53" s="78">
        <f>'Plano GastosJeraFEB'!D47</f>
        <v>0</v>
      </c>
      <c r="F53" s="78">
        <f>'Plano GastosJeraFEB'!E47</f>
        <v>10000000</v>
      </c>
      <c r="G53" s="78">
        <f>'Plano GastosJeraFEB'!F47</f>
        <v>0</v>
      </c>
      <c r="H53" s="79">
        <f>'Plano GastosJeraFEB'!G47</f>
        <v>10000000</v>
      </c>
      <c r="I53" s="77">
        <f>'Plano GastosJeraFEB'!K47</f>
        <v>0</v>
      </c>
      <c r="J53" s="78">
        <f>'Plano GastosJeraFEB'!L47</f>
        <v>113877</v>
      </c>
      <c r="K53" s="80">
        <f t="shared" si="1"/>
        <v>1.13877</v>
      </c>
      <c r="L53" s="81">
        <f>'Plano GastosJeraFEB'!O47</f>
        <v>0</v>
      </c>
      <c r="M53" s="82">
        <f>'Plano GastosJeraFEB'!P47</f>
        <v>113877</v>
      </c>
      <c r="N53" s="83">
        <f t="shared" si="3"/>
        <v>1.13877</v>
      </c>
    </row>
    <row r="54" spans="1:14" s="28" customFormat="1" ht="18.75">
      <c r="A54" s="118" t="s">
        <v>365</v>
      </c>
      <c r="B54" s="97" t="s">
        <v>67</v>
      </c>
      <c r="C54" s="77">
        <f>'Plano GastosJeraFEB'!B49</f>
        <v>29329000</v>
      </c>
      <c r="D54" s="78">
        <f>'Plano GastosJeraFEB'!C49</f>
        <v>0</v>
      </c>
      <c r="E54" s="78">
        <f>'Plano GastosJeraFEB'!D49</f>
        <v>0</v>
      </c>
      <c r="F54" s="78">
        <f>'Plano GastosJeraFEB'!E49</f>
        <v>29329000</v>
      </c>
      <c r="G54" s="78">
        <f>'Plano GastosJeraFEB'!F49</f>
        <v>0</v>
      </c>
      <c r="H54" s="79">
        <f>'Plano GastosJeraFEB'!G49</f>
        <v>29329000</v>
      </c>
      <c r="I54" s="77">
        <f>'Plano GastosJeraFEB'!K49</f>
        <v>578169</v>
      </c>
      <c r="J54" s="78">
        <f>'Plano GastosJeraFEB'!L49</f>
        <v>996772</v>
      </c>
      <c r="K54" s="80">
        <f t="shared" si="1"/>
        <v>3.3985884278359304</v>
      </c>
      <c r="L54" s="81">
        <f>'Plano GastosJeraFEB'!O49</f>
        <v>578169</v>
      </c>
      <c r="M54" s="82">
        <f>'Plano GastosJeraFEB'!P49</f>
        <v>996772</v>
      </c>
      <c r="N54" s="83">
        <f t="shared" si="3"/>
        <v>3.3985884278359304</v>
      </c>
    </row>
    <row r="55" spans="1:14" s="28" customFormat="1" ht="18.75">
      <c r="A55" s="118" t="s">
        <v>366</v>
      </c>
      <c r="B55" s="97" t="s">
        <v>184</v>
      </c>
      <c r="C55" s="77">
        <f>+'Plano GastosJeraFEB'!B51</f>
        <v>24188000</v>
      </c>
      <c r="D55" s="78">
        <f>+'Plano GastosJeraFEB'!C51</f>
        <v>0</v>
      </c>
      <c r="E55" s="78">
        <f>+'Plano GastosJeraFEB'!D51</f>
        <v>0</v>
      </c>
      <c r="F55" s="78">
        <f>+'Plano GastosJeraFEB'!E51</f>
        <v>24188000</v>
      </c>
      <c r="G55" s="78">
        <f>+'Plano GastosJeraFEB'!F51</f>
        <v>0</v>
      </c>
      <c r="H55" s="79">
        <f>+'Plano GastosJeraFEB'!G51</f>
        <v>24188000</v>
      </c>
      <c r="I55" s="77">
        <f>+'Plano GastosJeraFEB'!K51</f>
        <v>4060000</v>
      </c>
      <c r="J55" s="78">
        <f>+'Plano GastosJeraFEB'!L51</f>
        <v>4060000</v>
      </c>
      <c r="K55" s="80">
        <f t="shared" si="1"/>
        <v>16.785182735240614</v>
      </c>
      <c r="L55" s="81">
        <f>+'Plano GastosJeraFEB'!O51</f>
        <v>0</v>
      </c>
      <c r="M55" s="82">
        <f>+'Plano GastosJeraFEB'!P51</f>
        <v>0</v>
      </c>
      <c r="N55" s="83">
        <f t="shared" si="3"/>
        <v>0</v>
      </c>
    </row>
    <row r="56" spans="1:14" s="76" customFormat="1" ht="18">
      <c r="A56" s="129" t="s">
        <v>367</v>
      </c>
      <c r="B56" s="130" t="s">
        <v>179</v>
      </c>
      <c r="C56" s="122">
        <f aca="true" t="shared" si="19" ref="C56:M56">+C57</f>
        <v>4257812000</v>
      </c>
      <c r="D56" s="123">
        <f t="shared" si="19"/>
        <v>0</v>
      </c>
      <c r="E56" s="123">
        <f t="shared" si="19"/>
        <v>0</v>
      </c>
      <c r="F56" s="123">
        <f t="shared" si="19"/>
        <v>4257812000</v>
      </c>
      <c r="G56" s="123">
        <f t="shared" si="19"/>
        <v>0</v>
      </c>
      <c r="H56" s="124">
        <f t="shared" si="19"/>
        <v>4257812000</v>
      </c>
      <c r="I56" s="122">
        <f t="shared" si="19"/>
        <v>519301479</v>
      </c>
      <c r="J56" s="123">
        <f t="shared" si="19"/>
        <v>1022723167</v>
      </c>
      <c r="K56" s="125">
        <f t="shared" si="1"/>
        <v>24.019923073165277</v>
      </c>
      <c r="L56" s="126">
        <f t="shared" si="19"/>
        <v>21188373</v>
      </c>
      <c r="M56" s="127">
        <f t="shared" si="19"/>
        <v>21226061</v>
      </c>
      <c r="N56" s="128">
        <f t="shared" si="3"/>
        <v>0.49852039028496326</v>
      </c>
    </row>
    <row r="57" spans="1:14" s="76" customFormat="1" ht="18">
      <c r="A57" s="120" t="s">
        <v>368</v>
      </c>
      <c r="B57" s="133" t="s">
        <v>170</v>
      </c>
      <c r="C57" s="122">
        <f aca="true" t="shared" si="20" ref="C57:H57">+C58+C122</f>
        <v>4257812000</v>
      </c>
      <c r="D57" s="123">
        <f t="shared" si="20"/>
        <v>0</v>
      </c>
      <c r="E57" s="123">
        <f t="shared" si="20"/>
        <v>0</v>
      </c>
      <c r="F57" s="123">
        <f t="shared" si="20"/>
        <v>4257812000</v>
      </c>
      <c r="G57" s="123">
        <f t="shared" si="20"/>
        <v>0</v>
      </c>
      <c r="H57" s="124">
        <f t="shared" si="20"/>
        <v>4257812000</v>
      </c>
      <c r="I57" s="122">
        <f>+I58+I122</f>
        <v>519301479</v>
      </c>
      <c r="J57" s="123">
        <f>+J58+J122</f>
        <v>1022723167</v>
      </c>
      <c r="K57" s="125">
        <f t="shared" si="1"/>
        <v>24.019923073165277</v>
      </c>
      <c r="L57" s="126">
        <f>+L58+L122</f>
        <v>21188373</v>
      </c>
      <c r="M57" s="127">
        <f>+M58+M122</f>
        <v>21226061</v>
      </c>
      <c r="N57" s="128">
        <f t="shared" si="3"/>
        <v>0.49852039028496326</v>
      </c>
    </row>
    <row r="58" spans="1:14" s="76" customFormat="1" ht="18">
      <c r="A58" s="129" t="s">
        <v>369</v>
      </c>
      <c r="B58" s="133" t="s">
        <v>171</v>
      </c>
      <c r="C58" s="122">
        <f aca="true" t="shared" si="21" ref="C58:H58">+C59+C70+C92</f>
        <v>359257000</v>
      </c>
      <c r="D58" s="123">
        <f t="shared" si="21"/>
        <v>0</v>
      </c>
      <c r="E58" s="123">
        <f t="shared" si="21"/>
        <v>0</v>
      </c>
      <c r="F58" s="123">
        <f t="shared" si="21"/>
        <v>359257000</v>
      </c>
      <c r="G58" s="123">
        <f t="shared" si="21"/>
        <v>0</v>
      </c>
      <c r="H58" s="124">
        <f t="shared" si="21"/>
        <v>359257000</v>
      </c>
      <c r="I58" s="122">
        <f>+I59+I70+I92</f>
        <v>576000</v>
      </c>
      <c r="J58" s="123">
        <f>+J59+J70+J92</f>
        <v>576000</v>
      </c>
      <c r="K58" s="125">
        <f t="shared" si="1"/>
        <v>0.16033090517373355</v>
      </c>
      <c r="L58" s="126">
        <f>+L59+L70+L92</f>
        <v>576000</v>
      </c>
      <c r="M58" s="127">
        <f>+M59+M70+M92</f>
        <v>576000</v>
      </c>
      <c r="N58" s="128">
        <f t="shared" si="3"/>
        <v>0.16033090517373355</v>
      </c>
    </row>
    <row r="59" spans="1:14" s="76" customFormat="1" ht="18">
      <c r="A59" s="120" t="s">
        <v>370</v>
      </c>
      <c r="B59" s="121" t="s">
        <v>68</v>
      </c>
      <c r="C59" s="122">
        <f aca="true" t="shared" si="22" ref="C59:H59">+C60+C67</f>
        <v>3524000</v>
      </c>
      <c r="D59" s="123">
        <f t="shared" si="22"/>
        <v>0</v>
      </c>
      <c r="E59" s="123">
        <f t="shared" si="22"/>
        <v>0</v>
      </c>
      <c r="F59" s="123">
        <f t="shared" si="22"/>
        <v>3524000</v>
      </c>
      <c r="G59" s="123">
        <f t="shared" si="22"/>
        <v>0</v>
      </c>
      <c r="H59" s="124">
        <f t="shared" si="22"/>
        <v>3524000</v>
      </c>
      <c r="I59" s="122">
        <f>+I60+I67</f>
        <v>0</v>
      </c>
      <c r="J59" s="123">
        <f>+J60+J67</f>
        <v>0</v>
      </c>
      <c r="K59" s="125">
        <f t="shared" si="1"/>
        <v>0</v>
      </c>
      <c r="L59" s="126">
        <f>+L60+L67</f>
        <v>0</v>
      </c>
      <c r="M59" s="127">
        <f>+M60+M67</f>
        <v>0</v>
      </c>
      <c r="N59" s="128">
        <f t="shared" si="3"/>
        <v>0</v>
      </c>
    </row>
    <row r="60" spans="1:14" s="76" customFormat="1" ht="18">
      <c r="A60" s="129" t="s">
        <v>371</v>
      </c>
      <c r="B60" s="130" t="s">
        <v>69</v>
      </c>
      <c r="C60" s="122">
        <f aca="true" t="shared" si="23" ref="C60:H60">+C61+C62+C63+C64+C65+C66</f>
        <v>2782000</v>
      </c>
      <c r="D60" s="123">
        <f t="shared" si="23"/>
        <v>0</v>
      </c>
      <c r="E60" s="123">
        <f t="shared" si="23"/>
        <v>0</v>
      </c>
      <c r="F60" s="123">
        <f t="shared" si="23"/>
        <v>2782000</v>
      </c>
      <c r="G60" s="123">
        <f t="shared" si="23"/>
        <v>0</v>
      </c>
      <c r="H60" s="124">
        <f t="shared" si="23"/>
        <v>2782000</v>
      </c>
      <c r="I60" s="122">
        <f>+I61+I62+I63+I64+I65+I66</f>
        <v>0</v>
      </c>
      <c r="J60" s="123">
        <f>+J61+J62+J63+J64+J65+J66</f>
        <v>0</v>
      </c>
      <c r="K60" s="125">
        <f t="shared" si="1"/>
        <v>0</v>
      </c>
      <c r="L60" s="126">
        <f>+L61+L62+L63+L64+L65+L66</f>
        <v>0</v>
      </c>
      <c r="M60" s="127">
        <f>+M61+M62+M63+M64+M65+M66</f>
        <v>0</v>
      </c>
      <c r="N60" s="128">
        <f t="shared" si="3"/>
        <v>0</v>
      </c>
    </row>
    <row r="61" spans="1:14" s="28" customFormat="1" ht="18.75">
      <c r="A61" s="117" t="s">
        <v>372</v>
      </c>
      <c r="B61" s="98" t="s">
        <v>70</v>
      </c>
      <c r="C61" s="77">
        <f>'Plano GastosJeraFEB'!B53</f>
        <v>540000</v>
      </c>
      <c r="D61" s="78">
        <f>'Plano GastosJeraFEB'!C53</f>
        <v>0</v>
      </c>
      <c r="E61" s="78">
        <f>'Plano GastosJeraFEB'!D53</f>
        <v>0</v>
      </c>
      <c r="F61" s="78">
        <f>'Plano GastosJeraFEB'!E53</f>
        <v>540000</v>
      </c>
      <c r="G61" s="78">
        <f>'Plano GastosJeraFEB'!F53</f>
        <v>0</v>
      </c>
      <c r="H61" s="79">
        <f>'Plano GastosJeraFEB'!G53</f>
        <v>540000</v>
      </c>
      <c r="I61" s="77">
        <f>'Plano GastosJeraFEB'!K53</f>
        <v>0</v>
      </c>
      <c r="J61" s="78">
        <f>'Plano GastosJeraFEB'!L53</f>
        <v>0</v>
      </c>
      <c r="K61" s="80">
        <f t="shared" si="1"/>
        <v>0</v>
      </c>
      <c r="L61" s="81">
        <f>'Plano GastosJeraFEB'!O53</f>
        <v>0</v>
      </c>
      <c r="M61" s="82">
        <f>'Plano GastosJeraFEB'!P53</f>
        <v>0</v>
      </c>
      <c r="N61" s="83">
        <f t="shared" si="3"/>
        <v>0</v>
      </c>
    </row>
    <row r="62" spans="1:14" s="28" customFormat="1" ht="18.75">
      <c r="A62" s="117" t="s">
        <v>373</v>
      </c>
      <c r="B62" s="98" t="s">
        <v>71</v>
      </c>
      <c r="C62" s="77">
        <f>'Plano GastosJeraFEB'!B55</f>
        <v>420000</v>
      </c>
      <c r="D62" s="78">
        <f>'Plano GastosJeraFEB'!C55</f>
        <v>0</v>
      </c>
      <c r="E62" s="78">
        <f>'Plano GastosJeraFEB'!D55</f>
        <v>0</v>
      </c>
      <c r="F62" s="78">
        <f>'Plano GastosJeraFEB'!E55</f>
        <v>420000</v>
      </c>
      <c r="G62" s="78">
        <f>'Plano GastosJeraFEB'!F55</f>
        <v>0</v>
      </c>
      <c r="H62" s="79">
        <f>'Plano GastosJeraFEB'!G55</f>
        <v>420000</v>
      </c>
      <c r="I62" s="77">
        <f>'Plano GastosJeraFEB'!K55</f>
        <v>0</v>
      </c>
      <c r="J62" s="78">
        <f>'Plano GastosJeraFEB'!L55</f>
        <v>0</v>
      </c>
      <c r="K62" s="80">
        <f t="shared" si="1"/>
        <v>0</v>
      </c>
      <c r="L62" s="81">
        <f>'Plano GastosJeraFEB'!O55</f>
        <v>0</v>
      </c>
      <c r="M62" s="82">
        <f>'Plano GastosJeraFEB'!P55</f>
        <v>0</v>
      </c>
      <c r="N62" s="83">
        <f t="shared" si="3"/>
        <v>0</v>
      </c>
    </row>
    <row r="63" spans="1:14" s="28" customFormat="1" ht="18.75">
      <c r="A63" s="117" t="s">
        <v>374</v>
      </c>
      <c r="B63" s="98" t="s">
        <v>72</v>
      </c>
      <c r="C63" s="77">
        <f>'Plano GastosJeraFEB'!B57</f>
        <v>720000</v>
      </c>
      <c r="D63" s="78">
        <f>'Plano GastosJeraFEB'!C57</f>
        <v>0</v>
      </c>
      <c r="E63" s="78">
        <f>'Plano GastosJeraFEB'!D57</f>
        <v>0</v>
      </c>
      <c r="F63" s="78">
        <f>'Plano GastosJeraFEB'!E57</f>
        <v>720000</v>
      </c>
      <c r="G63" s="78">
        <f>'Plano GastosJeraFEB'!F57</f>
        <v>0</v>
      </c>
      <c r="H63" s="79">
        <f>'Plano GastosJeraFEB'!G57</f>
        <v>720000</v>
      </c>
      <c r="I63" s="77">
        <f>'Plano GastosJeraFEB'!K57</f>
        <v>0</v>
      </c>
      <c r="J63" s="78">
        <f>'Plano GastosJeraFEB'!L57</f>
        <v>0</v>
      </c>
      <c r="K63" s="80">
        <f t="shared" si="1"/>
        <v>0</v>
      </c>
      <c r="L63" s="81">
        <f>'Plano GastosJeraFEB'!O57</f>
        <v>0</v>
      </c>
      <c r="M63" s="82">
        <f>'Plano GastosJeraFEB'!P57</f>
        <v>0</v>
      </c>
      <c r="N63" s="83">
        <f t="shared" si="3"/>
        <v>0</v>
      </c>
    </row>
    <row r="64" spans="1:14" s="28" customFormat="1" ht="18.75">
      <c r="A64" s="117" t="s">
        <v>375</v>
      </c>
      <c r="B64" s="98" t="s">
        <v>73</v>
      </c>
      <c r="C64" s="77">
        <f>'Plano GastosJeraFEB'!B59</f>
        <v>450000</v>
      </c>
      <c r="D64" s="78">
        <f>'Plano GastosJeraFEB'!C59</f>
        <v>0</v>
      </c>
      <c r="E64" s="78">
        <f>'Plano GastosJeraFEB'!D59</f>
        <v>0</v>
      </c>
      <c r="F64" s="78">
        <f>'Plano GastosJeraFEB'!E59</f>
        <v>450000</v>
      </c>
      <c r="G64" s="78">
        <f>'Plano GastosJeraFEB'!F59</f>
        <v>0</v>
      </c>
      <c r="H64" s="79">
        <f>'Plano GastosJeraFEB'!G59</f>
        <v>450000</v>
      </c>
      <c r="I64" s="77">
        <f>'Plano GastosJeraFEB'!K59</f>
        <v>0</v>
      </c>
      <c r="J64" s="78">
        <f>'Plano GastosJeraFEB'!L59</f>
        <v>0</v>
      </c>
      <c r="K64" s="80">
        <f t="shared" si="1"/>
        <v>0</v>
      </c>
      <c r="L64" s="81">
        <f>'Plano GastosJeraFEB'!O59</f>
        <v>0</v>
      </c>
      <c r="M64" s="82">
        <f>'Plano GastosJeraFEB'!P59</f>
        <v>0</v>
      </c>
      <c r="N64" s="83">
        <f t="shared" si="3"/>
        <v>0</v>
      </c>
    </row>
    <row r="65" spans="1:14" s="28" customFormat="1" ht="18.75">
      <c r="A65" s="117" t="s">
        <v>376</v>
      </c>
      <c r="B65" s="98" t="s">
        <v>74</v>
      </c>
      <c r="C65" s="77">
        <f>'Plano GastosJeraFEB'!B61</f>
        <v>392000</v>
      </c>
      <c r="D65" s="78">
        <f>'Plano GastosJeraFEB'!C61</f>
        <v>0</v>
      </c>
      <c r="E65" s="78">
        <f>'Plano GastosJeraFEB'!D61</f>
        <v>0</v>
      </c>
      <c r="F65" s="78">
        <f>'Plano GastosJeraFEB'!E61</f>
        <v>392000</v>
      </c>
      <c r="G65" s="78">
        <f>'Plano GastosJeraFEB'!F61</f>
        <v>0</v>
      </c>
      <c r="H65" s="79">
        <f>'Plano GastosJeraFEB'!G61</f>
        <v>392000</v>
      </c>
      <c r="I65" s="77">
        <f>'Plano GastosJeraFEB'!K61</f>
        <v>0</v>
      </c>
      <c r="J65" s="78">
        <f>'Plano GastosJeraFEB'!L61</f>
        <v>0</v>
      </c>
      <c r="K65" s="80">
        <f t="shared" si="1"/>
        <v>0</v>
      </c>
      <c r="L65" s="81">
        <f>'Plano GastosJeraFEB'!O61</f>
        <v>0</v>
      </c>
      <c r="M65" s="82">
        <f>'Plano GastosJeraFEB'!P61</f>
        <v>0</v>
      </c>
      <c r="N65" s="83">
        <f t="shared" si="3"/>
        <v>0</v>
      </c>
    </row>
    <row r="66" spans="1:14" s="28" customFormat="1" ht="18.75">
      <c r="A66" s="117" t="s">
        <v>377</v>
      </c>
      <c r="B66" s="98" t="s">
        <v>75</v>
      </c>
      <c r="C66" s="77">
        <f>'Plano GastosJeraFEB'!B63</f>
        <v>260000</v>
      </c>
      <c r="D66" s="78">
        <f>'Plano GastosJeraFEB'!C63</f>
        <v>0</v>
      </c>
      <c r="E66" s="78">
        <f>'Plano GastosJeraFEB'!D63</f>
        <v>0</v>
      </c>
      <c r="F66" s="78">
        <f>'Plano GastosJeraFEB'!E63</f>
        <v>260000</v>
      </c>
      <c r="G66" s="78">
        <f>'Plano GastosJeraFEB'!F63</f>
        <v>0</v>
      </c>
      <c r="H66" s="79">
        <f>'Plano GastosJeraFEB'!G63</f>
        <v>260000</v>
      </c>
      <c r="I66" s="77">
        <f>'Plano GastosJeraFEB'!K63</f>
        <v>0</v>
      </c>
      <c r="J66" s="78">
        <f>'Plano GastosJeraFEB'!L63</f>
        <v>0</v>
      </c>
      <c r="K66" s="80">
        <f t="shared" si="1"/>
        <v>0</v>
      </c>
      <c r="L66" s="81">
        <f>'Plano GastosJeraFEB'!O63</f>
        <v>0</v>
      </c>
      <c r="M66" s="82">
        <f>'Plano GastosJeraFEB'!P63</f>
        <v>0</v>
      </c>
      <c r="N66" s="83">
        <f t="shared" si="3"/>
        <v>0</v>
      </c>
    </row>
    <row r="67" spans="1:14" s="76" customFormat="1" ht="18">
      <c r="A67" s="129" t="s">
        <v>378</v>
      </c>
      <c r="B67" s="130" t="s">
        <v>76</v>
      </c>
      <c r="C67" s="122">
        <f aca="true" t="shared" si="24" ref="C67:H67">+C68+C69</f>
        <v>742000</v>
      </c>
      <c r="D67" s="123">
        <f t="shared" si="24"/>
        <v>0</v>
      </c>
      <c r="E67" s="123">
        <f t="shared" si="24"/>
        <v>0</v>
      </c>
      <c r="F67" s="123">
        <f t="shared" si="24"/>
        <v>742000</v>
      </c>
      <c r="G67" s="123">
        <f t="shared" si="24"/>
        <v>0</v>
      </c>
      <c r="H67" s="124">
        <f t="shared" si="24"/>
        <v>742000</v>
      </c>
      <c r="I67" s="122">
        <f>+I68+I69</f>
        <v>0</v>
      </c>
      <c r="J67" s="123">
        <f>+J68+J69</f>
        <v>0</v>
      </c>
      <c r="K67" s="125">
        <f t="shared" si="1"/>
        <v>0</v>
      </c>
      <c r="L67" s="126">
        <f>+L68+L69</f>
        <v>0</v>
      </c>
      <c r="M67" s="127">
        <f>+M68+M69</f>
        <v>0</v>
      </c>
      <c r="N67" s="128">
        <f t="shared" si="3"/>
        <v>0</v>
      </c>
    </row>
    <row r="68" spans="1:14" s="28" customFormat="1" ht="18.75">
      <c r="A68" s="117" t="s">
        <v>379</v>
      </c>
      <c r="B68" s="98" t="s">
        <v>77</v>
      </c>
      <c r="C68" s="77">
        <f>'Plano GastosJeraFEB'!B65</f>
        <v>408000</v>
      </c>
      <c r="D68" s="78">
        <f>'Plano GastosJeraFEB'!C65</f>
        <v>0</v>
      </c>
      <c r="E68" s="78">
        <f>'Plano GastosJeraFEB'!D65</f>
        <v>0</v>
      </c>
      <c r="F68" s="78">
        <f>'Plano GastosJeraFEB'!E65</f>
        <v>408000</v>
      </c>
      <c r="G68" s="78">
        <f>'Plano GastosJeraFEB'!F65</f>
        <v>0</v>
      </c>
      <c r="H68" s="79">
        <f>'Plano GastosJeraFEB'!G65</f>
        <v>408000</v>
      </c>
      <c r="I68" s="77">
        <f>'Plano GastosJeraFEB'!K65</f>
        <v>0</v>
      </c>
      <c r="J68" s="78">
        <f>'Plano GastosJeraFEB'!L65</f>
        <v>0</v>
      </c>
      <c r="K68" s="80">
        <f t="shared" si="1"/>
        <v>0</v>
      </c>
      <c r="L68" s="81">
        <f>'Plano GastosJeraFEB'!O65</f>
        <v>0</v>
      </c>
      <c r="M68" s="82">
        <f>'Plano GastosJeraFEB'!P65</f>
        <v>0</v>
      </c>
      <c r="N68" s="83">
        <f t="shared" si="3"/>
        <v>0</v>
      </c>
    </row>
    <row r="69" spans="1:14" s="28" customFormat="1" ht="18.75">
      <c r="A69" s="117" t="s">
        <v>380</v>
      </c>
      <c r="B69" s="98" t="s">
        <v>78</v>
      </c>
      <c r="C69" s="77">
        <f>'Plano GastosJeraFEB'!B67</f>
        <v>334000</v>
      </c>
      <c r="D69" s="78">
        <f>'Plano GastosJeraFEB'!C67</f>
        <v>0</v>
      </c>
      <c r="E69" s="78">
        <f>'Plano GastosJeraFEB'!D67</f>
        <v>0</v>
      </c>
      <c r="F69" s="78">
        <f>'Plano GastosJeraFEB'!E67</f>
        <v>334000</v>
      </c>
      <c r="G69" s="78">
        <f>'Plano GastosJeraFEB'!F67</f>
        <v>0</v>
      </c>
      <c r="H69" s="79">
        <f>'Plano GastosJeraFEB'!G67</f>
        <v>334000</v>
      </c>
      <c r="I69" s="77">
        <f>'Plano GastosJeraFEB'!K67</f>
        <v>0</v>
      </c>
      <c r="J69" s="78">
        <f>'Plano GastosJeraFEB'!L67</f>
        <v>0</v>
      </c>
      <c r="K69" s="80">
        <f t="shared" si="1"/>
        <v>0</v>
      </c>
      <c r="L69" s="81">
        <f>'Plano GastosJeraFEB'!O67</f>
        <v>0</v>
      </c>
      <c r="M69" s="82">
        <f>'Plano GastosJeraFEB'!P67</f>
        <v>0</v>
      </c>
      <c r="N69" s="83">
        <f t="shared" si="3"/>
        <v>0</v>
      </c>
    </row>
    <row r="70" spans="1:14" s="87" customFormat="1" ht="18">
      <c r="A70" s="120" t="s">
        <v>381</v>
      </c>
      <c r="B70" s="121" t="s">
        <v>172</v>
      </c>
      <c r="C70" s="122">
        <f aca="true" t="shared" si="25" ref="C70:H70">+C71+C90</f>
        <v>66950000</v>
      </c>
      <c r="D70" s="123">
        <f t="shared" si="25"/>
        <v>0</v>
      </c>
      <c r="E70" s="123">
        <f t="shared" si="25"/>
        <v>0</v>
      </c>
      <c r="F70" s="123">
        <f t="shared" si="25"/>
        <v>66950000</v>
      </c>
      <c r="G70" s="123">
        <f t="shared" si="25"/>
        <v>0</v>
      </c>
      <c r="H70" s="124">
        <f t="shared" si="25"/>
        <v>66950000</v>
      </c>
      <c r="I70" s="122">
        <f>+I71+I90</f>
        <v>576000</v>
      </c>
      <c r="J70" s="123">
        <f>+J71+J90</f>
        <v>576000</v>
      </c>
      <c r="K70" s="125">
        <f aca="true" t="shared" si="26" ref="K70:K106">(J70/H70)*100</f>
        <v>0.8603435399551905</v>
      </c>
      <c r="L70" s="126">
        <f>+L71+L90</f>
        <v>576000</v>
      </c>
      <c r="M70" s="127">
        <f>+M71+M90</f>
        <v>576000</v>
      </c>
      <c r="N70" s="128">
        <f t="shared" si="3"/>
        <v>0.8603435399551905</v>
      </c>
    </row>
    <row r="71" spans="1:14" s="76" customFormat="1" ht="18">
      <c r="A71" s="129" t="s">
        <v>382</v>
      </c>
      <c r="B71" s="130" t="s">
        <v>79</v>
      </c>
      <c r="C71" s="122">
        <f aca="true" t="shared" si="27" ref="C71:H71">SUM(C72:C89)</f>
        <v>18169000</v>
      </c>
      <c r="D71" s="123">
        <f t="shared" si="27"/>
        <v>0</v>
      </c>
      <c r="E71" s="123">
        <f t="shared" si="27"/>
        <v>0</v>
      </c>
      <c r="F71" s="123">
        <f t="shared" si="27"/>
        <v>18169000</v>
      </c>
      <c r="G71" s="123">
        <f t="shared" si="27"/>
        <v>0</v>
      </c>
      <c r="H71" s="124">
        <f t="shared" si="27"/>
        <v>18169000</v>
      </c>
      <c r="I71" s="122">
        <f>SUM(I72:I89)</f>
        <v>576000</v>
      </c>
      <c r="J71" s="123">
        <f>SUM(J72:J89)</f>
        <v>576000</v>
      </c>
      <c r="K71" s="125">
        <f t="shared" si="26"/>
        <v>3.1702350156860586</v>
      </c>
      <c r="L71" s="126">
        <f>SUM(L72:L89)</f>
        <v>576000</v>
      </c>
      <c r="M71" s="127">
        <f>SUM(M72:M89)</f>
        <v>576000</v>
      </c>
      <c r="N71" s="128">
        <f aca="true" t="shared" si="28" ref="N71:N107">(M71/H71)*100</f>
        <v>3.1702350156860586</v>
      </c>
    </row>
    <row r="72" spans="1:14" s="28" customFormat="1" ht="18.75">
      <c r="A72" s="117" t="s">
        <v>484</v>
      </c>
      <c r="B72" s="97" t="s">
        <v>485</v>
      </c>
      <c r="C72" s="77">
        <f>'Plano GastosJeraFEB'!B69</f>
        <v>552000</v>
      </c>
      <c r="D72" s="78">
        <f>'Plano GastosJeraFEB'!C69</f>
        <v>0</v>
      </c>
      <c r="E72" s="78">
        <f>'Plano GastosJeraFEB'!D69</f>
        <v>0</v>
      </c>
      <c r="F72" s="78">
        <f>'Plano GastosJeraFEB'!E69</f>
        <v>552000</v>
      </c>
      <c r="G72" s="78">
        <f>'Plano GastosJeraFEB'!F69</f>
        <v>0</v>
      </c>
      <c r="H72" s="79">
        <f>'Plano GastosJeraFEB'!G69</f>
        <v>552000</v>
      </c>
      <c r="I72" s="77">
        <f>'Plano GastosJeraFEB'!K69</f>
        <v>0</v>
      </c>
      <c r="J72" s="78">
        <f>'Plano GastosJeraFEB'!L69</f>
        <v>0</v>
      </c>
      <c r="K72" s="80">
        <f>(J72/H72)*100</f>
        <v>0</v>
      </c>
      <c r="L72" s="81">
        <f>'Plano GastosJeraFEB'!O69</f>
        <v>0</v>
      </c>
      <c r="M72" s="82">
        <f>'Plano GastosJeraFEB'!P69</f>
        <v>0</v>
      </c>
      <c r="N72" s="83">
        <f>(M72/H72)*100</f>
        <v>0</v>
      </c>
    </row>
    <row r="73" spans="1:14" s="28" customFormat="1" ht="18.75">
      <c r="A73" s="117" t="s">
        <v>383</v>
      </c>
      <c r="B73" s="98" t="s">
        <v>80</v>
      </c>
      <c r="C73" s="77">
        <f>'Plano GastosJeraFEB'!B71</f>
        <v>184000</v>
      </c>
      <c r="D73" s="78">
        <f>'Plano GastosJeraFEB'!C71</f>
        <v>0</v>
      </c>
      <c r="E73" s="78">
        <f>'Plano GastosJeraFEB'!D71</f>
        <v>0</v>
      </c>
      <c r="F73" s="78">
        <f>'Plano GastosJeraFEB'!E71</f>
        <v>184000</v>
      </c>
      <c r="G73" s="78">
        <f>'Plano GastosJeraFEB'!F71</f>
        <v>0</v>
      </c>
      <c r="H73" s="79">
        <f>'Plano GastosJeraFEB'!G71</f>
        <v>184000</v>
      </c>
      <c r="I73" s="77">
        <f>'Plano GastosJeraFEB'!K71</f>
        <v>0</v>
      </c>
      <c r="J73" s="78">
        <f>'Plano GastosJeraFEB'!L71</f>
        <v>0</v>
      </c>
      <c r="K73" s="80">
        <f t="shared" si="26"/>
        <v>0</v>
      </c>
      <c r="L73" s="81">
        <f>'Plano GastosJeraFEB'!O71</f>
        <v>0</v>
      </c>
      <c r="M73" s="82">
        <f>'Plano GastosJeraFEB'!P71</f>
        <v>0</v>
      </c>
      <c r="N73" s="83">
        <f t="shared" si="28"/>
        <v>0</v>
      </c>
    </row>
    <row r="74" spans="1:14" s="28" customFormat="1" ht="18.75">
      <c r="A74" s="117" t="s">
        <v>384</v>
      </c>
      <c r="B74" s="98" t="s">
        <v>81</v>
      </c>
      <c r="C74" s="77">
        <f>'Plano GastosJeraFEB'!B73</f>
        <v>3995000</v>
      </c>
      <c r="D74" s="78">
        <f>'Plano GastosJeraFEB'!C73</f>
        <v>0</v>
      </c>
      <c r="E74" s="78">
        <f>'Plano GastosJeraFEB'!D73</f>
        <v>0</v>
      </c>
      <c r="F74" s="78">
        <f>'Plano GastosJeraFEB'!E73</f>
        <v>3995000</v>
      </c>
      <c r="G74" s="78">
        <f>'Plano GastosJeraFEB'!F73</f>
        <v>0</v>
      </c>
      <c r="H74" s="79">
        <f>'Plano GastosJeraFEB'!G73</f>
        <v>3995000</v>
      </c>
      <c r="I74" s="77">
        <f>'Plano GastosJeraFEB'!K73</f>
        <v>0</v>
      </c>
      <c r="J74" s="78">
        <f>'Plano GastosJeraFEB'!L73</f>
        <v>0</v>
      </c>
      <c r="K74" s="80">
        <f t="shared" si="26"/>
        <v>0</v>
      </c>
      <c r="L74" s="81">
        <f>'Plano GastosJeraFEB'!O73</f>
        <v>0</v>
      </c>
      <c r="M74" s="82">
        <f>'Plano GastosJeraFEB'!P73</f>
        <v>0</v>
      </c>
      <c r="N74" s="83">
        <f t="shared" si="28"/>
        <v>0</v>
      </c>
    </row>
    <row r="75" spans="1:14" s="28" customFormat="1" ht="18.75">
      <c r="A75" s="117" t="s">
        <v>385</v>
      </c>
      <c r="B75" s="98" t="s">
        <v>82</v>
      </c>
      <c r="C75" s="77">
        <f>'Plano GastosJeraFEB'!B75</f>
        <v>50000</v>
      </c>
      <c r="D75" s="78">
        <f>'Plano GastosJeraFEB'!C75</f>
        <v>0</v>
      </c>
      <c r="E75" s="78">
        <f>'Plano GastosJeraFEB'!D75</f>
        <v>0</v>
      </c>
      <c r="F75" s="78">
        <f>'Plano GastosJeraFEB'!E75</f>
        <v>50000</v>
      </c>
      <c r="G75" s="78">
        <f>'Plano GastosJeraFEB'!F75</f>
        <v>0</v>
      </c>
      <c r="H75" s="79">
        <f>'Plano GastosJeraFEB'!G75</f>
        <v>50000</v>
      </c>
      <c r="I75" s="77">
        <f>'Plano GastosJeraFEB'!K75</f>
        <v>0</v>
      </c>
      <c r="J75" s="78">
        <f>'Plano GastosJeraFEB'!L75</f>
        <v>0</v>
      </c>
      <c r="K75" s="80">
        <f t="shared" si="26"/>
        <v>0</v>
      </c>
      <c r="L75" s="81">
        <f>'Plano GastosJeraFEB'!O75</f>
        <v>0</v>
      </c>
      <c r="M75" s="82">
        <f>'Plano GastosJeraFEB'!P75</f>
        <v>0</v>
      </c>
      <c r="N75" s="83">
        <f t="shared" si="28"/>
        <v>0</v>
      </c>
    </row>
    <row r="76" spans="1:14" s="28" customFormat="1" ht="18.75">
      <c r="A76" s="117" t="s">
        <v>386</v>
      </c>
      <c r="B76" s="98" t="s">
        <v>83</v>
      </c>
      <c r="C76" s="77">
        <f>'Plano GastosJeraFEB'!B77</f>
        <v>60000</v>
      </c>
      <c r="D76" s="78">
        <f>'Plano GastosJeraFEB'!C77</f>
        <v>0</v>
      </c>
      <c r="E76" s="78">
        <f>'Plano GastosJeraFEB'!D77</f>
        <v>0</v>
      </c>
      <c r="F76" s="78">
        <f>'Plano GastosJeraFEB'!E77</f>
        <v>60000</v>
      </c>
      <c r="G76" s="78">
        <f>'Plano GastosJeraFEB'!F77</f>
        <v>0</v>
      </c>
      <c r="H76" s="79">
        <f>'Plano GastosJeraFEB'!G77</f>
        <v>60000</v>
      </c>
      <c r="I76" s="77">
        <f>'Plano GastosJeraFEB'!K77</f>
        <v>0</v>
      </c>
      <c r="J76" s="78">
        <f>'Plano GastosJeraFEB'!L77</f>
        <v>0</v>
      </c>
      <c r="K76" s="80">
        <f t="shared" si="26"/>
        <v>0</v>
      </c>
      <c r="L76" s="81">
        <f>'Plano GastosJeraFEB'!O77</f>
        <v>0</v>
      </c>
      <c r="M76" s="82">
        <f>'Plano GastosJeraFEB'!P77</f>
        <v>0</v>
      </c>
      <c r="N76" s="83">
        <f t="shared" si="28"/>
        <v>0</v>
      </c>
    </row>
    <row r="77" spans="1:14" s="28" customFormat="1" ht="18.75">
      <c r="A77" s="117" t="s">
        <v>387</v>
      </c>
      <c r="B77" s="98" t="s">
        <v>84</v>
      </c>
      <c r="C77" s="77">
        <f>'Plano GastosJeraFEB'!B79</f>
        <v>150000</v>
      </c>
      <c r="D77" s="78">
        <f>'Plano GastosJeraFEB'!C79</f>
        <v>0</v>
      </c>
      <c r="E77" s="78">
        <f>'Plano GastosJeraFEB'!D79</f>
        <v>0</v>
      </c>
      <c r="F77" s="78">
        <f>'Plano GastosJeraFEB'!E79</f>
        <v>150000</v>
      </c>
      <c r="G77" s="78">
        <f>'Plano GastosJeraFEB'!F79</f>
        <v>0</v>
      </c>
      <c r="H77" s="79">
        <f>'Plano GastosJeraFEB'!G79</f>
        <v>150000</v>
      </c>
      <c r="I77" s="77">
        <f>'Plano GastosJeraFEB'!K79</f>
        <v>0</v>
      </c>
      <c r="J77" s="78">
        <f>'Plano GastosJeraFEB'!L79</f>
        <v>0</v>
      </c>
      <c r="K77" s="80">
        <f t="shared" si="26"/>
        <v>0</v>
      </c>
      <c r="L77" s="81">
        <f>'Plano GastosJeraFEB'!O79</f>
        <v>0</v>
      </c>
      <c r="M77" s="82">
        <f>'Plano GastosJeraFEB'!P79</f>
        <v>0</v>
      </c>
      <c r="N77" s="83">
        <f t="shared" si="28"/>
        <v>0</v>
      </c>
    </row>
    <row r="78" spans="1:14" s="28" customFormat="1" ht="18.75">
      <c r="A78" s="117" t="s">
        <v>388</v>
      </c>
      <c r="B78" s="98" t="s">
        <v>81</v>
      </c>
      <c r="C78" s="77">
        <f>'Plano GastosJeraFEB'!B81</f>
        <v>3000000</v>
      </c>
      <c r="D78" s="78">
        <f>'Plano GastosJeraFEB'!C81</f>
        <v>0</v>
      </c>
      <c r="E78" s="78">
        <f>'Plano GastosJeraFEB'!D81</f>
        <v>0</v>
      </c>
      <c r="F78" s="78">
        <f>'Plano GastosJeraFEB'!E81</f>
        <v>3000000</v>
      </c>
      <c r="G78" s="78">
        <f>'Plano GastosJeraFEB'!F81</f>
        <v>0</v>
      </c>
      <c r="H78" s="79">
        <f>'Plano GastosJeraFEB'!G81</f>
        <v>3000000</v>
      </c>
      <c r="I78" s="77">
        <f>'Plano GastosJeraFEB'!K81</f>
        <v>0</v>
      </c>
      <c r="J78" s="78">
        <f>'Plano GastosJeraFEB'!L81</f>
        <v>0</v>
      </c>
      <c r="K78" s="80">
        <f t="shared" si="26"/>
        <v>0</v>
      </c>
      <c r="L78" s="81">
        <f>'Plano GastosJeraFEB'!O81</f>
        <v>0</v>
      </c>
      <c r="M78" s="82">
        <f>'Plano GastosJeraFEB'!P81</f>
        <v>0</v>
      </c>
      <c r="N78" s="83">
        <f t="shared" si="28"/>
        <v>0</v>
      </c>
    </row>
    <row r="79" spans="1:14" s="28" customFormat="1" ht="18.75">
      <c r="A79" s="117" t="s">
        <v>389</v>
      </c>
      <c r="B79" s="98" t="s">
        <v>85</v>
      </c>
      <c r="C79" s="77">
        <f>'Plano GastosJeraFEB'!B83</f>
        <v>3600000</v>
      </c>
      <c r="D79" s="78">
        <f>'Plano GastosJeraFEB'!C83</f>
        <v>0</v>
      </c>
      <c r="E79" s="78">
        <f>'Plano GastosJeraFEB'!D83</f>
        <v>0</v>
      </c>
      <c r="F79" s="78">
        <f>'Plano GastosJeraFEB'!E83</f>
        <v>3600000</v>
      </c>
      <c r="G79" s="78">
        <f>'Plano GastosJeraFEB'!F83</f>
        <v>0</v>
      </c>
      <c r="H79" s="79">
        <f>'Plano GastosJeraFEB'!G83</f>
        <v>3600000</v>
      </c>
      <c r="I79" s="77">
        <f>'Plano GastosJeraFEB'!K83</f>
        <v>0</v>
      </c>
      <c r="J79" s="78">
        <f>'Plano GastosJeraFEB'!L83</f>
        <v>0</v>
      </c>
      <c r="K79" s="80">
        <f t="shared" si="26"/>
        <v>0</v>
      </c>
      <c r="L79" s="81">
        <f>'Plano GastosJeraFEB'!O83</f>
        <v>0</v>
      </c>
      <c r="M79" s="82">
        <f>'Plano GastosJeraFEB'!P83</f>
        <v>0</v>
      </c>
      <c r="N79" s="83">
        <f t="shared" si="28"/>
        <v>0</v>
      </c>
    </row>
    <row r="80" spans="1:14" s="28" customFormat="1" ht="18.75">
      <c r="A80" s="117" t="s">
        <v>390</v>
      </c>
      <c r="B80" s="98" t="s">
        <v>86</v>
      </c>
      <c r="C80" s="77">
        <f>'Plano GastosJeraFEB'!B85</f>
        <v>450000</v>
      </c>
      <c r="D80" s="78">
        <f>'Plano GastosJeraFEB'!C85</f>
        <v>0</v>
      </c>
      <c r="E80" s="78">
        <f>'Plano GastosJeraFEB'!D85</f>
        <v>0</v>
      </c>
      <c r="F80" s="78">
        <f>'Plano GastosJeraFEB'!E85</f>
        <v>450000</v>
      </c>
      <c r="G80" s="78">
        <f>'Plano GastosJeraFEB'!F85</f>
        <v>0</v>
      </c>
      <c r="H80" s="79">
        <f>'Plano GastosJeraFEB'!G85</f>
        <v>450000</v>
      </c>
      <c r="I80" s="77">
        <f>'Plano GastosJeraFEB'!K85</f>
        <v>0</v>
      </c>
      <c r="J80" s="78">
        <f>'Plano GastosJeraFEB'!L85</f>
        <v>0</v>
      </c>
      <c r="K80" s="80">
        <f t="shared" si="26"/>
        <v>0</v>
      </c>
      <c r="L80" s="81">
        <f>'Plano GastosJeraFEB'!O85</f>
        <v>0</v>
      </c>
      <c r="M80" s="82">
        <f>'Plano GastosJeraFEB'!P85</f>
        <v>0</v>
      </c>
      <c r="N80" s="83">
        <f t="shared" si="28"/>
        <v>0</v>
      </c>
    </row>
    <row r="81" spans="1:14" s="28" customFormat="1" ht="18.75">
      <c r="A81" s="117" t="s">
        <v>391</v>
      </c>
      <c r="B81" s="98" t="s">
        <v>87</v>
      </c>
      <c r="C81" s="77">
        <f>'Plano GastosJeraFEB'!B87</f>
        <v>250000</v>
      </c>
      <c r="D81" s="78">
        <f>'Plano GastosJeraFEB'!C87</f>
        <v>0</v>
      </c>
      <c r="E81" s="78">
        <f>'Plano GastosJeraFEB'!D87</f>
        <v>0</v>
      </c>
      <c r="F81" s="78">
        <f>'Plano GastosJeraFEB'!E87</f>
        <v>250000</v>
      </c>
      <c r="G81" s="78">
        <f>'Plano GastosJeraFEB'!F87</f>
        <v>0</v>
      </c>
      <c r="H81" s="79">
        <f>'Plano GastosJeraFEB'!G87</f>
        <v>250000</v>
      </c>
      <c r="I81" s="77">
        <f>'Plano GastosJeraFEB'!K87</f>
        <v>0</v>
      </c>
      <c r="J81" s="78">
        <f>'Plano GastosJeraFEB'!L87</f>
        <v>0</v>
      </c>
      <c r="K81" s="80">
        <f t="shared" si="26"/>
        <v>0</v>
      </c>
      <c r="L81" s="81">
        <f>'Plano GastosJeraFEB'!O87</f>
        <v>0</v>
      </c>
      <c r="M81" s="82">
        <f>'Plano GastosJeraFEB'!P87</f>
        <v>0</v>
      </c>
      <c r="N81" s="83">
        <f t="shared" si="28"/>
        <v>0</v>
      </c>
    </row>
    <row r="82" spans="1:14" s="28" customFormat="1" ht="18.75">
      <c r="A82" s="117" t="s">
        <v>392</v>
      </c>
      <c r="B82" s="98" t="s">
        <v>88</v>
      </c>
      <c r="C82" s="77">
        <f>'Plano GastosJeraFEB'!B89</f>
        <v>1000000</v>
      </c>
      <c r="D82" s="78">
        <f>'Plano GastosJeraFEB'!C89</f>
        <v>0</v>
      </c>
      <c r="E82" s="78">
        <f>'Plano GastosJeraFEB'!D89</f>
        <v>0</v>
      </c>
      <c r="F82" s="78">
        <f>'Plano GastosJeraFEB'!E89</f>
        <v>1000000</v>
      </c>
      <c r="G82" s="78">
        <f>'Plano GastosJeraFEB'!F89</f>
        <v>0</v>
      </c>
      <c r="H82" s="79">
        <f>'Plano GastosJeraFEB'!G89</f>
        <v>1000000</v>
      </c>
      <c r="I82" s="77">
        <f>'Plano GastosJeraFEB'!K89</f>
        <v>0</v>
      </c>
      <c r="J82" s="78">
        <f>'Plano GastosJeraFEB'!L89</f>
        <v>0</v>
      </c>
      <c r="K82" s="80">
        <f t="shared" si="26"/>
        <v>0</v>
      </c>
      <c r="L82" s="81">
        <f>'Plano GastosJeraFEB'!O89</f>
        <v>0</v>
      </c>
      <c r="M82" s="82">
        <f>'Plano GastosJeraFEB'!P89</f>
        <v>0</v>
      </c>
      <c r="N82" s="83">
        <f t="shared" si="28"/>
        <v>0</v>
      </c>
    </row>
    <row r="83" spans="1:14" s="28" customFormat="1" ht="18.75">
      <c r="A83" s="117" t="s">
        <v>393</v>
      </c>
      <c r="B83" s="98" t="s">
        <v>89</v>
      </c>
      <c r="C83" s="77">
        <f>'Plano GastosJeraFEB'!B91</f>
        <v>170000</v>
      </c>
      <c r="D83" s="78">
        <f>'Plano GastosJeraFEB'!C91</f>
        <v>0</v>
      </c>
      <c r="E83" s="78">
        <f>'Plano GastosJeraFEB'!D91</f>
        <v>0</v>
      </c>
      <c r="F83" s="78">
        <f>'Plano GastosJeraFEB'!E91</f>
        <v>170000</v>
      </c>
      <c r="G83" s="78">
        <f>'Plano GastosJeraFEB'!F91</f>
        <v>0</v>
      </c>
      <c r="H83" s="79">
        <f>'Plano GastosJeraFEB'!G91</f>
        <v>170000</v>
      </c>
      <c r="I83" s="77">
        <f>'Plano GastosJeraFEB'!K91</f>
        <v>0</v>
      </c>
      <c r="J83" s="78">
        <f>'Plano GastosJeraFEB'!L91</f>
        <v>0</v>
      </c>
      <c r="K83" s="80">
        <f t="shared" si="26"/>
        <v>0</v>
      </c>
      <c r="L83" s="81">
        <f>'Plano GastosJeraFEB'!O91</f>
        <v>0</v>
      </c>
      <c r="M83" s="82">
        <f>'Plano GastosJeraFEB'!P91</f>
        <v>0</v>
      </c>
      <c r="N83" s="83">
        <f t="shared" si="28"/>
        <v>0</v>
      </c>
    </row>
    <row r="84" spans="1:14" s="28" customFormat="1" ht="18.75">
      <c r="A84" s="117" t="s">
        <v>394</v>
      </c>
      <c r="B84" s="98" t="s">
        <v>90</v>
      </c>
      <c r="C84" s="77">
        <f>'Plano GastosJeraFEB'!B93</f>
        <v>450000</v>
      </c>
      <c r="D84" s="78">
        <f>'Plano GastosJeraFEB'!C93</f>
        <v>0</v>
      </c>
      <c r="E84" s="78">
        <f>'Plano GastosJeraFEB'!D93</f>
        <v>0</v>
      </c>
      <c r="F84" s="78">
        <f>'Plano GastosJeraFEB'!E93</f>
        <v>450000</v>
      </c>
      <c r="G84" s="78">
        <f>'Plano GastosJeraFEB'!F93</f>
        <v>0</v>
      </c>
      <c r="H84" s="79">
        <f>'Plano GastosJeraFEB'!G93</f>
        <v>450000</v>
      </c>
      <c r="I84" s="77">
        <f>'Plano GastosJeraFEB'!K93</f>
        <v>0</v>
      </c>
      <c r="J84" s="78">
        <f>'Plano GastosJeraFEB'!L93</f>
        <v>0</v>
      </c>
      <c r="K84" s="80">
        <f t="shared" si="26"/>
        <v>0</v>
      </c>
      <c r="L84" s="81">
        <f>'Plano GastosJeraFEB'!O93</f>
        <v>0</v>
      </c>
      <c r="M84" s="82">
        <f>'Plano GastosJeraFEB'!P93</f>
        <v>0</v>
      </c>
      <c r="N84" s="83">
        <f t="shared" si="28"/>
        <v>0</v>
      </c>
    </row>
    <row r="85" spans="1:14" s="28" customFormat="1" ht="18.75">
      <c r="A85" s="117" t="s">
        <v>395</v>
      </c>
      <c r="B85" s="98" t="s">
        <v>91</v>
      </c>
      <c r="C85" s="77">
        <f>'Plano GastosJeraFEB'!B95</f>
        <v>1200000</v>
      </c>
      <c r="D85" s="78">
        <f>'Plano GastosJeraFEB'!C95</f>
        <v>0</v>
      </c>
      <c r="E85" s="78">
        <f>'Plano GastosJeraFEB'!D95</f>
        <v>0</v>
      </c>
      <c r="F85" s="78">
        <f>'Plano GastosJeraFEB'!E95</f>
        <v>1200000</v>
      </c>
      <c r="G85" s="78">
        <f>'Plano GastosJeraFEB'!F95</f>
        <v>0</v>
      </c>
      <c r="H85" s="79">
        <f>'Plano GastosJeraFEB'!G95</f>
        <v>1200000</v>
      </c>
      <c r="I85" s="77">
        <f>'Plano GastosJeraFEB'!K95</f>
        <v>0</v>
      </c>
      <c r="J85" s="78">
        <f>'Plano GastosJeraFEB'!L95</f>
        <v>0</v>
      </c>
      <c r="K85" s="80">
        <f t="shared" si="26"/>
        <v>0</v>
      </c>
      <c r="L85" s="81">
        <f>'Plano GastosJeraFEB'!O95</f>
        <v>0</v>
      </c>
      <c r="M85" s="82">
        <f>'Plano GastosJeraFEB'!P95</f>
        <v>0</v>
      </c>
      <c r="N85" s="83">
        <f t="shared" si="28"/>
        <v>0</v>
      </c>
    </row>
    <row r="86" spans="1:14" s="28" customFormat="1" ht="18.75">
      <c r="A86" s="117" t="s">
        <v>396</v>
      </c>
      <c r="B86" s="98" t="s">
        <v>313</v>
      </c>
      <c r="C86" s="77">
        <f>'Plano GastosJeraFEB'!B97</f>
        <v>0</v>
      </c>
      <c r="D86" s="77">
        <f>'Plano GastosJeraFEB'!C97</f>
        <v>0</v>
      </c>
      <c r="E86" s="77">
        <f>'Plano GastosJeraFEB'!D97</f>
        <v>650000</v>
      </c>
      <c r="F86" s="77">
        <f>'Plano GastosJeraFEB'!E97</f>
        <v>650000</v>
      </c>
      <c r="G86" s="77">
        <f>'Plano GastosJeraFEB'!F97</f>
        <v>0</v>
      </c>
      <c r="H86" s="77">
        <f>'Plano GastosJeraFEB'!G97</f>
        <v>650000</v>
      </c>
      <c r="I86" s="77">
        <f>'Plano GastosJeraFEB'!K97</f>
        <v>576000</v>
      </c>
      <c r="J86" s="77">
        <f>'Plano GastosJeraFEB'!L97</f>
        <v>576000</v>
      </c>
      <c r="K86" s="80">
        <f t="shared" si="26"/>
        <v>88.61538461538461</v>
      </c>
      <c r="L86" s="77">
        <f>'Plano GastosJeraFEB'!O97</f>
        <v>576000</v>
      </c>
      <c r="M86" s="77">
        <f>'Plano GastosJeraFEB'!P97</f>
        <v>576000</v>
      </c>
      <c r="N86" s="83">
        <f t="shared" si="28"/>
        <v>88.61538461538461</v>
      </c>
    </row>
    <row r="87" spans="1:14" s="28" customFormat="1" ht="18.75">
      <c r="A87" s="117" t="s">
        <v>397</v>
      </c>
      <c r="B87" s="98" t="s">
        <v>92</v>
      </c>
      <c r="C87" s="77">
        <f>'Plano GastosJeraFEB'!B99</f>
        <v>700000</v>
      </c>
      <c r="D87" s="78">
        <f>'Plano GastosJeraFEB'!C99</f>
        <v>0</v>
      </c>
      <c r="E87" s="78">
        <f>'Plano GastosJeraFEB'!D99</f>
        <v>0</v>
      </c>
      <c r="F87" s="78">
        <f>'Plano GastosJeraFEB'!E99</f>
        <v>700000</v>
      </c>
      <c r="G87" s="78">
        <f>'Plano GastosJeraFEB'!F99</f>
        <v>0</v>
      </c>
      <c r="H87" s="79">
        <f>'Plano GastosJeraFEB'!G99</f>
        <v>700000</v>
      </c>
      <c r="I87" s="77">
        <f>'Plano GastosJeraFEB'!K99</f>
        <v>0</v>
      </c>
      <c r="J87" s="78">
        <f>'Plano GastosJeraFEB'!L99</f>
        <v>0</v>
      </c>
      <c r="K87" s="80">
        <f t="shared" si="26"/>
        <v>0</v>
      </c>
      <c r="L87" s="81">
        <f>'Plano GastosJeraFEB'!O99</f>
        <v>0</v>
      </c>
      <c r="M87" s="82">
        <f>'Plano GastosJeraFEB'!P99</f>
        <v>0</v>
      </c>
      <c r="N87" s="83">
        <f t="shared" si="28"/>
        <v>0</v>
      </c>
    </row>
    <row r="88" spans="1:14" s="28" customFormat="1" ht="18.75">
      <c r="A88" s="117" t="s">
        <v>398</v>
      </c>
      <c r="B88" s="98" t="s">
        <v>93</v>
      </c>
      <c r="C88" s="77">
        <f>'Plano GastosJeraFEB'!B101</f>
        <v>2200000</v>
      </c>
      <c r="D88" s="78">
        <f>'Plano GastosJeraFEB'!C101</f>
        <v>0</v>
      </c>
      <c r="E88" s="78">
        <f>'Plano GastosJeraFEB'!D101</f>
        <v>-650000</v>
      </c>
      <c r="F88" s="78">
        <f>'Plano GastosJeraFEB'!E101</f>
        <v>1550000</v>
      </c>
      <c r="G88" s="78">
        <f>'Plano GastosJeraFEB'!F101</f>
        <v>0</v>
      </c>
      <c r="H88" s="79">
        <f>'Plano GastosJeraFEB'!G101</f>
        <v>1550000</v>
      </c>
      <c r="I88" s="77">
        <f>'Plano GastosJeraFEB'!K101</f>
        <v>0</v>
      </c>
      <c r="J88" s="78">
        <f>'Plano GastosJeraFEB'!L101</f>
        <v>0</v>
      </c>
      <c r="K88" s="80">
        <f t="shared" si="26"/>
        <v>0</v>
      </c>
      <c r="L88" s="81">
        <f>'Plano GastosJeraFEB'!O101</f>
        <v>0</v>
      </c>
      <c r="M88" s="82">
        <f>'Plano GastosJeraFEB'!P101</f>
        <v>0</v>
      </c>
      <c r="N88" s="83">
        <f t="shared" si="28"/>
        <v>0</v>
      </c>
    </row>
    <row r="89" spans="1:14" s="28" customFormat="1" ht="18.75">
      <c r="A89" s="117" t="s">
        <v>399</v>
      </c>
      <c r="B89" s="98" t="s">
        <v>94</v>
      </c>
      <c r="C89" s="77">
        <f>'Plano GastosJeraFEB'!B103</f>
        <v>158000</v>
      </c>
      <c r="D89" s="78">
        <f>'Plano GastosJeraFEB'!C103</f>
        <v>0</v>
      </c>
      <c r="E89" s="78">
        <f>'Plano GastosJeraFEB'!D103</f>
        <v>0</v>
      </c>
      <c r="F89" s="78">
        <f>'Plano GastosJeraFEB'!E103</f>
        <v>158000</v>
      </c>
      <c r="G89" s="78">
        <f>'Plano GastosJeraFEB'!F103</f>
        <v>0</v>
      </c>
      <c r="H89" s="79">
        <f>'Plano GastosJeraFEB'!G103</f>
        <v>158000</v>
      </c>
      <c r="I89" s="77">
        <f>'Plano GastosJeraFEB'!K103</f>
        <v>0</v>
      </c>
      <c r="J89" s="78">
        <f>'Plano GastosJeraFEB'!L103</f>
        <v>0</v>
      </c>
      <c r="K89" s="80">
        <f t="shared" si="26"/>
        <v>0</v>
      </c>
      <c r="L89" s="81">
        <f>'Plano GastosJeraFEB'!O103</f>
        <v>0</v>
      </c>
      <c r="M89" s="82">
        <f>'Plano GastosJeraFEB'!P103</f>
        <v>0</v>
      </c>
      <c r="N89" s="83">
        <f t="shared" si="28"/>
        <v>0</v>
      </c>
    </row>
    <row r="90" spans="1:14" s="76" customFormat="1" ht="18">
      <c r="A90" s="129" t="s">
        <v>400</v>
      </c>
      <c r="B90" s="130" t="s">
        <v>95</v>
      </c>
      <c r="C90" s="122">
        <f aca="true" t="shared" si="29" ref="C90:M90">+C91</f>
        <v>48781000</v>
      </c>
      <c r="D90" s="123">
        <f t="shared" si="29"/>
        <v>0</v>
      </c>
      <c r="E90" s="123">
        <f t="shared" si="29"/>
        <v>0</v>
      </c>
      <c r="F90" s="123">
        <f t="shared" si="29"/>
        <v>48781000</v>
      </c>
      <c r="G90" s="123">
        <f t="shared" si="29"/>
        <v>0</v>
      </c>
      <c r="H90" s="124">
        <f t="shared" si="29"/>
        <v>48781000</v>
      </c>
      <c r="I90" s="122">
        <f t="shared" si="29"/>
        <v>0</v>
      </c>
      <c r="J90" s="123">
        <f t="shared" si="29"/>
        <v>0</v>
      </c>
      <c r="K90" s="125">
        <f t="shared" si="26"/>
        <v>0</v>
      </c>
      <c r="L90" s="126">
        <f t="shared" si="29"/>
        <v>0</v>
      </c>
      <c r="M90" s="127">
        <f t="shared" si="29"/>
        <v>0</v>
      </c>
      <c r="N90" s="128">
        <f t="shared" si="28"/>
        <v>0</v>
      </c>
    </row>
    <row r="91" spans="1:14" s="28" customFormat="1" ht="18.75">
      <c r="A91" s="117" t="s">
        <v>401</v>
      </c>
      <c r="B91" s="98" t="s">
        <v>96</v>
      </c>
      <c r="C91" s="77">
        <f>'Plano GastosJeraFEB'!B105</f>
        <v>48781000</v>
      </c>
      <c r="D91" s="78">
        <f>'Plano GastosJeraFEB'!C105</f>
        <v>0</v>
      </c>
      <c r="E91" s="78">
        <f>'Plano GastosJeraFEB'!D105</f>
        <v>0</v>
      </c>
      <c r="F91" s="78">
        <f>'Plano GastosJeraFEB'!E105</f>
        <v>48781000</v>
      </c>
      <c r="G91" s="78">
        <f>'Plano GastosJeraFEB'!F105</f>
        <v>0</v>
      </c>
      <c r="H91" s="79">
        <f>'Plano GastosJeraFEB'!G105</f>
        <v>48781000</v>
      </c>
      <c r="I91" s="77">
        <f>'Plano GastosJeraFEB'!K105</f>
        <v>0</v>
      </c>
      <c r="J91" s="78">
        <f>'Plano GastosJeraFEB'!L105</f>
        <v>0</v>
      </c>
      <c r="K91" s="80">
        <f t="shared" si="26"/>
        <v>0</v>
      </c>
      <c r="L91" s="81">
        <f>'Plano GastosJeraFEB'!O105</f>
        <v>0</v>
      </c>
      <c r="M91" s="82">
        <f>'Plano GastosJeraFEB'!P105</f>
        <v>0</v>
      </c>
      <c r="N91" s="83">
        <f t="shared" si="28"/>
        <v>0</v>
      </c>
    </row>
    <row r="92" spans="1:14" s="76" customFormat="1" ht="18">
      <c r="A92" s="129" t="s">
        <v>402</v>
      </c>
      <c r="B92" s="148" t="s">
        <v>510</v>
      </c>
      <c r="C92" s="149">
        <f aca="true" t="shared" si="30" ref="C92:H92">+C93+C112+C119</f>
        <v>288783000</v>
      </c>
      <c r="D92" s="123">
        <f t="shared" si="30"/>
        <v>0</v>
      </c>
      <c r="E92" s="123">
        <f t="shared" si="30"/>
        <v>0</v>
      </c>
      <c r="F92" s="123">
        <f t="shared" si="30"/>
        <v>288783000</v>
      </c>
      <c r="G92" s="123">
        <f t="shared" si="30"/>
        <v>0</v>
      </c>
      <c r="H92" s="124">
        <f t="shared" si="30"/>
        <v>288783000</v>
      </c>
      <c r="I92" s="122">
        <f>+I93+I112+I119</f>
        <v>0</v>
      </c>
      <c r="J92" s="123">
        <f>+J93+J112+J119</f>
        <v>0</v>
      </c>
      <c r="K92" s="125">
        <f t="shared" si="26"/>
        <v>0</v>
      </c>
      <c r="L92" s="126">
        <f>+L93+L112+L119</f>
        <v>0</v>
      </c>
      <c r="M92" s="127">
        <f>+M93+M112+M119</f>
        <v>0</v>
      </c>
      <c r="N92" s="128">
        <f t="shared" si="28"/>
        <v>0</v>
      </c>
    </row>
    <row r="93" spans="1:14" s="76" customFormat="1" ht="18">
      <c r="A93" s="129" t="s">
        <v>403</v>
      </c>
      <c r="B93" s="130" t="s">
        <v>511</v>
      </c>
      <c r="C93" s="122">
        <f aca="true" t="shared" si="31" ref="C93:H93">SUM(C94:C111)</f>
        <v>53610000</v>
      </c>
      <c r="D93" s="123">
        <f t="shared" si="31"/>
        <v>0</v>
      </c>
      <c r="E93" s="123">
        <f t="shared" si="31"/>
        <v>0</v>
      </c>
      <c r="F93" s="123">
        <f t="shared" si="31"/>
        <v>53610000</v>
      </c>
      <c r="G93" s="123">
        <f t="shared" si="31"/>
        <v>0</v>
      </c>
      <c r="H93" s="124">
        <f t="shared" si="31"/>
        <v>53610000</v>
      </c>
      <c r="I93" s="122">
        <f>SUM(I94:I111)</f>
        <v>0</v>
      </c>
      <c r="J93" s="123">
        <f>SUM(J94:J111)</f>
        <v>0</v>
      </c>
      <c r="K93" s="125">
        <f t="shared" si="26"/>
        <v>0</v>
      </c>
      <c r="L93" s="126">
        <f>SUM(L94:L111)</f>
        <v>0</v>
      </c>
      <c r="M93" s="127">
        <f>SUM(M94:M111)</f>
        <v>0</v>
      </c>
      <c r="N93" s="128">
        <f t="shared" si="28"/>
        <v>0</v>
      </c>
    </row>
    <row r="94" spans="1:14" s="28" customFormat="1" ht="18.75">
      <c r="A94" s="117" t="s">
        <v>404</v>
      </c>
      <c r="B94" s="98" t="s">
        <v>97</v>
      </c>
      <c r="C94" s="77">
        <f>'Plano GastosJeraFEB'!B107</f>
        <v>1540000</v>
      </c>
      <c r="D94" s="78">
        <f>'Plano GastosJeraFEB'!C107</f>
        <v>0</v>
      </c>
      <c r="E94" s="78">
        <f>'Plano GastosJeraFEB'!D107</f>
        <v>0</v>
      </c>
      <c r="F94" s="78">
        <f>'Plano GastosJeraFEB'!E107</f>
        <v>1540000</v>
      </c>
      <c r="G94" s="78">
        <f>'Plano GastosJeraFEB'!F107</f>
        <v>0</v>
      </c>
      <c r="H94" s="79">
        <f>'Plano GastosJeraFEB'!G107</f>
        <v>1540000</v>
      </c>
      <c r="I94" s="77">
        <f>'Plano GastosJeraFEB'!K107</f>
        <v>0</v>
      </c>
      <c r="J94" s="78">
        <f>'Plano GastosJeraFEB'!L107</f>
        <v>0</v>
      </c>
      <c r="K94" s="80">
        <f t="shared" si="26"/>
        <v>0</v>
      </c>
      <c r="L94" s="81">
        <f>'Plano GastosJeraFEB'!O107</f>
        <v>0</v>
      </c>
      <c r="M94" s="82">
        <f>'Plano GastosJeraFEB'!P107</f>
        <v>0</v>
      </c>
      <c r="N94" s="83">
        <f t="shared" si="28"/>
        <v>0</v>
      </c>
    </row>
    <row r="95" spans="1:14" s="28" customFormat="1" ht="18.75">
      <c r="A95" s="117" t="s">
        <v>405</v>
      </c>
      <c r="B95" s="98" t="s">
        <v>98</v>
      </c>
      <c r="C95" s="77">
        <f>'Plano GastosJeraFEB'!B109</f>
        <v>560000</v>
      </c>
      <c r="D95" s="78">
        <f>'Plano GastosJeraFEB'!C109</f>
        <v>0</v>
      </c>
      <c r="E95" s="78">
        <f>'Plano GastosJeraFEB'!D109</f>
        <v>0</v>
      </c>
      <c r="F95" s="78">
        <f>'Plano GastosJeraFEB'!E109</f>
        <v>560000</v>
      </c>
      <c r="G95" s="78">
        <f>'Plano GastosJeraFEB'!F109</f>
        <v>0</v>
      </c>
      <c r="H95" s="79">
        <f>'Plano GastosJeraFEB'!G109</f>
        <v>560000</v>
      </c>
      <c r="I95" s="77">
        <f>'Plano GastosJeraFEB'!K109</f>
        <v>0</v>
      </c>
      <c r="J95" s="78">
        <f>'Plano GastosJeraFEB'!L109</f>
        <v>0</v>
      </c>
      <c r="K95" s="80">
        <f t="shared" si="26"/>
        <v>0</v>
      </c>
      <c r="L95" s="81">
        <f>'Plano GastosJeraFEB'!O109</f>
        <v>0</v>
      </c>
      <c r="M95" s="82">
        <f>'Plano GastosJeraFEB'!P109</f>
        <v>0</v>
      </c>
      <c r="N95" s="83">
        <f t="shared" si="28"/>
        <v>0</v>
      </c>
    </row>
    <row r="96" spans="1:14" s="28" customFormat="1" ht="18.75">
      <c r="A96" s="117" t="s">
        <v>406</v>
      </c>
      <c r="B96" s="98" t="s">
        <v>99</v>
      </c>
      <c r="C96" s="77">
        <f>'Plano GastosJeraFEB'!B111</f>
        <v>250000</v>
      </c>
      <c r="D96" s="78">
        <f>'Plano GastosJeraFEB'!C111</f>
        <v>0</v>
      </c>
      <c r="E96" s="78">
        <f>'Plano GastosJeraFEB'!D111</f>
        <v>0</v>
      </c>
      <c r="F96" s="78">
        <f>'Plano GastosJeraFEB'!E111</f>
        <v>250000</v>
      </c>
      <c r="G96" s="78">
        <f>'Plano GastosJeraFEB'!F111</f>
        <v>0</v>
      </c>
      <c r="H96" s="79">
        <f>'Plano GastosJeraFEB'!G111</f>
        <v>250000</v>
      </c>
      <c r="I96" s="77">
        <f>'Plano GastosJeraFEB'!K111</f>
        <v>0</v>
      </c>
      <c r="J96" s="78">
        <f>'Plano GastosJeraFEB'!L111</f>
        <v>0</v>
      </c>
      <c r="K96" s="80">
        <f t="shared" si="26"/>
        <v>0</v>
      </c>
      <c r="L96" s="81">
        <f>'Plano GastosJeraFEB'!O111</f>
        <v>0</v>
      </c>
      <c r="M96" s="82">
        <f>'Plano GastosJeraFEB'!P111</f>
        <v>0</v>
      </c>
      <c r="N96" s="83">
        <f t="shared" si="28"/>
        <v>0</v>
      </c>
    </row>
    <row r="97" spans="1:14" s="28" customFormat="1" ht="18.75">
      <c r="A97" s="117" t="s">
        <v>407</v>
      </c>
      <c r="B97" s="98" t="s">
        <v>100</v>
      </c>
      <c r="C97" s="77">
        <f>'Plano GastosJeraFEB'!B113</f>
        <v>224000</v>
      </c>
      <c r="D97" s="78">
        <f>'Plano GastosJeraFEB'!C113</f>
        <v>0</v>
      </c>
      <c r="E97" s="78">
        <f>'Plano GastosJeraFEB'!D113</f>
        <v>0</v>
      </c>
      <c r="F97" s="78">
        <f>'Plano GastosJeraFEB'!E113</f>
        <v>224000</v>
      </c>
      <c r="G97" s="78">
        <f>'Plano GastosJeraFEB'!F113</f>
        <v>0</v>
      </c>
      <c r="H97" s="79">
        <f>'Plano GastosJeraFEB'!G113</f>
        <v>224000</v>
      </c>
      <c r="I97" s="77">
        <f>'Plano GastosJeraFEB'!K113</f>
        <v>0</v>
      </c>
      <c r="J97" s="78">
        <f>'Plano GastosJeraFEB'!L113</f>
        <v>0</v>
      </c>
      <c r="K97" s="80">
        <f t="shared" si="26"/>
        <v>0</v>
      </c>
      <c r="L97" s="81">
        <f>'Plano GastosJeraFEB'!O113</f>
        <v>0</v>
      </c>
      <c r="M97" s="82">
        <f>'Plano GastosJeraFEB'!P113</f>
        <v>0</v>
      </c>
      <c r="N97" s="83">
        <f t="shared" si="28"/>
        <v>0</v>
      </c>
    </row>
    <row r="98" spans="1:14" s="28" customFormat="1" ht="18.75">
      <c r="A98" s="117" t="s">
        <v>408</v>
      </c>
      <c r="B98" s="98" t="s">
        <v>101</v>
      </c>
      <c r="C98" s="77">
        <f>'Plano GastosJeraFEB'!B115</f>
        <v>500000</v>
      </c>
      <c r="D98" s="78">
        <f>'Plano GastosJeraFEB'!C115</f>
        <v>0</v>
      </c>
      <c r="E98" s="78">
        <f>'Plano GastosJeraFEB'!D115</f>
        <v>0</v>
      </c>
      <c r="F98" s="78">
        <f>'Plano GastosJeraFEB'!E115</f>
        <v>500000</v>
      </c>
      <c r="G98" s="78">
        <f>'Plano GastosJeraFEB'!F115</f>
        <v>0</v>
      </c>
      <c r="H98" s="79">
        <f>'Plano GastosJeraFEB'!G115</f>
        <v>500000</v>
      </c>
      <c r="I98" s="77">
        <f>'Plano GastosJeraFEB'!K115</f>
        <v>0</v>
      </c>
      <c r="J98" s="78">
        <f>'Plano GastosJeraFEB'!L115</f>
        <v>0</v>
      </c>
      <c r="K98" s="80">
        <f t="shared" si="26"/>
        <v>0</v>
      </c>
      <c r="L98" s="81">
        <f>'Plano GastosJeraFEB'!O115</f>
        <v>0</v>
      </c>
      <c r="M98" s="82">
        <f>'Plano GastosJeraFEB'!P115</f>
        <v>0</v>
      </c>
      <c r="N98" s="83">
        <f t="shared" si="28"/>
        <v>0</v>
      </c>
    </row>
    <row r="99" spans="1:14" s="28" customFormat="1" ht="18.75">
      <c r="A99" s="117" t="s">
        <v>409</v>
      </c>
      <c r="B99" s="98" t="s">
        <v>102</v>
      </c>
      <c r="C99" s="77">
        <f>'Plano GastosJeraFEB'!B117</f>
        <v>900000</v>
      </c>
      <c r="D99" s="78">
        <f>'Plano GastosJeraFEB'!C117</f>
        <v>0</v>
      </c>
      <c r="E99" s="78">
        <f>'Plano GastosJeraFEB'!D117</f>
        <v>0</v>
      </c>
      <c r="F99" s="78">
        <f>'Plano GastosJeraFEB'!E117</f>
        <v>900000</v>
      </c>
      <c r="G99" s="78">
        <f>'Plano GastosJeraFEB'!F117</f>
        <v>0</v>
      </c>
      <c r="H99" s="79">
        <f>'Plano GastosJeraFEB'!G117</f>
        <v>900000</v>
      </c>
      <c r="I99" s="77">
        <f>'Plano GastosJeraFEB'!K117</f>
        <v>0</v>
      </c>
      <c r="J99" s="78">
        <f>'Plano GastosJeraFEB'!L117</f>
        <v>0</v>
      </c>
      <c r="K99" s="80">
        <f t="shared" si="26"/>
        <v>0</v>
      </c>
      <c r="L99" s="81">
        <f>'Plano GastosJeraFEB'!O117</f>
        <v>0</v>
      </c>
      <c r="M99" s="82">
        <f>'Plano GastosJeraFEB'!P117</f>
        <v>0</v>
      </c>
      <c r="N99" s="83">
        <f t="shared" si="28"/>
        <v>0</v>
      </c>
    </row>
    <row r="100" spans="1:14" s="28" customFormat="1" ht="18.75">
      <c r="A100" s="117" t="s">
        <v>410</v>
      </c>
      <c r="B100" s="98" t="s">
        <v>103</v>
      </c>
      <c r="C100" s="77">
        <f>'Plano GastosJeraFEB'!B119</f>
        <v>50000</v>
      </c>
      <c r="D100" s="78">
        <f>'Plano GastosJeraFEB'!C119</f>
        <v>0</v>
      </c>
      <c r="E100" s="78">
        <f>'Plano GastosJeraFEB'!D119</f>
        <v>0</v>
      </c>
      <c r="F100" s="78">
        <f>'Plano GastosJeraFEB'!E119</f>
        <v>50000</v>
      </c>
      <c r="G100" s="78">
        <f>'Plano GastosJeraFEB'!F119</f>
        <v>0</v>
      </c>
      <c r="H100" s="79">
        <f>'Plano GastosJeraFEB'!G119</f>
        <v>50000</v>
      </c>
      <c r="I100" s="77">
        <f>'Plano GastosJeraFEB'!K119</f>
        <v>0</v>
      </c>
      <c r="J100" s="78">
        <f>'Plano GastosJeraFEB'!L119</f>
        <v>0</v>
      </c>
      <c r="K100" s="80">
        <f t="shared" si="26"/>
        <v>0</v>
      </c>
      <c r="L100" s="81">
        <f>'Plano GastosJeraFEB'!O119</f>
        <v>0</v>
      </c>
      <c r="M100" s="82">
        <f>'Plano GastosJeraFEB'!P119</f>
        <v>0</v>
      </c>
      <c r="N100" s="83">
        <f t="shared" si="28"/>
        <v>0</v>
      </c>
    </row>
    <row r="101" spans="1:14" s="28" customFormat="1" ht="18.75">
      <c r="A101" s="117" t="s">
        <v>411</v>
      </c>
      <c r="B101" s="98" t="s">
        <v>104</v>
      </c>
      <c r="C101" s="77">
        <f>'Plano GastosJeraFEB'!B121</f>
        <v>50000</v>
      </c>
      <c r="D101" s="78">
        <f>'Plano GastosJeraFEB'!C121</f>
        <v>0</v>
      </c>
      <c r="E101" s="78">
        <f>'Plano GastosJeraFEB'!D121</f>
        <v>0</v>
      </c>
      <c r="F101" s="78">
        <f>'Plano GastosJeraFEB'!E121</f>
        <v>50000</v>
      </c>
      <c r="G101" s="78">
        <f>'Plano GastosJeraFEB'!F121</f>
        <v>0</v>
      </c>
      <c r="H101" s="79">
        <f>'Plano GastosJeraFEB'!G121</f>
        <v>50000</v>
      </c>
      <c r="I101" s="77">
        <f>'Plano GastosJeraFEB'!K121</f>
        <v>0</v>
      </c>
      <c r="J101" s="78">
        <f>'Plano GastosJeraFEB'!L121</f>
        <v>0</v>
      </c>
      <c r="K101" s="80">
        <f t="shared" si="26"/>
        <v>0</v>
      </c>
      <c r="L101" s="81">
        <f>'Plano GastosJeraFEB'!O121</f>
        <v>0</v>
      </c>
      <c r="M101" s="82">
        <f>'Plano GastosJeraFEB'!P121</f>
        <v>0</v>
      </c>
      <c r="N101" s="83">
        <f t="shared" si="28"/>
        <v>0</v>
      </c>
    </row>
    <row r="102" spans="1:14" s="28" customFormat="1" ht="18.75">
      <c r="A102" s="117" t="s">
        <v>412</v>
      </c>
      <c r="B102" s="98" t="s">
        <v>105</v>
      </c>
      <c r="C102" s="77">
        <f>'Plano GastosJeraFEB'!B123</f>
        <v>100000</v>
      </c>
      <c r="D102" s="78">
        <f>'Plano GastosJeraFEB'!C123</f>
        <v>0</v>
      </c>
      <c r="E102" s="78">
        <f>'Plano GastosJeraFEB'!D123</f>
        <v>0</v>
      </c>
      <c r="F102" s="78">
        <f>'Plano GastosJeraFEB'!E123</f>
        <v>100000</v>
      </c>
      <c r="G102" s="78">
        <f>'Plano GastosJeraFEB'!F123</f>
        <v>0</v>
      </c>
      <c r="H102" s="79">
        <f>'Plano GastosJeraFEB'!G123</f>
        <v>100000</v>
      </c>
      <c r="I102" s="77">
        <f>'Plano GastosJeraFEB'!K123</f>
        <v>0</v>
      </c>
      <c r="J102" s="78">
        <f>'Plano GastosJeraFEB'!L123</f>
        <v>0</v>
      </c>
      <c r="K102" s="80">
        <f t="shared" si="26"/>
        <v>0</v>
      </c>
      <c r="L102" s="81">
        <f>'Plano GastosJeraFEB'!O123</f>
        <v>0</v>
      </c>
      <c r="M102" s="82">
        <f>'Plano GastosJeraFEB'!P123</f>
        <v>0</v>
      </c>
      <c r="N102" s="83">
        <f t="shared" si="28"/>
        <v>0</v>
      </c>
    </row>
    <row r="103" spans="1:14" s="28" customFormat="1" ht="18.75">
      <c r="A103" s="117" t="s">
        <v>413</v>
      </c>
      <c r="B103" s="98" t="s">
        <v>106</v>
      </c>
      <c r="C103" s="77">
        <f>'Plano GastosJeraFEB'!B125</f>
        <v>950000</v>
      </c>
      <c r="D103" s="78">
        <f>'Plano GastosJeraFEB'!C125</f>
        <v>0</v>
      </c>
      <c r="E103" s="78">
        <f>'Plano GastosJeraFEB'!D125</f>
        <v>0</v>
      </c>
      <c r="F103" s="78">
        <f>'Plano GastosJeraFEB'!E125</f>
        <v>950000</v>
      </c>
      <c r="G103" s="78">
        <f>'Plano GastosJeraFEB'!F125</f>
        <v>0</v>
      </c>
      <c r="H103" s="79">
        <f>'Plano GastosJeraFEB'!G125</f>
        <v>950000</v>
      </c>
      <c r="I103" s="77">
        <f>'Plano GastosJeraFEB'!K125</f>
        <v>0</v>
      </c>
      <c r="J103" s="78">
        <f>'Plano GastosJeraFEB'!L125</f>
        <v>0</v>
      </c>
      <c r="K103" s="80">
        <f t="shared" si="26"/>
        <v>0</v>
      </c>
      <c r="L103" s="81">
        <f>'Plano GastosJeraFEB'!O125</f>
        <v>0</v>
      </c>
      <c r="M103" s="82">
        <f>'Plano GastosJeraFEB'!P125</f>
        <v>0</v>
      </c>
      <c r="N103" s="83">
        <f t="shared" si="28"/>
        <v>0</v>
      </c>
    </row>
    <row r="104" spans="1:14" s="28" customFormat="1" ht="18.75">
      <c r="A104" s="117" t="s">
        <v>414</v>
      </c>
      <c r="B104" s="98" t="s">
        <v>107</v>
      </c>
      <c r="C104" s="77">
        <f>'Plano GastosJeraFEB'!B127</f>
        <v>170000</v>
      </c>
      <c r="D104" s="78">
        <f>'Plano GastosJeraFEB'!C127</f>
        <v>0</v>
      </c>
      <c r="E104" s="78">
        <f>'Plano GastosJeraFEB'!D127</f>
        <v>0</v>
      </c>
      <c r="F104" s="78">
        <f>'Plano GastosJeraFEB'!E127</f>
        <v>170000</v>
      </c>
      <c r="G104" s="78">
        <f>'Plano GastosJeraFEB'!F127</f>
        <v>0</v>
      </c>
      <c r="H104" s="79">
        <f>'Plano GastosJeraFEB'!G127</f>
        <v>170000</v>
      </c>
      <c r="I104" s="77">
        <f>'Plano GastosJeraFEB'!K127</f>
        <v>0</v>
      </c>
      <c r="J104" s="78">
        <f>'Plano GastosJeraFEB'!L127</f>
        <v>0</v>
      </c>
      <c r="K104" s="80">
        <f t="shared" si="26"/>
        <v>0</v>
      </c>
      <c r="L104" s="81">
        <f>'Plano GastosJeraFEB'!O127</f>
        <v>0</v>
      </c>
      <c r="M104" s="82">
        <f>'Plano GastosJeraFEB'!P127</f>
        <v>0</v>
      </c>
      <c r="N104" s="83">
        <f t="shared" si="28"/>
        <v>0</v>
      </c>
    </row>
    <row r="105" spans="1:14" s="28" customFormat="1" ht="18.75">
      <c r="A105" s="117" t="s">
        <v>415</v>
      </c>
      <c r="B105" s="98" t="s">
        <v>108</v>
      </c>
      <c r="C105" s="77">
        <f>'Plano GastosJeraFEB'!B129</f>
        <v>24000</v>
      </c>
      <c r="D105" s="78">
        <f>'Plano GastosJeraFEB'!C129</f>
        <v>0</v>
      </c>
      <c r="E105" s="78">
        <f>'Plano GastosJeraFEB'!D129</f>
        <v>0</v>
      </c>
      <c r="F105" s="78">
        <f>'Plano GastosJeraFEB'!E129</f>
        <v>24000</v>
      </c>
      <c r="G105" s="78">
        <f>'Plano GastosJeraFEB'!F129</f>
        <v>0</v>
      </c>
      <c r="H105" s="79">
        <f>'Plano GastosJeraFEB'!G129</f>
        <v>24000</v>
      </c>
      <c r="I105" s="77">
        <f>'Plano GastosJeraFEB'!K129</f>
        <v>0</v>
      </c>
      <c r="J105" s="78">
        <f>'Plano GastosJeraFEB'!L129</f>
        <v>0</v>
      </c>
      <c r="K105" s="80">
        <f t="shared" si="26"/>
        <v>0</v>
      </c>
      <c r="L105" s="81">
        <f>'Plano GastosJeraFEB'!O129</f>
        <v>0</v>
      </c>
      <c r="M105" s="82">
        <f>'Plano GastosJeraFEB'!P129</f>
        <v>0</v>
      </c>
      <c r="N105" s="83">
        <f t="shared" si="28"/>
        <v>0</v>
      </c>
    </row>
    <row r="106" spans="1:14" s="28" customFormat="1" ht="18.75">
      <c r="A106" s="117" t="s">
        <v>416</v>
      </c>
      <c r="B106" s="98" t="s">
        <v>109</v>
      </c>
      <c r="C106" s="77">
        <f>'Plano GastosJeraFEB'!B131</f>
        <v>640000</v>
      </c>
      <c r="D106" s="78">
        <f>'Plano GastosJeraFEB'!C131</f>
        <v>0</v>
      </c>
      <c r="E106" s="78">
        <f>'Plano GastosJeraFEB'!D131</f>
        <v>0</v>
      </c>
      <c r="F106" s="78">
        <f>'Plano GastosJeraFEB'!E131</f>
        <v>640000</v>
      </c>
      <c r="G106" s="78">
        <f>'Plano GastosJeraFEB'!F131</f>
        <v>0</v>
      </c>
      <c r="H106" s="79">
        <f>'Plano GastosJeraFEB'!G131</f>
        <v>640000</v>
      </c>
      <c r="I106" s="77">
        <f>'Plano GastosJeraFEB'!K131</f>
        <v>0</v>
      </c>
      <c r="J106" s="78">
        <f>'Plano GastosJeraFEB'!L131</f>
        <v>0</v>
      </c>
      <c r="K106" s="80">
        <f t="shared" si="26"/>
        <v>0</v>
      </c>
      <c r="L106" s="81">
        <f>'Plano GastosJeraFEB'!O131</f>
        <v>0</v>
      </c>
      <c r="M106" s="82">
        <f>'Plano GastosJeraFEB'!P131</f>
        <v>0</v>
      </c>
      <c r="N106" s="83">
        <f t="shared" si="28"/>
        <v>0</v>
      </c>
    </row>
    <row r="107" spans="1:14" s="28" customFormat="1" ht="18.75">
      <c r="A107" s="117" t="s">
        <v>417</v>
      </c>
      <c r="B107" s="98" t="s">
        <v>110</v>
      </c>
      <c r="C107" s="77">
        <f>'Plano GastosJeraFEB'!B133</f>
        <v>190000</v>
      </c>
      <c r="D107" s="78">
        <f>'Plano GastosJeraFEB'!C133</f>
        <v>0</v>
      </c>
      <c r="E107" s="78">
        <f>'Plano GastosJeraFEB'!D133</f>
        <v>0</v>
      </c>
      <c r="F107" s="78">
        <f>'Plano GastosJeraFEB'!E133</f>
        <v>190000</v>
      </c>
      <c r="G107" s="78">
        <f>'Plano GastosJeraFEB'!F133</f>
        <v>0</v>
      </c>
      <c r="H107" s="79">
        <f>'Plano GastosJeraFEB'!G133</f>
        <v>190000</v>
      </c>
      <c r="I107" s="77">
        <f>'Plano GastosJeraFEB'!K133</f>
        <v>0</v>
      </c>
      <c r="J107" s="78">
        <f>'Plano GastosJeraFEB'!L133</f>
        <v>0</v>
      </c>
      <c r="K107" s="80">
        <f aca="true" t="shared" si="32" ref="K107:K172">(J107/H107)*100</f>
        <v>0</v>
      </c>
      <c r="L107" s="81">
        <f>'Plano GastosJeraFEB'!O133</f>
        <v>0</v>
      </c>
      <c r="M107" s="82">
        <f>'Plano GastosJeraFEB'!P133</f>
        <v>0</v>
      </c>
      <c r="N107" s="83">
        <f t="shared" si="28"/>
        <v>0</v>
      </c>
    </row>
    <row r="108" spans="1:14" s="28" customFormat="1" ht="18.75">
      <c r="A108" s="117" t="s">
        <v>418</v>
      </c>
      <c r="B108" s="98" t="s">
        <v>111</v>
      </c>
      <c r="C108" s="77">
        <f>'Plano GastosJeraFEB'!B135</f>
        <v>625000</v>
      </c>
      <c r="D108" s="78">
        <f>'Plano GastosJeraFEB'!C135</f>
        <v>0</v>
      </c>
      <c r="E108" s="78">
        <f>'Plano GastosJeraFEB'!D135</f>
        <v>0</v>
      </c>
      <c r="F108" s="78">
        <f>'Plano GastosJeraFEB'!E135</f>
        <v>625000</v>
      </c>
      <c r="G108" s="78">
        <f>'Plano GastosJeraFEB'!F135</f>
        <v>0</v>
      </c>
      <c r="H108" s="79">
        <f>'Plano GastosJeraFEB'!G135</f>
        <v>625000</v>
      </c>
      <c r="I108" s="77">
        <f>'Plano GastosJeraFEB'!K135</f>
        <v>0</v>
      </c>
      <c r="J108" s="78">
        <f>'Plano GastosJeraFEB'!L135</f>
        <v>0</v>
      </c>
      <c r="K108" s="80">
        <f t="shared" si="32"/>
        <v>0</v>
      </c>
      <c r="L108" s="81">
        <f>'Plano GastosJeraFEB'!O135</f>
        <v>0</v>
      </c>
      <c r="M108" s="82">
        <f>'Plano GastosJeraFEB'!P135</f>
        <v>0</v>
      </c>
      <c r="N108" s="83">
        <f aca="true" t="shared" si="33" ref="N108:N173">(M108/H108)*100</f>
        <v>0</v>
      </c>
    </row>
    <row r="109" spans="1:14" s="28" customFormat="1" ht="18.75">
      <c r="A109" s="117" t="s">
        <v>419</v>
      </c>
      <c r="B109" s="98" t="s">
        <v>112</v>
      </c>
      <c r="C109" s="77">
        <f>'Plano GastosJeraFEB'!B137</f>
        <v>500000</v>
      </c>
      <c r="D109" s="78">
        <f>'Plano GastosJeraFEB'!C137</f>
        <v>0</v>
      </c>
      <c r="E109" s="78">
        <f>'Plano GastosJeraFEB'!D137</f>
        <v>0</v>
      </c>
      <c r="F109" s="78">
        <f>'Plano GastosJeraFEB'!E137</f>
        <v>500000</v>
      </c>
      <c r="G109" s="78">
        <f>'Plano GastosJeraFEB'!F137</f>
        <v>0</v>
      </c>
      <c r="H109" s="79">
        <f>'Plano GastosJeraFEB'!G137</f>
        <v>500000</v>
      </c>
      <c r="I109" s="77">
        <f>'Plano GastosJeraFEB'!K137</f>
        <v>0</v>
      </c>
      <c r="J109" s="78">
        <f>'Plano GastosJeraFEB'!L137</f>
        <v>0</v>
      </c>
      <c r="K109" s="80">
        <f t="shared" si="32"/>
        <v>0</v>
      </c>
      <c r="L109" s="81">
        <f>'Plano GastosJeraFEB'!O137</f>
        <v>0</v>
      </c>
      <c r="M109" s="82">
        <f>'Plano GastosJeraFEB'!P137</f>
        <v>0</v>
      </c>
      <c r="N109" s="83">
        <f t="shared" si="33"/>
        <v>0</v>
      </c>
    </row>
    <row r="110" spans="1:14" s="28" customFormat="1" ht="18.75">
      <c r="A110" s="117" t="s">
        <v>420</v>
      </c>
      <c r="B110" s="98" t="s">
        <v>113</v>
      </c>
      <c r="C110" s="77">
        <f>'Plano GastosJeraFEB'!B139</f>
        <v>825000</v>
      </c>
      <c r="D110" s="78">
        <f>'Plano GastosJeraFEB'!C139</f>
        <v>0</v>
      </c>
      <c r="E110" s="78">
        <f>'Plano GastosJeraFEB'!D139</f>
        <v>0</v>
      </c>
      <c r="F110" s="78">
        <f>'Plano GastosJeraFEB'!E139</f>
        <v>825000</v>
      </c>
      <c r="G110" s="78">
        <f>'Plano GastosJeraFEB'!F139</f>
        <v>0</v>
      </c>
      <c r="H110" s="79">
        <f>'Plano GastosJeraFEB'!G139</f>
        <v>825000</v>
      </c>
      <c r="I110" s="77">
        <f>'Plano GastosJeraFEB'!K139</f>
        <v>0</v>
      </c>
      <c r="J110" s="78">
        <f>'Plano GastosJeraFEB'!L139</f>
        <v>0</v>
      </c>
      <c r="K110" s="80">
        <f t="shared" si="32"/>
        <v>0</v>
      </c>
      <c r="L110" s="81">
        <f>'Plano GastosJeraFEB'!O139</f>
        <v>0</v>
      </c>
      <c r="M110" s="82">
        <f>'Plano GastosJeraFEB'!P139</f>
        <v>0</v>
      </c>
      <c r="N110" s="83">
        <f t="shared" si="33"/>
        <v>0</v>
      </c>
    </row>
    <row r="111" spans="1:14" s="28" customFormat="1" ht="18.75">
      <c r="A111" s="117" t="s">
        <v>421</v>
      </c>
      <c r="B111" s="98" t="s">
        <v>114</v>
      </c>
      <c r="C111" s="77">
        <f>'Plano GastosJeraFEB'!B141</f>
        <v>45512000</v>
      </c>
      <c r="D111" s="78">
        <f>'Plano GastosJeraFEB'!C141</f>
        <v>0</v>
      </c>
      <c r="E111" s="78">
        <f>'Plano GastosJeraFEB'!D141</f>
        <v>0</v>
      </c>
      <c r="F111" s="78">
        <f>'Plano GastosJeraFEB'!E141</f>
        <v>45512000</v>
      </c>
      <c r="G111" s="78">
        <f>'Plano GastosJeraFEB'!F141</f>
        <v>0</v>
      </c>
      <c r="H111" s="79">
        <f>'Plano GastosJeraFEB'!G141</f>
        <v>45512000</v>
      </c>
      <c r="I111" s="77">
        <f>'Plano GastosJeraFEB'!K141</f>
        <v>0</v>
      </c>
      <c r="J111" s="78">
        <f>'Plano GastosJeraFEB'!L141</f>
        <v>0</v>
      </c>
      <c r="K111" s="80">
        <f t="shared" si="32"/>
        <v>0</v>
      </c>
      <c r="L111" s="81">
        <f>'Plano GastosJeraFEB'!O141</f>
        <v>0</v>
      </c>
      <c r="M111" s="82">
        <f>'Plano GastosJeraFEB'!P141</f>
        <v>0</v>
      </c>
      <c r="N111" s="83">
        <f t="shared" si="33"/>
        <v>0</v>
      </c>
    </row>
    <row r="112" spans="1:14" s="76" customFormat="1" ht="18">
      <c r="A112" s="120" t="s">
        <v>486</v>
      </c>
      <c r="B112" s="121" t="s">
        <v>487</v>
      </c>
      <c r="C112" s="122">
        <f aca="true" t="shared" si="34" ref="C112:H112">SUM(C113:C118)</f>
        <v>106431000</v>
      </c>
      <c r="D112" s="123">
        <f t="shared" si="34"/>
        <v>0</v>
      </c>
      <c r="E112" s="123">
        <f t="shared" si="34"/>
        <v>0</v>
      </c>
      <c r="F112" s="123">
        <f t="shared" si="34"/>
        <v>106431000</v>
      </c>
      <c r="G112" s="123">
        <f t="shared" si="34"/>
        <v>0</v>
      </c>
      <c r="H112" s="124">
        <f t="shared" si="34"/>
        <v>106431000</v>
      </c>
      <c r="I112" s="122">
        <f>SUM(I113:I118)</f>
        <v>0</v>
      </c>
      <c r="J112" s="123">
        <f>SUM(J113:J118)</f>
        <v>0</v>
      </c>
      <c r="K112" s="125">
        <f>(J112/H112)*100</f>
        <v>0</v>
      </c>
      <c r="L112" s="126">
        <f>SUM(L113:L118)</f>
        <v>0</v>
      </c>
      <c r="M112" s="127">
        <f>SUM(M113:M118)</f>
        <v>0</v>
      </c>
      <c r="N112" s="128">
        <f>(M112/H112)*100</f>
        <v>0</v>
      </c>
    </row>
    <row r="113" spans="1:14" s="28" customFormat="1" ht="18.75">
      <c r="A113" s="117" t="s">
        <v>488</v>
      </c>
      <c r="B113" s="98" t="s">
        <v>489</v>
      </c>
      <c r="C113" s="77">
        <f>+'Plano GastosJeraFEB'!B143</f>
        <v>4050000</v>
      </c>
      <c r="D113" s="78">
        <f>+'Plano GastosJeraFEB'!C143</f>
        <v>0</v>
      </c>
      <c r="E113" s="78">
        <f>+'Plano GastosJeraFEB'!D143</f>
        <v>0</v>
      </c>
      <c r="F113" s="78">
        <f>+'Plano GastosJeraFEB'!E143</f>
        <v>4050000</v>
      </c>
      <c r="G113" s="78">
        <f>+'Plano GastosJeraFEB'!F143</f>
        <v>0</v>
      </c>
      <c r="H113" s="79">
        <f>+'Plano GastosJeraFEB'!G143</f>
        <v>4050000</v>
      </c>
      <c r="I113" s="77">
        <f>+'Plano GastosJeraFEB'!K143</f>
        <v>0</v>
      </c>
      <c r="J113" s="78">
        <f>+'Plano GastosJeraFEB'!L143</f>
        <v>0</v>
      </c>
      <c r="K113" s="80"/>
      <c r="L113" s="81">
        <f>+'Plano GastosJeraFEB'!O143</f>
        <v>0</v>
      </c>
      <c r="M113" s="82">
        <f>+'Plano GastosJeraFEB'!P143</f>
        <v>0</v>
      </c>
      <c r="N113" s="83">
        <f t="shared" si="33"/>
        <v>0</v>
      </c>
    </row>
    <row r="114" spans="1:14" s="28" customFormat="1" ht="18.75">
      <c r="A114" s="117" t="s">
        <v>490</v>
      </c>
      <c r="B114" s="98" t="s">
        <v>491</v>
      </c>
      <c r="C114" s="77">
        <f>+'Plano GastosJeraFEB'!B145</f>
        <v>24375000</v>
      </c>
      <c r="D114" s="78">
        <f>+'Plano GastosJeraFEB'!C145</f>
        <v>0</v>
      </c>
      <c r="E114" s="78">
        <f>+'Plano GastosJeraFEB'!D145</f>
        <v>0</v>
      </c>
      <c r="F114" s="78">
        <f>+'Plano GastosJeraFEB'!E145</f>
        <v>24375000</v>
      </c>
      <c r="G114" s="78">
        <f>+'Plano GastosJeraFEB'!F145</f>
        <v>0</v>
      </c>
      <c r="H114" s="79">
        <f>+'Plano GastosJeraFEB'!G145</f>
        <v>24375000</v>
      </c>
      <c r="I114" s="77">
        <f>+'Plano GastosJeraFEB'!K145</f>
        <v>0</v>
      </c>
      <c r="J114" s="78">
        <f>+'Plano GastosJeraFEB'!L145</f>
        <v>0</v>
      </c>
      <c r="K114" s="80"/>
      <c r="L114" s="81">
        <f>+'Plano GastosJeraFEB'!O145</f>
        <v>0</v>
      </c>
      <c r="M114" s="82">
        <f>+'Plano GastosJeraFEB'!P145</f>
        <v>0</v>
      </c>
      <c r="N114" s="83">
        <f t="shared" si="33"/>
        <v>0</v>
      </c>
    </row>
    <row r="115" spans="1:14" s="28" customFormat="1" ht="18.75">
      <c r="A115" s="117" t="s">
        <v>492</v>
      </c>
      <c r="B115" s="98" t="s">
        <v>493</v>
      </c>
      <c r="C115" s="77">
        <f>+'Plano GastosJeraFEB'!B147</f>
        <v>27075000</v>
      </c>
      <c r="D115" s="78">
        <f>+'Plano GastosJeraFEB'!C147</f>
        <v>0</v>
      </c>
      <c r="E115" s="78">
        <f>+'Plano GastosJeraFEB'!D147</f>
        <v>0</v>
      </c>
      <c r="F115" s="78">
        <f>+'Plano GastosJeraFEB'!E147</f>
        <v>27075000</v>
      </c>
      <c r="G115" s="78">
        <f>+'Plano GastosJeraFEB'!F147</f>
        <v>0</v>
      </c>
      <c r="H115" s="79">
        <f>+'Plano GastosJeraFEB'!G147</f>
        <v>27075000</v>
      </c>
      <c r="I115" s="77">
        <f>+'Plano GastosJeraFEB'!K147</f>
        <v>0</v>
      </c>
      <c r="J115" s="78">
        <f>+'Plano GastosJeraFEB'!L147</f>
        <v>0</v>
      </c>
      <c r="K115" s="80"/>
      <c r="L115" s="81">
        <f>+'Plano GastosJeraFEB'!O147</f>
        <v>0</v>
      </c>
      <c r="M115" s="82">
        <f>+'Plano GastosJeraFEB'!P147</f>
        <v>0</v>
      </c>
      <c r="N115" s="83">
        <f t="shared" si="33"/>
        <v>0</v>
      </c>
    </row>
    <row r="116" spans="1:14" s="28" customFormat="1" ht="18.75">
      <c r="A116" s="117" t="s">
        <v>494</v>
      </c>
      <c r="B116" s="98" t="s">
        <v>495</v>
      </c>
      <c r="C116" s="77">
        <f>+'Plano GastosJeraFEB'!B149</f>
        <v>14025000</v>
      </c>
      <c r="D116" s="78">
        <f>+'Plano GastosJeraFEB'!C149</f>
        <v>0</v>
      </c>
      <c r="E116" s="78">
        <f>+'Plano GastosJeraFEB'!D149</f>
        <v>0</v>
      </c>
      <c r="F116" s="78">
        <f>+'Plano GastosJeraFEB'!E149</f>
        <v>14025000</v>
      </c>
      <c r="G116" s="78">
        <f>+'Plano GastosJeraFEB'!F149</f>
        <v>0</v>
      </c>
      <c r="H116" s="79">
        <f>+'Plano GastosJeraFEB'!G149</f>
        <v>14025000</v>
      </c>
      <c r="I116" s="77">
        <f>+'Plano GastosJeraFEB'!K149</f>
        <v>0</v>
      </c>
      <c r="J116" s="78">
        <f>+'Plano GastosJeraFEB'!L149</f>
        <v>0</v>
      </c>
      <c r="K116" s="80"/>
      <c r="L116" s="81">
        <f>+'Plano GastosJeraFEB'!O149</f>
        <v>0</v>
      </c>
      <c r="M116" s="82">
        <f>+'Plano GastosJeraFEB'!P149</f>
        <v>0</v>
      </c>
      <c r="N116" s="83">
        <f t="shared" si="33"/>
        <v>0</v>
      </c>
    </row>
    <row r="117" spans="1:14" s="28" customFormat="1" ht="18.75">
      <c r="A117" s="117" t="s">
        <v>496</v>
      </c>
      <c r="B117" s="98" t="s">
        <v>497</v>
      </c>
      <c r="C117" s="77">
        <f>+'Plano GastosJeraFEB'!B151</f>
        <v>27480000</v>
      </c>
      <c r="D117" s="78">
        <f>+'Plano GastosJeraFEB'!C151</f>
        <v>0</v>
      </c>
      <c r="E117" s="78">
        <f>+'Plano GastosJeraFEB'!D151</f>
        <v>0</v>
      </c>
      <c r="F117" s="78">
        <f>+'Plano GastosJeraFEB'!E151</f>
        <v>27480000</v>
      </c>
      <c r="G117" s="78">
        <f>+'Plano GastosJeraFEB'!F151</f>
        <v>0</v>
      </c>
      <c r="H117" s="79">
        <f>+'Plano GastosJeraFEB'!G151</f>
        <v>27480000</v>
      </c>
      <c r="I117" s="77">
        <f>+'Plano GastosJeraFEB'!K151</f>
        <v>0</v>
      </c>
      <c r="J117" s="78">
        <f>+'Plano GastosJeraFEB'!L151</f>
        <v>0</v>
      </c>
      <c r="K117" s="80"/>
      <c r="L117" s="81">
        <f>+'Plano GastosJeraFEB'!O151</f>
        <v>0</v>
      </c>
      <c r="M117" s="82">
        <f>+'Plano GastosJeraFEB'!P151</f>
        <v>0</v>
      </c>
      <c r="N117" s="83">
        <f t="shared" si="33"/>
        <v>0</v>
      </c>
    </row>
    <row r="118" spans="1:14" s="28" customFormat="1" ht="18.75">
      <c r="A118" s="117" t="s">
        <v>498</v>
      </c>
      <c r="B118" s="98" t="s">
        <v>499</v>
      </c>
      <c r="C118" s="77">
        <f>+'Plano GastosJeraFEB'!B153</f>
        <v>9426000</v>
      </c>
      <c r="D118" s="78">
        <f>+'Plano GastosJeraFEB'!C153</f>
        <v>0</v>
      </c>
      <c r="E118" s="78">
        <f>+'Plano GastosJeraFEB'!D153</f>
        <v>0</v>
      </c>
      <c r="F118" s="78">
        <f>+'Plano GastosJeraFEB'!E153</f>
        <v>9426000</v>
      </c>
      <c r="G118" s="78">
        <f>+'Plano GastosJeraFEB'!F153</f>
        <v>0</v>
      </c>
      <c r="H118" s="79">
        <f>+'Plano GastosJeraFEB'!G153</f>
        <v>9426000</v>
      </c>
      <c r="I118" s="77">
        <f>+'Plano GastosJeraFEB'!K153</f>
        <v>0</v>
      </c>
      <c r="J118" s="78">
        <f>+'Plano GastosJeraFEB'!L153</f>
        <v>0</v>
      </c>
      <c r="K118" s="80"/>
      <c r="L118" s="81">
        <f>+'Plano GastosJeraFEB'!O153</f>
        <v>0</v>
      </c>
      <c r="M118" s="82">
        <f>+'Plano GastosJeraFEB'!P153</f>
        <v>0</v>
      </c>
      <c r="N118" s="83">
        <f t="shared" si="33"/>
        <v>0</v>
      </c>
    </row>
    <row r="119" spans="1:14" s="76" customFormat="1" ht="18">
      <c r="A119" s="120" t="s">
        <v>500</v>
      </c>
      <c r="B119" s="121" t="s">
        <v>501</v>
      </c>
      <c r="C119" s="122">
        <f aca="true" t="shared" si="35" ref="C119:H119">+C120+C121</f>
        <v>128742000</v>
      </c>
      <c r="D119" s="123">
        <f t="shared" si="35"/>
        <v>0</v>
      </c>
      <c r="E119" s="123">
        <f t="shared" si="35"/>
        <v>0</v>
      </c>
      <c r="F119" s="123">
        <f t="shared" si="35"/>
        <v>128742000</v>
      </c>
      <c r="G119" s="123">
        <f t="shared" si="35"/>
        <v>0</v>
      </c>
      <c r="H119" s="124">
        <f t="shared" si="35"/>
        <v>128742000</v>
      </c>
      <c r="I119" s="122">
        <f>+I120+I121</f>
        <v>0</v>
      </c>
      <c r="J119" s="123">
        <f>+J120+J121</f>
        <v>0</v>
      </c>
      <c r="K119" s="125">
        <f>(J119/H119)*100</f>
        <v>0</v>
      </c>
      <c r="L119" s="126">
        <f>+L120+L121</f>
        <v>0</v>
      </c>
      <c r="M119" s="127">
        <f>+M120+M121</f>
        <v>0</v>
      </c>
      <c r="N119" s="128">
        <f>(M119/H119)*100</f>
        <v>0</v>
      </c>
    </row>
    <row r="120" spans="1:14" s="28" customFormat="1" ht="18.75">
      <c r="A120" s="117" t="s">
        <v>502</v>
      </c>
      <c r="B120" s="98" t="s">
        <v>504</v>
      </c>
      <c r="C120" s="77">
        <f>+'Plano GastosJeraFEB'!B155</f>
        <v>80742000</v>
      </c>
      <c r="D120" s="78">
        <f>+'Plano GastosJeraFEB'!C155</f>
        <v>0</v>
      </c>
      <c r="E120" s="78">
        <f>+'Plano GastosJeraFEB'!D155</f>
        <v>0</v>
      </c>
      <c r="F120" s="78">
        <f>+'Plano GastosJeraFEB'!E155</f>
        <v>80742000</v>
      </c>
      <c r="G120" s="78">
        <f>+'Plano GastosJeraFEB'!F155</f>
        <v>0</v>
      </c>
      <c r="H120" s="79">
        <f>+'Plano GastosJeraFEB'!G155</f>
        <v>80742000</v>
      </c>
      <c r="I120" s="77">
        <f>+'Plano GastosJeraFEB'!K155</f>
        <v>0</v>
      </c>
      <c r="J120" s="78">
        <f>+'Plano GastosJeraFEB'!L155</f>
        <v>0</v>
      </c>
      <c r="K120" s="80"/>
      <c r="L120" s="81">
        <f>+'Plano GastosJeraFEB'!O155</f>
        <v>0</v>
      </c>
      <c r="M120" s="82">
        <f>+'Plano GastosJeraFEB'!P155</f>
        <v>0</v>
      </c>
      <c r="N120" s="83">
        <f t="shared" si="33"/>
        <v>0</v>
      </c>
    </row>
    <row r="121" spans="1:14" s="28" customFormat="1" ht="18.75">
      <c r="A121" s="117" t="s">
        <v>503</v>
      </c>
      <c r="B121" s="98" t="s">
        <v>505</v>
      </c>
      <c r="C121" s="77">
        <f>+'Plano GastosJeraFEB'!B157</f>
        <v>48000000</v>
      </c>
      <c r="D121" s="78">
        <f>+'Plano GastosJeraFEB'!C157</f>
        <v>0</v>
      </c>
      <c r="E121" s="78">
        <f>+'Plano GastosJeraFEB'!D157</f>
        <v>0</v>
      </c>
      <c r="F121" s="78">
        <f>+'Plano GastosJeraFEB'!E157</f>
        <v>48000000</v>
      </c>
      <c r="G121" s="78">
        <f>+'Plano GastosJeraFEB'!F157</f>
        <v>0</v>
      </c>
      <c r="H121" s="79">
        <f>+'Plano GastosJeraFEB'!G157</f>
        <v>48000000</v>
      </c>
      <c r="I121" s="77">
        <f>+'Plano GastosJeraFEB'!K157</f>
        <v>0</v>
      </c>
      <c r="J121" s="78">
        <f>+'Plano GastosJeraFEB'!L157</f>
        <v>0</v>
      </c>
      <c r="K121" s="80"/>
      <c r="L121" s="81">
        <f>+'Plano GastosJeraFEB'!O157</f>
        <v>0</v>
      </c>
      <c r="M121" s="82">
        <f>+'Plano GastosJeraFEB'!P157</f>
        <v>0</v>
      </c>
      <c r="N121" s="83">
        <f t="shared" si="33"/>
        <v>0</v>
      </c>
    </row>
    <row r="122" spans="1:18" s="76" customFormat="1" ht="18">
      <c r="A122" s="129" t="s">
        <v>422</v>
      </c>
      <c r="B122" s="151" t="s">
        <v>173</v>
      </c>
      <c r="C122" s="149">
        <f aca="true" t="shared" si="36" ref="C122:H122">+C123+C126+C143+C163</f>
        <v>3898555000</v>
      </c>
      <c r="D122" s="123">
        <f t="shared" si="36"/>
        <v>0</v>
      </c>
      <c r="E122" s="123">
        <f t="shared" si="36"/>
        <v>0</v>
      </c>
      <c r="F122" s="123">
        <f t="shared" si="36"/>
        <v>3898555000</v>
      </c>
      <c r="G122" s="123">
        <f t="shared" si="36"/>
        <v>0</v>
      </c>
      <c r="H122" s="124">
        <f t="shared" si="36"/>
        <v>3898555000</v>
      </c>
      <c r="I122" s="122">
        <f>+I123+I126+I143+I163</f>
        <v>518725479</v>
      </c>
      <c r="J122" s="123">
        <f>+J123+J126+J143+J163</f>
        <v>1022147167</v>
      </c>
      <c r="K122" s="125">
        <f t="shared" si="32"/>
        <v>26.21861605133184</v>
      </c>
      <c r="L122" s="126">
        <f>+L123+L126+L143+L163</f>
        <v>20612373</v>
      </c>
      <c r="M122" s="127">
        <f>+M123+M126+M143+M163</f>
        <v>20650061</v>
      </c>
      <c r="N122" s="128">
        <f t="shared" si="33"/>
        <v>0.5296849986725851</v>
      </c>
      <c r="R122" s="85"/>
    </row>
    <row r="123" spans="1:14" s="76" customFormat="1" ht="18">
      <c r="A123" s="120" t="s">
        <v>423</v>
      </c>
      <c r="B123" s="133" t="s">
        <v>174</v>
      </c>
      <c r="C123" s="122">
        <f aca="true" t="shared" si="37" ref="C123:M124">+C124</f>
        <v>78347000</v>
      </c>
      <c r="D123" s="123">
        <f t="shared" si="37"/>
        <v>0</v>
      </c>
      <c r="E123" s="123">
        <f t="shared" si="37"/>
        <v>0</v>
      </c>
      <c r="F123" s="123">
        <f t="shared" si="37"/>
        <v>78347000</v>
      </c>
      <c r="G123" s="123">
        <f t="shared" si="37"/>
        <v>0</v>
      </c>
      <c r="H123" s="124">
        <f t="shared" si="37"/>
        <v>78347000</v>
      </c>
      <c r="I123" s="122">
        <f t="shared" si="37"/>
        <v>0</v>
      </c>
      <c r="J123" s="123">
        <f t="shared" si="37"/>
        <v>0</v>
      </c>
      <c r="K123" s="125">
        <f t="shared" si="32"/>
        <v>0</v>
      </c>
      <c r="L123" s="126">
        <f t="shared" si="37"/>
        <v>0</v>
      </c>
      <c r="M123" s="127">
        <f t="shared" si="37"/>
        <v>0</v>
      </c>
      <c r="N123" s="128">
        <f t="shared" si="33"/>
        <v>0</v>
      </c>
    </row>
    <row r="124" spans="1:14" s="76" customFormat="1" ht="18">
      <c r="A124" s="129" t="s">
        <v>424</v>
      </c>
      <c r="B124" s="130" t="s">
        <v>115</v>
      </c>
      <c r="C124" s="122">
        <f t="shared" si="37"/>
        <v>78347000</v>
      </c>
      <c r="D124" s="123">
        <f t="shared" si="37"/>
        <v>0</v>
      </c>
      <c r="E124" s="123">
        <f t="shared" si="37"/>
        <v>0</v>
      </c>
      <c r="F124" s="123">
        <f t="shared" si="37"/>
        <v>78347000</v>
      </c>
      <c r="G124" s="123">
        <f t="shared" si="37"/>
        <v>0</v>
      </c>
      <c r="H124" s="124">
        <f t="shared" si="37"/>
        <v>78347000</v>
      </c>
      <c r="I124" s="122">
        <f t="shared" si="37"/>
        <v>0</v>
      </c>
      <c r="J124" s="123">
        <f t="shared" si="37"/>
        <v>0</v>
      </c>
      <c r="K124" s="125">
        <f t="shared" si="32"/>
        <v>0</v>
      </c>
      <c r="L124" s="126">
        <f t="shared" si="37"/>
        <v>0</v>
      </c>
      <c r="M124" s="127">
        <f t="shared" si="37"/>
        <v>0</v>
      </c>
      <c r="N124" s="128">
        <f t="shared" si="33"/>
        <v>0</v>
      </c>
    </row>
    <row r="125" spans="1:18" s="28" customFormat="1" ht="18.75">
      <c r="A125" s="117" t="s">
        <v>425</v>
      </c>
      <c r="B125" s="98" t="s">
        <v>116</v>
      </c>
      <c r="C125" s="77">
        <f>+'Plano GastosJeraFEB'!B159</f>
        <v>78347000</v>
      </c>
      <c r="D125" s="78">
        <f>+'Plano GastosJeraFEB'!C159</f>
        <v>0</v>
      </c>
      <c r="E125" s="78">
        <f>+'Plano GastosJeraFEB'!D159</f>
        <v>0</v>
      </c>
      <c r="F125" s="78">
        <f>+'Plano GastosJeraFEB'!E159</f>
        <v>78347000</v>
      </c>
      <c r="G125" s="78">
        <f>+'Plano GastosJeraFEB'!F159</f>
        <v>0</v>
      </c>
      <c r="H125" s="79">
        <f>+'Plano GastosJeraFEB'!G159</f>
        <v>78347000</v>
      </c>
      <c r="I125" s="77">
        <f>+'Plano GastosJeraFEB'!K159</f>
        <v>0</v>
      </c>
      <c r="J125" s="78">
        <f>+'Plano GastosJeraFEB'!L159</f>
        <v>0</v>
      </c>
      <c r="K125" s="80">
        <f t="shared" si="32"/>
        <v>0</v>
      </c>
      <c r="L125" s="81">
        <f>+'Plano GastosJeraFEB'!O159</f>
        <v>0</v>
      </c>
      <c r="M125" s="82">
        <f>+'Plano GastosJeraFEB'!P159</f>
        <v>0</v>
      </c>
      <c r="N125" s="83">
        <f t="shared" si="33"/>
        <v>0</v>
      </c>
      <c r="O125" s="84"/>
      <c r="P125" s="84"/>
      <c r="Q125" s="84"/>
      <c r="R125" s="84"/>
    </row>
    <row r="126" spans="1:14" s="76" customFormat="1" ht="18">
      <c r="A126" s="120" t="s">
        <v>426</v>
      </c>
      <c r="B126" s="133" t="s">
        <v>175</v>
      </c>
      <c r="C126" s="122">
        <f aca="true" t="shared" si="38" ref="C126:H126">+C127+C139+C141</f>
        <v>383087000</v>
      </c>
      <c r="D126" s="123">
        <f t="shared" si="38"/>
        <v>0</v>
      </c>
      <c r="E126" s="123">
        <f t="shared" si="38"/>
        <v>0</v>
      </c>
      <c r="F126" s="123">
        <f t="shared" si="38"/>
        <v>383087000</v>
      </c>
      <c r="G126" s="123">
        <f t="shared" si="38"/>
        <v>0</v>
      </c>
      <c r="H126" s="124">
        <f t="shared" si="38"/>
        <v>383087000</v>
      </c>
      <c r="I126" s="122">
        <f>+I127+I139+I141</f>
        <v>91134</v>
      </c>
      <c r="J126" s="123">
        <f>+J127+J139+J141</f>
        <v>220022222</v>
      </c>
      <c r="K126" s="125">
        <f t="shared" si="32"/>
        <v>57.43400898490422</v>
      </c>
      <c r="L126" s="126">
        <f>+L127+L139+L141</f>
        <v>42694</v>
      </c>
      <c r="M126" s="127">
        <f>+M127+M139+M141</f>
        <v>61782</v>
      </c>
      <c r="N126" s="128">
        <f t="shared" si="33"/>
        <v>0.016127407090295413</v>
      </c>
    </row>
    <row r="127" spans="1:14" s="76" customFormat="1" ht="18">
      <c r="A127" s="129" t="s">
        <v>427</v>
      </c>
      <c r="B127" s="133" t="s">
        <v>176</v>
      </c>
      <c r="C127" s="122">
        <f aca="true" t="shared" si="39" ref="C127:H127">+C128+C137</f>
        <v>119880000</v>
      </c>
      <c r="D127" s="123">
        <f t="shared" si="39"/>
        <v>0</v>
      </c>
      <c r="E127" s="123">
        <f t="shared" si="39"/>
        <v>0</v>
      </c>
      <c r="F127" s="123">
        <f t="shared" si="39"/>
        <v>119880000</v>
      </c>
      <c r="G127" s="123">
        <f t="shared" si="39"/>
        <v>0</v>
      </c>
      <c r="H127" s="124">
        <f t="shared" si="39"/>
        <v>119880000</v>
      </c>
      <c r="I127" s="122">
        <f>+I128+I137</f>
        <v>91134</v>
      </c>
      <c r="J127" s="123">
        <f>+J128+J137</f>
        <v>110222</v>
      </c>
      <c r="K127" s="125">
        <f t="shared" si="32"/>
        <v>0.09194361027694362</v>
      </c>
      <c r="L127" s="126">
        <f>+L128+L137</f>
        <v>42694</v>
      </c>
      <c r="M127" s="127">
        <f>+M128+M137</f>
        <v>61782</v>
      </c>
      <c r="N127" s="128">
        <f t="shared" si="33"/>
        <v>0.05153653653653654</v>
      </c>
    </row>
    <row r="128" spans="1:14" s="76" customFormat="1" ht="18">
      <c r="A128" s="120" t="s">
        <v>428</v>
      </c>
      <c r="B128" s="121" t="s">
        <v>117</v>
      </c>
      <c r="C128" s="122">
        <f aca="true" t="shared" si="40" ref="C128:H128">+C131+C129</f>
        <v>119040000</v>
      </c>
      <c r="D128" s="123">
        <f t="shared" si="40"/>
        <v>0</v>
      </c>
      <c r="E128" s="123">
        <f t="shared" si="40"/>
        <v>0</v>
      </c>
      <c r="F128" s="123">
        <f t="shared" si="40"/>
        <v>119040000</v>
      </c>
      <c r="G128" s="123">
        <f t="shared" si="40"/>
        <v>0</v>
      </c>
      <c r="H128" s="124">
        <f t="shared" si="40"/>
        <v>119040000</v>
      </c>
      <c r="I128" s="122">
        <f>+I131+I129</f>
        <v>60640</v>
      </c>
      <c r="J128" s="123">
        <f>+J131+J129</f>
        <v>60640</v>
      </c>
      <c r="K128" s="125">
        <f t="shared" si="32"/>
        <v>0.05094086021505376</v>
      </c>
      <c r="L128" s="126">
        <f>+L131+L129</f>
        <v>12200</v>
      </c>
      <c r="M128" s="127">
        <f>+M131+M129</f>
        <v>12200</v>
      </c>
      <c r="N128" s="128">
        <f t="shared" si="33"/>
        <v>0.010248655913978494</v>
      </c>
    </row>
    <row r="129" spans="1:14" s="76" customFormat="1" ht="18.75" customHeight="1">
      <c r="A129" s="120" t="s">
        <v>429</v>
      </c>
      <c r="B129" s="121" t="s">
        <v>185</v>
      </c>
      <c r="C129" s="122">
        <f aca="true" t="shared" si="41" ref="C129:M129">+C130</f>
        <v>399000</v>
      </c>
      <c r="D129" s="123">
        <f t="shared" si="41"/>
        <v>0</v>
      </c>
      <c r="E129" s="123">
        <f t="shared" si="41"/>
        <v>0</v>
      </c>
      <c r="F129" s="123">
        <f t="shared" si="41"/>
        <v>399000</v>
      </c>
      <c r="G129" s="123">
        <f t="shared" si="41"/>
        <v>0</v>
      </c>
      <c r="H129" s="124">
        <f t="shared" si="41"/>
        <v>399000</v>
      </c>
      <c r="I129" s="122">
        <f t="shared" si="41"/>
        <v>60640</v>
      </c>
      <c r="J129" s="123">
        <f t="shared" si="41"/>
        <v>60640</v>
      </c>
      <c r="K129" s="125">
        <f t="shared" si="32"/>
        <v>15.197994987468672</v>
      </c>
      <c r="L129" s="126">
        <f t="shared" si="41"/>
        <v>12200</v>
      </c>
      <c r="M129" s="127">
        <f t="shared" si="41"/>
        <v>12200</v>
      </c>
      <c r="N129" s="128">
        <f t="shared" si="33"/>
        <v>3.0576441102756893</v>
      </c>
    </row>
    <row r="130" spans="1:17" s="88" customFormat="1" ht="18.75">
      <c r="A130" s="117" t="s">
        <v>430</v>
      </c>
      <c r="B130" s="98" t="s">
        <v>186</v>
      </c>
      <c r="C130" s="77">
        <f>+'Plano GastosJeraFEB'!B161</f>
        <v>399000</v>
      </c>
      <c r="D130" s="78">
        <f>+'Plano GastosJeraFEB'!C161</f>
        <v>0</v>
      </c>
      <c r="E130" s="78">
        <f>+'Plano GastosJeraFEB'!D161</f>
        <v>0</v>
      </c>
      <c r="F130" s="78">
        <f>+'Plano GastosJeraFEB'!E161</f>
        <v>399000</v>
      </c>
      <c r="G130" s="78">
        <f>+'Plano GastosJeraFEB'!F161</f>
        <v>0</v>
      </c>
      <c r="H130" s="79">
        <f>+'Plano GastosJeraFEB'!G161</f>
        <v>399000</v>
      </c>
      <c r="I130" s="77">
        <f>+'Plano GastosJeraFEB'!K161</f>
        <v>60640</v>
      </c>
      <c r="J130" s="78">
        <f>+'Plano GastosJeraFEB'!L161</f>
        <v>60640</v>
      </c>
      <c r="K130" s="80">
        <f t="shared" si="32"/>
        <v>15.197994987468672</v>
      </c>
      <c r="L130" s="81">
        <f>+'Plano GastosJeraFEB'!O161</f>
        <v>12200</v>
      </c>
      <c r="M130" s="82">
        <f>+'Plano GastosJeraFEB'!P161</f>
        <v>12200</v>
      </c>
      <c r="N130" s="83">
        <f t="shared" si="33"/>
        <v>3.0576441102756893</v>
      </c>
      <c r="O130" s="89"/>
      <c r="P130" s="89"/>
      <c r="Q130" s="89"/>
    </row>
    <row r="131" spans="1:14" s="76" customFormat="1" ht="18">
      <c r="A131" s="129" t="s">
        <v>431</v>
      </c>
      <c r="B131" s="130" t="s">
        <v>118</v>
      </c>
      <c r="C131" s="122">
        <f aca="true" t="shared" si="42" ref="C131:H131">+C132+C133+C134+C135+C136</f>
        <v>118641000</v>
      </c>
      <c r="D131" s="123">
        <f t="shared" si="42"/>
        <v>0</v>
      </c>
      <c r="E131" s="123">
        <f t="shared" si="42"/>
        <v>0</v>
      </c>
      <c r="F131" s="123">
        <f t="shared" si="42"/>
        <v>118641000</v>
      </c>
      <c r="G131" s="123">
        <f t="shared" si="42"/>
        <v>0</v>
      </c>
      <c r="H131" s="124">
        <f t="shared" si="42"/>
        <v>118641000</v>
      </c>
      <c r="I131" s="122">
        <f>+I132+I133+I134+I135+I136</f>
        <v>0</v>
      </c>
      <c r="J131" s="123">
        <f>+J132+J133+J134+J135+J136</f>
        <v>0</v>
      </c>
      <c r="K131" s="125">
        <v>0</v>
      </c>
      <c r="L131" s="126">
        <f>+L132+L133+L134+L135+L136</f>
        <v>0</v>
      </c>
      <c r="M131" s="127">
        <f>+M132+M133+M134+M135+M136</f>
        <v>0</v>
      </c>
      <c r="N131" s="128">
        <v>0</v>
      </c>
    </row>
    <row r="132" spans="1:17" s="28" customFormat="1" ht="18.75">
      <c r="A132" s="117" t="s">
        <v>432</v>
      </c>
      <c r="B132" s="98" t="s">
        <v>32</v>
      </c>
      <c r="C132" s="77">
        <f>+'Plano GastosJeraFEB'!B163</f>
        <v>36695000</v>
      </c>
      <c r="D132" s="78">
        <f>+'Plano GastosJeraFEB'!C163</f>
        <v>0</v>
      </c>
      <c r="E132" s="78">
        <f>+'Plano GastosJeraFEB'!D163</f>
        <v>0</v>
      </c>
      <c r="F132" s="78">
        <f>+'Plano GastosJeraFEB'!E163</f>
        <v>36695000</v>
      </c>
      <c r="G132" s="78">
        <f>+'Plano GastosJeraFEB'!F163</f>
        <v>0</v>
      </c>
      <c r="H132" s="79">
        <f>+'Plano GastosJeraFEB'!G163</f>
        <v>36695000</v>
      </c>
      <c r="I132" s="77">
        <f>+'Plano GastosJeraFEB'!K163</f>
        <v>0</v>
      </c>
      <c r="J132" s="78">
        <f>+'Plano GastosJeraFEB'!L163</f>
        <v>0</v>
      </c>
      <c r="K132" s="80">
        <v>0</v>
      </c>
      <c r="L132" s="81">
        <f>+'Plano GastosJeraFEB'!O163</f>
        <v>0</v>
      </c>
      <c r="M132" s="82">
        <f>+'Plano GastosJeraFEB'!P163</f>
        <v>0</v>
      </c>
      <c r="N132" s="83">
        <v>0</v>
      </c>
      <c r="O132" s="84"/>
      <c r="P132" s="84"/>
      <c r="Q132" s="84"/>
    </row>
    <row r="133" spans="1:17" s="28" customFormat="1" ht="18.75">
      <c r="A133" s="117" t="s">
        <v>433</v>
      </c>
      <c r="B133" s="98" t="s">
        <v>119</v>
      </c>
      <c r="C133" s="77">
        <f>+'Plano GastosJeraFEB'!B165</f>
        <v>48360000</v>
      </c>
      <c r="D133" s="78">
        <f>+'Plano GastosJeraFEB'!C165</f>
        <v>0</v>
      </c>
      <c r="E133" s="78">
        <f>+'Plano GastosJeraFEB'!D165</f>
        <v>0</v>
      </c>
      <c r="F133" s="78">
        <f>+'Plano GastosJeraFEB'!E165</f>
        <v>48360000</v>
      </c>
      <c r="G133" s="78">
        <f>+'Plano GastosJeraFEB'!F165</f>
        <v>0</v>
      </c>
      <c r="H133" s="79">
        <f>+'Plano GastosJeraFEB'!G165</f>
        <v>48360000</v>
      </c>
      <c r="I133" s="77">
        <f>+'Plano GastosJeraFEB'!K165</f>
        <v>0</v>
      </c>
      <c r="J133" s="78">
        <f>+'Plano GastosJeraFEB'!L165</f>
        <v>0</v>
      </c>
      <c r="K133" s="80">
        <v>0</v>
      </c>
      <c r="L133" s="81">
        <f>+'Plano GastosJeraFEB'!O165</f>
        <v>0</v>
      </c>
      <c r="M133" s="82">
        <f>+'Plano GastosJeraFEB'!P165</f>
        <v>0</v>
      </c>
      <c r="N133" s="83">
        <v>0</v>
      </c>
      <c r="O133" s="84"/>
      <c r="P133" s="84"/>
      <c r="Q133" s="84"/>
    </row>
    <row r="134" spans="1:17" s="28" customFormat="1" ht="18.75">
      <c r="A134" s="117" t="s">
        <v>434</v>
      </c>
      <c r="B134" s="98" t="s">
        <v>120</v>
      </c>
      <c r="C134" s="77">
        <f>+'Plano GastosJeraFEB'!B167</f>
        <v>22520000</v>
      </c>
      <c r="D134" s="78">
        <f>+'Plano GastosJeraFEB'!C167</f>
        <v>0</v>
      </c>
      <c r="E134" s="78">
        <f>+'Plano GastosJeraFEB'!D167</f>
        <v>0</v>
      </c>
      <c r="F134" s="78">
        <f>+'Plano GastosJeraFEB'!E167</f>
        <v>22520000</v>
      </c>
      <c r="G134" s="78">
        <f>+'Plano GastosJeraFEB'!F167</f>
        <v>0</v>
      </c>
      <c r="H134" s="79">
        <f>+'Plano GastosJeraFEB'!G167</f>
        <v>22520000</v>
      </c>
      <c r="I134" s="77">
        <f>+'Plano GastosJeraFEB'!K167</f>
        <v>0</v>
      </c>
      <c r="J134" s="78">
        <f>+'Plano GastosJeraFEB'!L167</f>
        <v>0</v>
      </c>
      <c r="K134" s="80">
        <v>0</v>
      </c>
      <c r="L134" s="81">
        <f>+'Plano GastosJeraFEB'!O167</f>
        <v>0</v>
      </c>
      <c r="M134" s="82">
        <f>+'Plano GastosJeraFEB'!P167</f>
        <v>0</v>
      </c>
      <c r="N134" s="83">
        <v>0</v>
      </c>
      <c r="O134" s="84"/>
      <c r="P134" s="84"/>
      <c r="Q134" s="84"/>
    </row>
    <row r="135" spans="1:17" s="28" customFormat="1" ht="18.75">
      <c r="A135" s="117" t="s">
        <v>435</v>
      </c>
      <c r="B135" s="98" t="s">
        <v>121</v>
      </c>
      <c r="C135" s="77">
        <f>+'Plano GastosJeraFEB'!B169</f>
        <v>6922000</v>
      </c>
      <c r="D135" s="78">
        <f>+'Plano GastosJeraFEB'!C169</f>
        <v>0</v>
      </c>
      <c r="E135" s="78">
        <f>+'Plano GastosJeraFEB'!D169</f>
        <v>0</v>
      </c>
      <c r="F135" s="78">
        <f>+'Plano GastosJeraFEB'!E169</f>
        <v>6922000</v>
      </c>
      <c r="G135" s="78">
        <f>+'Plano GastosJeraFEB'!F169</f>
        <v>0</v>
      </c>
      <c r="H135" s="79">
        <f>+'Plano GastosJeraFEB'!G169</f>
        <v>6922000</v>
      </c>
      <c r="I135" s="77">
        <f>+'Plano GastosJeraFEB'!K169</f>
        <v>0</v>
      </c>
      <c r="J135" s="78">
        <f>+'Plano GastosJeraFEB'!L169</f>
        <v>0</v>
      </c>
      <c r="K135" s="80">
        <v>0</v>
      </c>
      <c r="L135" s="81">
        <f>+'Plano GastosJeraFEB'!O169</f>
        <v>0</v>
      </c>
      <c r="M135" s="82">
        <f>+'Plano GastosJeraFEB'!P169</f>
        <v>0</v>
      </c>
      <c r="N135" s="83">
        <v>0</v>
      </c>
      <c r="O135" s="84"/>
      <c r="P135" s="84"/>
      <c r="Q135" s="84"/>
    </row>
    <row r="136" spans="1:17" s="28" customFormat="1" ht="18.75">
      <c r="A136" s="117" t="s">
        <v>436</v>
      </c>
      <c r="B136" s="98" t="s">
        <v>122</v>
      </c>
      <c r="C136" s="77">
        <f>+'Plano GastosJeraFEB'!B171</f>
        <v>4144000</v>
      </c>
      <c r="D136" s="78">
        <f>+'Plano GastosJeraFEB'!C171</f>
        <v>0</v>
      </c>
      <c r="E136" s="78">
        <f>+'Plano GastosJeraFEB'!D171</f>
        <v>0</v>
      </c>
      <c r="F136" s="78">
        <f>+'Plano GastosJeraFEB'!E171</f>
        <v>4144000</v>
      </c>
      <c r="G136" s="78">
        <f>+'Plano GastosJeraFEB'!F171</f>
        <v>0</v>
      </c>
      <c r="H136" s="79">
        <f>+'Plano GastosJeraFEB'!G171</f>
        <v>4144000</v>
      </c>
      <c r="I136" s="77">
        <f>+'Plano GastosJeraFEB'!K171</f>
        <v>0</v>
      </c>
      <c r="J136" s="78">
        <f>+'Plano GastosJeraFEB'!L171</f>
        <v>0</v>
      </c>
      <c r="K136" s="80">
        <v>0</v>
      </c>
      <c r="L136" s="81">
        <f>+'Plano GastosJeraFEB'!O171</f>
        <v>0</v>
      </c>
      <c r="M136" s="82">
        <f>+'Plano GastosJeraFEB'!P171</f>
        <v>0</v>
      </c>
      <c r="N136" s="83">
        <v>0</v>
      </c>
      <c r="O136" s="84"/>
      <c r="P136" s="84"/>
      <c r="Q136" s="84"/>
    </row>
    <row r="137" spans="1:14" s="76" customFormat="1" ht="18">
      <c r="A137" s="120" t="s">
        <v>437</v>
      </c>
      <c r="B137" s="121" t="s">
        <v>123</v>
      </c>
      <c r="C137" s="122">
        <f aca="true" t="shared" si="43" ref="C137:M137">+C138</f>
        <v>840000</v>
      </c>
      <c r="D137" s="123">
        <f t="shared" si="43"/>
        <v>0</v>
      </c>
      <c r="E137" s="123">
        <f t="shared" si="43"/>
        <v>0</v>
      </c>
      <c r="F137" s="123">
        <f t="shared" si="43"/>
        <v>840000</v>
      </c>
      <c r="G137" s="123">
        <f t="shared" si="43"/>
        <v>0</v>
      </c>
      <c r="H137" s="124">
        <f t="shared" si="43"/>
        <v>840000</v>
      </c>
      <c r="I137" s="122">
        <f t="shared" si="43"/>
        <v>30494</v>
      </c>
      <c r="J137" s="123">
        <f t="shared" si="43"/>
        <v>49582</v>
      </c>
      <c r="K137" s="125">
        <f t="shared" si="32"/>
        <v>5.902619047619048</v>
      </c>
      <c r="L137" s="126">
        <f t="shared" si="43"/>
        <v>30494</v>
      </c>
      <c r="M137" s="127">
        <f t="shared" si="43"/>
        <v>49582</v>
      </c>
      <c r="N137" s="128">
        <f t="shared" si="33"/>
        <v>5.902619047619048</v>
      </c>
    </row>
    <row r="138" spans="1:17" s="28" customFormat="1" ht="18.75">
      <c r="A138" s="117" t="s">
        <v>438</v>
      </c>
      <c r="B138" s="98" t="s">
        <v>124</v>
      </c>
      <c r="C138" s="77">
        <f>+'Plano GastosJeraFEB'!B173</f>
        <v>840000</v>
      </c>
      <c r="D138" s="78">
        <f>+'Plano GastosJeraFEB'!C173</f>
        <v>0</v>
      </c>
      <c r="E138" s="78">
        <f>+'Plano GastosJeraFEB'!D173</f>
        <v>0</v>
      </c>
      <c r="F138" s="78">
        <f>+'Plano GastosJeraFEB'!E173</f>
        <v>840000</v>
      </c>
      <c r="G138" s="78">
        <f>+'Plano GastosJeraFEB'!F173</f>
        <v>0</v>
      </c>
      <c r="H138" s="79">
        <f>+'Plano GastosJeraFEB'!G173</f>
        <v>840000</v>
      </c>
      <c r="I138" s="77">
        <f>+'Plano GastosJeraFEB'!K173</f>
        <v>30494</v>
      </c>
      <c r="J138" s="78">
        <f>+'Plano GastosJeraFEB'!L173</f>
        <v>49582</v>
      </c>
      <c r="K138" s="80">
        <f t="shared" si="32"/>
        <v>5.902619047619048</v>
      </c>
      <c r="L138" s="81">
        <f>+'Plano GastosJeraFEB'!O173</f>
        <v>30494</v>
      </c>
      <c r="M138" s="82">
        <f>+'Plano GastosJeraFEB'!P173</f>
        <v>49582</v>
      </c>
      <c r="N138" s="83">
        <f t="shared" si="33"/>
        <v>5.902619047619048</v>
      </c>
      <c r="O138" s="168"/>
      <c r="P138" s="84"/>
      <c r="Q138" s="84"/>
    </row>
    <row r="139" spans="1:15" s="76" customFormat="1" ht="18">
      <c r="A139" s="129" t="s">
        <v>439</v>
      </c>
      <c r="B139" s="130" t="s">
        <v>125</v>
      </c>
      <c r="C139" s="122">
        <f aca="true" t="shared" si="44" ref="C139:M139">+C140</f>
        <v>238437000</v>
      </c>
      <c r="D139" s="123">
        <f t="shared" si="44"/>
        <v>0</v>
      </c>
      <c r="E139" s="123">
        <f t="shared" si="44"/>
        <v>0</v>
      </c>
      <c r="F139" s="123">
        <f t="shared" si="44"/>
        <v>238437000</v>
      </c>
      <c r="G139" s="123">
        <f t="shared" si="44"/>
        <v>0</v>
      </c>
      <c r="H139" s="124">
        <f t="shared" si="44"/>
        <v>238437000</v>
      </c>
      <c r="I139" s="122">
        <f t="shared" si="44"/>
        <v>0</v>
      </c>
      <c r="J139" s="123">
        <f t="shared" si="44"/>
        <v>219912000</v>
      </c>
      <c r="K139" s="125">
        <f t="shared" si="32"/>
        <v>92.23065212194416</v>
      </c>
      <c r="L139" s="126">
        <f t="shared" si="44"/>
        <v>0</v>
      </c>
      <c r="M139" s="127">
        <f t="shared" si="44"/>
        <v>0</v>
      </c>
      <c r="N139" s="128">
        <f t="shared" si="33"/>
        <v>0</v>
      </c>
      <c r="O139" s="169"/>
    </row>
    <row r="140" spans="1:18" s="28" customFormat="1" ht="18.75">
      <c r="A140" s="117" t="s">
        <v>440</v>
      </c>
      <c r="B140" s="98" t="s">
        <v>126</v>
      </c>
      <c r="C140" s="77">
        <f>+'Plano GastosJeraFEB'!B175</f>
        <v>238437000</v>
      </c>
      <c r="D140" s="78">
        <f>+'Plano GastosJeraFEB'!C175</f>
        <v>0</v>
      </c>
      <c r="E140" s="78">
        <f>+'Plano GastosJeraFEB'!D175</f>
        <v>0</v>
      </c>
      <c r="F140" s="78">
        <f>+'Plano GastosJeraFEB'!E175</f>
        <v>238437000</v>
      </c>
      <c r="G140" s="78">
        <f>+'Plano GastosJeraFEB'!F175</f>
        <v>0</v>
      </c>
      <c r="H140" s="79">
        <f>+'Plano GastosJeraFEB'!G175</f>
        <v>238437000</v>
      </c>
      <c r="I140" s="77">
        <f>+'Plano GastosJeraFEB'!K175</f>
        <v>0</v>
      </c>
      <c r="J140" s="78">
        <f>+'Plano GastosJeraFEB'!L175</f>
        <v>219912000</v>
      </c>
      <c r="K140" s="80">
        <f t="shared" si="32"/>
        <v>92.23065212194416</v>
      </c>
      <c r="L140" s="81">
        <f>+'Plano GastosJeraFEB'!O175</f>
        <v>0</v>
      </c>
      <c r="M140" s="82">
        <f>+'Plano GastosJeraFEB'!P175</f>
        <v>0</v>
      </c>
      <c r="N140" s="83">
        <f t="shared" si="33"/>
        <v>0</v>
      </c>
      <c r="O140" s="168"/>
      <c r="P140" s="84"/>
      <c r="Q140" s="84"/>
      <c r="R140" s="84"/>
    </row>
    <row r="141" spans="1:15" s="76" customFormat="1" ht="18">
      <c r="A141" s="129" t="s">
        <v>441</v>
      </c>
      <c r="B141" s="130" t="s">
        <v>127</v>
      </c>
      <c r="C141" s="122">
        <f aca="true" t="shared" si="45" ref="C141:M141">+C142</f>
        <v>24770000</v>
      </c>
      <c r="D141" s="123">
        <f t="shared" si="45"/>
        <v>0</v>
      </c>
      <c r="E141" s="123">
        <f t="shared" si="45"/>
        <v>0</v>
      </c>
      <c r="F141" s="123">
        <f t="shared" si="45"/>
        <v>24770000</v>
      </c>
      <c r="G141" s="123">
        <f t="shared" si="45"/>
        <v>0</v>
      </c>
      <c r="H141" s="124">
        <f t="shared" si="45"/>
        <v>24770000</v>
      </c>
      <c r="I141" s="122">
        <f t="shared" si="45"/>
        <v>0</v>
      </c>
      <c r="J141" s="123">
        <f t="shared" si="45"/>
        <v>0</v>
      </c>
      <c r="K141" s="125">
        <f t="shared" si="32"/>
        <v>0</v>
      </c>
      <c r="L141" s="126">
        <f t="shared" si="45"/>
        <v>0</v>
      </c>
      <c r="M141" s="127">
        <f t="shared" si="45"/>
        <v>0</v>
      </c>
      <c r="N141" s="128">
        <f t="shared" si="33"/>
        <v>0</v>
      </c>
      <c r="O141" s="169"/>
    </row>
    <row r="142" spans="1:17" s="28" customFormat="1" ht="18.75">
      <c r="A142" s="117" t="s">
        <v>442</v>
      </c>
      <c r="B142" s="98" t="s">
        <v>128</v>
      </c>
      <c r="C142" s="77">
        <f>+'Plano GastosJeraFEB'!B177</f>
        <v>24770000</v>
      </c>
      <c r="D142" s="78">
        <f>+'Plano GastosJeraFEB'!C177</f>
        <v>0</v>
      </c>
      <c r="E142" s="78">
        <f>+'Plano GastosJeraFEB'!D177</f>
        <v>0</v>
      </c>
      <c r="F142" s="78">
        <f>+'Plano GastosJeraFEB'!E177</f>
        <v>24770000</v>
      </c>
      <c r="G142" s="78">
        <f>+'Plano GastosJeraFEB'!F177</f>
        <v>0</v>
      </c>
      <c r="H142" s="79">
        <f>+'Plano GastosJeraFEB'!G177</f>
        <v>24770000</v>
      </c>
      <c r="I142" s="166">
        <f>+'Plano GastosJeraFEB'!K177</f>
        <v>0</v>
      </c>
      <c r="J142" s="167">
        <f>+'Plano GastosJeraFEB'!L177</f>
        <v>0</v>
      </c>
      <c r="K142" s="80">
        <f t="shared" si="32"/>
        <v>0</v>
      </c>
      <c r="L142" s="81">
        <f>+'Plano GastosJeraFEB'!O177</f>
        <v>0</v>
      </c>
      <c r="M142" s="82">
        <f>+'Plano GastosJeraFEB'!P177</f>
        <v>0</v>
      </c>
      <c r="N142" s="83">
        <f t="shared" si="33"/>
        <v>0</v>
      </c>
      <c r="O142" s="168"/>
      <c r="P142" s="84"/>
      <c r="Q142" s="84"/>
    </row>
    <row r="143" spans="1:15" s="76" customFormat="1" ht="18">
      <c r="A143" s="120" t="s">
        <v>443</v>
      </c>
      <c r="B143" s="150" t="s">
        <v>177</v>
      </c>
      <c r="C143" s="149">
        <f aca="true" t="shared" si="46" ref="C143:H143">+C144+C147+C152+C157+C160</f>
        <v>3140126000</v>
      </c>
      <c r="D143" s="123">
        <f t="shared" si="46"/>
        <v>0</v>
      </c>
      <c r="E143" s="123">
        <f t="shared" si="46"/>
        <v>0</v>
      </c>
      <c r="F143" s="123">
        <f t="shared" si="46"/>
        <v>3140126000</v>
      </c>
      <c r="G143" s="123">
        <f t="shared" si="46"/>
        <v>0</v>
      </c>
      <c r="H143" s="124">
        <f t="shared" si="46"/>
        <v>3140126000</v>
      </c>
      <c r="I143" s="122">
        <f>+I144+I147+I152+I157+I160</f>
        <v>517294415</v>
      </c>
      <c r="J143" s="123">
        <f>+J144+J147+J152+J157+J160</f>
        <v>800785015</v>
      </c>
      <c r="K143" s="125">
        <f t="shared" si="32"/>
        <v>25.501684168087525</v>
      </c>
      <c r="L143" s="126">
        <f>+L144+L147+L152+L157+L160</f>
        <v>19229749</v>
      </c>
      <c r="M143" s="127">
        <f>+M144+M147+M152+M157+M160</f>
        <v>19248349</v>
      </c>
      <c r="N143" s="128">
        <f t="shared" si="33"/>
        <v>0.6129801479303696</v>
      </c>
      <c r="O143" s="169"/>
    </row>
    <row r="144" spans="1:15" s="76" customFormat="1" ht="18">
      <c r="A144" s="129" t="s">
        <v>444</v>
      </c>
      <c r="B144" s="130" t="s">
        <v>129</v>
      </c>
      <c r="C144" s="122">
        <f aca="true" t="shared" si="47" ref="C144:H144">+C145+C146</f>
        <v>560398000</v>
      </c>
      <c r="D144" s="123">
        <f t="shared" si="47"/>
        <v>0</v>
      </c>
      <c r="E144" s="123">
        <f t="shared" si="47"/>
        <v>0</v>
      </c>
      <c r="F144" s="123">
        <f t="shared" si="47"/>
        <v>560398000</v>
      </c>
      <c r="G144" s="123">
        <f t="shared" si="47"/>
        <v>0</v>
      </c>
      <c r="H144" s="124">
        <f t="shared" si="47"/>
        <v>560398000</v>
      </c>
      <c r="I144" s="122">
        <f>+I145+I146</f>
        <v>188633882</v>
      </c>
      <c r="J144" s="123">
        <f>+J145+J146</f>
        <v>436776882</v>
      </c>
      <c r="K144" s="125">
        <f t="shared" si="32"/>
        <v>77.94047837429827</v>
      </c>
      <c r="L144" s="126">
        <f>+L145+L146</f>
        <v>10066166</v>
      </c>
      <c r="M144" s="127">
        <f>+M145+M146</f>
        <v>10066166</v>
      </c>
      <c r="N144" s="128">
        <f t="shared" si="33"/>
        <v>1.7962530201749471</v>
      </c>
      <c r="O144" s="169"/>
    </row>
    <row r="145" spans="1:17" s="28" customFormat="1" ht="18.75">
      <c r="A145" s="117" t="s">
        <v>445</v>
      </c>
      <c r="B145" s="98" t="s">
        <v>130</v>
      </c>
      <c r="C145" s="77">
        <f>+'Plano GastosJeraFEB'!B179</f>
        <v>47788000</v>
      </c>
      <c r="D145" s="78">
        <f>+'Plano GastosJeraFEB'!C179</f>
        <v>0</v>
      </c>
      <c r="E145" s="78">
        <f>+'Plano GastosJeraFEB'!D179</f>
        <v>0</v>
      </c>
      <c r="F145" s="78">
        <f>+'Plano GastosJeraFEB'!E179</f>
        <v>47788000</v>
      </c>
      <c r="G145" s="78">
        <f>+'Plano GastosJeraFEB'!F179</f>
        <v>0</v>
      </c>
      <c r="H145" s="79">
        <f>+'Plano GastosJeraFEB'!G179</f>
        <v>47788000</v>
      </c>
      <c r="I145" s="166">
        <f>+'Plano GastosJeraFEB'!K179</f>
        <v>34246582</v>
      </c>
      <c r="J145" s="167">
        <f>+'Plano GastosJeraFEB'!L179</f>
        <v>34246582</v>
      </c>
      <c r="K145" s="80">
        <f t="shared" si="32"/>
        <v>71.663559889512</v>
      </c>
      <c r="L145" s="81">
        <f>+'Plano GastosJeraFEB'!O179</f>
        <v>0</v>
      </c>
      <c r="M145" s="82">
        <f>+'Plano GastosJeraFEB'!P179</f>
        <v>0</v>
      </c>
      <c r="N145" s="83">
        <f t="shared" si="33"/>
        <v>0</v>
      </c>
      <c r="O145" s="168"/>
      <c r="P145" s="84"/>
      <c r="Q145" s="84"/>
    </row>
    <row r="146" spans="1:17" s="28" customFormat="1" ht="18.75">
      <c r="A146" s="117" t="s">
        <v>446</v>
      </c>
      <c r="B146" s="98" t="s">
        <v>131</v>
      </c>
      <c r="C146" s="77">
        <f>+'Plano GastosJeraFEB'!B181</f>
        <v>512610000</v>
      </c>
      <c r="D146" s="78">
        <f>+'Plano GastosJeraFEB'!C181</f>
        <v>0</v>
      </c>
      <c r="E146" s="78">
        <f>+'Plano GastosJeraFEB'!D181</f>
        <v>0</v>
      </c>
      <c r="F146" s="78">
        <f>+'Plano GastosJeraFEB'!E181</f>
        <v>512610000</v>
      </c>
      <c r="G146" s="78">
        <f>+'Plano GastosJeraFEB'!F181</f>
        <v>0</v>
      </c>
      <c r="H146" s="79">
        <f>+'Plano GastosJeraFEB'!G181</f>
        <v>512610000</v>
      </c>
      <c r="I146" s="166">
        <f>+'Plano GastosJeraFEB'!K181</f>
        <v>154387300</v>
      </c>
      <c r="J146" s="167">
        <f>+'Plano GastosJeraFEB'!L181</f>
        <v>402530300</v>
      </c>
      <c r="K146" s="80">
        <f t="shared" si="32"/>
        <v>78.52564327656502</v>
      </c>
      <c r="L146" s="81">
        <f>+'Plano GastosJeraFEB'!O181</f>
        <v>10066166</v>
      </c>
      <c r="M146" s="82">
        <f>+'Plano GastosJeraFEB'!P181</f>
        <v>10066166</v>
      </c>
      <c r="N146" s="83">
        <f t="shared" si="33"/>
        <v>1.9637084723278904</v>
      </c>
      <c r="O146" s="84"/>
      <c r="P146" s="84"/>
      <c r="Q146" s="84"/>
    </row>
    <row r="147" spans="1:14" s="76" customFormat="1" ht="18">
      <c r="A147" s="129" t="s">
        <v>447</v>
      </c>
      <c r="B147" s="130" t="s">
        <v>132</v>
      </c>
      <c r="C147" s="122">
        <f aca="true" t="shared" si="48" ref="C147:H147">+C148+C149+C150+C151</f>
        <v>995304000</v>
      </c>
      <c r="D147" s="123">
        <f t="shared" si="48"/>
        <v>0</v>
      </c>
      <c r="E147" s="123">
        <f t="shared" si="48"/>
        <v>0</v>
      </c>
      <c r="F147" s="123">
        <f t="shared" si="48"/>
        <v>995304000</v>
      </c>
      <c r="G147" s="123">
        <f t="shared" si="48"/>
        <v>0</v>
      </c>
      <c r="H147" s="124">
        <f t="shared" si="48"/>
        <v>995304000</v>
      </c>
      <c r="I147" s="122">
        <f>+I148+I149+I150+I151</f>
        <v>245298868</v>
      </c>
      <c r="J147" s="123">
        <f>+J148+J149+J150+J151</f>
        <v>245298868</v>
      </c>
      <c r="K147" s="125">
        <f t="shared" si="32"/>
        <v>24.645622643935923</v>
      </c>
      <c r="L147" s="126">
        <f>+L148+L149+L150+L151</f>
        <v>1151085</v>
      </c>
      <c r="M147" s="127">
        <f>+M148+M149+M150+M151</f>
        <v>1151085</v>
      </c>
      <c r="N147" s="128">
        <f t="shared" si="33"/>
        <v>0.11565159991319236</v>
      </c>
    </row>
    <row r="148" spans="1:17" s="28" customFormat="1" ht="18.75">
      <c r="A148" s="117" t="s">
        <v>448</v>
      </c>
      <c r="B148" s="98" t="s">
        <v>133</v>
      </c>
      <c r="C148" s="77">
        <f>+'Plano GastosJeraFEB'!B183</f>
        <v>16609000</v>
      </c>
      <c r="D148" s="78">
        <f>+'Plano GastosJeraFEB'!C183</f>
        <v>0</v>
      </c>
      <c r="E148" s="78">
        <f>+'Plano GastosJeraFEB'!D183</f>
        <v>0</v>
      </c>
      <c r="F148" s="78">
        <f>+'Plano GastosJeraFEB'!E183</f>
        <v>16609000</v>
      </c>
      <c r="G148" s="78">
        <f>+'Plano GastosJeraFEB'!F183</f>
        <v>0</v>
      </c>
      <c r="H148" s="79">
        <f>+'Plano GastosJeraFEB'!G183</f>
        <v>16609000</v>
      </c>
      <c r="I148" s="77">
        <f>+'Plano GastosJeraFEB'!K183</f>
        <v>1151085</v>
      </c>
      <c r="J148" s="78">
        <f>+'Plano GastosJeraFEB'!L183</f>
        <v>1151085</v>
      </c>
      <c r="K148" s="80">
        <f t="shared" si="32"/>
        <v>6.930489493648022</v>
      </c>
      <c r="L148" s="81">
        <f>+'Plano GastosJeraFEB'!O183</f>
        <v>1151085</v>
      </c>
      <c r="M148" s="82">
        <f>+'Plano GastosJeraFEB'!P183</f>
        <v>1151085</v>
      </c>
      <c r="N148" s="83">
        <f t="shared" si="33"/>
        <v>6.930489493648022</v>
      </c>
      <c r="O148" s="84"/>
      <c r="P148" s="84"/>
      <c r="Q148" s="84"/>
    </row>
    <row r="149" spans="1:17" s="28" customFormat="1" ht="18.75">
      <c r="A149" s="117" t="s">
        <v>449</v>
      </c>
      <c r="B149" s="98" t="s">
        <v>134</v>
      </c>
      <c r="C149" s="77">
        <f>+'Plano GastosJeraFEB'!B185</f>
        <v>1107000</v>
      </c>
      <c r="D149" s="78">
        <f>+'Plano GastosJeraFEB'!C185</f>
        <v>0</v>
      </c>
      <c r="E149" s="78">
        <f>+'Plano GastosJeraFEB'!D185</f>
        <v>0</v>
      </c>
      <c r="F149" s="78">
        <f>+'Plano GastosJeraFEB'!E185</f>
        <v>1107000</v>
      </c>
      <c r="G149" s="78">
        <f>+'Plano GastosJeraFEB'!F185</f>
        <v>0</v>
      </c>
      <c r="H149" s="79">
        <f>+'Plano GastosJeraFEB'!G185</f>
        <v>1107000</v>
      </c>
      <c r="I149" s="77">
        <f>+'Plano GastosJeraFEB'!K185</f>
        <v>0</v>
      </c>
      <c r="J149" s="78">
        <f>+'Plano GastosJeraFEB'!L185</f>
        <v>0</v>
      </c>
      <c r="K149" s="80">
        <f t="shared" si="32"/>
        <v>0</v>
      </c>
      <c r="L149" s="81">
        <f>+'Plano GastosJeraFEB'!O185</f>
        <v>0</v>
      </c>
      <c r="M149" s="82">
        <f>+'Plano GastosJeraFEB'!P185</f>
        <v>0</v>
      </c>
      <c r="N149" s="83">
        <f t="shared" si="33"/>
        <v>0</v>
      </c>
      <c r="O149" s="84"/>
      <c r="P149" s="84"/>
      <c r="Q149" s="84"/>
    </row>
    <row r="150" spans="1:17" s="28" customFormat="1" ht="18.75">
      <c r="A150" s="117" t="s">
        <v>450</v>
      </c>
      <c r="B150" s="98" t="s">
        <v>135</v>
      </c>
      <c r="C150" s="77">
        <f>+'Plano GastosJeraFEB'!B187</f>
        <v>300813000</v>
      </c>
      <c r="D150" s="78">
        <f>+'Plano GastosJeraFEB'!C187</f>
        <v>0</v>
      </c>
      <c r="E150" s="78">
        <f>+'Plano GastosJeraFEB'!D187</f>
        <v>0</v>
      </c>
      <c r="F150" s="78">
        <f>+'Plano GastosJeraFEB'!E187</f>
        <v>300813000</v>
      </c>
      <c r="G150" s="78">
        <f>+'Plano GastosJeraFEB'!F187</f>
        <v>0</v>
      </c>
      <c r="H150" s="79">
        <f>+'Plano GastosJeraFEB'!G187</f>
        <v>300813000</v>
      </c>
      <c r="I150" s="77">
        <f>+'Plano GastosJeraFEB'!K187</f>
        <v>0</v>
      </c>
      <c r="J150" s="78">
        <f>+'Plano GastosJeraFEB'!L187</f>
        <v>0</v>
      </c>
      <c r="K150" s="80">
        <f t="shared" si="32"/>
        <v>0</v>
      </c>
      <c r="L150" s="81">
        <f>+'Plano GastosJeraFEB'!O187</f>
        <v>0</v>
      </c>
      <c r="M150" s="82">
        <f>+'Plano GastosJeraFEB'!P187</f>
        <v>0</v>
      </c>
      <c r="N150" s="83">
        <f t="shared" si="33"/>
        <v>0</v>
      </c>
      <c r="O150" s="84"/>
      <c r="P150" s="84"/>
      <c r="Q150" s="84"/>
    </row>
    <row r="151" spans="1:17" s="28" customFormat="1" ht="18.75">
      <c r="A151" s="117" t="s">
        <v>506</v>
      </c>
      <c r="B151" s="98" t="s">
        <v>507</v>
      </c>
      <c r="C151" s="77">
        <f>+'Plano GastosJeraFEB'!B189</f>
        <v>676775000</v>
      </c>
      <c r="D151" s="78">
        <f>+'Plano GastosJeraFEB'!C189</f>
        <v>0</v>
      </c>
      <c r="E151" s="78">
        <f>+'Plano GastosJeraFEB'!D189</f>
        <v>0</v>
      </c>
      <c r="F151" s="78">
        <f>+'Plano GastosJeraFEB'!E189</f>
        <v>676775000</v>
      </c>
      <c r="G151" s="78">
        <f>+'Plano GastosJeraFEB'!F189</f>
        <v>0</v>
      </c>
      <c r="H151" s="79">
        <f>+'Plano GastosJeraFEB'!G189</f>
        <v>676775000</v>
      </c>
      <c r="I151" s="166">
        <f>+'Plano GastosJeraFEB'!K189</f>
        <v>244147783</v>
      </c>
      <c r="J151" s="167">
        <f>+'Plano GastosJeraFEB'!L189</f>
        <v>244147783</v>
      </c>
      <c r="K151" s="80"/>
      <c r="L151" s="81">
        <f>+'Plano GastosJeraFEB'!O189</f>
        <v>0</v>
      </c>
      <c r="M151" s="82">
        <f>+'Plano GastosJeraFEB'!P189</f>
        <v>0</v>
      </c>
      <c r="N151" s="83"/>
      <c r="O151" s="84"/>
      <c r="P151" s="84"/>
      <c r="Q151" s="84"/>
    </row>
    <row r="152" spans="1:14" s="76" customFormat="1" ht="18">
      <c r="A152" s="129" t="s">
        <v>451</v>
      </c>
      <c r="B152" s="130" t="s">
        <v>136</v>
      </c>
      <c r="C152" s="122">
        <f aca="true" t="shared" si="49" ref="C152:H152">+C153+C154+C155+C156</f>
        <v>1220266000</v>
      </c>
      <c r="D152" s="123">
        <f t="shared" si="49"/>
        <v>0</v>
      </c>
      <c r="E152" s="123">
        <f t="shared" si="49"/>
        <v>0</v>
      </c>
      <c r="F152" s="123">
        <f t="shared" si="49"/>
        <v>1220266000</v>
      </c>
      <c r="G152" s="123">
        <f t="shared" si="49"/>
        <v>0</v>
      </c>
      <c r="H152" s="124">
        <f t="shared" si="49"/>
        <v>1220266000</v>
      </c>
      <c r="I152" s="149">
        <f>+I153+I154+I155+I156</f>
        <v>76671000</v>
      </c>
      <c r="J152" s="170">
        <f>+J153+J154+J155+J156</f>
        <v>112000000</v>
      </c>
      <c r="K152" s="125">
        <f t="shared" si="32"/>
        <v>9.178326692704704</v>
      </c>
      <c r="L152" s="126">
        <f>+L153+L154+L155+L156</f>
        <v>1321833</v>
      </c>
      <c r="M152" s="127">
        <f>+M153+M154+M155+M156</f>
        <v>1321833</v>
      </c>
      <c r="N152" s="128">
        <f t="shared" si="33"/>
        <v>0.10832334917141016</v>
      </c>
    </row>
    <row r="153" spans="1:17" s="28" customFormat="1" ht="18.75">
      <c r="A153" s="117" t="s">
        <v>452</v>
      </c>
      <c r="B153" s="98" t="s">
        <v>33</v>
      </c>
      <c r="C153" s="77">
        <f>+'Plano GastosJeraFEB'!B191</f>
        <v>474880000</v>
      </c>
      <c r="D153" s="78">
        <f>+'Plano GastosJeraFEB'!C191</f>
        <v>0</v>
      </c>
      <c r="E153" s="78">
        <f>+'Plano GastosJeraFEB'!D191</f>
        <v>0</v>
      </c>
      <c r="F153" s="78">
        <f>+'Plano GastosJeraFEB'!E191</f>
        <v>474880000</v>
      </c>
      <c r="G153" s="78">
        <f>+'Plano GastosJeraFEB'!F191</f>
        <v>0</v>
      </c>
      <c r="H153" s="79">
        <f>+'Plano GastosJeraFEB'!G191</f>
        <v>474880000</v>
      </c>
      <c r="I153" s="166">
        <f>+'Plano GastosJeraFEB'!K191</f>
        <v>0</v>
      </c>
      <c r="J153" s="167">
        <f>+'Plano GastosJeraFEB'!L191</f>
        <v>0</v>
      </c>
      <c r="K153" s="80">
        <f t="shared" si="32"/>
        <v>0</v>
      </c>
      <c r="L153" s="81">
        <f>+'Plano GastosJeraFEB'!O191</f>
        <v>0</v>
      </c>
      <c r="M153" s="82">
        <f>+'Plano GastosJeraFEB'!P191</f>
        <v>0</v>
      </c>
      <c r="N153" s="83">
        <f t="shared" si="33"/>
        <v>0</v>
      </c>
      <c r="O153" s="84"/>
      <c r="P153" s="84"/>
      <c r="Q153" s="84"/>
    </row>
    <row r="154" spans="1:17" s="28" customFormat="1" ht="18.75">
      <c r="A154" s="117" t="s">
        <v>453</v>
      </c>
      <c r="B154" s="98" t="s">
        <v>34</v>
      </c>
      <c r="C154" s="77">
        <f>+'Plano GastosJeraFEB'!B193</f>
        <v>320000000</v>
      </c>
      <c r="D154" s="78">
        <f>+'Plano GastosJeraFEB'!C193</f>
        <v>0</v>
      </c>
      <c r="E154" s="78">
        <f>+'Plano GastosJeraFEB'!D193</f>
        <v>0</v>
      </c>
      <c r="F154" s="78">
        <f>+'Plano GastosJeraFEB'!E193</f>
        <v>320000000</v>
      </c>
      <c r="G154" s="78">
        <f>+'Plano GastosJeraFEB'!F193</f>
        <v>0</v>
      </c>
      <c r="H154" s="79">
        <f>+'Plano GastosJeraFEB'!G193</f>
        <v>320000000</v>
      </c>
      <c r="I154" s="166">
        <f>+'Plano GastosJeraFEB'!K193</f>
        <v>0</v>
      </c>
      <c r="J154" s="167">
        <f>+'Plano GastosJeraFEB'!L193</f>
        <v>0</v>
      </c>
      <c r="K154" s="80">
        <f t="shared" si="32"/>
        <v>0</v>
      </c>
      <c r="L154" s="81">
        <f>+'Plano GastosJeraFEB'!O193</f>
        <v>0</v>
      </c>
      <c r="M154" s="82">
        <f>+'Plano GastosJeraFEB'!P193</f>
        <v>0</v>
      </c>
      <c r="N154" s="83">
        <f t="shared" si="33"/>
        <v>0</v>
      </c>
      <c r="O154" s="84"/>
      <c r="P154" s="84"/>
      <c r="Q154" s="84"/>
    </row>
    <row r="155" spans="1:17" s="28" customFormat="1" ht="18.75">
      <c r="A155" s="117" t="s">
        <v>454</v>
      </c>
      <c r="B155" s="98" t="s">
        <v>35</v>
      </c>
      <c r="C155" s="77">
        <f>+'Plano GastosJeraFEB'!B195</f>
        <v>48971000</v>
      </c>
      <c r="D155" s="78">
        <f>+'Plano GastosJeraFEB'!C195</f>
        <v>0</v>
      </c>
      <c r="E155" s="78">
        <f>+'Plano GastosJeraFEB'!D195</f>
        <v>0</v>
      </c>
      <c r="F155" s="78">
        <f>+'Plano GastosJeraFEB'!E195</f>
        <v>48971000</v>
      </c>
      <c r="G155" s="78">
        <f>+'Plano GastosJeraFEB'!F195</f>
        <v>0</v>
      </c>
      <c r="H155" s="79">
        <f>+'Plano GastosJeraFEB'!G195</f>
        <v>48971000</v>
      </c>
      <c r="I155" s="166">
        <f>+'Plano GastosJeraFEB'!K195</f>
        <v>0</v>
      </c>
      <c r="J155" s="167">
        <f>+'Plano GastosJeraFEB'!L195</f>
        <v>0</v>
      </c>
      <c r="K155" s="80">
        <f t="shared" si="32"/>
        <v>0</v>
      </c>
      <c r="L155" s="81">
        <f>+'Plano GastosJeraFEB'!O195</f>
        <v>0</v>
      </c>
      <c r="M155" s="82">
        <f>+'Plano GastosJeraFEB'!P195</f>
        <v>0</v>
      </c>
      <c r="N155" s="83">
        <f t="shared" si="33"/>
        <v>0</v>
      </c>
      <c r="O155" s="84"/>
      <c r="P155" s="84"/>
      <c r="Q155" s="84"/>
    </row>
    <row r="156" spans="1:17" s="28" customFormat="1" ht="18.75">
      <c r="A156" s="117" t="s">
        <v>455</v>
      </c>
      <c r="B156" s="98" t="s">
        <v>137</v>
      </c>
      <c r="C156" s="77">
        <f>+'Plano GastosJeraFEB'!B197</f>
        <v>376415000</v>
      </c>
      <c r="D156" s="78">
        <f>+'Plano GastosJeraFEB'!C197</f>
        <v>0</v>
      </c>
      <c r="E156" s="78">
        <f>+'Plano GastosJeraFEB'!D197</f>
        <v>0</v>
      </c>
      <c r="F156" s="78">
        <f>+'Plano GastosJeraFEB'!E197</f>
        <v>376415000</v>
      </c>
      <c r="G156" s="78">
        <f>+'Plano GastosJeraFEB'!F197</f>
        <v>0</v>
      </c>
      <c r="H156" s="79">
        <f>+'Plano GastosJeraFEB'!G197</f>
        <v>376415000</v>
      </c>
      <c r="I156" s="166">
        <f>+'Plano GastosJeraFEB'!K197</f>
        <v>76671000</v>
      </c>
      <c r="J156" s="167">
        <f>+'Plano GastosJeraFEB'!L197</f>
        <v>112000000</v>
      </c>
      <c r="K156" s="80">
        <f t="shared" si="32"/>
        <v>29.75439342215374</v>
      </c>
      <c r="L156" s="81">
        <f>+'Plano GastosJeraFEB'!O197</f>
        <v>1321833</v>
      </c>
      <c r="M156" s="82">
        <f>+'Plano GastosJeraFEB'!P197</f>
        <v>1321833</v>
      </c>
      <c r="N156" s="83">
        <f t="shared" si="33"/>
        <v>0.3511637421463013</v>
      </c>
      <c r="O156" s="84"/>
      <c r="P156" s="84"/>
      <c r="Q156" s="84"/>
    </row>
    <row r="157" spans="1:14" s="76" customFormat="1" ht="18">
      <c r="A157" s="129" t="s">
        <v>456</v>
      </c>
      <c r="B157" s="130" t="s">
        <v>138</v>
      </c>
      <c r="C157" s="122">
        <f aca="true" t="shared" si="50" ref="C157:H157">+C158+C159</f>
        <v>116833000</v>
      </c>
      <c r="D157" s="123">
        <f t="shared" si="50"/>
        <v>0</v>
      </c>
      <c r="E157" s="123">
        <f t="shared" si="50"/>
        <v>0</v>
      </c>
      <c r="F157" s="123">
        <f t="shared" si="50"/>
        <v>116833000</v>
      </c>
      <c r="G157" s="123">
        <f t="shared" si="50"/>
        <v>0</v>
      </c>
      <c r="H157" s="124">
        <f t="shared" si="50"/>
        <v>116833000</v>
      </c>
      <c r="I157" s="122">
        <f>+I158+I159</f>
        <v>6690665</v>
      </c>
      <c r="J157" s="123">
        <f>+J158+J159</f>
        <v>6709265</v>
      </c>
      <c r="K157" s="125">
        <f t="shared" si="32"/>
        <v>5.742611248534232</v>
      </c>
      <c r="L157" s="126">
        <f>+L158+L159</f>
        <v>6690665</v>
      </c>
      <c r="M157" s="127">
        <f>+M158+M159</f>
        <v>6709265</v>
      </c>
      <c r="N157" s="128">
        <f t="shared" si="33"/>
        <v>5.742611248534232</v>
      </c>
    </row>
    <row r="158" spans="1:17" s="28" customFormat="1" ht="18.75">
      <c r="A158" s="117" t="s">
        <v>457</v>
      </c>
      <c r="B158" s="98" t="s">
        <v>139</v>
      </c>
      <c r="C158" s="77">
        <f>+'Plano GastosJeraFEB'!B199</f>
        <v>108345000</v>
      </c>
      <c r="D158" s="78">
        <f>+'Plano GastosJeraFEB'!C199</f>
        <v>0</v>
      </c>
      <c r="E158" s="78">
        <f>+'Plano GastosJeraFEB'!D199</f>
        <v>0</v>
      </c>
      <c r="F158" s="78">
        <f>+'Plano GastosJeraFEB'!E199</f>
        <v>108345000</v>
      </c>
      <c r="G158" s="78">
        <f>+'Plano GastosJeraFEB'!F199</f>
        <v>0</v>
      </c>
      <c r="H158" s="79">
        <f>+'Plano GastosJeraFEB'!G199</f>
        <v>108345000</v>
      </c>
      <c r="I158" s="77">
        <f>+'Plano GastosJeraFEB'!K199</f>
        <v>6545610</v>
      </c>
      <c r="J158" s="78">
        <f>+'Plano GastosJeraFEB'!L199</f>
        <v>6564210</v>
      </c>
      <c r="K158" s="80">
        <f t="shared" si="32"/>
        <v>6.058618302644331</v>
      </c>
      <c r="L158" s="81">
        <f>+'Plano GastosJeraFEB'!O199</f>
        <v>6545610</v>
      </c>
      <c r="M158" s="82">
        <f>+'Plano GastosJeraFEB'!P199</f>
        <v>6564210</v>
      </c>
      <c r="N158" s="83">
        <f t="shared" si="33"/>
        <v>6.058618302644331</v>
      </c>
      <c r="O158" s="84"/>
      <c r="P158" s="84"/>
      <c r="Q158" s="84"/>
    </row>
    <row r="159" spans="1:17" s="28" customFormat="1" ht="18.75">
      <c r="A159" s="117" t="s">
        <v>458</v>
      </c>
      <c r="B159" s="98" t="s">
        <v>140</v>
      </c>
      <c r="C159" s="77">
        <f>+'Plano GastosJeraFEB'!B201</f>
        <v>8488000</v>
      </c>
      <c r="D159" s="78">
        <f>+'Plano GastosJeraFEB'!C201</f>
        <v>0</v>
      </c>
      <c r="E159" s="78">
        <f>+'Plano GastosJeraFEB'!D201</f>
        <v>0</v>
      </c>
      <c r="F159" s="78">
        <f>+'Plano GastosJeraFEB'!E201</f>
        <v>8488000</v>
      </c>
      <c r="G159" s="78">
        <f>+'Plano GastosJeraFEB'!F201</f>
        <v>0</v>
      </c>
      <c r="H159" s="79">
        <f>+'Plano GastosJeraFEB'!G201</f>
        <v>8488000</v>
      </c>
      <c r="I159" s="77">
        <f>+'Plano GastosJeraFEB'!K201</f>
        <v>145055</v>
      </c>
      <c r="J159" s="78">
        <f>+'Plano GastosJeraFEB'!L201</f>
        <v>145055</v>
      </c>
      <c r="K159" s="80">
        <f t="shared" si="32"/>
        <v>1.7089420358152685</v>
      </c>
      <c r="L159" s="81">
        <f>+'Plano GastosJeraFEB'!O201</f>
        <v>145055</v>
      </c>
      <c r="M159" s="82">
        <f>+'Plano GastosJeraFEB'!P201</f>
        <v>145055</v>
      </c>
      <c r="N159" s="83">
        <f t="shared" si="33"/>
        <v>1.7089420358152685</v>
      </c>
      <c r="O159" s="84"/>
      <c r="P159" s="84"/>
      <c r="Q159" s="84"/>
    </row>
    <row r="160" spans="1:14" s="76" customFormat="1" ht="18">
      <c r="A160" s="129" t="s">
        <v>459</v>
      </c>
      <c r="B160" s="130" t="s">
        <v>141</v>
      </c>
      <c r="C160" s="122">
        <f aca="true" t="shared" si="51" ref="C160:H160">+C161+C162</f>
        <v>247325000</v>
      </c>
      <c r="D160" s="123">
        <f t="shared" si="51"/>
        <v>0</v>
      </c>
      <c r="E160" s="123">
        <f t="shared" si="51"/>
        <v>0</v>
      </c>
      <c r="F160" s="123">
        <f t="shared" si="51"/>
        <v>247325000</v>
      </c>
      <c r="G160" s="123">
        <f t="shared" si="51"/>
        <v>0</v>
      </c>
      <c r="H160" s="124">
        <f t="shared" si="51"/>
        <v>247325000</v>
      </c>
      <c r="I160" s="122">
        <f>+I161+I162</f>
        <v>0</v>
      </c>
      <c r="J160" s="123">
        <f>+J161+J162</f>
        <v>0</v>
      </c>
      <c r="K160" s="125">
        <f t="shared" si="32"/>
        <v>0</v>
      </c>
      <c r="L160" s="126">
        <f>+L161+L162</f>
        <v>0</v>
      </c>
      <c r="M160" s="127">
        <f>+M161+M162</f>
        <v>0</v>
      </c>
      <c r="N160" s="128">
        <f t="shared" si="33"/>
        <v>0</v>
      </c>
    </row>
    <row r="161" spans="1:17" s="28" customFormat="1" ht="18.75">
      <c r="A161" s="117" t="s">
        <v>460</v>
      </c>
      <c r="B161" s="98" t="s">
        <v>142</v>
      </c>
      <c r="C161" s="77">
        <f>+'Plano GastosJeraFEB'!B203</f>
        <v>47900000</v>
      </c>
      <c r="D161" s="78">
        <f>+'Plano GastosJeraFEB'!C203</f>
        <v>0</v>
      </c>
      <c r="E161" s="78">
        <f>+'Plano GastosJeraFEB'!D203</f>
        <v>0</v>
      </c>
      <c r="F161" s="78">
        <f>+'Plano GastosJeraFEB'!E203</f>
        <v>47900000</v>
      </c>
      <c r="G161" s="78">
        <f>+'Plano GastosJeraFEB'!F203</f>
        <v>0</v>
      </c>
      <c r="H161" s="79">
        <f>+'Plano GastosJeraFEB'!G203</f>
        <v>47900000</v>
      </c>
      <c r="I161" s="77">
        <f>+'Plano GastosJeraFEB'!K203</f>
        <v>0</v>
      </c>
      <c r="J161" s="78">
        <f>+'Plano GastosJeraFEB'!L203</f>
        <v>0</v>
      </c>
      <c r="K161" s="80">
        <f t="shared" si="32"/>
        <v>0</v>
      </c>
      <c r="L161" s="81">
        <f>+'Plano GastosJeraFEB'!O203</f>
        <v>0</v>
      </c>
      <c r="M161" s="82">
        <f>+'Plano GastosJeraFEB'!P203</f>
        <v>0</v>
      </c>
      <c r="N161" s="83">
        <f t="shared" si="33"/>
        <v>0</v>
      </c>
      <c r="O161" s="84"/>
      <c r="P161" s="84"/>
      <c r="Q161" s="84"/>
    </row>
    <row r="162" spans="1:17" s="28" customFormat="1" ht="18.75">
      <c r="A162" s="117" t="s">
        <v>508</v>
      </c>
      <c r="B162" s="98" t="s">
        <v>509</v>
      </c>
      <c r="C162" s="77">
        <f>+'Plano GastosJeraFEB'!B205</f>
        <v>199425000</v>
      </c>
      <c r="D162" s="78">
        <f>+'Plano GastosJeraFEB'!C205</f>
        <v>0</v>
      </c>
      <c r="E162" s="78">
        <f>+'Plano GastosJeraFEB'!D205</f>
        <v>0</v>
      </c>
      <c r="F162" s="78">
        <f>+'Plano GastosJeraFEB'!E205</f>
        <v>199425000</v>
      </c>
      <c r="G162" s="78">
        <f>+'Plano GastosJeraFEB'!F205</f>
        <v>0</v>
      </c>
      <c r="H162" s="79">
        <f>+'Plano GastosJeraFEB'!G205</f>
        <v>199425000</v>
      </c>
      <c r="I162" s="77">
        <f>+'Plano GastosJeraFEB'!K205</f>
        <v>0</v>
      </c>
      <c r="J162" s="78">
        <f>+'Plano GastosJeraFEB'!L205</f>
        <v>0</v>
      </c>
      <c r="K162" s="80">
        <v>0</v>
      </c>
      <c r="L162" s="81">
        <f>+'Plano GastosJeraFEB'!O205</f>
        <v>0</v>
      </c>
      <c r="M162" s="82">
        <f>+'Plano GastosJeraFEB'!P205</f>
        <v>0</v>
      </c>
      <c r="N162" s="83">
        <v>0</v>
      </c>
      <c r="O162" s="84"/>
      <c r="P162" s="84"/>
      <c r="Q162" s="84"/>
    </row>
    <row r="163" spans="1:14" s="76" customFormat="1" ht="18">
      <c r="A163" s="120" t="s">
        <v>461</v>
      </c>
      <c r="B163" s="121" t="s">
        <v>178</v>
      </c>
      <c r="C163" s="122">
        <f aca="true" t="shared" si="52" ref="C163:H163">+C164+C166+C168+C171</f>
        <v>296995000</v>
      </c>
      <c r="D163" s="123">
        <f t="shared" si="52"/>
        <v>0</v>
      </c>
      <c r="E163" s="123">
        <f t="shared" si="52"/>
        <v>0</v>
      </c>
      <c r="F163" s="123">
        <f t="shared" si="52"/>
        <v>296995000</v>
      </c>
      <c r="G163" s="123">
        <f t="shared" si="52"/>
        <v>0</v>
      </c>
      <c r="H163" s="124">
        <f t="shared" si="52"/>
        <v>296995000</v>
      </c>
      <c r="I163" s="122">
        <f>+I164+I166+I168+I171</f>
        <v>1339930</v>
      </c>
      <c r="J163" s="123">
        <f>+J164+J166+J168+J171</f>
        <v>1339930</v>
      </c>
      <c r="K163" s="125">
        <f t="shared" si="32"/>
        <v>0.4511624774827859</v>
      </c>
      <c r="L163" s="126">
        <f>+L164+L166+L168+L171</f>
        <v>1339930</v>
      </c>
      <c r="M163" s="127">
        <f>+M164+M166+M168+M171</f>
        <v>1339930</v>
      </c>
      <c r="N163" s="128">
        <f t="shared" si="33"/>
        <v>0.4511624774827859</v>
      </c>
    </row>
    <row r="164" spans="1:14" s="76" customFormat="1" ht="18">
      <c r="A164" s="129" t="s">
        <v>462</v>
      </c>
      <c r="B164" s="130" t="s">
        <v>143</v>
      </c>
      <c r="C164" s="122">
        <f aca="true" t="shared" si="53" ref="C164:M164">+C165</f>
        <v>68373000</v>
      </c>
      <c r="D164" s="123">
        <f t="shared" si="53"/>
        <v>0</v>
      </c>
      <c r="E164" s="123">
        <f t="shared" si="53"/>
        <v>0</v>
      </c>
      <c r="F164" s="123">
        <f t="shared" si="53"/>
        <v>68373000</v>
      </c>
      <c r="G164" s="123">
        <f t="shared" si="53"/>
        <v>0</v>
      </c>
      <c r="H164" s="124">
        <f t="shared" si="53"/>
        <v>68373000</v>
      </c>
      <c r="I164" s="122">
        <f t="shared" si="53"/>
        <v>0</v>
      </c>
      <c r="J164" s="123">
        <f t="shared" si="53"/>
        <v>0</v>
      </c>
      <c r="K164" s="125">
        <f t="shared" si="32"/>
        <v>0</v>
      </c>
      <c r="L164" s="126">
        <f t="shared" si="53"/>
        <v>0</v>
      </c>
      <c r="M164" s="127">
        <f t="shared" si="53"/>
        <v>0</v>
      </c>
      <c r="N164" s="128">
        <f t="shared" si="33"/>
        <v>0</v>
      </c>
    </row>
    <row r="165" spans="1:17" s="28" customFormat="1" ht="18.75">
      <c r="A165" s="117" t="s">
        <v>463</v>
      </c>
      <c r="B165" s="98" t="s">
        <v>144</v>
      </c>
      <c r="C165" s="77">
        <f>+'Plano GastosJeraFEB'!B207</f>
        <v>68373000</v>
      </c>
      <c r="D165" s="78">
        <f>+'Plano GastosJeraFEB'!C207</f>
        <v>0</v>
      </c>
      <c r="E165" s="78">
        <f>+'Plano GastosJeraFEB'!D207</f>
        <v>0</v>
      </c>
      <c r="F165" s="78">
        <f>+'Plano GastosJeraFEB'!E207</f>
        <v>68373000</v>
      </c>
      <c r="G165" s="78">
        <f>+'Plano GastosJeraFEB'!F207</f>
        <v>0</v>
      </c>
      <c r="H165" s="79">
        <f>+'Plano GastosJeraFEB'!G207</f>
        <v>68373000</v>
      </c>
      <c r="I165" s="77">
        <f>+'Plano GastosJeraFEB'!K207</f>
        <v>0</v>
      </c>
      <c r="J165" s="78">
        <f>+'Plano GastosJeraFEB'!L207</f>
        <v>0</v>
      </c>
      <c r="K165" s="80">
        <f t="shared" si="32"/>
        <v>0</v>
      </c>
      <c r="L165" s="81">
        <f>+'Plano GastosJeraFEB'!O207</f>
        <v>0</v>
      </c>
      <c r="M165" s="82">
        <f>+'Plano GastosJeraFEB'!P207</f>
        <v>0</v>
      </c>
      <c r="N165" s="83">
        <f t="shared" si="33"/>
        <v>0</v>
      </c>
      <c r="O165" s="84"/>
      <c r="P165" s="84"/>
      <c r="Q165" s="84"/>
    </row>
    <row r="166" spans="1:14" s="76" customFormat="1" ht="18">
      <c r="A166" s="129" t="s">
        <v>464</v>
      </c>
      <c r="B166" s="130" t="s">
        <v>145</v>
      </c>
      <c r="C166" s="122">
        <f aca="true" t="shared" si="54" ref="C166:M166">+C167</f>
        <v>43338000</v>
      </c>
      <c r="D166" s="123">
        <f t="shared" si="54"/>
        <v>0</v>
      </c>
      <c r="E166" s="123">
        <f t="shared" si="54"/>
        <v>0</v>
      </c>
      <c r="F166" s="123">
        <f t="shared" si="54"/>
        <v>43338000</v>
      </c>
      <c r="G166" s="123">
        <f t="shared" si="54"/>
        <v>0</v>
      </c>
      <c r="H166" s="124">
        <f t="shared" si="54"/>
        <v>43338000</v>
      </c>
      <c r="I166" s="122">
        <f t="shared" si="54"/>
        <v>0</v>
      </c>
      <c r="J166" s="123">
        <f t="shared" si="54"/>
        <v>0</v>
      </c>
      <c r="K166" s="125">
        <f t="shared" si="32"/>
        <v>0</v>
      </c>
      <c r="L166" s="126">
        <f t="shared" si="54"/>
        <v>0</v>
      </c>
      <c r="M166" s="127">
        <f t="shared" si="54"/>
        <v>0</v>
      </c>
      <c r="N166" s="128">
        <f t="shared" si="33"/>
        <v>0</v>
      </c>
    </row>
    <row r="167" spans="1:17" s="28" customFormat="1" ht="18.75">
      <c r="A167" s="117" t="s">
        <v>465</v>
      </c>
      <c r="B167" s="98" t="s">
        <v>146</v>
      </c>
      <c r="C167" s="77">
        <f>+'Plano GastosJeraFEB'!B209</f>
        <v>43338000</v>
      </c>
      <c r="D167" s="78">
        <f>+'Plano GastosJeraFEB'!C209</f>
        <v>0</v>
      </c>
      <c r="E167" s="78">
        <f>+'Plano GastosJeraFEB'!D209</f>
        <v>0</v>
      </c>
      <c r="F167" s="78">
        <f>+'Plano GastosJeraFEB'!E209</f>
        <v>43338000</v>
      </c>
      <c r="G167" s="78">
        <f>+'Plano GastosJeraFEB'!F209</f>
        <v>0</v>
      </c>
      <c r="H167" s="79">
        <f>+'Plano GastosJeraFEB'!G209</f>
        <v>43338000</v>
      </c>
      <c r="I167" s="77">
        <f>+'Plano GastosJeraFEB'!K209</f>
        <v>0</v>
      </c>
      <c r="J167" s="78">
        <f>+'Plano GastosJeraFEB'!L209</f>
        <v>0</v>
      </c>
      <c r="K167" s="80">
        <f t="shared" si="32"/>
        <v>0</v>
      </c>
      <c r="L167" s="81">
        <f>+'Plano GastosJeraFEB'!O209</f>
        <v>0</v>
      </c>
      <c r="M167" s="82">
        <f>+'Plano GastosJeraFEB'!P209</f>
        <v>0</v>
      </c>
      <c r="N167" s="83">
        <f t="shared" si="33"/>
        <v>0</v>
      </c>
      <c r="O167" s="84"/>
      <c r="P167" s="84"/>
      <c r="Q167" s="84"/>
    </row>
    <row r="168" spans="1:14" s="76" customFormat="1" ht="18">
      <c r="A168" s="129" t="s">
        <v>466</v>
      </c>
      <c r="B168" s="130" t="s">
        <v>147</v>
      </c>
      <c r="C168" s="122">
        <f aca="true" t="shared" si="55" ref="C168:H168">+C169+C170</f>
        <v>22768000</v>
      </c>
      <c r="D168" s="123">
        <f t="shared" si="55"/>
        <v>0</v>
      </c>
      <c r="E168" s="123">
        <f t="shared" si="55"/>
        <v>0</v>
      </c>
      <c r="F168" s="123">
        <f t="shared" si="55"/>
        <v>22768000</v>
      </c>
      <c r="G168" s="123">
        <f t="shared" si="55"/>
        <v>0</v>
      </c>
      <c r="H168" s="124">
        <f t="shared" si="55"/>
        <v>22768000</v>
      </c>
      <c r="I168" s="122">
        <f>+I169+I170</f>
        <v>1339930</v>
      </c>
      <c r="J168" s="123">
        <f>+J169+J170</f>
        <v>1339930</v>
      </c>
      <c r="K168" s="125">
        <f t="shared" si="32"/>
        <v>5.885145818692902</v>
      </c>
      <c r="L168" s="126">
        <f>+L169+L170</f>
        <v>1339930</v>
      </c>
      <c r="M168" s="127">
        <f>+M169+M170</f>
        <v>1339930</v>
      </c>
      <c r="N168" s="128">
        <f t="shared" si="33"/>
        <v>5.885145818692902</v>
      </c>
    </row>
    <row r="169" spans="1:17" s="28" customFormat="1" ht="18.75">
      <c r="A169" s="117" t="s">
        <v>467</v>
      </c>
      <c r="B169" s="98" t="s">
        <v>148</v>
      </c>
      <c r="C169" s="77">
        <f>+'Plano GastosJeraFEB'!B211</f>
        <v>8488000</v>
      </c>
      <c r="D169" s="78">
        <f>+'Plano GastosJeraFEB'!C211</f>
        <v>0</v>
      </c>
      <c r="E169" s="78">
        <f>+'Plano GastosJeraFEB'!D211</f>
        <v>0</v>
      </c>
      <c r="F169" s="78">
        <f>+'Plano GastosJeraFEB'!E211</f>
        <v>8488000</v>
      </c>
      <c r="G169" s="78">
        <f>+'Plano GastosJeraFEB'!F211</f>
        <v>0</v>
      </c>
      <c r="H169" s="79">
        <f>+'Plano GastosJeraFEB'!G211</f>
        <v>8488000</v>
      </c>
      <c r="I169" s="77">
        <f>+'Plano GastosJeraFEB'!K211</f>
        <v>171285</v>
      </c>
      <c r="J169" s="78">
        <f>+'Plano GastosJeraFEB'!L211</f>
        <v>171285</v>
      </c>
      <c r="K169" s="80">
        <f t="shared" si="32"/>
        <v>2.0179665409990575</v>
      </c>
      <c r="L169" s="81">
        <f>+'Plano GastosJeraFEB'!O211</f>
        <v>171285</v>
      </c>
      <c r="M169" s="82">
        <f>+'Plano GastosJeraFEB'!P211</f>
        <v>171285</v>
      </c>
      <c r="N169" s="83">
        <f t="shared" si="33"/>
        <v>2.0179665409990575</v>
      </c>
      <c r="O169" s="84"/>
      <c r="P169" s="84"/>
      <c r="Q169" s="84"/>
    </row>
    <row r="170" spans="1:17" s="28" customFormat="1" ht="18.75">
      <c r="A170" s="117" t="s">
        <v>468</v>
      </c>
      <c r="B170" s="98" t="s">
        <v>149</v>
      </c>
      <c r="C170" s="77">
        <f>+'Plano GastosJeraFEB'!B213</f>
        <v>14280000</v>
      </c>
      <c r="D170" s="78">
        <f>+'Plano GastosJeraFEB'!C213</f>
        <v>0</v>
      </c>
      <c r="E170" s="78">
        <f>+'Plano GastosJeraFEB'!D213</f>
        <v>0</v>
      </c>
      <c r="F170" s="78">
        <f>+'Plano GastosJeraFEB'!E213</f>
        <v>14280000</v>
      </c>
      <c r="G170" s="78">
        <f>+'Plano GastosJeraFEB'!F213</f>
        <v>0</v>
      </c>
      <c r="H170" s="79">
        <f>+'Plano GastosJeraFEB'!G213</f>
        <v>14280000</v>
      </c>
      <c r="I170" s="77">
        <f>+'Plano GastosJeraFEB'!K213</f>
        <v>1168645</v>
      </c>
      <c r="J170" s="78">
        <f>+'Plano GastosJeraFEB'!L213</f>
        <v>1168645</v>
      </c>
      <c r="K170" s="80">
        <f t="shared" si="32"/>
        <v>8.183788515406162</v>
      </c>
      <c r="L170" s="81">
        <f>+'Plano GastosJeraFEB'!O213</f>
        <v>1168645</v>
      </c>
      <c r="M170" s="82">
        <f>+'Plano GastosJeraFEB'!P213</f>
        <v>1168645</v>
      </c>
      <c r="N170" s="83">
        <f t="shared" si="33"/>
        <v>8.183788515406162</v>
      </c>
      <c r="O170" s="84"/>
      <c r="P170" s="84"/>
      <c r="Q170" s="84"/>
    </row>
    <row r="171" spans="1:14" s="76" customFormat="1" ht="18">
      <c r="A171" s="129" t="s">
        <v>469</v>
      </c>
      <c r="B171" s="130" t="s">
        <v>150</v>
      </c>
      <c r="C171" s="122">
        <f aca="true" t="shared" si="56" ref="C171:M171">+C172</f>
        <v>162516000</v>
      </c>
      <c r="D171" s="123">
        <f t="shared" si="56"/>
        <v>0</v>
      </c>
      <c r="E171" s="123">
        <f t="shared" si="56"/>
        <v>0</v>
      </c>
      <c r="F171" s="123">
        <f t="shared" si="56"/>
        <v>162516000</v>
      </c>
      <c r="G171" s="123">
        <f t="shared" si="56"/>
        <v>0</v>
      </c>
      <c r="H171" s="124">
        <f t="shared" si="56"/>
        <v>162516000</v>
      </c>
      <c r="I171" s="122">
        <f t="shared" si="56"/>
        <v>0</v>
      </c>
      <c r="J171" s="123">
        <f t="shared" si="56"/>
        <v>0</v>
      </c>
      <c r="K171" s="125">
        <f t="shared" si="32"/>
        <v>0</v>
      </c>
      <c r="L171" s="126">
        <f t="shared" si="56"/>
        <v>0</v>
      </c>
      <c r="M171" s="127">
        <f t="shared" si="56"/>
        <v>0</v>
      </c>
      <c r="N171" s="128">
        <f t="shared" si="33"/>
        <v>0</v>
      </c>
    </row>
    <row r="172" spans="1:17" s="28" customFormat="1" ht="18.75">
      <c r="A172" s="117" t="s">
        <v>470</v>
      </c>
      <c r="B172" s="98" t="s">
        <v>151</v>
      </c>
      <c r="C172" s="77">
        <f>+'Plano GastosJeraFEB'!B215</f>
        <v>162516000</v>
      </c>
      <c r="D172" s="78">
        <f>+'Plano GastosJeraFEB'!C215</f>
        <v>0</v>
      </c>
      <c r="E172" s="78">
        <f>+'Plano GastosJeraFEB'!D215</f>
        <v>0</v>
      </c>
      <c r="F172" s="78">
        <f>+'Plano GastosJeraFEB'!E215</f>
        <v>162516000</v>
      </c>
      <c r="G172" s="78">
        <f>+'Plano GastosJeraFEB'!F215</f>
        <v>0</v>
      </c>
      <c r="H172" s="79">
        <f>+'Plano GastosJeraFEB'!G215</f>
        <v>162516000</v>
      </c>
      <c r="I172" s="77">
        <f>+'Plano GastosJeraFEB'!K215</f>
        <v>0</v>
      </c>
      <c r="J172" s="78">
        <f>+'Plano GastosJeraFEB'!L215</f>
        <v>0</v>
      </c>
      <c r="K172" s="80">
        <f t="shared" si="32"/>
        <v>0</v>
      </c>
      <c r="L172" s="81">
        <f>+'Plano GastosJeraFEB'!O215</f>
        <v>0</v>
      </c>
      <c r="M172" s="82">
        <f>+'Plano GastosJeraFEB'!P215</f>
        <v>0</v>
      </c>
      <c r="N172" s="83">
        <f t="shared" si="33"/>
        <v>0</v>
      </c>
      <c r="O172" s="84"/>
      <c r="P172" s="84"/>
      <c r="Q172" s="84"/>
    </row>
    <row r="173" spans="1:15" s="76" customFormat="1" ht="18">
      <c r="A173" s="140" t="s">
        <v>471</v>
      </c>
      <c r="B173" s="141" t="s">
        <v>152</v>
      </c>
      <c r="C173" s="142">
        <f aca="true" t="shared" si="57" ref="C173:H174">+C174</f>
        <v>17162572000</v>
      </c>
      <c r="D173" s="143">
        <f t="shared" si="57"/>
        <v>0</v>
      </c>
      <c r="E173" s="143">
        <f t="shared" si="57"/>
        <v>0</v>
      </c>
      <c r="F173" s="143">
        <f t="shared" si="57"/>
        <v>17162572000</v>
      </c>
      <c r="G173" s="143">
        <f t="shared" si="57"/>
        <v>0</v>
      </c>
      <c r="H173" s="144">
        <f t="shared" si="57"/>
        <v>17162572000</v>
      </c>
      <c r="I173" s="142">
        <f aca="true" t="shared" si="58" ref="I173:M174">+I174</f>
        <v>4312882452</v>
      </c>
      <c r="J173" s="143">
        <f t="shared" si="58"/>
        <v>5903637952</v>
      </c>
      <c r="K173" s="145">
        <f aca="true" t="shared" si="59" ref="K173:K184">(J173/H173)*100</f>
        <v>34.39832882856952</v>
      </c>
      <c r="L173" s="146">
        <f t="shared" si="58"/>
        <v>37338450</v>
      </c>
      <c r="M173" s="147">
        <f t="shared" si="58"/>
        <v>37338450</v>
      </c>
      <c r="N173" s="145">
        <f t="shared" si="33"/>
        <v>0.2175574267073723</v>
      </c>
      <c r="O173" s="85"/>
    </row>
    <row r="174" spans="1:14" s="76" customFormat="1" ht="18">
      <c r="A174" s="129" t="s">
        <v>472</v>
      </c>
      <c r="B174" s="130" t="s">
        <v>28</v>
      </c>
      <c r="C174" s="122">
        <f t="shared" si="57"/>
        <v>17162572000</v>
      </c>
      <c r="D174" s="123">
        <f t="shared" si="57"/>
        <v>0</v>
      </c>
      <c r="E174" s="123">
        <f t="shared" si="57"/>
        <v>0</v>
      </c>
      <c r="F174" s="123">
        <f t="shared" si="57"/>
        <v>17162572000</v>
      </c>
      <c r="G174" s="123">
        <f t="shared" si="57"/>
        <v>0</v>
      </c>
      <c r="H174" s="124">
        <f t="shared" si="57"/>
        <v>17162572000</v>
      </c>
      <c r="I174" s="122">
        <f t="shared" si="58"/>
        <v>4312882452</v>
      </c>
      <c r="J174" s="123">
        <f t="shared" si="58"/>
        <v>5903637952</v>
      </c>
      <c r="K174" s="125">
        <f t="shared" si="59"/>
        <v>34.39832882856952</v>
      </c>
      <c r="L174" s="126">
        <f>+L175</f>
        <v>37338450</v>
      </c>
      <c r="M174" s="127">
        <f>+M175</f>
        <v>37338450</v>
      </c>
      <c r="N174" s="128">
        <f aca="true" t="shared" si="60" ref="N174:N184">(M174/H174)*100</f>
        <v>0.2175574267073723</v>
      </c>
    </row>
    <row r="175" spans="1:14" s="76" customFormat="1" ht="18">
      <c r="A175" s="120" t="s">
        <v>473</v>
      </c>
      <c r="B175" s="121" t="s">
        <v>29</v>
      </c>
      <c r="C175" s="122">
        <f aca="true" t="shared" si="61" ref="C175:J175">+C176+C177+C178+C179+C180+C181+C182+C183+C184</f>
        <v>17162572000</v>
      </c>
      <c r="D175" s="123">
        <f t="shared" si="61"/>
        <v>0</v>
      </c>
      <c r="E175" s="123">
        <f t="shared" si="61"/>
        <v>0</v>
      </c>
      <c r="F175" s="123">
        <f t="shared" si="61"/>
        <v>17162572000</v>
      </c>
      <c r="G175" s="123">
        <f t="shared" si="61"/>
        <v>0</v>
      </c>
      <c r="H175" s="124">
        <f t="shared" si="61"/>
        <v>17162572000</v>
      </c>
      <c r="I175" s="122">
        <f t="shared" si="61"/>
        <v>4312882452</v>
      </c>
      <c r="J175" s="123">
        <f t="shared" si="61"/>
        <v>5903637952</v>
      </c>
      <c r="K175" s="125">
        <f t="shared" si="59"/>
        <v>34.39832882856952</v>
      </c>
      <c r="L175" s="126">
        <f>+L176+L177+L178+L179+L180+L181+L182+L183+L184</f>
        <v>37338450</v>
      </c>
      <c r="M175" s="127">
        <f>+M176+M177+M178+M179+M180+M181+M182+M183+M184</f>
        <v>37338450</v>
      </c>
      <c r="N175" s="128">
        <f t="shared" si="60"/>
        <v>0.2175574267073723</v>
      </c>
    </row>
    <row r="176" spans="1:14" s="28" customFormat="1" ht="18.75">
      <c r="A176" s="118" t="s">
        <v>474</v>
      </c>
      <c r="B176" s="97" t="s">
        <v>153</v>
      </c>
      <c r="C176" s="77">
        <f>+'Plano GastosJeraFEB'!B217</f>
        <v>175000000</v>
      </c>
      <c r="D176" s="78">
        <f>+'Plano GastosJeraFEB'!C217</f>
        <v>0</v>
      </c>
      <c r="E176" s="78">
        <f>+'Plano GastosJeraFEB'!D217</f>
        <v>0</v>
      </c>
      <c r="F176" s="78">
        <f>+'Plano GastosJeraFEB'!E217</f>
        <v>175000000</v>
      </c>
      <c r="G176" s="78">
        <f>+'Plano GastosJeraFEB'!F217</f>
        <v>0</v>
      </c>
      <c r="H176" s="79">
        <f>+'Plano GastosJeraFEB'!G217</f>
        <v>175000000</v>
      </c>
      <c r="I176" s="77">
        <f>+'Plano GastosJeraFEB'!K217</f>
        <v>13690000</v>
      </c>
      <c r="J176" s="78">
        <f>+'Plano GastosJeraFEB'!L217</f>
        <v>44000000</v>
      </c>
      <c r="K176" s="80">
        <f t="shared" si="59"/>
        <v>25.142857142857146</v>
      </c>
      <c r="L176" s="81">
        <f>+'Plano GastosJeraFEB'!O217</f>
        <v>0</v>
      </c>
      <c r="M176" s="82">
        <f>+'Plano GastosJeraFEB'!P217</f>
        <v>0</v>
      </c>
      <c r="N176" s="83">
        <f t="shared" si="60"/>
        <v>0</v>
      </c>
    </row>
    <row r="177" spans="1:14" s="28" customFormat="1" ht="18.75">
      <c r="A177" s="118" t="s">
        <v>475</v>
      </c>
      <c r="B177" s="97" t="s">
        <v>154</v>
      </c>
      <c r="C177" s="77">
        <f>+'Plano GastosJeraFEB'!B222</f>
        <v>4184942000</v>
      </c>
      <c r="D177" s="78">
        <f>+'Plano GastosJeraFEB'!C222</f>
        <v>0</v>
      </c>
      <c r="E177" s="78">
        <f>+'Plano GastosJeraFEB'!D222</f>
        <v>0</v>
      </c>
      <c r="F177" s="78">
        <f>+'Plano GastosJeraFEB'!E222</f>
        <v>4184942000</v>
      </c>
      <c r="G177" s="78">
        <f>+'Plano GastosJeraFEB'!F222</f>
        <v>0</v>
      </c>
      <c r="H177" s="79">
        <f>+'Plano GastosJeraFEB'!G222</f>
        <v>4184942000</v>
      </c>
      <c r="I177" s="77">
        <f>+'Plano GastosJeraFEB'!K222</f>
        <v>1195936091</v>
      </c>
      <c r="J177" s="78">
        <f>+'Plano GastosJeraFEB'!L222</f>
        <v>1516756591</v>
      </c>
      <c r="K177" s="80">
        <f t="shared" si="59"/>
        <v>36.24319264161845</v>
      </c>
      <c r="L177" s="81">
        <f>+'Plano GastosJeraFEB'!O222</f>
        <v>5817317</v>
      </c>
      <c r="M177" s="82">
        <f>+'Plano GastosJeraFEB'!P222</f>
        <v>5817317</v>
      </c>
      <c r="N177" s="83">
        <f t="shared" si="60"/>
        <v>0.13900591692788097</v>
      </c>
    </row>
    <row r="178" spans="1:14" s="28" customFormat="1" ht="18.75">
      <c r="A178" s="118" t="s">
        <v>476</v>
      </c>
      <c r="B178" s="97" t="s">
        <v>155</v>
      </c>
      <c r="C178" s="77">
        <f>+'Plano GastosJeraFEB'!B229</f>
        <v>2563267000</v>
      </c>
      <c r="D178" s="78">
        <f>+'Plano GastosJeraFEB'!C229</f>
        <v>0</v>
      </c>
      <c r="E178" s="78">
        <f>+'Plano GastosJeraFEB'!D229</f>
        <v>0</v>
      </c>
      <c r="F178" s="78">
        <f>+'Plano GastosJeraFEB'!E229</f>
        <v>2563267000</v>
      </c>
      <c r="G178" s="78">
        <f>+'Plano GastosJeraFEB'!F229</f>
        <v>0</v>
      </c>
      <c r="H178" s="79">
        <f>+'Plano GastosJeraFEB'!G229</f>
        <v>2563267000</v>
      </c>
      <c r="I178" s="77">
        <f>+'Plano GastosJeraFEB'!K229</f>
        <v>401282000</v>
      </c>
      <c r="J178" s="78">
        <f>+'Plano GastosJeraFEB'!L229</f>
        <v>581623000</v>
      </c>
      <c r="K178" s="80">
        <f t="shared" si="59"/>
        <v>22.69069121554641</v>
      </c>
      <c r="L178" s="81">
        <f>+'Plano GastosJeraFEB'!O229</f>
        <v>6624533</v>
      </c>
      <c r="M178" s="82">
        <f>+'Plano GastosJeraFEB'!P229</f>
        <v>6624533</v>
      </c>
      <c r="N178" s="83">
        <f t="shared" si="60"/>
        <v>0.25844100517035484</v>
      </c>
    </row>
    <row r="179" spans="1:14" s="28" customFormat="1" ht="18.75">
      <c r="A179" s="118" t="s">
        <v>477</v>
      </c>
      <c r="B179" s="97" t="s">
        <v>156</v>
      </c>
      <c r="C179" s="77">
        <f>+'Plano GastosJeraFEB'!B234</f>
        <v>3919802000</v>
      </c>
      <c r="D179" s="78">
        <f>+'Plano GastosJeraFEB'!C234</f>
        <v>0</v>
      </c>
      <c r="E179" s="78">
        <f>+'Plano GastosJeraFEB'!D234</f>
        <v>0</v>
      </c>
      <c r="F179" s="78">
        <f>+'Plano GastosJeraFEB'!E234</f>
        <v>3919802000</v>
      </c>
      <c r="G179" s="78">
        <f>+'Plano GastosJeraFEB'!F234</f>
        <v>0</v>
      </c>
      <c r="H179" s="79">
        <f>+'Plano GastosJeraFEB'!G234</f>
        <v>3919802000</v>
      </c>
      <c r="I179" s="77">
        <f>+'Plano GastosJeraFEB'!K234</f>
        <v>935973332</v>
      </c>
      <c r="J179" s="78">
        <f>+'Plano GastosJeraFEB'!L234</f>
        <v>935973332</v>
      </c>
      <c r="K179" s="80">
        <f t="shared" si="59"/>
        <v>23.878076800818</v>
      </c>
      <c r="L179" s="81">
        <f>+'Plano GastosJeraFEB'!O234</f>
        <v>0</v>
      </c>
      <c r="M179" s="82">
        <f>+'Plano GastosJeraFEB'!P234</f>
        <v>0</v>
      </c>
      <c r="N179" s="83">
        <f t="shared" si="60"/>
        <v>0</v>
      </c>
    </row>
    <row r="180" spans="1:14" s="28" customFormat="1" ht="18.75">
      <c r="A180" s="118" t="s">
        <v>478</v>
      </c>
      <c r="B180" s="97" t="s">
        <v>157</v>
      </c>
      <c r="C180" s="77">
        <f>+'Plano GastosJeraFEB'!B241</f>
        <v>1869578000</v>
      </c>
      <c r="D180" s="78">
        <f>+'Plano GastosJeraFEB'!C241</f>
        <v>0</v>
      </c>
      <c r="E180" s="78">
        <f>+'Plano GastosJeraFEB'!D241</f>
        <v>0</v>
      </c>
      <c r="F180" s="78">
        <f>+'Plano GastosJeraFEB'!E241</f>
        <v>1869578000</v>
      </c>
      <c r="G180" s="78">
        <f>+'Plano GastosJeraFEB'!F241</f>
        <v>0</v>
      </c>
      <c r="H180" s="79">
        <f>+'Plano GastosJeraFEB'!G241</f>
        <v>1869578000</v>
      </c>
      <c r="I180" s="77">
        <f>+'Plano GastosJeraFEB'!K241</f>
        <v>773912333</v>
      </c>
      <c r="J180" s="78">
        <f>+'Plano GastosJeraFEB'!L241</f>
        <v>948812333</v>
      </c>
      <c r="K180" s="80">
        <f t="shared" si="59"/>
        <v>50.750080125033556</v>
      </c>
      <c r="L180" s="81">
        <f>+'Plano GastosJeraFEB'!O241</f>
        <v>278000</v>
      </c>
      <c r="M180" s="82">
        <f>+'Plano GastosJeraFEB'!P241</f>
        <v>278000</v>
      </c>
      <c r="N180" s="83">
        <f t="shared" si="60"/>
        <v>0.014869665774843306</v>
      </c>
    </row>
    <row r="181" spans="1:14" s="28" customFormat="1" ht="18.75">
      <c r="A181" s="118" t="s">
        <v>479</v>
      </c>
      <c r="B181" s="97" t="s">
        <v>158</v>
      </c>
      <c r="C181" s="77">
        <f>+'Plano GastosJeraFEB'!B250</f>
        <v>899791000</v>
      </c>
      <c r="D181" s="78">
        <f>+'Plano GastosJeraFEB'!C250</f>
        <v>0</v>
      </c>
      <c r="E181" s="78">
        <f>+'Plano GastosJeraFEB'!D250</f>
        <v>0</v>
      </c>
      <c r="F181" s="78">
        <f>+'Plano GastosJeraFEB'!E250</f>
        <v>899791000</v>
      </c>
      <c r="G181" s="78">
        <f>+'Plano GastosJeraFEB'!F250</f>
        <v>0</v>
      </c>
      <c r="H181" s="79">
        <f>+'Plano GastosJeraFEB'!G250</f>
        <v>899791000</v>
      </c>
      <c r="I181" s="77">
        <f>+'Plano GastosJeraFEB'!K250</f>
        <v>175029960</v>
      </c>
      <c r="J181" s="78">
        <f>+'Plano GastosJeraFEB'!L250</f>
        <v>175029960</v>
      </c>
      <c r="K181" s="80">
        <f t="shared" si="59"/>
        <v>19.45229058748087</v>
      </c>
      <c r="L181" s="81">
        <f>+'Plano GastosJeraFEB'!O250</f>
        <v>0</v>
      </c>
      <c r="M181" s="82">
        <f>+'Plano GastosJeraFEB'!P250</f>
        <v>0</v>
      </c>
      <c r="N181" s="83">
        <f t="shared" si="60"/>
        <v>0</v>
      </c>
    </row>
    <row r="182" spans="1:14" s="28" customFormat="1" ht="18.75">
      <c r="A182" s="118" t="s">
        <v>480</v>
      </c>
      <c r="B182" s="97" t="s">
        <v>159</v>
      </c>
      <c r="C182" s="77">
        <f>+'Plano GastosJeraFEB'!B257</f>
        <v>2680661000</v>
      </c>
      <c r="D182" s="78">
        <f>+'Plano GastosJeraFEB'!C257</f>
        <v>0</v>
      </c>
      <c r="E182" s="78">
        <f>+'Plano GastosJeraFEB'!D257</f>
        <v>0</v>
      </c>
      <c r="F182" s="78">
        <f>+'Plano GastosJeraFEB'!E257</f>
        <v>2680661000</v>
      </c>
      <c r="G182" s="78">
        <f>+'Plano GastosJeraFEB'!F257</f>
        <v>0</v>
      </c>
      <c r="H182" s="79">
        <f>+'Plano GastosJeraFEB'!G257</f>
        <v>2680661000</v>
      </c>
      <c r="I182" s="77">
        <f>+'Plano GastosJeraFEB'!K257</f>
        <v>640307000</v>
      </c>
      <c r="J182" s="78">
        <f>+'Plano GastosJeraFEB'!L257</f>
        <v>1382452000</v>
      </c>
      <c r="K182" s="80">
        <f t="shared" si="59"/>
        <v>51.571310210429445</v>
      </c>
      <c r="L182" s="81">
        <f>+'Plano GastosJeraFEB'!O257</f>
        <v>21421100</v>
      </c>
      <c r="M182" s="82">
        <f>+'Plano GastosJeraFEB'!P257</f>
        <v>21421100</v>
      </c>
      <c r="N182" s="83">
        <f t="shared" si="60"/>
        <v>0.7990976852350968</v>
      </c>
    </row>
    <row r="183" spans="1:14" s="28" customFormat="1" ht="18.75">
      <c r="A183" s="118" t="s">
        <v>481</v>
      </c>
      <c r="B183" s="97" t="s">
        <v>160</v>
      </c>
      <c r="C183" s="77">
        <f>+'Plano GastosJeraFEB'!B262</f>
        <v>628314000</v>
      </c>
      <c r="D183" s="78">
        <f>+'Plano GastosJeraFEB'!C262</f>
        <v>0</v>
      </c>
      <c r="E183" s="78">
        <f>+'Plano GastosJeraFEB'!D262</f>
        <v>0</v>
      </c>
      <c r="F183" s="78">
        <f>+'Plano GastosJeraFEB'!E262</f>
        <v>628314000</v>
      </c>
      <c r="G183" s="78">
        <f>+'Plano GastosJeraFEB'!F262</f>
        <v>0</v>
      </c>
      <c r="H183" s="79">
        <f>+'Plano GastosJeraFEB'!G262</f>
        <v>628314000</v>
      </c>
      <c r="I183" s="77">
        <f>+'Plano GastosJeraFEB'!K262</f>
        <v>176751736</v>
      </c>
      <c r="J183" s="78">
        <f>+'Plano GastosJeraFEB'!L262</f>
        <v>275906736</v>
      </c>
      <c r="K183" s="80">
        <f t="shared" si="59"/>
        <v>43.912237511817345</v>
      </c>
      <c r="L183" s="81">
        <f>+'Plano GastosJeraFEB'!O262</f>
        <v>2077500</v>
      </c>
      <c r="M183" s="82">
        <f>+'Plano GastosJeraFEB'!P262</f>
        <v>2077500</v>
      </c>
      <c r="N183" s="83">
        <f t="shared" si="60"/>
        <v>0.33064677852156726</v>
      </c>
    </row>
    <row r="184" spans="1:14" s="28" customFormat="1" ht="19.5" thickBot="1">
      <c r="A184" s="119" t="s">
        <v>482</v>
      </c>
      <c r="B184" s="99" t="s">
        <v>161</v>
      </c>
      <c r="C184" s="90">
        <f>+'Plano GastosJeraFEB'!B267</f>
        <v>241217000</v>
      </c>
      <c r="D184" s="91">
        <f>+'Plano GastosJeraFEB'!C267</f>
        <v>0</v>
      </c>
      <c r="E184" s="91">
        <f>+'Plano GastosJeraFEB'!D267</f>
        <v>0</v>
      </c>
      <c r="F184" s="91">
        <f>+'Plano GastosJeraFEB'!E267</f>
        <v>241217000</v>
      </c>
      <c r="G184" s="91">
        <f>+'Plano GastosJeraFEB'!F267</f>
        <v>0</v>
      </c>
      <c r="H184" s="92">
        <f>+'Plano GastosJeraFEB'!G267</f>
        <v>241217000</v>
      </c>
      <c r="I184" s="90">
        <f>+'Plano GastosJeraFEB'!K267</f>
        <v>0</v>
      </c>
      <c r="J184" s="91">
        <f>+'Plano GastosJeraFEB'!L267</f>
        <v>43084000</v>
      </c>
      <c r="K184" s="93">
        <f t="shared" si="59"/>
        <v>17.861096025570337</v>
      </c>
      <c r="L184" s="94">
        <f>+'Plano GastosJeraFEB'!O267</f>
        <v>1120000</v>
      </c>
      <c r="M184" s="95">
        <f>+'Plano GastosJeraFEB'!P267</f>
        <v>1120000</v>
      </c>
      <c r="N184" s="96">
        <f t="shared" si="60"/>
        <v>0.4643122168006401</v>
      </c>
    </row>
    <row r="185" spans="1:14" ht="15">
      <c r="A185" s="73" t="s">
        <v>306</v>
      </c>
      <c r="B185" s="74"/>
      <c r="C185" s="75"/>
      <c r="L185" s="175" t="s">
        <v>524</v>
      </c>
      <c r="M185" s="175"/>
      <c r="N185" s="175"/>
    </row>
    <row r="186" spans="1:8" ht="15">
      <c r="A186" s="73" t="s">
        <v>522</v>
      </c>
      <c r="B186" s="73"/>
      <c r="C186" s="73"/>
      <c r="D186" s="41"/>
      <c r="E186" s="41"/>
      <c r="F186" s="41"/>
      <c r="G186" s="41"/>
      <c r="H186" s="41"/>
    </row>
    <row r="187" spans="1:8" ht="15.75">
      <c r="A187" s="50"/>
      <c r="C187" s="49"/>
      <c r="D187" s="49"/>
      <c r="E187" s="41"/>
      <c r="F187" s="41"/>
      <c r="G187" s="41"/>
      <c r="H187" s="41"/>
    </row>
    <row r="188" ht="15.75">
      <c r="D188" s="49"/>
    </row>
    <row r="190" s="1" customFormat="1" ht="15">
      <c r="A190" s="29"/>
    </row>
    <row r="191" s="1" customFormat="1" ht="15">
      <c r="A191" s="29"/>
    </row>
    <row r="192" spans="1:14" s="1" customFormat="1" ht="15.75">
      <c r="A192" s="174" t="s">
        <v>523</v>
      </c>
      <c r="B192" s="174"/>
      <c r="C192" s="174"/>
      <c r="D192" s="174"/>
      <c r="E192" s="174"/>
      <c r="F192" s="3"/>
      <c r="G192" s="3"/>
      <c r="H192" s="174" t="s">
        <v>289</v>
      </c>
      <c r="I192" s="174"/>
      <c r="J192" s="174"/>
      <c r="K192" s="174"/>
      <c r="L192" s="174"/>
      <c r="M192" s="174"/>
      <c r="N192" s="174"/>
    </row>
    <row r="193" spans="1:14" s="1" customFormat="1" ht="15.75">
      <c r="A193" s="173" t="s">
        <v>290</v>
      </c>
      <c r="B193" s="173"/>
      <c r="C193" s="173"/>
      <c r="D193" s="173"/>
      <c r="E193" s="173"/>
      <c r="F193" s="3"/>
      <c r="G193" s="3"/>
      <c r="H193" s="174" t="s">
        <v>291</v>
      </c>
      <c r="I193" s="174"/>
      <c r="J193" s="174"/>
      <c r="K193" s="174"/>
      <c r="L193" s="174"/>
      <c r="M193" s="174"/>
      <c r="N193" s="174"/>
    </row>
    <row r="194" s="1" customFormat="1" ht="15">
      <c r="A194" s="29"/>
    </row>
  </sheetData>
  <sheetProtection password="EA73" sheet="1"/>
  <mergeCells count="18">
    <mergeCell ref="G10:G11"/>
    <mergeCell ref="H10:H11"/>
    <mergeCell ref="A2:N2"/>
    <mergeCell ref="A9:A11"/>
    <mergeCell ref="B9:B11"/>
    <mergeCell ref="C9:H9"/>
    <mergeCell ref="I9:J10"/>
    <mergeCell ref="K9:K11"/>
    <mergeCell ref="A193:E193"/>
    <mergeCell ref="H193:N193"/>
    <mergeCell ref="L185:N185"/>
    <mergeCell ref="L9:M10"/>
    <mergeCell ref="N9:N11"/>
    <mergeCell ref="C10:C11"/>
    <mergeCell ref="D10:E10"/>
    <mergeCell ref="A192:E192"/>
    <mergeCell ref="H192:N192"/>
    <mergeCell ref="F10:F11"/>
  </mergeCells>
  <printOptions horizontalCentered="1"/>
  <pageMargins left="0.35433070866141736" right="0.03937007874015748" top="0.2755905511811024" bottom="0.35433070866141736" header="0.11811023622047245" footer="0.11811023622047245"/>
  <pageSetup horizontalDpi="600" verticalDpi="600" orientation="landscape" scale="45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86"/>
  <sheetViews>
    <sheetView zoomScale="145" zoomScaleNormal="145" zoomScalePageLayoutView="0" workbookViewId="0" topLeftCell="A1">
      <pane xSplit="1" ySplit="1" topLeftCell="B10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9" sqref="B109"/>
    </sheetView>
  </sheetViews>
  <sheetFormatPr defaultColWidth="11.421875" defaultRowHeight="15"/>
  <cols>
    <col min="1" max="1" width="49.140625" style="28" customWidth="1"/>
    <col min="2" max="2" width="16.421875" style="0" customWidth="1"/>
    <col min="3" max="3" width="13.8515625" style="0" bestFit="1" customWidth="1"/>
    <col min="4" max="4" width="16.28125" style="0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8.00390625" style="0" bestFit="1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3.8515625" style="0" bestFit="1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53.57421875" style="0" customWidth="1"/>
    <col min="26" max="26" width="15.7109375" style="0" customWidth="1"/>
    <col min="27" max="27" width="15.281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44" t="s">
        <v>36</v>
      </c>
      <c r="B1" s="54" t="s">
        <v>0</v>
      </c>
      <c r="C1" s="54" t="s">
        <v>1</v>
      </c>
      <c r="D1" s="54" t="s">
        <v>2</v>
      </c>
      <c r="E1" s="54" t="s">
        <v>3</v>
      </c>
      <c r="F1" s="54" t="s">
        <v>4</v>
      </c>
      <c r="G1" s="54" t="s">
        <v>5</v>
      </c>
      <c r="H1" s="54" t="s">
        <v>6</v>
      </c>
      <c r="I1" s="54" t="s">
        <v>7</v>
      </c>
      <c r="J1" s="54" t="s">
        <v>8</v>
      </c>
      <c r="K1" s="171" t="s">
        <v>9</v>
      </c>
      <c r="L1" s="171" t="s">
        <v>10</v>
      </c>
      <c r="M1" s="54" t="s">
        <v>11</v>
      </c>
      <c r="N1" s="54" t="s">
        <v>12</v>
      </c>
      <c r="O1" s="171" t="s">
        <v>13</v>
      </c>
      <c r="P1" s="171" t="s">
        <v>14</v>
      </c>
      <c r="Q1" s="54" t="s">
        <v>15</v>
      </c>
      <c r="R1" s="54" t="s">
        <v>16</v>
      </c>
      <c r="S1" s="54" t="s">
        <v>17</v>
      </c>
      <c r="T1" s="54" t="s">
        <v>18</v>
      </c>
      <c r="U1" s="54" t="s">
        <v>19</v>
      </c>
      <c r="W1" s="46" t="s">
        <v>288</v>
      </c>
      <c r="X1" s="42" t="s">
        <v>288</v>
      </c>
      <c r="Y1" s="44" t="s">
        <v>36</v>
      </c>
      <c r="Z1" s="45" t="s">
        <v>0</v>
      </c>
      <c r="AA1" s="51" t="s">
        <v>1</v>
      </c>
      <c r="AB1" s="45" t="s">
        <v>2</v>
      </c>
      <c r="AC1" s="45" t="s">
        <v>3</v>
      </c>
      <c r="AD1" s="45" t="s">
        <v>4</v>
      </c>
      <c r="AE1" s="45" t="s">
        <v>5</v>
      </c>
      <c r="AF1" s="45" t="s">
        <v>6</v>
      </c>
      <c r="AG1" s="45" t="s">
        <v>7</v>
      </c>
      <c r="AH1" s="54" t="s">
        <v>8</v>
      </c>
      <c r="AI1" s="54" t="s">
        <v>9</v>
      </c>
      <c r="AJ1" s="54" t="s">
        <v>10</v>
      </c>
      <c r="AK1" s="54" t="s">
        <v>11</v>
      </c>
      <c r="AL1" s="54" t="s">
        <v>12</v>
      </c>
      <c r="AM1" s="54" t="s">
        <v>13</v>
      </c>
      <c r="AN1" s="54" t="s">
        <v>14</v>
      </c>
      <c r="AO1" s="54" t="s">
        <v>15</v>
      </c>
      <c r="AP1" s="54" t="s">
        <v>16</v>
      </c>
      <c r="AQ1" s="54" t="s">
        <v>17</v>
      </c>
      <c r="AR1" s="54" t="s">
        <v>18</v>
      </c>
      <c r="AS1" s="45" t="s">
        <v>19</v>
      </c>
    </row>
    <row r="2" spans="1:45" ht="15">
      <c r="A2" s="36" t="s">
        <v>187</v>
      </c>
      <c r="B2" s="101">
        <v>35159875000</v>
      </c>
      <c r="C2" s="101">
        <v>0</v>
      </c>
      <c r="D2" s="101">
        <v>0</v>
      </c>
      <c r="E2" s="101">
        <v>35159875000</v>
      </c>
      <c r="F2" s="101">
        <v>0</v>
      </c>
      <c r="G2" s="101">
        <v>35159875000</v>
      </c>
      <c r="H2" s="101">
        <v>2766094949</v>
      </c>
      <c r="I2" s="101">
        <v>11896006413</v>
      </c>
      <c r="J2" s="101">
        <v>23263868587</v>
      </c>
      <c r="K2" s="101">
        <v>5621859595</v>
      </c>
      <c r="L2" s="101">
        <v>8453234365</v>
      </c>
      <c r="M2" s="101">
        <v>3442772048</v>
      </c>
      <c r="N2" s="102">
        <v>24.0423</v>
      </c>
      <c r="O2" s="101">
        <v>844142487</v>
      </c>
      <c r="P2" s="101">
        <v>1581377757</v>
      </c>
      <c r="Q2" s="101">
        <v>6871856608</v>
      </c>
      <c r="R2" s="102">
        <v>4.4977</v>
      </c>
      <c r="S2" s="101">
        <v>844142487</v>
      </c>
      <c r="T2" s="101">
        <v>1581377757</v>
      </c>
      <c r="U2" s="102">
        <v>0</v>
      </c>
      <c r="V2" s="63"/>
      <c r="W2" s="63"/>
      <c r="X2" s="43"/>
      <c r="Y2" s="36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  <c r="AM2" s="61"/>
      <c r="AN2" s="61"/>
      <c r="AO2" s="61"/>
      <c r="AP2" s="62"/>
      <c r="AQ2" s="61"/>
      <c r="AR2" s="61"/>
      <c r="AS2" s="62"/>
    </row>
    <row r="3" spans="1:45" ht="15">
      <c r="A3" s="37" t="s">
        <v>294</v>
      </c>
      <c r="B3" s="103">
        <v>35159875000</v>
      </c>
      <c r="C3" s="103">
        <v>0</v>
      </c>
      <c r="D3" s="103">
        <v>0</v>
      </c>
      <c r="E3" s="103">
        <v>35159875000</v>
      </c>
      <c r="F3" s="103">
        <v>0</v>
      </c>
      <c r="G3" s="103">
        <v>35159875000</v>
      </c>
      <c r="H3" s="103">
        <v>2766094949</v>
      </c>
      <c r="I3" s="103">
        <v>11896006413</v>
      </c>
      <c r="J3" s="103">
        <v>23263868587</v>
      </c>
      <c r="K3" s="103">
        <v>5621859595</v>
      </c>
      <c r="L3" s="103">
        <v>8453234365</v>
      </c>
      <c r="M3" s="103">
        <v>3442772048</v>
      </c>
      <c r="N3" s="104">
        <v>24.0423</v>
      </c>
      <c r="O3" s="103">
        <v>844142487</v>
      </c>
      <c r="P3" s="103">
        <v>1581377757</v>
      </c>
      <c r="Q3" s="103">
        <v>6871856608</v>
      </c>
      <c r="R3" s="104">
        <v>4.4977</v>
      </c>
      <c r="S3" s="103">
        <v>844142487</v>
      </c>
      <c r="T3" s="103">
        <v>1581377757</v>
      </c>
      <c r="U3" s="104">
        <v>0</v>
      </c>
      <c r="V3" s="64"/>
      <c r="W3" s="64"/>
      <c r="X3" s="43"/>
      <c r="Y3" s="37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  <c r="AM3" s="55"/>
      <c r="AN3" s="55"/>
      <c r="AO3" s="55"/>
      <c r="AP3" s="56"/>
      <c r="AQ3" s="55"/>
      <c r="AR3" s="55"/>
      <c r="AS3" s="56"/>
    </row>
    <row r="4" spans="1:45" ht="15">
      <c r="A4" s="37" t="s">
        <v>295</v>
      </c>
      <c r="B4" s="103">
        <v>17997303000</v>
      </c>
      <c r="C4" s="103">
        <v>0</v>
      </c>
      <c r="D4" s="103">
        <v>0</v>
      </c>
      <c r="E4" s="103">
        <v>17997303000</v>
      </c>
      <c r="F4" s="103">
        <v>0</v>
      </c>
      <c r="G4" s="103">
        <v>17997303000</v>
      </c>
      <c r="H4" s="103">
        <v>1483350846</v>
      </c>
      <c r="I4" s="103">
        <v>3293308998</v>
      </c>
      <c r="J4" s="103">
        <v>14703994002</v>
      </c>
      <c r="K4" s="103">
        <v>1308977143</v>
      </c>
      <c r="L4" s="103">
        <v>2549596413</v>
      </c>
      <c r="M4" s="103">
        <v>743712585</v>
      </c>
      <c r="N4" s="104">
        <v>14.1665</v>
      </c>
      <c r="O4" s="103">
        <v>806804037</v>
      </c>
      <c r="P4" s="103">
        <v>1544039307</v>
      </c>
      <c r="Q4" s="103">
        <v>1005557106</v>
      </c>
      <c r="R4" s="104">
        <v>8.5793</v>
      </c>
      <c r="S4" s="103">
        <v>806804037</v>
      </c>
      <c r="T4" s="103">
        <v>1544039307</v>
      </c>
      <c r="U4" s="104">
        <v>0</v>
      </c>
      <c r="V4" s="64"/>
      <c r="W4" s="64"/>
      <c r="X4" s="43"/>
      <c r="Y4" s="37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/>
      <c r="AM4" s="55"/>
      <c r="AN4" s="55"/>
      <c r="AO4" s="55"/>
      <c r="AP4" s="56"/>
      <c r="AQ4" s="55"/>
      <c r="AR4" s="55"/>
      <c r="AS4" s="56"/>
    </row>
    <row r="5" spans="1:45" ht="15">
      <c r="A5" s="37" t="s">
        <v>189</v>
      </c>
      <c r="B5" s="103">
        <v>5283150000</v>
      </c>
      <c r="C5" s="103">
        <v>0</v>
      </c>
      <c r="D5" s="103">
        <v>0</v>
      </c>
      <c r="E5" s="103">
        <v>5283150000</v>
      </c>
      <c r="F5" s="103">
        <v>0</v>
      </c>
      <c r="G5" s="103">
        <v>5283150000</v>
      </c>
      <c r="H5" s="103">
        <v>404365541</v>
      </c>
      <c r="I5" s="103">
        <v>755125774</v>
      </c>
      <c r="J5" s="103">
        <v>4528024226</v>
      </c>
      <c r="K5" s="103">
        <v>404365541</v>
      </c>
      <c r="L5" s="103">
        <v>755125774</v>
      </c>
      <c r="M5" s="104">
        <v>0</v>
      </c>
      <c r="N5" s="104">
        <v>14.2931</v>
      </c>
      <c r="O5" s="103">
        <v>404365541</v>
      </c>
      <c r="P5" s="103">
        <v>755125774</v>
      </c>
      <c r="Q5" s="104">
        <v>0</v>
      </c>
      <c r="R5" s="104">
        <v>14.2931</v>
      </c>
      <c r="S5" s="103">
        <v>404365541</v>
      </c>
      <c r="T5" s="103">
        <v>755125774</v>
      </c>
      <c r="U5" s="104">
        <v>0</v>
      </c>
      <c r="V5" s="64"/>
      <c r="W5" s="65"/>
      <c r="X5" s="43"/>
      <c r="Y5" s="37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  <c r="AL5" s="56"/>
      <c r="AM5" s="55"/>
      <c r="AN5" s="55"/>
      <c r="AO5" s="56"/>
      <c r="AP5" s="56"/>
      <c r="AQ5" s="55"/>
      <c r="AR5" s="55"/>
      <c r="AS5" s="56"/>
    </row>
    <row r="6" spans="1:45" ht="15">
      <c r="A6" s="37" t="s">
        <v>188</v>
      </c>
      <c r="B6" s="103">
        <v>5283150000</v>
      </c>
      <c r="C6" s="103">
        <v>0</v>
      </c>
      <c r="D6" s="103">
        <v>0</v>
      </c>
      <c r="E6" s="103">
        <v>5283150000</v>
      </c>
      <c r="F6" s="103">
        <v>0</v>
      </c>
      <c r="G6" s="103">
        <v>5283150000</v>
      </c>
      <c r="H6" s="103">
        <v>404365541</v>
      </c>
      <c r="I6" s="103">
        <v>755125774</v>
      </c>
      <c r="J6" s="103">
        <v>4528024226</v>
      </c>
      <c r="K6" s="103">
        <v>404365541</v>
      </c>
      <c r="L6" s="103">
        <v>755125774</v>
      </c>
      <c r="M6" s="104">
        <v>0</v>
      </c>
      <c r="N6" s="104">
        <v>14.2931</v>
      </c>
      <c r="O6" s="103">
        <v>404365541</v>
      </c>
      <c r="P6" s="103">
        <v>755125774</v>
      </c>
      <c r="Q6" s="104">
        <v>0</v>
      </c>
      <c r="R6" s="104">
        <v>14.2931</v>
      </c>
      <c r="S6" s="103">
        <v>404365541</v>
      </c>
      <c r="T6" s="103">
        <v>755125774</v>
      </c>
      <c r="U6" s="104">
        <v>0</v>
      </c>
      <c r="V6" s="64"/>
      <c r="W6" s="65"/>
      <c r="X6" s="43"/>
      <c r="Y6" s="37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6"/>
      <c r="AL6" s="56"/>
      <c r="AM6" s="55"/>
      <c r="AN6" s="55"/>
      <c r="AO6" s="56"/>
      <c r="AP6" s="56"/>
      <c r="AQ6" s="55"/>
      <c r="AR6" s="55"/>
      <c r="AS6" s="56"/>
    </row>
    <row r="7" spans="1:45" ht="15">
      <c r="A7" s="37" t="s">
        <v>190</v>
      </c>
      <c r="B7" s="103">
        <v>284974000</v>
      </c>
      <c r="C7" s="103">
        <v>0</v>
      </c>
      <c r="D7" s="103">
        <v>0</v>
      </c>
      <c r="E7" s="103">
        <v>284974000</v>
      </c>
      <c r="F7" s="103">
        <v>0</v>
      </c>
      <c r="G7" s="103">
        <v>284974000</v>
      </c>
      <c r="H7" s="103">
        <v>9258019</v>
      </c>
      <c r="I7" s="103">
        <v>9258019</v>
      </c>
      <c r="J7" s="103">
        <v>275715981</v>
      </c>
      <c r="K7" s="103">
        <v>9258019</v>
      </c>
      <c r="L7" s="103">
        <v>9258019</v>
      </c>
      <c r="M7" s="104">
        <v>0</v>
      </c>
      <c r="N7" s="104">
        <v>3.2487</v>
      </c>
      <c r="O7" s="103">
        <v>9258019</v>
      </c>
      <c r="P7" s="103">
        <v>9258019</v>
      </c>
      <c r="Q7" s="104">
        <v>0</v>
      </c>
      <c r="R7" s="104">
        <v>3.2487</v>
      </c>
      <c r="S7" s="103">
        <v>9258019</v>
      </c>
      <c r="T7" s="103">
        <v>9258019</v>
      </c>
      <c r="U7" s="104">
        <v>0</v>
      </c>
      <c r="V7" s="64"/>
      <c r="W7" s="65"/>
      <c r="X7" s="43"/>
      <c r="Y7" s="37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6"/>
      <c r="AL7" s="56"/>
      <c r="AM7" s="55"/>
      <c r="AN7" s="55"/>
      <c r="AO7" s="56"/>
      <c r="AP7" s="56"/>
      <c r="AQ7" s="55"/>
      <c r="AR7" s="55"/>
      <c r="AS7" s="56"/>
    </row>
    <row r="8" spans="1:45" ht="15">
      <c r="A8" s="37" t="s">
        <v>188</v>
      </c>
      <c r="B8" s="103">
        <v>284974000</v>
      </c>
      <c r="C8" s="103">
        <v>0</v>
      </c>
      <c r="D8" s="103">
        <v>0</v>
      </c>
      <c r="E8" s="103">
        <v>284974000</v>
      </c>
      <c r="F8" s="103">
        <v>0</v>
      </c>
      <c r="G8" s="103">
        <v>284974000</v>
      </c>
      <c r="H8" s="103">
        <v>9258019</v>
      </c>
      <c r="I8" s="103">
        <v>9258019</v>
      </c>
      <c r="J8" s="103">
        <v>275715981</v>
      </c>
      <c r="K8" s="103">
        <v>9258019</v>
      </c>
      <c r="L8" s="103">
        <v>9258019</v>
      </c>
      <c r="M8" s="104">
        <v>0</v>
      </c>
      <c r="N8" s="104">
        <v>3.2487</v>
      </c>
      <c r="O8" s="103">
        <v>9258019</v>
      </c>
      <c r="P8" s="103">
        <v>9258019</v>
      </c>
      <c r="Q8" s="104">
        <v>0</v>
      </c>
      <c r="R8" s="104">
        <v>3.2487</v>
      </c>
      <c r="S8" s="103">
        <v>9258019</v>
      </c>
      <c r="T8" s="103">
        <v>9258019</v>
      </c>
      <c r="U8" s="104">
        <v>0</v>
      </c>
      <c r="V8" s="64"/>
      <c r="W8" s="65"/>
      <c r="X8" s="43"/>
      <c r="Y8" s="37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6"/>
      <c r="AL8" s="56"/>
      <c r="AM8" s="55"/>
      <c r="AN8" s="55"/>
      <c r="AO8" s="56"/>
      <c r="AP8" s="56"/>
      <c r="AQ8" s="55"/>
      <c r="AR8" s="55"/>
      <c r="AS8" s="56"/>
    </row>
    <row r="9" spans="1:45" ht="15">
      <c r="A9" s="37" t="s">
        <v>191</v>
      </c>
      <c r="B9" s="103">
        <v>548743000</v>
      </c>
      <c r="C9" s="103">
        <v>0</v>
      </c>
      <c r="D9" s="103">
        <v>0</v>
      </c>
      <c r="E9" s="103">
        <v>548743000</v>
      </c>
      <c r="F9" s="103">
        <v>0</v>
      </c>
      <c r="G9" s="103">
        <v>548743000</v>
      </c>
      <c r="H9" s="103">
        <v>45468572</v>
      </c>
      <c r="I9" s="103">
        <v>89189726</v>
      </c>
      <c r="J9" s="103">
        <v>459553274</v>
      </c>
      <c r="K9" s="103">
        <v>45468572</v>
      </c>
      <c r="L9" s="103">
        <v>89189726</v>
      </c>
      <c r="M9" s="104">
        <v>0</v>
      </c>
      <c r="N9" s="104">
        <v>16.2535</v>
      </c>
      <c r="O9" s="103">
        <v>45468572</v>
      </c>
      <c r="P9" s="103">
        <v>89189726</v>
      </c>
      <c r="Q9" s="104">
        <v>0</v>
      </c>
      <c r="R9" s="104">
        <v>16.2535</v>
      </c>
      <c r="S9" s="103">
        <v>45468572</v>
      </c>
      <c r="T9" s="103">
        <v>89189726</v>
      </c>
      <c r="U9" s="104">
        <v>0</v>
      </c>
      <c r="V9" s="64"/>
      <c r="W9" s="65"/>
      <c r="X9" s="43"/>
      <c r="Y9" s="37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5"/>
      <c r="AN9" s="55"/>
      <c r="AO9" s="56"/>
      <c r="AP9" s="56"/>
      <c r="AQ9" s="55"/>
      <c r="AR9" s="55"/>
      <c r="AS9" s="56"/>
    </row>
    <row r="10" spans="1:45" ht="15">
      <c r="A10" s="37" t="s">
        <v>188</v>
      </c>
      <c r="B10" s="103">
        <v>548743000</v>
      </c>
      <c r="C10" s="103">
        <v>0</v>
      </c>
      <c r="D10" s="103">
        <v>0</v>
      </c>
      <c r="E10" s="103">
        <v>548743000</v>
      </c>
      <c r="F10" s="103">
        <v>0</v>
      </c>
      <c r="G10" s="103">
        <v>548743000</v>
      </c>
      <c r="H10" s="103">
        <v>45468572</v>
      </c>
      <c r="I10" s="103">
        <v>89189726</v>
      </c>
      <c r="J10" s="103">
        <v>459553274</v>
      </c>
      <c r="K10" s="103">
        <v>45468572</v>
      </c>
      <c r="L10" s="103">
        <v>89189726</v>
      </c>
      <c r="M10" s="104">
        <v>0</v>
      </c>
      <c r="N10" s="104">
        <v>16.2535</v>
      </c>
      <c r="O10" s="103">
        <v>45468572</v>
      </c>
      <c r="P10" s="103">
        <v>89189726</v>
      </c>
      <c r="Q10" s="104">
        <v>0</v>
      </c>
      <c r="R10" s="104">
        <v>16.2535</v>
      </c>
      <c r="S10" s="103">
        <v>45468572</v>
      </c>
      <c r="T10" s="103">
        <v>89189726</v>
      </c>
      <c r="U10" s="104">
        <v>0</v>
      </c>
      <c r="V10" s="64"/>
      <c r="W10" s="65"/>
      <c r="X10" s="43"/>
      <c r="Y10" s="37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  <c r="AM10" s="55"/>
      <c r="AN10" s="55"/>
      <c r="AO10" s="56"/>
      <c r="AP10" s="56"/>
      <c r="AQ10" s="55"/>
      <c r="AR10" s="55"/>
      <c r="AS10" s="56"/>
    </row>
    <row r="11" spans="1:45" ht="15">
      <c r="A11" s="37" t="s">
        <v>192</v>
      </c>
      <c r="B11" s="103">
        <v>3736000</v>
      </c>
      <c r="C11" s="103">
        <v>0</v>
      </c>
      <c r="D11" s="103">
        <v>0</v>
      </c>
      <c r="E11" s="103">
        <v>3736000</v>
      </c>
      <c r="F11" s="103">
        <v>0</v>
      </c>
      <c r="G11" s="103">
        <v>3736000</v>
      </c>
      <c r="H11" s="103">
        <v>218247</v>
      </c>
      <c r="I11" s="103">
        <v>487418</v>
      </c>
      <c r="J11" s="103">
        <v>3248582</v>
      </c>
      <c r="K11" s="103">
        <v>218247</v>
      </c>
      <c r="L11" s="103">
        <v>487418</v>
      </c>
      <c r="M11" s="104">
        <v>0</v>
      </c>
      <c r="N11" s="104">
        <v>13.0465</v>
      </c>
      <c r="O11" s="103">
        <v>218247</v>
      </c>
      <c r="P11" s="103">
        <v>487418</v>
      </c>
      <c r="Q11" s="104">
        <v>0</v>
      </c>
      <c r="R11" s="104">
        <v>13.0465</v>
      </c>
      <c r="S11" s="103">
        <v>218247</v>
      </c>
      <c r="T11" s="103">
        <v>487418</v>
      </c>
      <c r="U11" s="104">
        <v>0</v>
      </c>
      <c r="V11" s="64"/>
      <c r="W11" s="64"/>
      <c r="X11" s="43"/>
      <c r="Y11" s="3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6"/>
      <c r="AL11" s="56"/>
      <c r="AM11" s="55"/>
      <c r="AN11" s="55"/>
      <c r="AO11" s="56"/>
      <c r="AP11" s="56"/>
      <c r="AQ11" s="55"/>
      <c r="AR11" s="55"/>
      <c r="AS11" s="56"/>
    </row>
    <row r="12" spans="1:45" ht="15">
      <c r="A12" s="37" t="s">
        <v>188</v>
      </c>
      <c r="B12" s="103">
        <v>3736000</v>
      </c>
      <c r="C12" s="103">
        <v>0</v>
      </c>
      <c r="D12" s="103">
        <v>0</v>
      </c>
      <c r="E12" s="103">
        <v>3736000</v>
      </c>
      <c r="F12" s="103">
        <v>0</v>
      </c>
      <c r="G12" s="103">
        <v>3736000</v>
      </c>
      <c r="H12" s="103">
        <v>218247</v>
      </c>
      <c r="I12" s="103">
        <v>487418</v>
      </c>
      <c r="J12" s="103">
        <v>3248582</v>
      </c>
      <c r="K12" s="103">
        <v>218247</v>
      </c>
      <c r="L12" s="103">
        <v>487418</v>
      </c>
      <c r="M12" s="104">
        <v>0</v>
      </c>
      <c r="N12" s="104">
        <v>13.0465</v>
      </c>
      <c r="O12" s="103">
        <v>218247</v>
      </c>
      <c r="P12" s="103">
        <v>487418</v>
      </c>
      <c r="Q12" s="104">
        <v>0</v>
      </c>
      <c r="R12" s="104">
        <v>13.0465</v>
      </c>
      <c r="S12" s="103">
        <v>218247</v>
      </c>
      <c r="T12" s="103">
        <v>487418</v>
      </c>
      <c r="U12" s="104">
        <v>0</v>
      </c>
      <c r="V12" s="64"/>
      <c r="W12" s="64"/>
      <c r="X12" s="43"/>
      <c r="Y12" s="3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56"/>
      <c r="AM12" s="55"/>
      <c r="AN12" s="55"/>
      <c r="AO12" s="56"/>
      <c r="AP12" s="56"/>
      <c r="AQ12" s="55"/>
      <c r="AR12" s="55"/>
      <c r="AS12" s="56"/>
    </row>
    <row r="13" spans="1:45" ht="15">
      <c r="A13" s="37" t="s">
        <v>193</v>
      </c>
      <c r="B13" s="103">
        <v>6016000</v>
      </c>
      <c r="C13" s="103">
        <v>0</v>
      </c>
      <c r="D13" s="103">
        <v>0</v>
      </c>
      <c r="E13" s="103">
        <v>6016000</v>
      </c>
      <c r="F13" s="103">
        <v>0</v>
      </c>
      <c r="G13" s="103">
        <v>6016000</v>
      </c>
      <c r="H13" s="103">
        <v>421818</v>
      </c>
      <c r="I13" s="103">
        <v>810828</v>
      </c>
      <c r="J13" s="103">
        <v>5205172</v>
      </c>
      <c r="K13" s="103">
        <v>421818</v>
      </c>
      <c r="L13" s="103">
        <v>810828</v>
      </c>
      <c r="M13" s="104">
        <v>0</v>
      </c>
      <c r="N13" s="104">
        <v>13.4779</v>
      </c>
      <c r="O13" s="103">
        <v>421818</v>
      </c>
      <c r="P13" s="103">
        <v>810828</v>
      </c>
      <c r="Q13" s="104">
        <v>0</v>
      </c>
      <c r="R13" s="104">
        <v>13.4779</v>
      </c>
      <c r="S13" s="103">
        <v>421818</v>
      </c>
      <c r="T13" s="103">
        <v>810828</v>
      </c>
      <c r="U13" s="104">
        <v>0</v>
      </c>
      <c r="V13" s="64"/>
      <c r="W13" s="65"/>
      <c r="X13" s="43"/>
      <c r="Y13" s="37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6"/>
      <c r="AM13" s="55"/>
      <c r="AN13" s="55"/>
      <c r="AO13" s="56"/>
      <c r="AP13" s="56"/>
      <c r="AQ13" s="55"/>
      <c r="AR13" s="55"/>
      <c r="AS13" s="56"/>
    </row>
    <row r="14" spans="1:45" ht="15">
      <c r="A14" s="37" t="s">
        <v>188</v>
      </c>
      <c r="B14" s="103">
        <v>6016000</v>
      </c>
      <c r="C14" s="103">
        <v>0</v>
      </c>
      <c r="D14" s="103">
        <v>0</v>
      </c>
      <c r="E14" s="103">
        <v>6016000</v>
      </c>
      <c r="F14" s="103">
        <v>0</v>
      </c>
      <c r="G14" s="103">
        <v>6016000</v>
      </c>
      <c r="H14" s="103">
        <v>421818</v>
      </c>
      <c r="I14" s="103">
        <v>810828</v>
      </c>
      <c r="J14" s="103">
        <v>5205172</v>
      </c>
      <c r="K14" s="103">
        <v>421818</v>
      </c>
      <c r="L14" s="103">
        <v>810828</v>
      </c>
      <c r="M14" s="104">
        <v>0</v>
      </c>
      <c r="N14" s="104">
        <v>13.4779</v>
      </c>
      <c r="O14" s="103">
        <v>421818</v>
      </c>
      <c r="P14" s="103">
        <v>810828</v>
      </c>
      <c r="Q14" s="104">
        <v>0</v>
      </c>
      <c r="R14" s="104">
        <v>13.4779</v>
      </c>
      <c r="S14" s="103">
        <v>421818</v>
      </c>
      <c r="T14" s="103">
        <v>810828</v>
      </c>
      <c r="U14" s="104">
        <v>0</v>
      </c>
      <c r="V14" s="64"/>
      <c r="W14" s="65"/>
      <c r="X14" s="43"/>
      <c r="Y14" s="3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55"/>
      <c r="AN14" s="55"/>
      <c r="AO14" s="56"/>
      <c r="AP14" s="56"/>
      <c r="AQ14" s="55"/>
      <c r="AR14" s="55"/>
      <c r="AS14" s="56"/>
    </row>
    <row r="15" spans="1:45" ht="15">
      <c r="A15" s="37" t="s">
        <v>194</v>
      </c>
      <c r="B15" s="103">
        <v>176364000</v>
      </c>
      <c r="C15" s="103">
        <v>0</v>
      </c>
      <c r="D15" s="103">
        <v>0</v>
      </c>
      <c r="E15" s="103">
        <v>176364000</v>
      </c>
      <c r="F15" s="103">
        <v>0</v>
      </c>
      <c r="G15" s="103">
        <v>176364000</v>
      </c>
      <c r="H15" s="103">
        <v>4678891</v>
      </c>
      <c r="I15" s="103">
        <v>37613759</v>
      </c>
      <c r="J15" s="103">
        <v>138750241</v>
      </c>
      <c r="K15" s="103">
        <v>4678891</v>
      </c>
      <c r="L15" s="103">
        <v>37613759</v>
      </c>
      <c r="M15" s="104">
        <v>0</v>
      </c>
      <c r="N15" s="104">
        <v>21.3273</v>
      </c>
      <c r="O15" s="103">
        <v>4678891</v>
      </c>
      <c r="P15" s="103">
        <v>37613759</v>
      </c>
      <c r="Q15" s="104">
        <v>0</v>
      </c>
      <c r="R15" s="104">
        <v>21.3273</v>
      </c>
      <c r="S15" s="103">
        <v>4678891</v>
      </c>
      <c r="T15" s="103">
        <v>37613759</v>
      </c>
      <c r="U15" s="104">
        <v>0</v>
      </c>
      <c r="V15" s="64"/>
      <c r="W15" s="65"/>
      <c r="X15" s="43"/>
      <c r="Y15" s="37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56"/>
      <c r="AM15" s="55"/>
      <c r="AN15" s="55"/>
      <c r="AO15" s="56"/>
      <c r="AP15" s="56"/>
      <c r="AQ15" s="55"/>
      <c r="AR15" s="55"/>
      <c r="AS15" s="56"/>
    </row>
    <row r="16" spans="1:45" ht="15">
      <c r="A16" s="37" t="s">
        <v>188</v>
      </c>
      <c r="B16" s="103">
        <v>176364000</v>
      </c>
      <c r="C16" s="103">
        <v>0</v>
      </c>
      <c r="D16" s="103">
        <v>0</v>
      </c>
      <c r="E16" s="103">
        <v>176364000</v>
      </c>
      <c r="F16" s="103">
        <v>0</v>
      </c>
      <c r="G16" s="103">
        <v>176364000</v>
      </c>
      <c r="H16" s="103">
        <v>4678891</v>
      </c>
      <c r="I16" s="103">
        <v>37613759</v>
      </c>
      <c r="J16" s="103">
        <v>138750241</v>
      </c>
      <c r="K16" s="103">
        <v>4678891</v>
      </c>
      <c r="L16" s="103">
        <v>37613759</v>
      </c>
      <c r="M16" s="104">
        <v>0</v>
      </c>
      <c r="N16" s="104">
        <v>21.3273</v>
      </c>
      <c r="O16" s="103">
        <v>4678891</v>
      </c>
      <c r="P16" s="103">
        <v>37613759</v>
      </c>
      <c r="Q16" s="104">
        <v>0</v>
      </c>
      <c r="R16" s="104">
        <v>21.3273</v>
      </c>
      <c r="S16" s="103">
        <v>4678891</v>
      </c>
      <c r="T16" s="103">
        <v>37613759</v>
      </c>
      <c r="U16" s="104">
        <v>0</v>
      </c>
      <c r="V16" s="64"/>
      <c r="W16" s="65"/>
      <c r="X16" s="43"/>
      <c r="Y16" s="37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  <c r="AL16" s="56"/>
      <c r="AM16" s="55"/>
      <c r="AN16" s="55"/>
      <c r="AO16" s="56"/>
      <c r="AP16" s="56"/>
      <c r="AQ16" s="55"/>
      <c r="AR16" s="55"/>
      <c r="AS16" s="56"/>
    </row>
    <row r="17" spans="1:45" ht="15">
      <c r="A17" s="37" t="s">
        <v>195</v>
      </c>
      <c r="B17" s="103">
        <v>760462000</v>
      </c>
      <c r="C17" s="103">
        <v>0</v>
      </c>
      <c r="D17" s="103">
        <v>0</v>
      </c>
      <c r="E17" s="103">
        <v>760462000</v>
      </c>
      <c r="F17" s="103">
        <v>0</v>
      </c>
      <c r="G17" s="103">
        <v>760462000</v>
      </c>
      <c r="H17" s="103">
        <v>0</v>
      </c>
      <c r="I17" s="103">
        <v>0</v>
      </c>
      <c r="J17" s="103">
        <v>760462000</v>
      </c>
      <c r="K17" s="103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3">
        <v>0</v>
      </c>
      <c r="T17" s="103">
        <v>0</v>
      </c>
      <c r="U17" s="104">
        <v>0</v>
      </c>
      <c r="V17" s="64"/>
      <c r="W17" s="65"/>
      <c r="X17" s="43"/>
      <c r="Y17" s="37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56"/>
      <c r="AM17" s="55"/>
      <c r="AN17" s="55"/>
      <c r="AO17" s="56"/>
      <c r="AP17" s="56"/>
      <c r="AQ17" s="55"/>
      <c r="AR17" s="55"/>
      <c r="AS17" s="56"/>
    </row>
    <row r="18" spans="1:45" ht="15">
      <c r="A18" s="37" t="s">
        <v>188</v>
      </c>
      <c r="B18" s="103">
        <v>760462000</v>
      </c>
      <c r="C18" s="103">
        <v>0</v>
      </c>
      <c r="D18" s="103">
        <v>0</v>
      </c>
      <c r="E18" s="103">
        <v>760462000</v>
      </c>
      <c r="F18" s="103">
        <v>0</v>
      </c>
      <c r="G18" s="103">
        <v>760462000</v>
      </c>
      <c r="H18" s="103">
        <v>0</v>
      </c>
      <c r="I18" s="103">
        <v>0</v>
      </c>
      <c r="J18" s="103">
        <v>760462000</v>
      </c>
      <c r="K18" s="103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3">
        <v>0</v>
      </c>
      <c r="T18" s="103">
        <v>0</v>
      </c>
      <c r="U18" s="104">
        <v>0</v>
      </c>
      <c r="V18" s="64"/>
      <c r="W18" s="65"/>
      <c r="X18" s="43"/>
      <c r="Y18" s="3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56"/>
      <c r="AM18" s="55"/>
      <c r="AN18" s="55"/>
      <c r="AO18" s="56"/>
      <c r="AP18" s="56"/>
      <c r="AQ18" s="55"/>
      <c r="AR18" s="55"/>
      <c r="AS18" s="56"/>
    </row>
    <row r="19" spans="1:45" ht="15">
      <c r="A19" s="37" t="s">
        <v>196</v>
      </c>
      <c r="B19" s="103">
        <v>365014000</v>
      </c>
      <c r="C19" s="103">
        <v>0</v>
      </c>
      <c r="D19" s="103">
        <v>0</v>
      </c>
      <c r="E19" s="103">
        <v>365014000</v>
      </c>
      <c r="F19" s="103">
        <v>0</v>
      </c>
      <c r="G19" s="103">
        <v>365014000</v>
      </c>
      <c r="H19" s="103">
        <v>7339272</v>
      </c>
      <c r="I19" s="103">
        <v>12121009</v>
      </c>
      <c r="J19" s="103">
        <v>352892991</v>
      </c>
      <c r="K19" s="103">
        <v>7339272</v>
      </c>
      <c r="L19" s="103">
        <v>12121009</v>
      </c>
      <c r="M19" s="104">
        <v>0</v>
      </c>
      <c r="N19" s="104">
        <v>3.3207</v>
      </c>
      <c r="O19" s="103">
        <v>7339272</v>
      </c>
      <c r="P19" s="103">
        <v>12121009</v>
      </c>
      <c r="Q19" s="104">
        <v>0</v>
      </c>
      <c r="R19" s="104">
        <v>3.3207</v>
      </c>
      <c r="S19" s="103">
        <v>7339272</v>
      </c>
      <c r="T19" s="103">
        <v>12121009</v>
      </c>
      <c r="U19" s="104">
        <v>0</v>
      </c>
      <c r="V19" s="64"/>
      <c r="W19" s="65"/>
      <c r="X19" s="43"/>
      <c r="Y19" s="3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5"/>
      <c r="AN19" s="55"/>
      <c r="AO19" s="56"/>
      <c r="AP19" s="56"/>
      <c r="AQ19" s="55"/>
      <c r="AR19" s="55"/>
      <c r="AS19" s="56"/>
    </row>
    <row r="20" spans="1:45" ht="15">
      <c r="A20" s="37" t="s">
        <v>188</v>
      </c>
      <c r="B20" s="103">
        <v>365014000</v>
      </c>
      <c r="C20" s="103">
        <v>0</v>
      </c>
      <c r="D20" s="103">
        <v>0</v>
      </c>
      <c r="E20" s="103">
        <v>365014000</v>
      </c>
      <c r="F20" s="103">
        <v>0</v>
      </c>
      <c r="G20" s="103">
        <v>365014000</v>
      </c>
      <c r="H20" s="103">
        <v>7339272</v>
      </c>
      <c r="I20" s="103">
        <v>12121009</v>
      </c>
      <c r="J20" s="103">
        <v>352892991</v>
      </c>
      <c r="K20" s="103">
        <v>7339272</v>
      </c>
      <c r="L20" s="103">
        <v>12121009</v>
      </c>
      <c r="M20" s="104">
        <v>0</v>
      </c>
      <c r="N20" s="104">
        <v>3.3207</v>
      </c>
      <c r="O20" s="103">
        <v>7339272</v>
      </c>
      <c r="P20" s="103">
        <v>12121009</v>
      </c>
      <c r="Q20" s="104">
        <v>0</v>
      </c>
      <c r="R20" s="104">
        <v>3.3207</v>
      </c>
      <c r="S20" s="103">
        <v>7339272</v>
      </c>
      <c r="T20" s="103">
        <v>12121009</v>
      </c>
      <c r="U20" s="104">
        <v>0</v>
      </c>
      <c r="V20" s="64"/>
      <c r="W20" s="65"/>
      <c r="X20" s="43"/>
      <c r="Y20" s="3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  <c r="AL20" s="56"/>
      <c r="AM20" s="55"/>
      <c r="AN20" s="55"/>
      <c r="AO20" s="56"/>
      <c r="AP20" s="56"/>
      <c r="AQ20" s="55"/>
      <c r="AR20" s="55"/>
      <c r="AS20" s="56"/>
    </row>
    <row r="21" spans="1:45" ht="15">
      <c r="A21" s="37" t="s">
        <v>197</v>
      </c>
      <c r="B21" s="103">
        <v>1695522000</v>
      </c>
      <c r="C21" s="103">
        <v>0</v>
      </c>
      <c r="D21" s="103">
        <v>0</v>
      </c>
      <c r="E21" s="103">
        <v>1695522000</v>
      </c>
      <c r="F21" s="103">
        <v>0</v>
      </c>
      <c r="G21" s="103">
        <v>1695522000</v>
      </c>
      <c r="H21" s="103">
        <v>120865980</v>
      </c>
      <c r="I21" s="103">
        <v>233092693</v>
      </c>
      <c r="J21" s="103">
        <v>1462429307</v>
      </c>
      <c r="K21" s="103">
        <v>120865980</v>
      </c>
      <c r="L21" s="103">
        <v>233092693</v>
      </c>
      <c r="M21" s="104">
        <v>0</v>
      </c>
      <c r="N21" s="104">
        <v>13.7475</v>
      </c>
      <c r="O21" s="103">
        <v>120865980</v>
      </c>
      <c r="P21" s="103">
        <v>233092693</v>
      </c>
      <c r="Q21" s="104">
        <v>0</v>
      </c>
      <c r="R21" s="104">
        <v>13.7475</v>
      </c>
      <c r="S21" s="103">
        <v>120865980</v>
      </c>
      <c r="T21" s="103">
        <v>233092693</v>
      </c>
      <c r="U21" s="104">
        <v>0</v>
      </c>
      <c r="V21" s="64"/>
      <c r="W21" s="65"/>
      <c r="X21" s="43"/>
      <c r="Y21" s="3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5"/>
      <c r="AN21" s="55"/>
      <c r="AO21" s="56"/>
      <c r="AP21" s="56"/>
      <c r="AQ21" s="55"/>
      <c r="AR21" s="55"/>
      <c r="AS21" s="56"/>
    </row>
    <row r="22" spans="1:45" ht="15">
      <c r="A22" s="37" t="s">
        <v>188</v>
      </c>
      <c r="B22" s="103">
        <v>1695522000</v>
      </c>
      <c r="C22" s="103">
        <v>0</v>
      </c>
      <c r="D22" s="103">
        <v>0</v>
      </c>
      <c r="E22" s="103">
        <v>1695522000</v>
      </c>
      <c r="F22" s="103">
        <v>0</v>
      </c>
      <c r="G22" s="103">
        <v>1695522000</v>
      </c>
      <c r="H22" s="103">
        <v>120865980</v>
      </c>
      <c r="I22" s="103">
        <v>233092693</v>
      </c>
      <c r="J22" s="103">
        <v>1462429307</v>
      </c>
      <c r="K22" s="103">
        <v>120865980</v>
      </c>
      <c r="L22" s="103">
        <v>233092693</v>
      </c>
      <c r="M22" s="104">
        <v>0</v>
      </c>
      <c r="N22" s="104">
        <v>13.7475</v>
      </c>
      <c r="O22" s="103">
        <v>120865980</v>
      </c>
      <c r="P22" s="103">
        <v>233092693</v>
      </c>
      <c r="Q22" s="104">
        <v>0</v>
      </c>
      <c r="R22" s="104">
        <v>13.7475</v>
      </c>
      <c r="S22" s="103">
        <v>120865980</v>
      </c>
      <c r="T22" s="103">
        <v>233092693</v>
      </c>
      <c r="U22" s="104">
        <v>0</v>
      </c>
      <c r="V22" s="64"/>
      <c r="W22" s="65"/>
      <c r="X22" s="43"/>
      <c r="Y22" s="3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  <c r="AM22" s="55"/>
      <c r="AN22" s="55"/>
      <c r="AO22" s="56"/>
      <c r="AP22" s="56"/>
      <c r="AQ22" s="55"/>
      <c r="AR22" s="55"/>
      <c r="AS22" s="56"/>
    </row>
    <row r="23" spans="1:45" ht="15">
      <c r="A23" s="37" t="s">
        <v>198</v>
      </c>
      <c r="B23" s="103">
        <v>865922000</v>
      </c>
      <c r="C23" s="103">
        <v>0</v>
      </c>
      <c r="D23" s="103">
        <v>0</v>
      </c>
      <c r="E23" s="103">
        <v>865922000</v>
      </c>
      <c r="F23" s="103">
        <v>0</v>
      </c>
      <c r="G23" s="103">
        <v>865922000</v>
      </c>
      <c r="H23" s="103">
        <v>0</v>
      </c>
      <c r="I23" s="103">
        <v>0</v>
      </c>
      <c r="J23" s="103">
        <v>865922000</v>
      </c>
      <c r="K23" s="103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3">
        <v>0</v>
      </c>
      <c r="T23" s="103">
        <v>0</v>
      </c>
      <c r="U23" s="104">
        <v>0</v>
      </c>
      <c r="V23" s="64"/>
      <c r="W23" s="65"/>
      <c r="X23" s="43"/>
      <c r="Y23" s="37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/>
      <c r="AM23" s="55"/>
      <c r="AN23" s="55"/>
      <c r="AO23" s="56"/>
      <c r="AP23" s="56"/>
      <c r="AQ23" s="55"/>
      <c r="AR23" s="55"/>
      <c r="AS23" s="56"/>
    </row>
    <row r="24" spans="1:45" ht="15">
      <c r="A24" s="37" t="s">
        <v>188</v>
      </c>
      <c r="B24" s="103">
        <v>865922000</v>
      </c>
      <c r="C24" s="103">
        <v>0</v>
      </c>
      <c r="D24" s="103">
        <v>0</v>
      </c>
      <c r="E24" s="103">
        <v>865922000</v>
      </c>
      <c r="F24" s="103">
        <v>0</v>
      </c>
      <c r="G24" s="103">
        <v>865922000</v>
      </c>
      <c r="H24" s="103">
        <v>0</v>
      </c>
      <c r="I24" s="103">
        <v>0</v>
      </c>
      <c r="J24" s="103">
        <v>865922000</v>
      </c>
      <c r="K24" s="103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3">
        <v>0</v>
      </c>
      <c r="T24" s="103">
        <v>0</v>
      </c>
      <c r="U24" s="104">
        <v>0</v>
      </c>
      <c r="V24" s="64"/>
      <c r="W24" s="65"/>
      <c r="X24" s="43"/>
      <c r="Y24" s="3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55"/>
      <c r="AN24" s="55"/>
      <c r="AO24" s="56"/>
      <c r="AP24" s="56"/>
      <c r="AQ24" s="55"/>
      <c r="AR24" s="55"/>
      <c r="AS24" s="56"/>
    </row>
    <row r="25" spans="1:45" ht="15">
      <c r="A25" s="37" t="s">
        <v>199</v>
      </c>
      <c r="B25" s="103">
        <v>173874000</v>
      </c>
      <c r="C25" s="103">
        <v>0</v>
      </c>
      <c r="D25" s="103">
        <v>0</v>
      </c>
      <c r="E25" s="103">
        <v>173874000</v>
      </c>
      <c r="F25" s="103">
        <v>0</v>
      </c>
      <c r="G25" s="103">
        <v>173874000</v>
      </c>
      <c r="H25" s="103">
        <v>12070842</v>
      </c>
      <c r="I25" s="103">
        <v>22457182</v>
      </c>
      <c r="J25" s="103">
        <v>151416818</v>
      </c>
      <c r="K25" s="103">
        <v>12070842</v>
      </c>
      <c r="L25" s="103">
        <v>22457182</v>
      </c>
      <c r="M25" s="104">
        <v>0</v>
      </c>
      <c r="N25" s="104">
        <v>12.9158</v>
      </c>
      <c r="O25" s="103">
        <v>12070842</v>
      </c>
      <c r="P25" s="103">
        <v>22457182</v>
      </c>
      <c r="Q25" s="104">
        <v>0</v>
      </c>
      <c r="R25" s="104">
        <v>12.9158</v>
      </c>
      <c r="S25" s="103">
        <v>12070842</v>
      </c>
      <c r="T25" s="103">
        <v>22457182</v>
      </c>
      <c r="U25" s="104">
        <v>0</v>
      </c>
      <c r="V25" s="64"/>
      <c r="W25" s="65"/>
      <c r="X25" s="43"/>
      <c r="Y25" s="37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55"/>
      <c r="AN25" s="55"/>
      <c r="AO25" s="56"/>
      <c r="AP25" s="56"/>
      <c r="AQ25" s="55"/>
      <c r="AR25" s="55"/>
      <c r="AS25" s="56"/>
    </row>
    <row r="26" spans="1:45" ht="15">
      <c r="A26" s="37" t="s">
        <v>188</v>
      </c>
      <c r="B26" s="103">
        <v>173874000</v>
      </c>
      <c r="C26" s="103">
        <v>0</v>
      </c>
      <c r="D26" s="103">
        <v>0</v>
      </c>
      <c r="E26" s="103">
        <v>173874000</v>
      </c>
      <c r="F26" s="103">
        <v>0</v>
      </c>
      <c r="G26" s="103">
        <v>173874000</v>
      </c>
      <c r="H26" s="103">
        <v>12070842</v>
      </c>
      <c r="I26" s="103">
        <v>22457182</v>
      </c>
      <c r="J26" s="103">
        <v>151416818</v>
      </c>
      <c r="K26" s="103">
        <v>12070842</v>
      </c>
      <c r="L26" s="103">
        <v>22457182</v>
      </c>
      <c r="M26" s="104">
        <v>0</v>
      </c>
      <c r="N26" s="104">
        <v>12.9158</v>
      </c>
      <c r="O26" s="103">
        <v>12070842</v>
      </c>
      <c r="P26" s="103">
        <v>22457182</v>
      </c>
      <c r="Q26" s="104">
        <v>0</v>
      </c>
      <c r="R26" s="104">
        <v>12.9158</v>
      </c>
      <c r="S26" s="103">
        <v>12070842</v>
      </c>
      <c r="T26" s="103">
        <v>22457182</v>
      </c>
      <c r="U26" s="104">
        <v>0</v>
      </c>
      <c r="V26" s="64"/>
      <c r="W26" s="65"/>
      <c r="X26" s="43"/>
      <c r="Y26" s="37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55"/>
      <c r="AN26" s="55"/>
      <c r="AO26" s="56"/>
      <c r="AP26" s="56"/>
      <c r="AQ26" s="55"/>
      <c r="AR26" s="55"/>
      <c r="AS26" s="56"/>
    </row>
    <row r="27" spans="1:45" ht="15">
      <c r="A27" s="131" t="s">
        <v>200</v>
      </c>
      <c r="B27" s="132">
        <v>594831000</v>
      </c>
      <c r="C27" s="103">
        <v>0</v>
      </c>
      <c r="D27" s="103">
        <v>0</v>
      </c>
      <c r="E27" s="103">
        <v>594831000</v>
      </c>
      <c r="F27" s="103">
        <v>0</v>
      </c>
      <c r="G27" s="103">
        <v>594831000</v>
      </c>
      <c r="H27" s="103">
        <v>45654675</v>
      </c>
      <c r="I27" s="103">
        <v>93379500</v>
      </c>
      <c r="J27" s="103">
        <v>501451500</v>
      </c>
      <c r="K27" s="103">
        <v>45654675</v>
      </c>
      <c r="L27" s="103">
        <v>93379500</v>
      </c>
      <c r="M27" s="104">
        <v>0</v>
      </c>
      <c r="N27" s="104">
        <v>15.6985</v>
      </c>
      <c r="O27" s="103">
        <v>45654675</v>
      </c>
      <c r="P27" s="103">
        <v>93379500</v>
      </c>
      <c r="Q27" s="104">
        <v>0</v>
      </c>
      <c r="R27" s="104">
        <v>15.6985</v>
      </c>
      <c r="S27" s="103">
        <v>45654675</v>
      </c>
      <c r="T27" s="103">
        <v>93379500</v>
      </c>
      <c r="U27" s="104">
        <v>0</v>
      </c>
      <c r="V27" s="64"/>
      <c r="W27" s="65"/>
      <c r="X27" s="43"/>
      <c r="Y27" s="37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6"/>
      <c r="AM27" s="55"/>
      <c r="AN27" s="55"/>
      <c r="AO27" s="56"/>
      <c r="AP27" s="56"/>
      <c r="AQ27" s="55"/>
      <c r="AR27" s="55"/>
      <c r="AS27" s="56"/>
    </row>
    <row r="28" spans="1:45" ht="15">
      <c r="A28" s="37" t="s">
        <v>188</v>
      </c>
      <c r="B28" s="103">
        <v>594831000</v>
      </c>
      <c r="C28" s="103">
        <v>0</v>
      </c>
      <c r="D28" s="103">
        <v>0</v>
      </c>
      <c r="E28" s="103">
        <v>594831000</v>
      </c>
      <c r="F28" s="103">
        <v>0</v>
      </c>
      <c r="G28" s="103">
        <v>594831000</v>
      </c>
      <c r="H28" s="103">
        <v>45654675</v>
      </c>
      <c r="I28" s="103">
        <v>93379500</v>
      </c>
      <c r="J28" s="103">
        <v>501451500</v>
      </c>
      <c r="K28" s="103">
        <v>45654675</v>
      </c>
      <c r="L28" s="103">
        <v>93379500</v>
      </c>
      <c r="M28" s="104">
        <v>0</v>
      </c>
      <c r="N28" s="104">
        <v>15.6985</v>
      </c>
      <c r="O28" s="103">
        <v>45654675</v>
      </c>
      <c r="P28" s="103">
        <v>93379500</v>
      </c>
      <c r="Q28" s="104">
        <v>0</v>
      </c>
      <c r="R28" s="104">
        <v>15.6985</v>
      </c>
      <c r="S28" s="103">
        <v>45654675</v>
      </c>
      <c r="T28" s="103">
        <v>93379500</v>
      </c>
      <c r="U28" s="104">
        <v>0</v>
      </c>
      <c r="V28" s="64"/>
      <c r="W28" s="65"/>
      <c r="X28" s="43"/>
      <c r="Y28" s="3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56"/>
      <c r="AM28" s="55"/>
      <c r="AN28" s="55"/>
      <c r="AO28" s="56"/>
      <c r="AP28" s="56"/>
      <c r="AQ28" s="55"/>
      <c r="AR28" s="55"/>
      <c r="AS28" s="56"/>
    </row>
    <row r="29" spans="1:45" ht="15">
      <c r="A29" s="131" t="s">
        <v>201</v>
      </c>
      <c r="B29" s="132">
        <v>385531000</v>
      </c>
      <c r="C29" s="103">
        <v>0</v>
      </c>
      <c r="D29" s="103">
        <v>0</v>
      </c>
      <c r="E29" s="103">
        <v>385531000</v>
      </c>
      <c r="F29" s="103">
        <v>0</v>
      </c>
      <c r="G29" s="103">
        <v>385531000</v>
      </c>
      <c r="H29" s="103">
        <v>25315875</v>
      </c>
      <c r="I29" s="103">
        <v>50920275</v>
      </c>
      <c r="J29" s="103">
        <v>334610725</v>
      </c>
      <c r="K29" s="103">
        <v>25315875</v>
      </c>
      <c r="L29" s="103">
        <v>50920275</v>
      </c>
      <c r="M29" s="104">
        <v>0</v>
      </c>
      <c r="N29" s="104">
        <v>13.2078</v>
      </c>
      <c r="O29" s="103">
        <v>25315875</v>
      </c>
      <c r="P29" s="103">
        <v>50920275</v>
      </c>
      <c r="Q29" s="104">
        <v>0</v>
      </c>
      <c r="R29" s="104">
        <v>13.2078</v>
      </c>
      <c r="S29" s="103">
        <v>25315875</v>
      </c>
      <c r="T29" s="103">
        <v>50920275</v>
      </c>
      <c r="U29" s="104">
        <v>0</v>
      </c>
      <c r="V29" s="64"/>
      <c r="W29" s="65"/>
      <c r="X29" s="43"/>
      <c r="Y29" s="37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56"/>
      <c r="AM29" s="55"/>
      <c r="AN29" s="55"/>
      <c r="AO29" s="56"/>
      <c r="AP29" s="56"/>
      <c r="AQ29" s="55"/>
      <c r="AR29" s="55"/>
      <c r="AS29" s="56"/>
    </row>
    <row r="30" spans="1:45" ht="15">
      <c r="A30" s="37" t="s">
        <v>188</v>
      </c>
      <c r="B30" s="103">
        <v>385531000</v>
      </c>
      <c r="C30" s="103">
        <v>0</v>
      </c>
      <c r="D30" s="103">
        <v>0</v>
      </c>
      <c r="E30" s="103">
        <v>385531000</v>
      </c>
      <c r="F30" s="103">
        <v>0</v>
      </c>
      <c r="G30" s="103">
        <v>385531000</v>
      </c>
      <c r="H30" s="103">
        <v>25315875</v>
      </c>
      <c r="I30" s="103">
        <v>50920275</v>
      </c>
      <c r="J30" s="103">
        <v>334610725</v>
      </c>
      <c r="K30" s="103">
        <v>25315875</v>
      </c>
      <c r="L30" s="103">
        <v>50920275</v>
      </c>
      <c r="M30" s="104">
        <v>0</v>
      </c>
      <c r="N30" s="104">
        <v>13.2078</v>
      </c>
      <c r="O30" s="103">
        <v>25315875</v>
      </c>
      <c r="P30" s="103">
        <v>50920275</v>
      </c>
      <c r="Q30" s="104">
        <v>0</v>
      </c>
      <c r="R30" s="104">
        <v>13.2078</v>
      </c>
      <c r="S30" s="103">
        <v>25315875</v>
      </c>
      <c r="T30" s="103">
        <v>50920275</v>
      </c>
      <c r="U30" s="104">
        <v>0</v>
      </c>
      <c r="V30" s="64"/>
      <c r="W30" s="65"/>
      <c r="X30" s="43"/>
      <c r="Y30" s="37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6"/>
      <c r="AM30" s="55"/>
      <c r="AN30" s="55"/>
      <c r="AO30" s="56"/>
      <c r="AP30" s="56"/>
      <c r="AQ30" s="55"/>
      <c r="AR30" s="55"/>
      <c r="AS30" s="56"/>
    </row>
    <row r="31" spans="1:45" ht="15">
      <c r="A31" s="131" t="s">
        <v>202</v>
      </c>
      <c r="B31" s="132">
        <v>19386000</v>
      </c>
      <c r="C31" s="103">
        <v>0</v>
      </c>
      <c r="D31" s="103">
        <v>0</v>
      </c>
      <c r="E31" s="103">
        <v>19386000</v>
      </c>
      <c r="F31" s="103">
        <v>0</v>
      </c>
      <c r="G31" s="103">
        <v>19386000</v>
      </c>
      <c r="H31" s="103">
        <v>945676</v>
      </c>
      <c r="I31" s="103">
        <v>1955952</v>
      </c>
      <c r="J31" s="103">
        <v>17430048</v>
      </c>
      <c r="K31" s="103">
        <v>945676</v>
      </c>
      <c r="L31" s="103">
        <v>1955952</v>
      </c>
      <c r="M31" s="104">
        <v>0</v>
      </c>
      <c r="N31" s="104">
        <v>10.0895</v>
      </c>
      <c r="O31" s="103">
        <v>945676</v>
      </c>
      <c r="P31" s="103">
        <v>1955952</v>
      </c>
      <c r="Q31" s="104">
        <v>0</v>
      </c>
      <c r="R31" s="104">
        <v>10.0895</v>
      </c>
      <c r="S31" s="103">
        <v>945676</v>
      </c>
      <c r="T31" s="103">
        <v>1955952</v>
      </c>
      <c r="U31" s="104">
        <v>0</v>
      </c>
      <c r="V31" s="64"/>
      <c r="W31" s="65"/>
      <c r="X31" s="43"/>
      <c r="Y31" s="37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6"/>
      <c r="AM31" s="55"/>
      <c r="AN31" s="55"/>
      <c r="AO31" s="56"/>
      <c r="AP31" s="56"/>
      <c r="AQ31" s="55"/>
      <c r="AR31" s="55"/>
      <c r="AS31" s="56"/>
    </row>
    <row r="32" spans="1:45" ht="15">
      <c r="A32" s="37" t="s">
        <v>188</v>
      </c>
      <c r="B32" s="103">
        <v>19386000</v>
      </c>
      <c r="C32" s="103">
        <v>0</v>
      </c>
      <c r="D32" s="103">
        <v>0</v>
      </c>
      <c r="E32" s="103">
        <v>19386000</v>
      </c>
      <c r="F32" s="103">
        <v>0</v>
      </c>
      <c r="G32" s="103">
        <v>19386000</v>
      </c>
      <c r="H32" s="103">
        <v>945676</v>
      </c>
      <c r="I32" s="103">
        <v>1955952</v>
      </c>
      <c r="J32" s="103">
        <v>17430048</v>
      </c>
      <c r="K32" s="103">
        <v>945676</v>
      </c>
      <c r="L32" s="103">
        <v>1955952</v>
      </c>
      <c r="M32" s="104">
        <v>0</v>
      </c>
      <c r="N32" s="104">
        <v>10.0895</v>
      </c>
      <c r="O32" s="103">
        <v>945676</v>
      </c>
      <c r="P32" s="103">
        <v>1955952</v>
      </c>
      <c r="Q32" s="104">
        <v>0</v>
      </c>
      <c r="R32" s="104">
        <v>10.0895</v>
      </c>
      <c r="S32" s="103">
        <v>945676</v>
      </c>
      <c r="T32" s="103">
        <v>1955952</v>
      </c>
      <c r="U32" s="104">
        <v>0</v>
      </c>
      <c r="V32" s="64"/>
      <c r="W32" s="65"/>
      <c r="X32" s="43"/>
      <c r="Y32" s="37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6"/>
      <c r="AM32" s="55"/>
      <c r="AN32" s="55"/>
      <c r="AO32" s="56"/>
      <c r="AP32" s="56"/>
      <c r="AQ32" s="55"/>
      <c r="AR32" s="55"/>
      <c r="AS32" s="56"/>
    </row>
    <row r="33" spans="1:45" ht="15">
      <c r="A33" s="131" t="s">
        <v>203</v>
      </c>
      <c r="B33" s="132">
        <v>675049000</v>
      </c>
      <c r="C33" s="103">
        <v>0</v>
      </c>
      <c r="D33" s="103">
        <v>0</v>
      </c>
      <c r="E33" s="103">
        <v>675049000</v>
      </c>
      <c r="F33" s="103">
        <v>0</v>
      </c>
      <c r="G33" s="103">
        <v>675049000</v>
      </c>
      <c r="H33" s="103">
        <v>49252799</v>
      </c>
      <c r="I33" s="103">
        <v>100087372</v>
      </c>
      <c r="J33" s="103">
        <v>574961628</v>
      </c>
      <c r="K33" s="103">
        <v>49252799</v>
      </c>
      <c r="L33" s="103">
        <v>100087372</v>
      </c>
      <c r="M33" s="104">
        <v>0</v>
      </c>
      <c r="N33" s="104">
        <v>14.8267</v>
      </c>
      <c r="O33" s="103">
        <v>49252799</v>
      </c>
      <c r="P33" s="103">
        <v>100087372</v>
      </c>
      <c r="Q33" s="104">
        <v>0</v>
      </c>
      <c r="R33" s="104">
        <v>14.8267</v>
      </c>
      <c r="S33" s="103">
        <v>49252799</v>
      </c>
      <c r="T33" s="103">
        <v>100087372</v>
      </c>
      <c r="U33" s="104">
        <v>0</v>
      </c>
      <c r="V33" s="64"/>
      <c r="W33" s="65"/>
      <c r="X33" s="43"/>
      <c r="Y33" s="37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5"/>
      <c r="AN33" s="55"/>
      <c r="AO33" s="55"/>
      <c r="AP33" s="56"/>
      <c r="AQ33" s="55"/>
      <c r="AR33" s="55"/>
      <c r="AS33" s="56"/>
    </row>
    <row r="34" spans="1:45" ht="15">
      <c r="A34" s="37" t="s">
        <v>188</v>
      </c>
      <c r="B34" s="103">
        <v>675049000</v>
      </c>
      <c r="C34" s="103">
        <v>0</v>
      </c>
      <c r="D34" s="103">
        <v>0</v>
      </c>
      <c r="E34" s="103">
        <v>675049000</v>
      </c>
      <c r="F34" s="103">
        <v>0</v>
      </c>
      <c r="G34" s="103">
        <v>675049000</v>
      </c>
      <c r="H34" s="103">
        <v>49252799</v>
      </c>
      <c r="I34" s="103">
        <v>100087372</v>
      </c>
      <c r="J34" s="103">
        <v>574961628</v>
      </c>
      <c r="K34" s="103">
        <v>49252799</v>
      </c>
      <c r="L34" s="103">
        <v>100087372</v>
      </c>
      <c r="M34" s="104">
        <v>0</v>
      </c>
      <c r="N34" s="104">
        <v>14.8267</v>
      </c>
      <c r="O34" s="103">
        <v>49252799</v>
      </c>
      <c r="P34" s="103">
        <v>100087372</v>
      </c>
      <c r="Q34" s="104">
        <v>0</v>
      </c>
      <c r="R34" s="104">
        <v>14.8267</v>
      </c>
      <c r="S34" s="103">
        <v>49252799</v>
      </c>
      <c r="T34" s="103">
        <v>100087372</v>
      </c>
      <c r="U34" s="104">
        <v>0</v>
      </c>
      <c r="V34" s="64"/>
      <c r="W34" s="65"/>
      <c r="X34" s="43"/>
      <c r="Y34" s="37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6"/>
      <c r="AQ34" s="55"/>
      <c r="AR34" s="55"/>
      <c r="AS34" s="56"/>
    </row>
    <row r="35" spans="1:45" ht="15">
      <c r="A35" s="131" t="s">
        <v>204</v>
      </c>
      <c r="B35" s="132">
        <v>632104000</v>
      </c>
      <c r="C35" s="103">
        <v>0</v>
      </c>
      <c r="D35" s="103">
        <v>0</v>
      </c>
      <c r="E35" s="103">
        <v>632104000</v>
      </c>
      <c r="F35" s="103">
        <v>0</v>
      </c>
      <c r="G35" s="103">
        <v>632104000</v>
      </c>
      <c r="H35" s="103">
        <v>1524688</v>
      </c>
      <c r="I35" s="103">
        <v>2479090</v>
      </c>
      <c r="J35" s="103">
        <v>629624910</v>
      </c>
      <c r="K35" s="103">
        <v>1524688</v>
      </c>
      <c r="L35" s="103">
        <v>2479090</v>
      </c>
      <c r="M35" s="104">
        <v>0</v>
      </c>
      <c r="N35" s="104">
        <v>0.3922</v>
      </c>
      <c r="O35" s="103">
        <v>1524688</v>
      </c>
      <c r="P35" s="103">
        <v>2479090</v>
      </c>
      <c r="Q35" s="104">
        <v>0</v>
      </c>
      <c r="R35" s="104">
        <v>0.3922</v>
      </c>
      <c r="S35" s="103">
        <v>1524688</v>
      </c>
      <c r="T35" s="103">
        <v>2479090</v>
      </c>
      <c r="U35" s="104">
        <v>0</v>
      </c>
      <c r="V35" s="64"/>
      <c r="W35" s="65"/>
      <c r="X35" s="43"/>
      <c r="Y35" s="37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56"/>
      <c r="AM35" s="55"/>
      <c r="AN35" s="55"/>
      <c r="AO35" s="55"/>
      <c r="AP35" s="56"/>
      <c r="AQ35" s="55"/>
      <c r="AR35" s="55"/>
      <c r="AS35" s="56"/>
    </row>
    <row r="36" spans="1:45" ht="15">
      <c r="A36" s="37" t="s">
        <v>188</v>
      </c>
      <c r="B36" s="103">
        <v>632104000</v>
      </c>
      <c r="C36" s="103">
        <v>0</v>
      </c>
      <c r="D36" s="103">
        <v>0</v>
      </c>
      <c r="E36" s="103">
        <v>632104000</v>
      </c>
      <c r="F36" s="103">
        <v>0</v>
      </c>
      <c r="G36" s="103">
        <v>632104000</v>
      </c>
      <c r="H36" s="103">
        <v>1524688</v>
      </c>
      <c r="I36" s="103">
        <v>2479090</v>
      </c>
      <c r="J36" s="103">
        <v>629624910</v>
      </c>
      <c r="K36" s="103">
        <v>1524688</v>
      </c>
      <c r="L36" s="103">
        <v>2479090</v>
      </c>
      <c r="M36" s="104">
        <v>0</v>
      </c>
      <c r="N36" s="104">
        <v>0.3922</v>
      </c>
      <c r="O36" s="103">
        <v>1524688</v>
      </c>
      <c r="P36" s="103">
        <v>2479090</v>
      </c>
      <c r="Q36" s="104">
        <v>0</v>
      </c>
      <c r="R36" s="104">
        <v>0.3922</v>
      </c>
      <c r="S36" s="103">
        <v>1524688</v>
      </c>
      <c r="T36" s="103">
        <v>2479090</v>
      </c>
      <c r="U36" s="104">
        <v>0</v>
      </c>
      <c r="V36" s="64"/>
      <c r="W36" s="65"/>
      <c r="X36" s="43"/>
      <c r="Y36" s="37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6"/>
      <c r="AM36" s="55"/>
      <c r="AN36" s="55"/>
      <c r="AO36" s="55"/>
      <c r="AP36" s="56"/>
      <c r="AQ36" s="55"/>
      <c r="AR36" s="55"/>
      <c r="AS36" s="56"/>
    </row>
    <row r="37" spans="1:45" ht="15">
      <c r="A37" s="131" t="s">
        <v>205</v>
      </c>
      <c r="B37" s="132">
        <v>316261000</v>
      </c>
      <c r="C37" s="103">
        <v>0</v>
      </c>
      <c r="D37" s="103">
        <v>0</v>
      </c>
      <c r="E37" s="103">
        <v>316261000</v>
      </c>
      <c r="F37" s="103">
        <v>0</v>
      </c>
      <c r="G37" s="103">
        <v>316261000</v>
      </c>
      <c r="H37" s="103">
        <v>0</v>
      </c>
      <c r="I37" s="103">
        <v>0</v>
      </c>
      <c r="J37" s="103">
        <v>316261000</v>
      </c>
      <c r="K37" s="103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3">
        <v>0</v>
      </c>
      <c r="T37" s="103">
        <v>0</v>
      </c>
      <c r="U37" s="104">
        <v>0</v>
      </c>
      <c r="V37" s="64"/>
      <c r="W37" s="65"/>
      <c r="X37" s="43"/>
      <c r="Y37" s="37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6"/>
      <c r="AQ37" s="55"/>
      <c r="AR37" s="55"/>
      <c r="AS37" s="56"/>
    </row>
    <row r="38" spans="1:45" ht="15">
      <c r="A38" s="37" t="s">
        <v>188</v>
      </c>
      <c r="B38" s="103">
        <v>316261000</v>
      </c>
      <c r="C38" s="103">
        <v>0</v>
      </c>
      <c r="D38" s="103">
        <v>0</v>
      </c>
      <c r="E38" s="103">
        <v>316261000</v>
      </c>
      <c r="F38" s="103">
        <v>0</v>
      </c>
      <c r="G38" s="103">
        <v>316261000</v>
      </c>
      <c r="H38" s="103">
        <v>0</v>
      </c>
      <c r="I38" s="103">
        <v>0</v>
      </c>
      <c r="J38" s="103">
        <v>316261000</v>
      </c>
      <c r="K38" s="103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3">
        <v>0</v>
      </c>
      <c r="T38" s="103">
        <v>0</v>
      </c>
      <c r="U38" s="104">
        <v>0</v>
      </c>
      <c r="V38" s="64"/>
      <c r="W38" s="65"/>
      <c r="X38" s="43"/>
      <c r="Y38" s="37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6"/>
      <c r="AQ38" s="55"/>
      <c r="AR38" s="55"/>
      <c r="AS38" s="56"/>
    </row>
    <row r="39" spans="1:45" ht="15">
      <c r="A39" s="134" t="s">
        <v>206</v>
      </c>
      <c r="B39" s="135">
        <v>376184000</v>
      </c>
      <c r="C39" s="103">
        <v>0</v>
      </c>
      <c r="D39" s="103">
        <v>0</v>
      </c>
      <c r="E39" s="103">
        <v>376184000</v>
      </c>
      <c r="F39" s="103">
        <v>0</v>
      </c>
      <c r="G39" s="103">
        <v>376184000</v>
      </c>
      <c r="H39" s="103">
        <v>24256200</v>
      </c>
      <c r="I39" s="103">
        <v>47499300</v>
      </c>
      <c r="J39" s="103">
        <v>328684700</v>
      </c>
      <c r="K39" s="103">
        <v>24256200</v>
      </c>
      <c r="L39" s="103">
        <v>47499300</v>
      </c>
      <c r="M39" s="104">
        <v>0</v>
      </c>
      <c r="N39" s="104">
        <v>12.6266</v>
      </c>
      <c r="O39" s="103">
        <v>24256200</v>
      </c>
      <c r="P39" s="103">
        <v>47499300</v>
      </c>
      <c r="Q39" s="104">
        <v>0</v>
      </c>
      <c r="R39" s="104">
        <v>12.6266</v>
      </c>
      <c r="S39" s="103">
        <v>24256200</v>
      </c>
      <c r="T39" s="103">
        <v>47499300</v>
      </c>
      <c r="U39" s="104">
        <v>0</v>
      </c>
      <c r="V39" s="64"/>
      <c r="W39" s="64"/>
      <c r="X39" s="43"/>
      <c r="Y39" s="37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55"/>
      <c r="AN39" s="55"/>
      <c r="AO39" s="56"/>
      <c r="AP39" s="56"/>
      <c r="AQ39" s="55"/>
      <c r="AR39" s="55"/>
      <c r="AS39" s="56"/>
    </row>
    <row r="40" spans="1:45" ht="15">
      <c r="A40" s="37" t="s">
        <v>188</v>
      </c>
      <c r="B40" s="103">
        <v>376184000</v>
      </c>
      <c r="C40" s="103">
        <v>0</v>
      </c>
      <c r="D40" s="103">
        <v>0</v>
      </c>
      <c r="E40" s="103">
        <v>376184000</v>
      </c>
      <c r="F40" s="103">
        <v>0</v>
      </c>
      <c r="G40" s="103">
        <v>376184000</v>
      </c>
      <c r="H40" s="103">
        <v>24256200</v>
      </c>
      <c r="I40" s="103">
        <v>47499300</v>
      </c>
      <c r="J40" s="103">
        <v>328684700</v>
      </c>
      <c r="K40" s="103">
        <v>24256200</v>
      </c>
      <c r="L40" s="103">
        <v>47499300</v>
      </c>
      <c r="M40" s="104">
        <v>0</v>
      </c>
      <c r="N40" s="104">
        <v>12.6266</v>
      </c>
      <c r="O40" s="103">
        <v>24256200</v>
      </c>
      <c r="P40" s="103">
        <v>47499300</v>
      </c>
      <c r="Q40" s="104">
        <v>0</v>
      </c>
      <c r="R40" s="104">
        <v>12.6266</v>
      </c>
      <c r="S40" s="103">
        <v>24256200</v>
      </c>
      <c r="T40" s="103">
        <v>47499300</v>
      </c>
      <c r="U40" s="104">
        <v>0</v>
      </c>
      <c r="V40" s="64"/>
      <c r="W40" s="64"/>
      <c r="X40" s="43"/>
      <c r="Y40" s="37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6"/>
      <c r="AM40" s="55"/>
      <c r="AN40" s="55"/>
      <c r="AO40" s="56"/>
      <c r="AP40" s="56"/>
      <c r="AQ40" s="55"/>
      <c r="AR40" s="55"/>
      <c r="AS40" s="56"/>
    </row>
    <row r="41" spans="1:45" ht="15">
      <c r="A41" s="134" t="s">
        <v>207</v>
      </c>
      <c r="B41" s="135">
        <v>42637000</v>
      </c>
      <c r="C41" s="103">
        <v>0</v>
      </c>
      <c r="D41" s="103">
        <v>0</v>
      </c>
      <c r="E41" s="103">
        <v>42637000</v>
      </c>
      <c r="F41" s="103">
        <v>0</v>
      </c>
      <c r="G41" s="103">
        <v>42637000</v>
      </c>
      <c r="H41" s="103">
        <v>3075200</v>
      </c>
      <c r="I41" s="103">
        <v>5839600</v>
      </c>
      <c r="J41" s="103">
        <v>36797400</v>
      </c>
      <c r="K41" s="103">
        <v>3075200</v>
      </c>
      <c r="L41" s="103">
        <v>5839600</v>
      </c>
      <c r="M41" s="104">
        <v>0</v>
      </c>
      <c r="N41" s="104">
        <v>13.6961</v>
      </c>
      <c r="O41" s="103">
        <v>3075200</v>
      </c>
      <c r="P41" s="103">
        <v>5839600</v>
      </c>
      <c r="Q41" s="104">
        <v>0</v>
      </c>
      <c r="R41" s="104">
        <v>13.6961</v>
      </c>
      <c r="S41" s="103">
        <v>3075200</v>
      </c>
      <c r="T41" s="103">
        <v>5839600</v>
      </c>
      <c r="U41" s="104">
        <v>0</v>
      </c>
      <c r="V41" s="64"/>
      <c r="W41" s="64"/>
      <c r="X41" s="43"/>
      <c r="Y41" s="37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55"/>
      <c r="AN41" s="55"/>
      <c r="AO41" s="56"/>
      <c r="AP41" s="56"/>
      <c r="AQ41" s="55"/>
      <c r="AR41" s="55"/>
      <c r="AS41" s="56"/>
    </row>
    <row r="42" spans="1:45" ht="15">
      <c r="A42" s="37" t="s">
        <v>188</v>
      </c>
      <c r="B42" s="103">
        <v>42637000</v>
      </c>
      <c r="C42" s="103">
        <v>0</v>
      </c>
      <c r="D42" s="103">
        <v>0</v>
      </c>
      <c r="E42" s="103">
        <v>42637000</v>
      </c>
      <c r="F42" s="103">
        <v>0</v>
      </c>
      <c r="G42" s="103">
        <v>42637000</v>
      </c>
      <c r="H42" s="103">
        <v>3075200</v>
      </c>
      <c r="I42" s="103">
        <v>5839600</v>
      </c>
      <c r="J42" s="103">
        <v>36797400</v>
      </c>
      <c r="K42" s="103">
        <v>3075200</v>
      </c>
      <c r="L42" s="103">
        <v>5839600</v>
      </c>
      <c r="M42" s="104">
        <v>0</v>
      </c>
      <c r="N42" s="104">
        <v>13.6961</v>
      </c>
      <c r="O42" s="103">
        <v>3075200</v>
      </c>
      <c r="P42" s="103">
        <v>5839600</v>
      </c>
      <c r="Q42" s="104">
        <v>0</v>
      </c>
      <c r="R42" s="104">
        <v>13.6961</v>
      </c>
      <c r="S42" s="103">
        <v>3075200</v>
      </c>
      <c r="T42" s="103">
        <v>5839600</v>
      </c>
      <c r="U42" s="104">
        <v>0</v>
      </c>
      <c r="V42" s="64"/>
      <c r="W42" s="64"/>
      <c r="X42" s="43"/>
      <c r="Y42" s="37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55"/>
      <c r="AN42" s="55"/>
      <c r="AO42" s="56"/>
      <c r="AP42" s="56"/>
      <c r="AQ42" s="55"/>
      <c r="AR42" s="55"/>
      <c r="AS42" s="56"/>
    </row>
    <row r="43" spans="1:45" ht="15">
      <c r="A43" s="134" t="s">
        <v>208</v>
      </c>
      <c r="B43" s="135">
        <v>282128000</v>
      </c>
      <c r="C43" s="103">
        <v>0</v>
      </c>
      <c r="D43" s="103">
        <v>0</v>
      </c>
      <c r="E43" s="103">
        <v>282128000</v>
      </c>
      <c r="F43" s="103">
        <v>0</v>
      </c>
      <c r="G43" s="103">
        <v>282128000</v>
      </c>
      <c r="H43" s="103">
        <v>18193900</v>
      </c>
      <c r="I43" s="103">
        <v>35628500</v>
      </c>
      <c r="J43" s="103">
        <v>246499500</v>
      </c>
      <c r="K43" s="103">
        <v>18193900</v>
      </c>
      <c r="L43" s="103">
        <v>35628500</v>
      </c>
      <c r="M43" s="104">
        <v>0</v>
      </c>
      <c r="N43" s="104">
        <v>12.6285</v>
      </c>
      <c r="O43" s="103">
        <v>18193900</v>
      </c>
      <c r="P43" s="103">
        <v>35628500</v>
      </c>
      <c r="Q43" s="104">
        <v>0</v>
      </c>
      <c r="R43" s="104">
        <v>12.6285</v>
      </c>
      <c r="S43" s="103">
        <v>18193900</v>
      </c>
      <c r="T43" s="103">
        <v>35628500</v>
      </c>
      <c r="U43" s="104">
        <v>0</v>
      </c>
      <c r="V43" s="64"/>
      <c r="W43" s="65"/>
      <c r="X43" s="43"/>
      <c r="Y43" s="37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6"/>
      <c r="AM43" s="55"/>
      <c r="AN43" s="55"/>
      <c r="AO43" s="55"/>
      <c r="AP43" s="56"/>
      <c r="AQ43" s="55"/>
      <c r="AR43" s="55"/>
      <c r="AS43" s="56"/>
    </row>
    <row r="44" spans="1:45" ht="15">
      <c r="A44" s="37" t="s">
        <v>188</v>
      </c>
      <c r="B44" s="103">
        <v>282128000</v>
      </c>
      <c r="C44" s="103">
        <v>0</v>
      </c>
      <c r="D44" s="103">
        <v>0</v>
      </c>
      <c r="E44" s="103">
        <v>282128000</v>
      </c>
      <c r="F44" s="103">
        <v>0</v>
      </c>
      <c r="G44" s="103">
        <v>282128000</v>
      </c>
      <c r="H44" s="103">
        <v>18193900</v>
      </c>
      <c r="I44" s="103">
        <v>35628500</v>
      </c>
      <c r="J44" s="103">
        <v>246499500</v>
      </c>
      <c r="K44" s="103">
        <v>18193900</v>
      </c>
      <c r="L44" s="103">
        <v>35628500</v>
      </c>
      <c r="M44" s="104">
        <v>0</v>
      </c>
      <c r="N44" s="104">
        <v>12.6285</v>
      </c>
      <c r="O44" s="103">
        <v>18193900</v>
      </c>
      <c r="P44" s="103">
        <v>35628500</v>
      </c>
      <c r="Q44" s="104">
        <v>0</v>
      </c>
      <c r="R44" s="104">
        <v>12.6285</v>
      </c>
      <c r="S44" s="103">
        <v>18193900</v>
      </c>
      <c r="T44" s="103">
        <v>35628500</v>
      </c>
      <c r="U44" s="104">
        <v>0</v>
      </c>
      <c r="V44" s="64"/>
      <c r="W44" s="65"/>
      <c r="X44" s="43"/>
      <c r="Y44" s="37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  <c r="AM44" s="55"/>
      <c r="AN44" s="55"/>
      <c r="AO44" s="55"/>
      <c r="AP44" s="56"/>
      <c r="AQ44" s="55"/>
      <c r="AR44" s="55"/>
      <c r="AS44" s="56"/>
    </row>
    <row r="45" spans="1:45" ht="15">
      <c r="A45" s="134" t="s">
        <v>209</v>
      </c>
      <c r="B45" s="135">
        <v>188086000</v>
      </c>
      <c r="C45" s="103">
        <v>0</v>
      </c>
      <c r="D45" s="103">
        <v>0</v>
      </c>
      <c r="E45" s="103">
        <v>188086000</v>
      </c>
      <c r="F45" s="103">
        <v>0</v>
      </c>
      <c r="G45" s="103">
        <v>188086000</v>
      </c>
      <c r="H45" s="103">
        <v>12131300</v>
      </c>
      <c r="I45" s="103">
        <v>23756600</v>
      </c>
      <c r="J45" s="103">
        <v>164329400</v>
      </c>
      <c r="K45" s="103">
        <v>12131300</v>
      </c>
      <c r="L45" s="103">
        <v>23756600</v>
      </c>
      <c r="M45" s="104">
        <v>0</v>
      </c>
      <c r="N45" s="104">
        <v>12.6307</v>
      </c>
      <c r="O45" s="103">
        <v>12131300</v>
      </c>
      <c r="P45" s="103">
        <v>23756600</v>
      </c>
      <c r="Q45" s="104">
        <v>0</v>
      </c>
      <c r="R45" s="104">
        <v>12.6307</v>
      </c>
      <c r="S45" s="103">
        <v>12131300</v>
      </c>
      <c r="T45" s="103">
        <v>23756600</v>
      </c>
      <c r="U45" s="104">
        <v>0</v>
      </c>
      <c r="V45" s="64"/>
      <c r="W45" s="65"/>
      <c r="X45" s="43"/>
      <c r="Y45" s="37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6"/>
      <c r="AM45" s="55"/>
      <c r="AN45" s="55"/>
      <c r="AO45" s="55"/>
      <c r="AP45" s="56"/>
      <c r="AQ45" s="55"/>
      <c r="AR45" s="55"/>
      <c r="AS45" s="56"/>
    </row>
    <row r="46" spans="1:45" ht="15">
      <c r="A46" s="37" t="s">
        <v>188</v>
      </c>
      <c r="B46" s="103">
        <v>188086000</v>
      </c>
      <c r="C46" s="103">
        <v>0</v>
      </c>
      <c r="D46" s="103">
        <v>0</v>
      </c>
      <c r="E46" s="103">
        <v>188086000</v>
      </c>
      <c r="F46" s="103">
        <v>0</v>
      </c>
      <c r="G46" s="103">
        <v>188086000</v>
      </c>
      <c r="H46" s="103">
        <v>12131300</v>
      </c>
      <c r="I46" s="103">
        <v>23756600</v>
      </c>
      <c r="J46" s="103">
        <v>164329400</v>
      </c>
      <c r="K46" s="103">
        <v>12131300</v>
      </c>
      <c r="L46" s="103">
        <v>23756600</v>
      </c>
      <c r="M46" s="104">
        <v>0</v>
      </c>
      <c r="N46" s="104">
        <v>12.6307</v>
      </c>
      <c r="O46" s="103">
        <v>12131300</v>
      </c>
      <c r="P46" s="103">
        <v>23756600</v>
      </c>
      <c r="Q46" s="104">
        <v>0</v>
      </c>
      <c r="R46" s="104">
        <v>12.6307</v>
      </c>
      <c r="S46" s="103">
        <v>12131300</v>
      </c>
      <c r="T46" s="103">
        <v>23756600</v>
      </c>
      <c r="U46" s="104">
        <v>0</v>
      </c>
      <c r="V46" s="64"/>
      <c r="W46" s="65"/>
      <c r="X46" s="43"/>
      <c r="Y46" s="37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6"/>
      <c r="AM46" s="55"/>
      <c r="AN46" s="55"/>
      <c r="AO46" s="55"/>
      <c r="AP46" s="56"/>
      <c r="AQ46" s="55"/>
      <c r="AR46" s="55"/>
      <c r="AS46" s="56"/>
    </row>
    <row r="47" spans="1:45" ht="15">
      <c r="A47" s="134" t="s">
        <v>210</v>
      </c>
      <c r="B47" s="135">
        <v>10000000</v>
      </c>
      <c r="C47" s="103">
        <v>0</v>
      </c>
      <c r="D47" s="103">
        <v>0</v>
      </c>
      <c r="E47" s="103">
        <v>10000000</v>
      </c>
      <c r="F47" s="103">
        <v>0</v>
      </c>
      <c r="G47" s="103">
        <v>10000000</v>
      </c>
      <c r="H47" s="103">
        <v>0</v>
      </c>
      <c r="I47" s="103">
        <v>113877</v>
      </c>
      <c r="J47" s="103">
        <v>9886123</v>
      </c>
      <c r="K47" s="103">
        <v>0</v>
      </c>
      <c r="L47" s="103">
        <v>113877</v>
      </c>
      <c r="M47" s="104">
        <v>0</v>
      </c>
      <c r="N47" s="104">
        <v>1.1388</v>
      </c>
      <c r="O47" s="103">
        <v>0</v>
      </c>
      <c r="P47" s="103">
        <v>113877</v>
      </c>
      <c r="Q47" s="104">
        <v>0</v>
      </c>
      <c r="R47" s="104">
        <v>1.1388</v>
      </c>
      <c r="S47" s="103">
        <v>0</v>
      </c>
      <c r="T47" s="103">
        <v>113877</v>
      </c>
      <c r="U47" s="104">
        <v>0</v>
      </c>
      <c r="V47" s="64"/>
      <c r="W47" s="65"/>
      <c r="X47" s="43"/>
      <c r="Y47" s="37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  <c r="AM47" s="55"/>
      <c r="AN47" s="55"/>
      <c r="AO47" s="55"/>
      <c r="AP47" s="56"/>
      <c r="AQ47" s="55"/>
      <c r="AR47" s="55"/>
      <c r="AS47" s="56"/>
    </row>
    <row r="48" spans="1:45" ht="15">
      <c r="A48" s="37" t="s">
        <v>188</v>
      </c>
      <c r="B48" s="103">
        <v>10000000</v>
      </c>
      <c r="C48" s="103">
        <v>0</v>
      </c>
      <c r="D48" s="103">
        <v>0</v>
      </c>
      <c r="E48" s="103">
        <v>10000000</v>
      </c>
      <c r="F48" s="103">
        <v>0</v>
      </c>
      <c r="G48" s="103">
        <v>10000000</v>
      </c>
      <c r="H48" s="103">
        <v>0</v>
      </c>
      <c r="I48" s="103">
        <v>113877</v>
      </c>
      <c r="J48" s="103">
        <v>9886123</v>
      </c>
      <c r="K48" s="103">
        <v>0</v>
      </c>
      <c r="L48" s="103">
        <v>113877</v>
      </c>
      <c r="M48" s="104">
        <v>0</v>
      </c>
      <c r="N48" s="104">
        <v>1.1388</v>
      </c>
      <c r="O48" s="103">
        <v>0</v>
      </c>
      <c r="P48" s="103">
        <v>113877</v>
      </c>
      <c r="Q48" s="104">
        <v>0</v>
      </c>
      <c r="R48" s="104">
        <v>1.1388</v>
      </c>
      <c r="S48" s="103">
        <v>0</v>
      </c>
      <c r="T48" s="103">
        <v>113877</v>
      </c>
      <c r="U48" s="104">
        <v>0</v>
      </c>
      <c r="V48" s="64"/>
      <c r="W48" s="65"/>
      <c r="X48" s="43"/>
      <c r="Y48" s="37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6"/>
      <c r="AQ48" s="55"/>
      <c r="AR48" s="55"/>
      <c r="AS48" s="56"/>
    </row>
    <row r="49" spans="1:45" ht="15">
      <c r="A49" s="134" t="s">
        <v>211</v>
      </c>
      <c r="B49" s="135">
        <v>29329000</v>
      </c>
      <c r="C49" s="103">
        <v>0</v>
      </c>
      <c r="D49" s="103">
        <v>0</v>
      </c>
      <c r="E49" s="103">
        <v>29329000</v>
      </c>
      <c r="F49" s="103">
        <v>0</v>
      </c>
      <c r="G49" s="103">
        <v>29329000</v>
      </c>
      <c r="H49" s="103">
        <v>578169</v>
      </c>
      <c r="I49" s="103">
        <v>996772</v>
      </c>
      <c r="J49" s="103">
        <v>28332228</v>
      </c>
      <c r="K49" s="103">
        <v>578169</v>
      </c>
      <c r="L49" s="103">
        <v>996772</v>
      </c>
      <c r="M49" s="104">
        <v>0</v>
      </c>
      <c r="N49" s="104">
        <v>3.3986</v>
      </c>
      <c r="O49" s="103">
        <v>578169</v>
      </c>
      <c r="P49" s="103">
        <v>996772</v>
      </c>
      <c r="Q49" s="104">
        <v>0</v>
      </c>
      <c r="R49" s="104">
        <v>3.3986</v>
      </c>
      <c r="S49" s="103">
        <v>578169</v>
      </c>
      <c r="T49" s="103">
        <v>996772</v>
      </c>
      <c r="U49" s="104">
        <v>0</v>
      </c>
      <c r="V49" s="64"/>
      <c r="W49" s="65"/>
      <c r="X49" s="43"/>
      <c r="Y49" s="37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6"/>
      <c r="AL49" s="56"/>
      <c r="AM49" s="55"/>
      <c r="AN49" s="55"/>
      <c r="AO49" s="55"/>
      <c r="AP49" s="56"/>
      <c r="AQ49" s="55"/>
      <c r="AR49" s="55"/>
      <c r="AS49" s="56"/>
    </row>
    <row r="50" spans="1:45" ht="15">
      <c r="A50" s="37" t="s">
        <v>188</v>
      </c>
      <c r="B50" s="103">
        <v>29329000</v>
      </c>
      <c r="C50" s="103">
        <v>0</v>
      </c>
      <c r="D50" s="103">
        <v>0</v>
      </c>
      <c r="E50" s="103">
        <v>29329000</v>
      </c>
      <c r="F50" s="103">
        <v>0</v>
      </c>
      <c r="G50" s="103">
        <v>29329000</v>
      </c>
      <c r="H50" s="103">
        <v>578169</v>
      </c>
      <c r="I50" s="103">
        <v>996772</v>
      </c>
      <c r="J50" s="103">
        <v>28332228</v>
      </c>
      <c r="K50" s="103">
        <v>578169</v>
      </c>
      <c r="L50" s="103">
        <v>996772</v>
      </c>
      <c r="M50" s="104">
        <v>0</v>
      </c>
      <c r="N50" s="104">
        <v>3.3986</v>
      </c>
      <c r="O50" s="103">
        <v>578169</v>
      </c>
      <c r="P50" s="103">
        <v>996772</v>
      </c>
      <c r="Q50" s="104">
        <v>0</v>
      </c>
      <c r="R50" s="104">
        <v>3.3986</v>
      </c>
      <c r="S50" s="103">
        <v>578169</v>
      </c>
      <c r="T50" s="103">
        <v>996772</v>
      </c>
      <c r="U50" s="104">
        <v>0</v>
      </c>
      <c r="V50" s="64"/>
      <c r="W50" s="65"/>
      <c r="X50" s="43"/>
      <c r="Y50" s="37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6"/>
      <c r="AL50" s="56"/>
      <c r="AM50" s="55"/>
      <c r="AN50" s="55"/>
      <c r="AO50" s="55"/>
      <c r="AP50" s="56"/>
      <c r="AQ50" s="55"/>
      <c r="AR50" s="55"/>
      <c r="AS50" s="56"/>
    </row>
    <row r="51" spans="1:45" ht="15">
      <c r="A51" s="134" t="s">
        <v>296</v>
      </c>
      <c r="B51" s="135">
        <v>24188000</v>
      </c>
      <c r="C51" s="103">
        <v>0</v>
      </c>
      <c r="D51" s="103">
        <v>0</v>
      </c>
      <c r="E51" s="103">
        <v>24188000</v>
      </c>
      <c r="F51" s="103">
        <v>0</v>
      </c>
      <c r="G51" s="103">
        <v>24188000</v>
      </c>
      <c r="H51" s="103">
        <v>4060000</v>
      </c>
      <c r="I51" s="103">
        <v>4060000</v>
      </c>
      <c r="J51" s="103">
        <v>20128000</v>
      </c>
      <c r="K51" s="103">
        <v>4060000</v>
      </c>
      <c r="L51" s="103">
        <v>4060000</v>
      </c>
      <c r="M51" s="104">
        <v>0</v>
      </c>
      <c r="N51" s="104">
        <v>16.7852</v>
      </c>
      <c r="O51" s="103">
        <v>0</v>
      </c>
      <c r="P51" s="103">
        <v>0</v>
      </c>
      <c r="Q51" s="104">
        <v>4060000</v>
      </c>
      <c r="R51" s="104">
        <v>0</v>
      </c>
      <c r="S51" s="103">
        <v>0</v>
      </c>
      <c r="T51" s="103">
        <v>0</v>
      </c>
      <c r="U51" s="104">
        <v>0</v>
      </c>
      <c r="V51" s="64"/>
      <c r="W51" s="65"/>
      <c r="X51" s="43"/>
      <c r="Y51" s="37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  <c r="AL51" s="56"/>
      <c r="AM51" s="55"/>
      <c r="AN51" s="55"/>
      <c r="AO51" s="56"/>
      <c r="AP51" s="56"/>
      <c r="AQ51" s="55"/>
      <c r="AR51" s="55"/>
      <c r="AS51" s="56"/>
    </row>
    <row r="52" spans="1:45" ht="15">
      <c r="A52" s="37" t="s">
        <v>188</v>
      </c>
      <c r="B52" s="103">
        <v>24188000</v>
      </c>
      <c r="C52" s="103">
        <v>0</v>
      </c>
      <c r="D52" s="103">
        <v>0</v>
      </c>
      <c r="E52" s="103">
        <v>24188000</v>
      </c>
      <c r="F52" s="103">
        <v>0</v>
      </c>
      <c r="G52" s="103">
        <v>24188000</v>
      </c>
      <c r="H52" s="103">
        <v>4060000</v>
      </c>
      <c r="I52" s="103">
        <v>4060000</v>
      </c>
      <c r="J52" s="103">
        <v>20128000</v>
      </c>
      <c r="K52" s="103">
        <v>4060000</v>
      </c>
      <c r="L52" s="103">
        <v>4060000</v>
      </c>
      <c r="M52" s="104">
        <v>0</v>
      </c>
      <c r="N52" s="104">
        <v>16.7852</v>
      </c>
      <c r="O52" s="103">
        <v>0</v>
      </c>
      <c r="P52" s="103">
        <v>0</v>
      </c>
      <c r="Q52" s="104">
        <v>4060000</v>
      </c>
      <c r="R52" s="104">
        <v>0</v>
      </c>
      <c r="S52" s="103">
        <v>0</v>
      </c>
      <c r="T52" s="103">
        <v>0</v>
      </c>
      <c r="U52" s="104">
        <v>0</v>
      </c>
      <c r="V52" s="64"/>
      <c r="W52" s="65"/>
      <c r="X52" s="43"/>
      <c r="Y52" s="37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56"/>
      <c r="AM52" s="55"/>
      <c r="AN52" s="55"/>
      <c r="AO52" s="56"/>
      <c r="AP52" s="56"/>
      <c r="AQ52" s="55"/>
      <c r="AR52" s="55"/>
      <c r="AS52" s="56"/>
    </row>
    <row r="53" spans="1:45" ht="15">
      <c r="A53" s="37" t="s">
        <v>212</v>
      </c>
      <c r="B53" s="103">
        <v>540000</v>
      </c>
      <c r="C53" s="103">
        <v>0</v>
      </c>
      <c r="D53" s="103">
        <v>0</v>
      </c>
      <c r="E53" s="103">
        <v>540000</v>
      </c>
      <c r="F53" s="103">
        <v>0</v>
      </c>
      <c r="G53" s="103">
        <v>540000</v>
      </c>
      <c r="H53" s="103">
        <v>0</v>
      </c>
      <c r="I53" s="103">
        <v>0</v>
      </c>
      <c r="J53" s="103">
        <v>540000</v>
      </c>
      <c r="K53" s="103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3">
        <v>0</v>
      </c>
      <c r="T53" s="103">
        <v>0</v>
      </c>
      <c r="U53" s="104">
        <v>0</v>
      </c>
      <c r="V53" s="64"/>
      <c r="W53" s="65"/>
      <c r="X53" s="43"/>
      <c r="Y53" s="37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/>
      <c r="AM53" s="55"/>
      <c r="AN53" s="55"/>
      <c r="AO53" s="56"/>
      <c r="AP53" s="56"/>
      <c r="AQ53" s="55"/>
      <c r="AR53" s="55"/>
      <c r="AS53" s="56"/>
    </row>
    <row r="54" spans="1:45" ht="15">
      <c r="A54" s="37" t="s">
        <v>188</v>
      </c>
      <c r="B54" s="103">
        <v>540000</v>
      </c>
      <c r="C54" s="103">
        <v>0</v>
      </c>
      <c r="D54" s="103">
        <v>0</v>
      </c>
      <c r="E54" s="103">
        <v>540000</v>
      </c>
      <c r="F54" s="103">
        <v>0</v>
      </c>
      <c r="G54" s="103">
        <v>540000</v>
      </c>
      <c r="H54" s="103">
        <v>0</v>
      </c>
      <c r="I54" s="103">
        <v>0</v>
      </c>
      <c r="J54" s="103">
        <v>540000</v>
      </c>
      <c r="K54" s="103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3">
        <v>0</v>
      </c>
      <c r="T54" s="103">
        <v>0</v>
      </c>
      <c r="U54" s="104">
        <v>0</v>
      </c>
      <c r="V54" s="64"/>
      <c r="W54" s="65"/>
      <c r="X54" s="43"/>
      <c r="Y54" s="37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6"/>
      <c r="AM54" s="55"/>
      <c r="AN54" s="55"/>
      <c r="AO54" s="56"/>
      <c r="AP54" s="56"/>
      <c r="AQ54" s="55"/>
      <c r="AR54" s="55"/>
      <c r="AS54" s="56"/>
    </row>
    <row r="55" spans="1:45" ht="15">
      <c r="A55" s="37" t="s">
        <v>213</v>
      </c>
      <c r="B55" s="103">
        <v>420000</v>
      </c>
      <c r="C55" s="103">
        <v>0</v>
      </c>
      <c r="D55" s="103">
        <v>0</v>
      </c>
      <c r="E55" s="103">
        <v>420000</v>
      </c>
      <c r="F55" s="103">
        <v>0</v>
      </c>
      <c r="G55" s="103">
        <v>420000</v>
      </c>
      <c r="H55" s="103">
        <v>0</v>
      </c>
      <c r="I55" s="103">
        <v>0</v>
      </c>
      <c r="J55" s="103">
        <v>420000</v>
      </c>
      <c r="K55" s="103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3">
        <v>0</v>
      </c>
      <c r="T55" s="103">
        <v>0</v>
      </c>
      <c r="U55" s="104">
        <v>0</v>
      </c>
      <c r="V55" s="64"/>
      <c r="W55" s="65"/>
      <c r="X55" s="43"/>
      <c r="Y55" s="37"/>
      <c r="Z55" s="55"/>
      <c r="AA55" s="55"/>
      <c r="AB55" s="55"/>
      <c r="AC55" s="55"/>
      <c r="AD55" s="55"/>
      <c r="AE55" s="55"/>
      <c r="AF55" s="55"/>
      <c r="AG55" s="55"/>
      <c r="AH55" s="56"/>
      <c r="AI55" s="55"/>
      <c r="AJ55" s="55"/>
      <c r="AK55" s="55"/>
      <c r="AL55" s="56"/>
      <c r="AM55" s="55"/>
      <c r="AN55" s="55"/>
      <c r="AO55" s="56"/>
      <c r="AP55" s="56"/>
      <c r="AQ55" s="55"/>
      <c r="AR55" s="55"/>
      <c r="AS55" s="56"/>
    </row>
    <row r="56" spans="1:45" ht="15">
      <c r="A56" s="37" t="s">
        <v>188</v>
      </c>
      <c r="B56" s="103">
        <v>420000</v>
      </c>
      <c r="C56" s="103">
        <v>0</v>
      </c>
      <c r="D56" s="103">
        <v>0</v>
      </c>
      <c r="E56" s="103">
        <v>420000</v>
      </c>
      <c r="F56" s="103">
        <v>0</v>
      </c>
      <c r="G56" s="103">
        <v>420000</v>
      </c>
      <c r="H56" s="103">
        <v>0</v>
      </c>
      <c r="I56" s="103">
        <v>0</v>
      </c>
      <c r="J56" s="103">
        <v>420000</v>
      </c>
      <c r="K56" s="103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3">
        <v>0</v>
      </c>
      <c r="T56" s="103">
        <v>0</v>
      </c>
      <c r="U56" s="104">
        <v>0</v>
      </c>
      <c r="V56" s="64"/>
      <c r="W56" s="65"/>
      <c r="X56" s="43"/>
      <c r="Y56" s="37"/>
      <c r="Z56" s="55"/>
      <c r="AA56" s="55"/>
      <c r="AB56" s="55"/>
      <c r="AC56" s="55"/>
      <c r="AD56" s="55"/>
      <c r="AE56" s="55"/>
      <c r="AF56" s="55"/>
      <c r="AG56" s="55"/>
      <c r="AH56" s="56"/>
      <c r="AI56" s="55"/>
      <c r="AJ56" s="55"/>
      <c r="AK56" s="55"/>
      <c r="AL56" s="56"/>
      <c r="AM56" s="55"/>
      <c r="AN56" s="55"/>
      <c r="AO56" s="56"/>
      <c r="AP56" s="56"/>
      <c r="AQ56" s="55"/>
      <c r="AR56" s="55"/>
      <c r="AS56" s="56"/>
    </row>
    <row r="57" spans="1:45" ht="15">
      <c r="A57" s="37" t="s">
        <v>214</v>
      </c>
      <c r="B57" s="103">
        <v>720000</v>
      </c>
      <c r="C57" s="103">
        <v>0</v>
      </c>
      <c r="D57" s="103">
        <v>0</v>
      </c>
      <c r="E57" s="103">
        <v>720000</v>
      </c>
      <c r="F57" s="103">
        <v>0</v>
      </c>
      <c r="G57" s="103">
        <v>720000</v>
      </c>
      <c r="H57" s="103">
        <v>0</v>
      </c>
      <c r="I57" s="103">
        <v>0</v>
      </c>
      <c r="J57" s="103">
        <v>720000</v>
      </c>
      <c r="K57" s="103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3">
        <v>0</v>
      </c>
      <c r="T57" s="103">
        <v>0</v>
      </c>
      <c r="U57" s="104">
        <v>0</v>
      </c>
      <c r="V57" s="64"/>
      <c r="W57" s="65"/>
      <c r="X57" s="43"/>
      <c r="Y57" s="37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6"/>
      <c r="AM57" s="55"/>
      <c r="AN57" s="55"/>
      <c r="AO57" s="56"/>
      <c r="AP57" s="56"/>
      <c r="AQ57" s="55"/>
      <c r="AR57" s="55"/>
      <c r="AS57" s="56"/>
    </row>
    <row r="58" spans="1:45" ht="15">
      <c r="A58" s="37" t="s">
        <v>188</v>
      </c>
      <c r="B58" s="103">
        <v>720000</v>
      </c>
      <c r="C58" s="103">
        <v>0</v>
      </c>
      <c r="D58" s="103">
        <v>0</v>
      </c>
      <c r="E58" s="103">
        <v>720000</v>
      </c>
      <c r="F58" s="103">
        <v>0</v>
      </c>
      <c r="G58" s="103">
        <v>720000</v>
      </c>
      <c r="H58" s="103">
        <v>0</v>
      </c>
      <c r="I58" s="103">
        <v>0</v>
      </c>
      <c r="J58" s="103">
        <v>720000</v>
      </c>
      <c r="K58" s="103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3">
        <v>0</v>
      </c>
      <c r="T58" s="103">
        <v>0</v>
      </c>
      <c r="U58" s="104">
        <v>0</v>
      </c>
      <c r="V58" s="64"/>
      <c r="W58" s="65"/>
      <c r="X58" s="43"/>
      <c r="Y58" s="37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  <c r="AL58" s="56"/>
      <c r="AM58" s="55"/>
      <c r="AN58" s="55"/>
      <c r="AO58" s="56"/>
      <c r="AP58" s="56"/>
      <c r="AQ58" s="55"/>
      <c r="AR58" s="55"/>
      <c r="AS58" s="56"/>
    </row>
    <row r="59" spans="1:45" ht="15">
      <c r="A59" s="37" t="s">
        <v>215</v>
      </c>
      <c r="B59" s="103">
        <v>450000</v>
      </c>
      <c r="C59" s="103">
        <v>0</v>
      </c>
      <c r="D59" s="103">
        <v>0</v>
      </c>
      <c r="E59" s="103">
        <v>450000</v>
      </c>
      <c r="F59" s="103">
        <v>0</v>
      </c>
      <c r="G59" s="103">
        <v>450000</v>
      </c>
      <c r="H59" s="103">
        <v>0</v>
      </c>
      <c r="I59" s="103">
        <v>0</v>
      </c>
      <c r="J59" s="103">
        <v>450000</v>
      </c>
      <c r="K59" s="103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3">
        <v>0</v>
      </c>
      <c r="T59" s="103">
        <v>0</v>
      </c>
      <c r="U59" s="104">
        <v>0</v>
      </c>
      <c r="V59" s="64"/>
      <c r="W59" s="65"/>
      <c r="X59" s="43"/>
      <c r="Y59" s="37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6"/>
      <c r="AL59" s="56"/>
      <c r="AM59" s="55"/>
      <c r="AN59" s="55"/>
      <c r="AO59" s="56"/>
      <c r="AP59" s="56"/>
      <c r="AQ59" s="55"/>
      <c r="AR59" s="55"/>
      <c r="AS59" s="56"/>
    </row>
    <row r="60" spans="1:45" ht="15">
      <c r="A60" s="37" t="s">
        <v>188</v>
      </c>
      <c r="B60" s="103">
        <v>450000</v>
      </c>
      <c r="C60" s="103">
        <v>0</v>
      </c>
      <c r="D60" s="103">
        <v>0</v>
      </c>
      <c r="E60" s="103">
        <v>450000</v>
      </c>
      <c r="F60" s="103">
        <v>0</v>
      </c>
      <c r="G60" s="103">
        <v>450000</v>
      </c>
      <c r="H60" s="103">
        <v>0</v>
      </c>
      <c r="I60" s="103">
        <v>0</v>
      </c>
      <c r="J60" s="103">
        <v>450000</v>
      </c>
      <c r="K60" s="103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3">
        <v>0</v>
      </c>
      <c r="T60" s="103">
        <v>0</v>
      </c>
      <c r="U60" s="104">
        <v>0</v>
      </c>
      <c r="V60" s="64"/>
      <c r="W60" s="65"/>
      <c r="X60" s="43"/>
      <c r="Y60" s="37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56"/>
      <c r="AM60" s="55"/>
      <c r="AN60" s="55"/>
      <c r="AO60" s="56"/>
      <c r="AP60" s="56"/>
      <c r="AQ60" s="55"/>
      <c r="AR60" s="55"/>
      <c r="AS60" s="56"/>
    </row>
    <row r="61" spans="1:45" ht="15">
      <c r="A61" s="37" t="s">
        <v>216</v>
      </c>
      <c r="B61" s="103">
        <v>392000</v>
      </c>
      <c r="C61" s="103">
        <v>0</v>
      </c>
      <c r="D61" s="103">
        <v>0</v>
      </c>
      <c r="E61" s="103">
        <v>392000</v>
      </c>
      <c r="F61" s="103">
        <v>0</v>
      </c>
      <c r="G61" s="103">
        <v>392000</v>
      </c>
      <c r="H61" s="103">
        <v>0</v>
      </c>
      <c r="I61" s="103">
        <v>0</v>
      </c>
      <c r="J61" s="103">
        <v>392000</v>
      </c>
      <c r="K61" s="103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3">
        <v>0</v>
      </c>
      <c r="T61" s="103">
        <v>0</v>
      </c>
      <c r="U61" s="104">
        <v>0</v>
      </c>
      <c r="V61" s="64"/>
      <c r="W61" s="65"/>
      <c r="X61" s="43"/>
      <c r="Y61" s="37"/>
      <c r="Z61" s="55"/>
      <c r="AA61" s="55"/>
      <c r="AB61" s="55"/>
      <c r="AC61" s="55"/>
      <c r="AD61" s="55"/>
      <c r="AE61" s="55"/>
      <c r="AF61" s="55"/>
      <c r="AG61" s="55"/>
      <c r="AH61" s="56"/>
      <c r="AI61" s="55"/>
      <c r="AJ61" s="55"/>
      <c r="AK61" s="56"/>
      <c r="AL61" s="56"/>
      <c r="AM61" s="55"/>
      <c r="AN61" s="55"/>
      <c r="AO61" s="55"/>
      <c r="AP61" s="56"/>
      <c r="AQ61" s="55"/>
      <c r="AR61" s="55"/>
      <c r="AS61" s="56"/>
    </row>
    <row r="62" spans="1:45" ht="15">
      <c r="A62" s="37" t="s">
        <v>188</v>
      </c>
      <c r="B62" s="103">
        <v>392000</v>
      </c>
      <c r="C62" s="103">
        <v>0</v>
      </c>
      <c r="D62" s="103">
        <v>0</v>
      </c>
      <c r="E62" s="103">
        <v>392000</v>
      </c>
      <c r="F62" s="103">
        <v>0</v>
      </c>
      <c r="G62" s="103">
        <v>392000</v>
      </c>
      <c r="H62" s="103">
        <v>0</v>
      </c>
      <c r="I62" s="103">
        <v>0</v>
      </c>
      <c r="J62" s="103">
        <v>392000</v>
      </c>
      <c r="K62" s="103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3">
        <v>0</v>
      </c>
      <c r="T62" s="103">
        <v>0</v>
      </c>
      <c r="U62" s="104">
        <v>0</v>
      </c>
      <c r="V62" s="64"/>
      <c r="W62" s="65"/>
      <c r="X62" s="43"/>
      <c r="Y62" s="37"/>
      <c r="Z62" s="55"/>
      <c r="AA62" s="55"/>
      <c r="AB62" s="55"/>
      <c r="AC62" s="55"/>
      <c r="AD62" s="55"/>
      <c r="AE62" s="55"/>
      <c r="AF62" s="55"/>
      <c r="AG62" s="55"/>
      <c r="AH62" s="56"/>
      <c r="AI62" s="55"/>
      <c r="AJ62" s="55"/>
      <c r="AK62" s="56"/>
      <c r="AL62" s="56"/>
      <c r="AM62" s="55"/>
      <c r="AN62" s="55"/>
      <c r="AO62" s="55"/>
      <c r="AP62" s="56"/>
      <c r="AQ62" s="55"/>
      <c r="AR62" s="55"/>
      <c r="AS62" s="56"/>
    </row>
    <row r="63" spans="1:45" ht="15">
      <c r="A63" s="37" t="s">
        <v>217</v>
      </c>
      <c r="B63" s="103">
        <v>260000</v>
      </c>
      <c r="C63" s="103">
        <v>0</v>
      </c>
      <c r="D63" s="103">
        <v>0</v>
      </c>
      <c r="E63" s="103">
        <v>260000</v>
      </c>
      <c r="F63" s="103">
        <v>0</v>
      </c>
      <c r="G63" s="103">
        <v>260000</v>
      </c>
      <c r="H63" s="103">
        <v>0</v>
      </c>
      <c r="I63" s="103">
        <v>0</v>
      </c>
      <c r="J63" s="103">
        <v>260000</v>
      </c>
      <c r="K63" s="103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3">
        <v>0</v>
      </c>
      <c r="T63" s="103">
        <v>0</v>
      </c>
      <c r="U63" s="104">
        <v>0</v>
      </c>
      <c r="V63" s="64"/>
      <c r="W63" s="65"/>
      <c r="X63" s="43"/>
      <c r="Y63" s="37"/>
      <c r="Z63" s="55"/>
      <c r="AA63" s="55"/>
      <c r="AB63" s="55"/>
      <c r="AC63" s="55"/>
      <c r="AD63" s="55"/>
      <c r="AE63" s="55"/>
      <c r="AF63" s="55"/>
      <c r="AG63" s="55"/>
      <c r="AH63" s="56"/>
      <c r="AI63" s="55"/>
      <c r="AJ63" s="55"/>
      <c r="AK63" s="56"/>
      <c r="AL63" s="56"/>
      <c r="AM63" s="55"/>
      <c r="AN63" s="55"/>
      <c r="AO63" s="55"/>
      <c r="AP63" s="56"/>
      <c r="AQ63" s="55"/>
      <c r="AR63" s="55"/>
      <c r="AS63" s="56"/>
    </row>
    <row r="64" spans="1:45" ht="15">
      <c r="A64" s="37" t="s">
        <v>188</v>
      </c>
      <c r="B64" s="103">
        <v>260000</v>
      </c>
      <c r="C64" s="103">
        <v>0</v>
      </c>
      <c r="D64" s="103">
        <v>0</v>
      </c>
      <c r="E64" s="103">
        <v>260000</v>
      </c>
      <c r="F64" s="103">
        <v>0</v>
      </c>
      <c r="G64" s="103">
        <v>260000</v>
      </c>
      <c r="H64" s="103">
        <v>0</v>
      </c>
      <c r="I64" s="103">
        <v>0</v>
      </c>
      <c r="J64" s="103">
        <v>260000</v>
      </c>
      <c r="K64" s="103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3">
        <v>0</v>
      </c>
      <c r="T64" s="103">
        <v>0</v>
      </c>
      <c r="U64" s="104">
        <v>0</v>
      </c>
      <c r="V64" s="64"/>
      <c r="W64" s="65"/>
      <c r="X64" s="43"/>
      <c r="Y64" s="37"/>
      <c r="Z64" s="55"/>
      <c r="AA64" s="55"/>
      <c r="AB64" s="55"/>
      <c r="AC64" s="55"/>
      <c r="AD64" s="55"/>
      <c r="AE64" s="55"/>
      <c r="AF64" s="55"/>
      <c r="AG64" s="55"/>
      <c r="AH64" s="56"/>
      <c r="AI64" s="55"/>
      <c r="AJ64" s="55"/>
      <c r="AK64" s="56"/>
      <c r="AL64" s="56"/>
      <c r="AM64" s="55"/>
      <c r="AN64" s="55"/>
      <c r="AO64" s="55"/>
      <c r="AP64" s="56"/>
      <c r="AQ64" s="55"/>
      <c r="AR64" s="55"/>
      <c r="AS64" s="56"/>
    </row>
    <row r="65" spans="1:45" ht="15">
      <c r="A65" s="37" t="s">
        <v>218</v>
      </c>
      <c r="B65" s="103">
        <v>408000</v>
      </c>
      <c r="C65" s="103">
        <v>0</v>
      </c>
      <c r="D65" s="103">
        <v>0</v>
      </c>
      <c r="E65" s="103">
        <v>408000</v>
      </c>
      <c r="F65" s="103">
        <v>0</v>
      </c>
      <c r="G65" s="103">
        <v>408000</v>
      </c>
      <c r="H65" s="103">
        <v>0</v>
      </c>
      <c r="I65" s="103">
        <v>0</v>
      </c>
      <c r="J65" s="103">
        <v>408000</v>
      </c>
      <c r="K65" s="103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3">
        <v>0</v>
      </c>
      <c r="T65" s="103">
        <v>0</v>
      </c>
      <c r="U65" s="104">
        <v>0</v>
      </c>
      <c r="V65" s="64"/>
      <c r="W65" s="65"/>
      <c r="X65" s="43"/>
      <c r="Y65" s="37"/>
      <c r="Z65" s="55"/>
      <c r="AA65" s="55"/>
      <c r="AB65" s="55"/>
      <c r="AC65" s="55"/>
      <c r="AD65" s="55"/>
      <c r="AE65" s="55"/>
      <c r="AF65" s="55"/>
      <c r="AG65" s="55"/>
      <c r="AH65" s="56"/>
      <c r="AI65" s="55"/>
      <c r="AJ65" s="55"/>
      <c r="AK65" s="56"/>
      <c r="AL65" s="56"/>
      <c r="AM65" s="55"/>
      <c r="AN65" s="55"/>
      <c r="AO65" s="55"/>
      <c r="AP65" s="56"/>
      <c r="AQ65" s="55"/>
      <c r="AR65" s="55"/>
      <c r="AS65" s="56"/>
    </row>
    <row r="66" spans="1:45" ht="15">
      <c r="A66" s="37" t="s">
        <v>188</v>
      </c>
      <c r="B66" s="103">
        <v>408000</v>
      </c>
      <c r="C66" s="103">
        <v>0</v>
      </c>
      <c r="D66" s="103">
        <v>0</v>
      </c>
      <c r="E66" s="103">
        <v>408000</v>
      </c>
      <c r="F66" s="103">
        <v>0</v>
      </c>
      <c r="G66" s="103">
        <v>408000</v>
      </c>
      <c r="H66" s="103">
        <v>0</v>
      </c>
      <c r="I66" s="103">
        <v>0</v>
      </c>
      <c r="J66" s="103">
        <v>408000</v>
      </c>
      <c r="K66" s="103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3">
        <v>0</v>
      </c>
      <c r="T66" s="103">
        <v>0</v>
      </c>
      <c r="U66" s="104">
        <v>0</v>
      </c>
      <c r="V66" s="64"/>
      <c r="W66" s="65"/>
      <c r="X66" s="43"/>
      <c r="Y66" s="37"/>
      <c r="Z66" s="55"/>
      <c r="AA66" s="55"/>
      <c r="AB66" s="55"/>
      <c r="AC66" s="55"/>
      <c r="AD66" s="55"/>
      <c r="AE66" s="55"/>
      <c r="AF66" s="55"/>
      <c r="AG66" s="55"/>
      <c r="AH66" s="56"/>
      <c r="AI66" s="55"/>
      <c r="AJ66" s="55"/>
      <c r="AK66" s="56"/>
      <c r="AL66" s="56"/>
      <c r="AM66" s="55"/>
      <c r="AN66" s="55"/>
      <c r="AO66" s="55"/>
      <c r="AP66" s="56"/>
      <c r="AQ66" s="55"/>
      <c r="AR66" s="55"/>
      <c r="AS66" s="56"/>
    </row>
    <row r="67" spans="1:45" ht="15">
      <c r="A67" s="37" t="s">
        <v>219</v>
      </c>
      <c r="B67" s="103">
        <v>334000</v>
      </c>
      <c r="C67" s="103">
        <v>0</v>
      </c>
      <c r="D67" s="103">
        <v>0</v>
      </c>
      <c r="E67" s="103">
        <v>334000</v>
      </c>
      <c r="F67" s="103">
        <v>0</v>
      </c>
      <c r="G67" s="103">
        <v>334000</v>
      </c>
      <c r="H67" s="103">
        <v>0</v>
      </c>
      <c r="I67" s="103">
        <v>0</v>
      </c>
      <c r="J67" s="103">
        <v>334000</v>
      </c>
      <c r="K67" s="103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3">
        <v>0</v>
      </c>
      <c r="T67" s="103">
        <v>0</v>
      </c>
      <c r="U67" s="104">
        <v>0</v>
      </c>
      <c r="V67" s="64"/>
      <c r="W67" s="64"/>
      <c r="X67" s="43"/>
      <c r="Y67" s="37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6"/>
      <c r="AM67" s="55"/>
      <c r="AN67" s="55"/>
      <c r="AO67" s="56"/>
      <c r="AP67" s="56"/>
      <c r="AQ67" s="55"/>
      <c r="AR67" s="55"/>
      <c r="AS67" s="56"/>
    </row>
    <row r="68" spans="1:45" ht="15">
      <c r="A68" s="37" t="s">
        <v>188</v>
      </c>
      <c r="B68" s="103">
        <v>334000</v>
      </c>
      <c r="C68" s="103">
        <v>0</v>
      </c>
      <c r="D68" s="103">
        <v>0</v>
      </c>
      <c r="E68" s="103">
        <v>334000</v>
      </c>
      <c r="F68" s="103">
        <v>0</v>
      </c>
      <c r="G68" s="103">
        <v>334000</v>
      </c>
      <c r="H68" s="103">
        <v>0</v>
      </c>
      <c r="I68" s="103">
        <v>0</v>
      </c>
      <c r="J68" s="103">
        <v>334000</v>
      </c>
      <c r="K68" s="103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3">
        <v>0</v>
      </c>
      <c r="T68" s="103">
        <v>0</v>
      </c>
      <c r="U68" s="104">
        <v>0</v>
      </c>
      <c r="V68" s="64"/>
      <c r="W68" s="64"/>
      <c r="X68" s="43"/>
      <c r="Y68" s="37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6"/>
      <c r="AM68" s="55"/>
      <c r="AN68" s="55"/>
      <c r="AO68" s="56"/>
      <c r="AP68" s="56"/>
      <c r="AQ68" s="55"/>
      <c r="AR68" s="55"/>
      <c r="AS68" s="56"/>
    </row>
    <row r="69" spans="1:45" ht="15">
      <c r="A69" s="37" t="s">
        <v>314</v>
      </c>
      <c r="B69" s="103">
        <v>552000</v>
      </c>
      <c r="C69" s="103">
        <v>0</v>
      </c>
      <c r="D69" s="103">
        <v>0</v>
      </c>
      <c r="E69" s="103">
        <v>552000</v>
      </c>
      <c r="F69" s="103">
        <v>0</v>
      </c>
      <c r="G69" s="103">
        <v>552000</v>
      </c>
      <c r="H69" s="103">
        <v>0</v>
      </c>
      <c r="I69" s="103">
        <v>0</v>
      </c>
      <c r="J69" s="103">
        <v>552000</v>
      </c>
      <c r="K69" s="103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3">
        <v>0</v>
      </c>
      <c r="T69" s="103">
        <v>0</v>
      </c>
      <c r="U69" s="104">
        <v>0</v>
      </c>
      <c r="V69" s="64"/>
      <c r="W69" s="64"/>
      <c r="X69" s="43"/>
      <c r="Y69" s="37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6"/>
      <c r="AM69" s="55"/>
      <c r="AN69" s="55"/>
      <c r="AO69" s="56"/>
      <c r="AP69" s="56"/>
      <c r="AQ69" s="55"/>
      <c r="AR69" s="55"/>
      <c r="AS69" s="56"/>
    </row>
    <row r="70" spans="1:45" ht="15">
      <c r="A70" s="37" t="s">
        <v>188</v>
      </c>
      <c r="B70" s="103">
        <v>552000</v>
      </c>
      <c r="C70" s="103">
        <v>0</v>
      </c>
      <c r="D70" s="103">
        <v>0</v>
      </c>
      <c r="E70" s="103">
        <v>552000</v>
      </c>
      <c r="F70" s="103">
        <v>0</v>
      </c>
      <c r="G70" s="103">
        <v>552000</v>
      </c>
      <c r="H70" s="103">
        <v>0</v>
      </c>
      <c r="I70" s="103">
        <v>0</v>
      </c>
      <c r="J70" s="103">
        <v>552000</v>
      </c>
      <c r="K70" s="103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3">
        <v>0</v>
      </c>
      <c r="T70" s="103">
        <v>0</v>
      </c>
      <c r="U70" s="104">
        <v>0</v>
      </c>
      <c r="V70" s="64"/>
      <c r="W70" s="64"/>
      <c r="X70" s="43"/>
      <c r="Y70" s="37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6"/>
      <c r="AM70" s="55"/>
      <c r="AN70" s="55"/>
      <c r="AO70" s="56"/>
      <c r="AP70" s="56"/>
      <c r="AQ70" s="55"/>
      <c r="AR70" s="55"/>
      <c r="AS70" s="56"/>
    </row>
    <row r="71" spans="1:45" ht="15">
      <c r="A71" s="37" t="s">
        <v>220</v>
      </c>
      <c r="B71" s="103">
        <v>184000</v>
      </c>
      <c r="C71" s="103">
        <v>0</v>
      </c>
      <c r="D71" s="103">
        <v>0</v>
      </c>
      <c r="E71" s="103">
        <v>184000</v>
      </c>
      <c r="F71" s="103">
        <v>0</v>
      </c>
      <c r="G71" s="103">
        <v>184000</v>
      </c>
      <c r="H71" s="103">
        <v>0</v>
      </c>
      <c r="I71" s="103">
        <v>0</v>
      </c>
      <c r="J71" s="103">
        <v>184000</v>
      </c>
      <c r="K71" s="103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3">
        <v>0</v>
      </c>
      <c r="T71" s="103">
        <v>0</v>
      </c>
      <c r="U71" s="104">
        <v>0</v>
      </c>
      <c r="V71" s="64"/>
      <c r="W71" s="65"/>
      <c r="X71" s="43"/>
      <c r="Y71" s="37"/>
      <c r="Z71" s="55"/>
      <c r="AA71" s="55"/>
      <c r="AB71" s="55"/>
      <c r="AC71" s="55"/>
      <c r="AD71" s="55"/>
      <c r="AE71" s="55"/>
      <c r="AF71" s="55"/>
      <c r="AG71" s="55"/>
      <c r="AH71" s="56"/>
      <c r="AI71" s="55"/>
      <c r="AJ71" s="55"/>
      <c r="AK71" s="55"/>
      <c r="AL71" s="56"/>
      <c r="AM71" s="55"/>
      <c r="AN71" s="55"/>
      <c r="AO71" s="56"/>
      <c r="AP71" s="56"/>
      <c r="AQ71" s="55"/>
      <c r="AR71" s="55"/>
      <c r="AS71" s="56"/>
    </row>
    <row r="72" spans="1:45" ht="15">
      <c r="A72" s="37" t="s">
        <v>188</v>
      </c>
      <c r="B72" s="103">
        <v>184000</v>
      </c>
      <c r="C72" s="103">
        <v>0</v>
      </c>
      <c r="D72" s="103">
        <v>0</v>
      </c>
      <c r="E72" s="103">
        <v>184000</v>
      </c>
      <c r="F72" s="103">
        <v>0</v>
      </c>
      <c r="G72" s="103">
        <v>184000</v>
      </c>
      <c r="H72" s="103">
        <v>0</v>
      </c>
      <c r="I72" s="103">
        <v>0</v>
      </c>
      <c r="J72" s="103">
        <v>184000</v>
      </c>
      <c r="K72" s="103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3">
        <v>0</v>
      </c>
      <c r="T72" s="103">
        <v>0</v>
      </c>
      <c r="U72" s="104">
        <v>0</v>
      </c>
      <c r="V72" s="64"/>
      <c r="W72" s="65"/>
      <c r="X72" s="43"/>
      <c r="Y72" s="37"/>
      <c r="Z72" s="55"/>
      <c r="AA72" s="55"/>
      <c r="AB72" s="55"/>
      <c r="AC72" s="55"/>
      <c r="AD72" s="55"/>
      <c r="AE72" s="55"/>
      <c r="AF72" s="55"/>
      <c r="AG72" s="55"/>
      <c r="AH72" s="56"/>
      <c r="AI72" s="55"/>
      <c r="AJ72" s="55"/>
      <c r="AK72" s="55"/>
      <c r="AL72" s="56"/>
      <c r="AM72" s="55"/>
      <c r="AN72" s="55"/>
      <c r="AO72" s="56"/>
      <c r="AP72" s="56"/>
      <c r="AQ72" s="55"/>
      <c r="AR72" s="55"/>
      <c r="AS72" s="56"/>
    </row>
    <row r="73" spans="1:45" ht="15">
      <c r="A73" s="37" t="s">
        <v>221</v>
      </c>
      <c r="B73" s="103">
        <v>3995000</v>
      </c>
      <c r="C73" s="103">
        <v>0</v>
      </c>
      <c r="D73" s="103">
        <v>0</v>
      </c>
      <c r="E73" s="103">
        <v>3995000</v>
      </c>
      <c r="F73" s="103">
        <v>0</v>
      </c>
      <c r="G73" s="103">
        <v>3995000</v>
      </c>
      <c r="H73" s="103">
        <v>0</v>
      </c>
      <c r="I73" s="103">
        <v>0</v>
      </c>
      <c r="J73" s="103">
        <v>3995000</v>
      </c>
      <c r="K73" s="103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3">
        <v>0</v>
      </c>
      <c r="T73" s="103">
        <v>0</v>
      </c>
      <c r="U73" s="104">
        <v>0</v>
      </c>
      <c r="V73" s="64"/>
      <c r="W73" s="64"/>
      <c r="X73" s="43"/>
      <c r="Y73" s="37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6"/>
      <c r="AM73" s="55"/>
      <c r="AN73" s="55"/>
      <c r="AO73" s="56"/>
      <c r="AP73" s="56"/>
      <c r="AQ73" s="55"/>
      <c r="AR73" s="55"/>
      <c r="AS73" s="56"/>
    </row>
    <row r="74" spans="1:45" ht="15">
      <c r="A74" s="37" t="s">
        <v>188</v>
      </c>
      <c r="B74" s="103">
        <v>3995000</v>
      </c>
      <c r="C74" s="103">
        <v>0</v>
      </c>
      <c r="D74" s="103">
        <v>0</v>
      </c>
      <c r="E74" s="103">
        <v>3995000</v>
      </c>
      <c r="F74" s="103">
        <v>0</v>
      </c>
      <c r="G74" s="103">
        <v>3995000</v>
      </c>
      <c r="H74" s="103">
        <v>0</v>
      </c>
      <c r="I74" s="103">
        <v>0</v>
      </c>
      <c r="J74" s="103">
        <v>3995000</v>
      </c>
      <c r="K74" s="103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3">
        <v>0</v>
      </c>
      <c r="T74" s="103">
        <v>0</v>
      </c>
      <c r="U74" s="104">
        <v>0</v>
      </c>
      <c r="V74" s="64"/>
      <c r="W74" s="64"/>
      <c r="X74" s="43"/>
      <c r="Y74" s="37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6"/>
      <c r="AM74" s="55"/>
      <c r="AN74" s="55"/>
      <c r="AO74" s="56"/>
      <c r="AP74" s="56"/>
      <c r="AQ74" s="55"/>
      <c r="AR74" s="55"/>
      <c r="AS74" s="56"/>
    </row>
    <row r="75" spans="1:45" ht="15">
      <c r="A75" s="37" t="s">
        <v>222</v>
      </c>
      <c r="B75" s="103">
        <v>50000</v>
      </c>
      <c r="C75" s="103">
        <v>0</v>
      </c>
      <c r="D75" s="103">
        <v>0</v>
      </c>
      <c r="E75" s="103">
        <v>50000</v>
      </c>
      <c r="F75" s="103">
        <v>0</v>
      </c>
      <c r="G75" s="103">
        <v>50000</v>
      </c>
      <c r="H75" s="103">
        <v>0</v>
      </c>
      <c r="I75" s="103">
        <v>0</v>
      </c>
      <c r="J75" s="103">
        <v>50000</v>
      </c>
      <c r="K75" s="103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3">
        <v>0</v>
      </c>
      <c r="T75" s="103">
        <v>0</v>
      </c>
      <c r="U75" s="104">
        <v>0</v>
      </c>
      <c r="V75" s="64"/>
      <c r="W75" s="65"/>
      <c r="X75" s="43"/>
      <c r="Y75" s="37"/>
      <c r="Z75" s="55"/>
      <c r="AA75" s="55"/>
      <c r="AB75" s="55"/>
      <c r="AC75" s="55"/>
      <c r="AD75" s="55"/>
      <c r="AE75" s="55"/>
      <c r="AF75" s="55"/>
      <c r="AG75" s="55"/>
      <c r="AH75" s="56"/>
      <c r="AI75" s="55"/>
      <c r="AJ75" s="55"/>
      <c r="AK75" s="55"/>
      <c r="AL75" s="56"/>
      <c r="AM75" s="55"/>
      <c r="AN75" s="55"/>
      <c r="AO75" s="56"/>
      <c r="AP75" s="56"/>
      <c r="AQ75" s="55"/>
      <c r="AR75" s="55"/>
      <c r="AS75" s="56"/>
    </row>
    <row r="76" spans="1:45" ht="15">
      <c r="A76" s="37" t="s">
        <v>188</v>
      </c>
      <c r="B76" s="103">
        <v>50000</v>
      </c>
      <c r="C76" s="103">
        <v>0</v>
      </c>
      <c r="D76" s="103">
        <v>0</v>
      </c>
      <c r="E76" s="103">
        <v>50000</v>
      </c>
      <c r="F76" s="103">
        <v>0</v>
      </c>
      <c r="G76" s="103">
        <v>50000</v>
      </c>
      <c r="H76" s="103">
        <v>0</v>
      </c>
      <c r="I76" s="103">
        <v>0</v>
      </c>
      <c r="J76" s="103">
        <v>50000</v>
      </c>
      <c r="K76" s="103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3">
        <v>0</v>
      </c>
      <c r="T76" s="103">
        <v>0</v>
      </c>
      <c r="U76" s="104">
        <v>0</v>
      </c>
      <c r="V76" s="64"/>
      <c r="W76" s="65"/>
      <c r="X76" s="43"/>
      <c r="Y76" s="37"/>
      <c r="Z76" s="55"/>
      <c r="AA76" s="55"/>
      <c r="AB76" s="55"/>
      <c r="AC76" s="55"/>
      <c r="AD76" s="55"/>
      <c r="AE76" s="55"/>
      <c r="AF76" s="55"/>
      <c r="AG76" s="55"/>
      <c r="AH76" s="56"/>
      <c r="AI76" s="55"/>
      <c r="AJ76" s="55"/>
      <c r="AK76" s="55"/>
      <c r="AL76" s="56"/>
      <c r="AM76" s="55"/>
      <c r="AN76" s="55"/>
      <c r="AO76" s="56"/>
      <c r="AP76" s="56"/>
      <c r="AQ76" s="55"/>
      <c r="AR76" s="55"/>
      <c r="AS76" s="56"/>
    </row>
    <row r="77" spans="1:45" ht="15">
      <c r="A77" s="37" t="s">
        <v>223</v>
      </c>
      <c r="B77" s="103">
        <v>60000</v>
      </c>
      <c r="C77" s="103">
        <v>0</v>
      </c>
      <c r="D77" s="103">
        <v>0</v>
      </c>
      <c r="E77" s="103">
        <v>60000</v>
      </c>
      <c r="F77" s="103">
        <v>0</v>
      </c>
      <c r="G77" s="103">
        <v>60000</v>
      </c>
      <c r="H77" s="103">
        <v>0</v>
      </c>
      <c r="I77" s="103">
        <v>0</v>
      </c>
      <c r="J77" s="103">
        <v>60000</v>
      </c>
      <c r="K77" s="103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3">
        <v>0</v>
      </c>
      <c r="T77" s="103">
        <v>0</v>
      </c>
      <c r="U77" s="104">
        <v>0</v>
      </c>
      <c r="V77" s="64"/>
      <c r="W77" s="64"/>
      <c r="X77" s="43"/>
      <c r="Y77" s="37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6"/>
      <c r="AM77" s="55"/>
      <c r="AN77" s="55"/>
      <c r="AO77" s="56"/>
      <c r="AP77" s="56"/>
      <c r="AQ77" s="55"/>
      <c r="AR77" s="55"/>
      <c r="AS77" s="56"/>
    </row>
    <row r="78" spans="1:45" ht="15">
      <c r="A78" s="37" t="s">
        <v>188</v>
      </c>
      <c r="B78" s="103">
        <v>60000</v>
      </c>
      <c r="C78" s="103">
        <v>0</v>
      </c>
      <c r="D78" s="103">
        <v>0</v>
      </c>
      <c r="E78" s="103">
        <v>60000</v>
      </c>
      <c r="F78" s="103">
        <v>0</v>
      </c>
      <c r="G78" s="103">
        <v>60000</v>
      </c>
      <c r="H78" s="103">
        <v>0</v>
      </c>
      <c r="I78" s="103">
        <v>0</v>
      </c>
      <c r="J78" s="103">
        <v>60000</v>
      </c>
      <c r="K78" s="103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3">
        <v>0</v>
      </c>
      <c r="T78" s="103">
        <v>0</v>
      </c>
      <c r="U78" s="104">
        <v>0</v>
      </c>
      <c r="V78" s="64"/>
      <c r="W78" s="64"/>
      <c r="X78" s="43"/>
      <c r="Y78" s="37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6"/>
      <c r="AM78" s="55"/>
      <c r="AN78" s="55"/>
      <c r="AO78" s="56"/>
      <c r="AP78" s="56"/>
      <c r="AQ78" s="55"/>
      <c r="AR78" s="55"/>
      <c r="AS78" s="56"/>
    </row>
    <row r="79" spans="1:45" ht="15">
      <c r="A79" s="37" t="s">
        <v>224</v>
      </c>
      <c r="B79" s="103">
        <v>150000</v>
      </c>
      <c r="C79" s="103">
        <v>0</v>
      </c>
      <c r="D79" s="103">
        <v>0</v>
      </c>
      <c r="E79" s="103">
        <v>150000</v>
      </c>
      <c r="F79" s="103">
        <v>0</v>
      </c>
      <c r="G79" s="103">
        <v>150000</v>
      </c>
      <c r="H79" s="103">
        <v>0</v>
      </c>
      <c r="I79" s="103">
        <v>0</v>
      </c>
      <c r="J79" s="103">
        <v>150000</v>
      </c>
      <c r="K79" s="103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3">
        <v>0</v>
      </c>
      <c r="T79" s="103">
        <v>0</v>
      </c>
      <c r="U79" s="104">
        <v>0</v>
      </c>
      <c r="V79" s="64"/>
      <c r="W79" s="64"/>
      <c r="X79" s="43"/>
      <c r="Y79" s="37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6"/>
      <c r="AM79" s="55"/>
      <c r="AN79" s="55"/>
      <c r="AO79" s="56"/>
      <c r="AP79" s="56"/>
      <c r="AQ79" s="55"/>
      <c r="AR79" s="55"/>
      <c r="AS79" s="56"/>
    </row>
    <row r="80" spans="1:45" ht="15">
      <c r="A80" s="37" t="s">
        <v>188</v>
      </c>
      <c r="B80" s="103">
        <v>150000</v>
      </c>
      <c r="C80" s="103">
        <v>0</v>
      </c>
      <c r="D80" s="103">
        <v>0</v>
      </c>
      <c r="E80" s="103">
        <v>150000</v>
      </c>
      <c r="F80" s="103">
        <v>0</v>
      </c>
      <c r="G80" s="103">
        <v>150000</v>
      </c>
      <c r="H80" s="103">
        <v>0</v>
      </c>
      <c r="I80" s="103">
        <v>0</v>
      </c>
      <c r="J80" s="103">
        <v>150000</v>
      </c>
      <c r="K80" s="103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3">
        <v>0</v>
      </c>
      <c r="T80" s="103">
        <v>0</v>
      </c>
      <c r="U80" s="104">
        <v>0</v>
      </c>
      <c r="V80" s="64"/>
      <c r="W80" s="64"/>
      <c r="X80" s="43"/>
      <c r="Y80" s="37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6"/>
      <c r="AM80" s="55"/>
      <c r="AN80" s="55"/>
      <c r="AO80" s="56"/>
      <c r="AP80" s="56"/>
      <c r="AQ80" s="55"/>
      <c r="AR80" s="55"/>
      <c r="AS80" s="56"/>
    </row>
    <row r="81" spans="1:45" ht="15">
      <c r="A81" s="37" t="s">
        <v>225</v>
      </c>
      <c r="B81" s="103">
        <v>3000000</v>
      </c>
      <c r="C81" s="103">
        <v>0</v>
      </c>
      <c r="D81" s="103">
        <v>0</v>
      </c>
      <c r="E81" s="103">
        <v>3000000</v>
      </c>
      <c r="F81" s="103">
        <v>0</v>
      </c>
      <c r="G81" s="103">
        <v>3000000</v>
      </c>
      <c r="H81" s="103">
        <v>0</v>
      </c>
      <c r="I81" s="103">
        <v>0</v>
      </c>
      <c r="J81" s="103">
        <v>3000000</v>
      </c>
      <c r="K81" s="103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3">
        <v>0</v>
      </c>
      <c r="T81" s="103">
        <v>0</v>
      </c>
      <c r="U81" s="104">
        <v>0</v>
      </c>
      <c r="V81" s="64"/>
      <c r="W81" s="64"/>
      <c r="X81" s="43"/>
      <c r="Y81" s="37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  <c r="AM81" s="55"/>
      <c r="AN81" s="55"/>
      <c r="AO81" s="56"/>
      <c r="AP81" s="56"/>
      <c r="AQ81" s="55"/>
      <c r="AR81" s="55"/>
      <c r="AS81" s="56"/>
    </row>
    <row r="82" spans="1:45" ht="15">
      <c r="A82" s="37" t="s">
        <v>188</v>
      </c>
      <c r="B82" s="103">
        <v>3000000</v>
      </c>
      <c r="C82" s="103">
        <v>0</v>
      </c>
      <c r="D82" s="103">
        <v>0</v>
      </c>
      <c r="E82" s="103">
        <v>3000000</v>
      </c>
      <c r="F82" s="103">
        <v>0</v>
      </c>
      <c r="G82" s="103">
        <v>3000000</v>
      </c>
      <c r="H82" s="103">
        <v>0</v>
      </c>
      <c r="I82" s="103">
        <v>0</v>
      </c>
      <c r="J82" s="103">
        <v>3000000</v>
      </c>
      <c r="K82" s="103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3">
        <v>0</v>
      </c>
      <c r="T82" s="103">
        <v>0</v>
      </c>
      <c r="U82" s="104">
        <v>0</v>
      </c>
      <c r="V82" s="64"/>
      <c r="W82" s="64"/>
      <c r="X82" s="43"/>
      <c r="Y82" s="37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6"/>
      <c r="AM82" s="55"/>
      <c r="AN82" s="55"/>
      <c r="AO82" s="56"/>
      <c r="AP82" s="56"/>
      <c r="AQ82" s="55"/>
      <c r="AR82" s="55"/>
      <c r="AS82" s="56"/>
    </row>
    <row r="83" spans="1:45" ht="15">
      <c r="A83" s="37" t="s">
        <v>226</v>
      </c>
      <c r="B83" s="103">
        <v>3600000</v>
      </c>
      <c r="C83" s="103">
        <v>0</v>
      </c>
      <c r="D83" s="103">
        <v>0</v>
      </c>
      <c r="E83" s="103">
        <v>3600000</v>
      </c>
      <c r="F83" s="103">
        <v>0</v>
      </c>
      <c r="G83" s="103">
        <v>3600000</v>
      </c>
      <c r="H83" s="103">
        <v>0</v>
      </c>
      <c r="I83" s="103">
        <v>0</v>
      </c>
      <c r="J83" s="103">
        <v>3600000</v>
      </c>
      <c r="K83" s="103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3">
        <v>0</v>
      </c>
      <c r="T83" s="103">
        <v>0</v>
      </c>
      <c r="U83" s="104">
        <v>0</v>
      </c>
      <c r="V83" s="64"/>
      <c r="W83" s="65"/>
      <c r="X83" s="43"/>
      <c r="Y83" s="37"/>
      <c r="Z83" s="55"/>
      <c r="AA83" s="55"/>
      <c r="AB83" s="55"/>
      <c r="AC83" s="55"/>
      <c r="AD83" s="55"/>
      <c r="AE83" s="55"/>
      <c r="AF83" s="55"/>
      <c r="AG83" s="55"/>
      <c r="AH83" s="56"/>
      <c r="AI83" s="55"/>
      <c r="AJ83" s="55"/>
      <c r="AK83" s="56"/>
      <c r="AL83" s="56"/>
      <c r="AM83" s="55"/>
      <c r="AN83" s="55"/>
      <c r="AO83" s="55"/>
      <c r="AP83" s="56"/>
      <c r="AQ83" s="55"/>
      <c r="AR83" s="55"/>
      <c r="AS83" s="56"/>
    </row>
    <row r="84" spans="1:45" ht="15">
      <c r="A84" s="37" t="s">
        <v>188</v>
      </c>
      <c r="B84" s="103">
        <v>3600000</v>
      </c>
      <c r="C84" s="103">
        <v>0</v>
      </c>
      <c r="D84" s="103">
        <v>0</v>
      </c>
      <c r="E84" s="103">
        <v>3600000</v>
      </c>
      <c r="F84" s="103">
        <v>0</v>
      </c>
      <c r="G84" s="103">
        <v>3600000</v>
      </c>
      <c r="H84" s="103">
        <v>0</v>
      </c>
      <c r="I84" s="103">
        <v>0</v>
      </c>
      <c r="J84" s="103">
        <v>3600000</v>
      </c>
      <c r="K84" s="103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3">
        <v>0</v>
      </c>
      <c r="T84" s="103">
        <v>0</v>
      </c>
      <c r="U84" s="104">
        <v>0</v>
      </c>
      <c r="V84" s="64"/>
      <c r="W84" s="65"/>
      <c r="X84" s="43"/>
      <c r="Y84" s="37"/>
      <c r="Z84" s="55"/>
      <c r="AA84" s="55"/>
      <c r="AB84" s="55"/>
      <c r="AC84" s="55"/>
      <c r="AD84" s="55"/>
      <c r="AE84" s="55"/>
      <c r="AF84" s="55"/>
      <c r="AG84" s="55"/>
      <c r="AH84" s="56"/>
      <c r="AI84" s="55"/>
      <c r="AJ84" s="55"/>
      <c r="AK84" s="56"/>
      <c r="AL84" s="56"/>
      <c r="AM84" s="55"/>
      <c r="AN84" s="55"/>
      <c r="AO84" s="55"/>
      <c r="AP84" s="56"/>
      <c r="AQ84" s="55"/>
      <c r="AR84" s="55"/>
      <c r="AS84" s="56"/>
    </row>
    <row r="85" spans="1:45" ht="15">
      <c r="A85" s="37" t="s">
        <v>227</v>
      </c>
      <c r="B85" s="103">
        <v>450000</v>
      </c>
      <c r="C85" s="103">
        <v>0</v>
      </c>
      <c r="D85" s="103">
        <v>0</v>
      </c>
      <c r="E85" s="103">
        <v>450000</v>
      </c>
      <c r="F85" s="103">
        <v>0</v>
      </c>
      <c r="G85" s="103">
        <v>450000</v>
      </c>
      <c r="H85" s="103">
        <v>0</v>
      </c>
      <c r="I85" s="103">
        <v>0</v>
      </c>
      <c r="J85" s="103">
        <v>450000</v>
      </c>
      <c r="K85" s="103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3">
        <v>0</v>
      </c>
      <c r="T85" s="103">
        <v>0</v>
      </c>
      <c r="U85" s="104">
        <v>0</v>
      </c>
      <c r="V85" s="64"/>
      <c r="W85" s="65"/>
      <c r="X85" s="43"/>
      <c r="Y85" s="3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6"/>
      <c r="AL85" s="56"/>
      <c r="AM85" s="55"/>
      <c r="AN85" s="55"/>
      <c r="AO85" s="56"/>
      <c r="AP85" s="56"/>
      <c r="AQ85" s="55"/>
      <c r="AR85" s="55"/>
      <c r="AS85" s="56"/>
    </row>
    <row r="86" spans="1:45" ht="15">
      <c r="A86" s="37" t="s">
        <v>188</v>
      </c>
      <c r="B86" s="103">
        <v>450000</v>
      </c>
      <c r="C86" s="103">
        <v>0</v>
      </c>
      <c r="D86" s="103">
        <v>0</v>
      </c>
      <c r="E86" s="103">
        <v>450000</v>
      </c>
      <c r="F86" s="103">
        <v>0</v>
      </c>
      <c r="G86" s="103">
        <v>450000</v>
      </c>
      <c r="H86" s="103">
        <v>0</v>
      </c>
      <c r="I86" s="103">
        <v>0</v>
      </c>
      <c r="J86" s="103">
        <v>450000</v>
      </c>
      <c r="K86" s="103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3">
        <v>0</v>
      </c>
      <c r="T86" s="103">
        <v>0</v>
      </c>
      <c r="U86" s="104">
        <v>0</v>
      </c>
      <c r="V86" s="64"/>
      <c r="W86" s="65"/>
      <c r="X86" s="43"/>
      <c r="Y86" s="3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6"/>
      <c r="AL86" s="56"/>
      <c r="AM86" s="55"/>
      <c r="AN86" s="55"/>
      <c r="AO86" s="56"/>
      <c r="AP86" s="56"/>
      <c r="AQ86" s="55"/>
      <c r="AR86" s="55"/>
      <c r="AS86" s="56"/>
    </row>
    <row r="87" spans="1:45" ht="15">
      <c r="A87" s="37" t="s">
        <v>228</v>
      </c>
      <c r="B87" s="103">
        <v>250000</v>
      </c>
      <c r="C87" s="103">
        <v>0</v>
      </c>
      <c r="D87" s="103">
        <v>0</v>
      </c>
      <c r="E87" s="103">
        <v>250000</v>
      </c>
      <c r="F87" s="103">
        <v>0</v>
      </c>
      <c r="G87" s="103">
        <v>250000</v>
      </c>
      <c r="H87" s="103">
        <v>0</v>
      </c>
      <c r="I87" s="103">
        <v>0</v>
      </c>
      <c r="J87" s="103">
        <v>250000</v>
      </c>
      <c r="K87" s="103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3">
        <v>0</v>
      </c>
      <c r="T87" s="103">
        <v>0</v>
      </c>
      <c r="U87" s="104">
        <v>0</v>
      </c>
      <c r="V87" s="64"/>
      <c r="W87" s="65"/>
      <c r="X87" s="43"/>
      <c r="Y87" s="37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56"/>
      <c r="AM87" s="55"/>
      <c r="AN87" s="55"/>
      <c r="AO87" s="56"/>
      <c r="AP87" s="56"/>
      <c r="AQ87" s="55"/>
      <c r="AR87" s="55"/>
      <c r="AS87" s="56"/>
    </row>
    <row r="88" spans="1:45" ht="15">
      <c r="A88" s="37" t="s">
        <v>188</v>
      </c>
      <c r="B88" s="103">
        <v>250000</v>
      </c>
      <c r="C88" s="103">
        <v>0</v>
      </c>
      <c r="D88" s="103">
        <v>0</v>
      </c>
      <c r="E88" s="103">
        <v>250000</v>
      </c>
      <c r="F88" s="103">
        <v>0</v>
      </c>
      <c r="G88" s="103">
        <v>250000</v>
      </c>
      <c r="H88" s="103">
        <v>0</v>
      </c>
      <c r="I88" s="103">
        <v>0</v>
      </c>
      <c r="J88" s="103">
        <v>250000</v>
      </c>
      <c r="K88" s="103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3">
        <v>0</v>
      </c>
      <c r="T88" s="103">
        <v>0</v>
      </c>
      <c r="U88" s="104">
        <v>0</v>
      </c>
      <c r="V88" s="64"/>
      <c r="W88" s="65"/>
      <c r="X88" s="43"/>
      <c r="Y88" s="37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6"/>
      <c r="AL88" s="56"/>
      <c r="AM88" s="55"/>
      <c r="AN88" s="55"/>
      <c r="AO88" s="56"/>
      <c r="AP88" s="56"/>
      <c r="AQ88" s="55"/>
      <c r="AR88" s="55"/>
      <c r="AS88" s="56"/>
    </row>
    <row r="89" spans="1:45" ht="15">
      <c r="A89" s="37" t="s">
        <v>229</v>
      </c>
      <c r="B89" s="103">
        <v>1000000</v>
      </c>
      <c r="C89" s="103">
        <v>0</v>
      </c>
      <c r="D89" s="103">
        <v>0</v>
      </c>
      <c r="E89" s="103">
        <v>1000000</v>
      </c>
      <c r="F89" s="103">
        <v>0</v>
      </c>
      <c r="G89" s="103">
        <v>1000000</v>
      </c>
      <c r="H89" s="103">
        <v>0</v>
      </c>
      <c r="I89" s="103">
        <v>0</v>
      </c>
      <c r="J89" s="103">
        <v>1000000</v>
      </c>
      <c r="K89" s="103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3">
        <v>0</v>
      </c>
      <c r="T89" s="103">
        <v>0</v>
      </c>
      <c r="U89" s="104">
        <v>0</v>
      </c>
      <c r="V89" s="64"/>
      <c r="W89" s="65"/>
      <c r="X89" s="43"/>
      <c r="Y89" s="37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6"/>
      <c r="AL89" s="56"/>
      <c r="AM89" s="55"/>
      <c r="AN89" s="55"/>
      <c r="AO89" s="56"/>
      <c r="AP89" s="56"/>
      <c r="AQ89" s="55"/>
      <c r="AR89" s="55"/>
      <c r="AS89" s="56"/>
    </row>
    <row r="90" spans="1:45" ht="15">
      <c r="A90" s="37" t="s">
        <v>188</v>
      </c>
      <c r="B90" s="103">
        <v>1000000</v>
      </c>
      <c r="C90" s="103">
        <v>0</v>
      </c>
      <c r="D90" s="103">
        <v>0</v>
      </c>
      <c r="E90" s="103">
        <v>1000000</v>
      </c>
      <c r="F90" s="103">
        <v>0</v>
      </c>
      <c r="G90" s="103">
        <v>1000000</v>
      </c>
      <c r="H90" s="103">
        <v>0</v>
      </c>
      <c r="I90" s="103">
        <v>0</v>
      </c>
      <c r="J90" s="103">
        <v>1000000</v>
      </c>
      <c r="K90" s="103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3">
        <v>0</v>
      </c>
      <c r="T90" s="103">
        <v>0</v>
      </c>
      <c r="U90" s="104">
        <v>0</v>
      </c>
      <c r="V90" s="64"/>
      <c r="W90" s="65"/>
      <c r="X90" s="43"/>
      <c r="Y90" s="37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6"/>
      <c r="AL90" s="56"/>
      <c r="AM90" s="55"/>
      <c r="AN90" s="55"/>
      <c r="AO90" s="56"/>
      <c r="AP90" s="56"/>
      <c r="AQ90" s="55"/>
      <c r="AR90" s="55"/>
      <c r="AS90" s="56"/>
    </row>
    <row r="91" spans="1:45" ht="15">
      <c r="A91" s="37" t="s">
        <v>230</v>
      </c>
      <c r="B91" s="103">
        <v>170000</v>
      </c>
      <c r="C91" s="103">
        <v>0</v>
      </c>
      <c r="D91" s="103">
        <v>0</v>
      </c>
      <c r="E91" s="103">
        <v>170000</v>
      </c>
      <c r="F91" s="103">
        <v>0</v>
      </c>
      <c r="G91" s="103">
        <v>170000</v>
      </c>
      <c r="H91" s="103">
        <v>0</v>
      </c>
      <c r="I91" s="103">
        <v>0</v>
      </c>
      <c r="J91" s="103">
        <v>170000</v>
      </c>
      <c r="K91" s="103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3">
        <v>0</v>
      </c>
      <c r="T91" s="103">
        <v>0</v>
      </c>
      <c r="U91" s="104">
        <v>0</v>
      </c>
      <c r="V91" s="64"/>
      <c r="W91" s="65"/>
      <c r="X91" s="43"/>
      <c r="Y91" s="37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6"/>
      <c r="AL91" s="56"/>
      <c r="AM91" s="55"/>
      <c r="AN91" s="55"/>
      <c r="AO91" s="56"/>
      <c r="AP91" s="56"/>
      <c r="AQ91" s="55"/>
      <c r="AR91" s="55"/>
      <c r="AS91" s="56"/>
    </row>
    <row r="92" spans="1:45" ht="15">
      <c r="A92" s="37" t="s">
        <v>188</v>
      </c>
      <c r="B92" s="103">
        <v>170000</v>
      </c>
      <c r="C92" s="103">
        <v>0</v>
      </c>
      <c r="D92" s="103">
        <v>0</v>
      </c>
      <c r="E92" s="103">
        <v>170000</v>
      </c>
      <c r="F92" s="103">
        <v>0</v>
      </c>
      <c r="G92" s="103">
        <v>170000</v>
      </c>
      <c r="H92" s="103">
        <v>0</v>
      </c>
      <c r="I92" s="103">
        <v>0</v>
      </c>
      <c r="J92" s="103">
        <v>170000</v>
      </c>
      <c r="K92" s="103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3">
        <v>0</v>
      </c>
      <c r="T92" s="103">
        <v>0</v>
      </c>
      <c r="U92" s="104">
        <v>0</v>
      </c>
      <c r="V92" s="64"/>
      <c r="W92" s="65"/>
      <c r="X92" s="43"/>
      <c r="Y92" s="37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  <c r="AL92" s="56"/>
      <c r="AM92" s="55"/>
      <c r="AN92" s="55"/>
      <c r="AO92" s="56"/>
      <c r="AP92" s="56"/>
      <c r="AQ92" s="55"/>
      <c r="AR92" s="55"/>
      <c r="AS92" s="56"/>
    </row>
    <row r="93" spans="1:45" ht="15">
      <c r="A93" s="37" t="s">
        <v>231</v>
      </c>
      <c r="B93" s="103">
        <v>450000</v>
      </c>
      <c r="C93" s="103">
        <v>0</v>
      </c>
      <c r="D93" s="103">
        <v>0</v>
      </c>
      <c r="E93" s="103">
        <v>450000</v>
      </c>
      <c r="F93" s="103">
        <v>0</v>
      </c>
      <c r="G93" s="103">
        <v>450000</v>
      </c>
      <c r="H93" s="103">
        <v>0</v>
      </c>
      <c r="I93" s="103">
        <v>0</v>
      </c>
      <c r="J93" s="103">
        <v>450000</v>
      </c>
      <c r="K93" s="103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3">
        <v>0</v>
      </c>
      <c r="T93" s="103">
        <v>0</v>
      </c>
      <c r="U93" s="104">
        <v>0</v>
      </c>
      <c r="V93" s="64"/>
      <c r="W93" s="65"/>
      <c r="X93" s="43"/>
      <c r="Y93" s="37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6"/>
      <c r="AL93" s="56"/>
      <c r="AM93" s="55"/>
      <c r="AN93" s="55"/>
      <c r="AO93" s="56"/>
      <c r="AP93" s="56"/>
      <c r="AQ93" s="55"/>
      <c r="AR93" s="55"/>
      <c r="AS93" s="56"/>
    </row>
    <row r="94" spans="1:45" ht="15">
      <c r="A94" s="37" t="s">
        <v>188</v>
      </c>
      <c r="B94" s="103">
        <v>450000</v>
      </c>
      <c r="C94" s="103">
        <v>0</v>
      </c>
      <c r="D94" s="103">
        <v>0</v>
      </c>
      <c r="E94" s="103">
        <v>450000</v>
      </c>
      <c r="F94" s="103">
        <v>0</v>
      </c>
      <c r="G94" s="103">
        <v>450000</v>
      </c>
      <c r="H94" s="103">
        <v>0</v>
      </c>
      <c r="I94" s="103">
        <v>0</v>
      </c>
      <c r="J94" s="103">
        <v>450000</v>
      </c>
      <c r="K94" s="103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3">
        <v>0</v>
      </c>
      <c r="T94" s="103">
        <v>0</v>
      </c>
      <c r="U94" s="104">
        <v>0</v>
      </c>
      <c r="V94" s="64"/>
      <c r="W94" s="65"/>
      <c r="X94" s="43"/>
      <c r="Y94" s="37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  <c r="AL94" s="56"/>
      <c r="AM94" s="55"/>
      <c r="AN94" s="55"/>
      <c r="AO94" s="56"/>
      <c r="AP94" s="56"/>
      <c r="AQ94" s="55"/>
      <c r="AR94" s="55"/>
      <c r="AS94" s="56"/>
    </row>
    <row r="95" spans="1:45" ht="15">
      <c r="A95" s="37" t="s">
        <v>232</v>
      </c>
      <c r="B95" s="103">
        <v>1200000</v>
      </c>
      <c r="C95" s="103">
        <v>0</v>
      </c>
      <c r="D95" s="103">
        <v>0</v>
      </c>
      <c r="E95" s="103">
        <v>1200000</v>
      </c>
      <c r="F95" s="103">
        <v>0</v>
      </c>
      <c r="G95" s="103">
        <v>1200000</v>
      </c>
      <c r="H95" s="103">
        <v>0</v>
      </c>
      <c r="I95" s="103">
        <v>0</v>
      </c>
      <c r="J95" s="103">
        <v>1200000</v>
      </c>
      <c r="K95" s="103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3">
        <v>0</v>
      </c>
      <c r="T95" s="103">
        <v>0</v>
      </c>
      <c r="U95" s="104">
        <v>0</v>
      </c>
      <c r="V95" s="64"/>
      <c r="W95" s="65"/>
      <c r="X95" s="43"/>
      <c r="Y95" s="37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6"/>
      <c r="AL95" s="56"/>
      <c r="AM95" s="55"/>
      <c r="AN95" s="55"/>
      <c r="AO95" s="56"/>
      <c r="AP95" s="56"/>
      <c r="AQ95" s="55"/>
      <c r="AR95" s="55"/>
      <c r="AS95" s="56"/>
    </row>
    <row r="96" spans="1:45" ht="15">
      <c r="A96" s="37" t="s">
        <v>188</v>
      </c>
      <c r="B96" s="103">
        <v>1200000</v>
      </c>
      <c r="C96" s="103">
        <v>0</v>
      </c>
      <c r="D96" s="103">
        <v>0</v>
      </c>
      <c r="E96" s="103">
        <v>1200000</v>
      </c>
      <c r="F96" s="103">
        <v>0</v>
      </c>
      <c r="G96" s="103">
        <v>1200000</v>
      </c>
      <c r="H96" s="103">
        <v>0</v>
      </c>
      <c r="I96" s="103">
        <v>0</v>
      </c>
      <c r="J96" s="103">
        <v>1200000</v>
      </c>
      <c r="K96" s="103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3">
        <v>0</v>
      </c>
      <c r="T96" s="103">
        <v>0</v>
      </c>
      <c r="U96" s="104">
        <v>0</v>
      </c>
      <c r="V96" s="64"/>
      <c r="W96" s="65"/>
      <c r="X96" s="43"/>
      <c r="Y96" s="37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6"/>
      <c r="AL96" s="56"/>
      <c r="AM96" s="55"/>
      <c r="AN96" s="55"/>
      <c r="AO96" s="56"/>
      <c r="AP96" s="56"/>
      <c r="AQ96" s="55"/>
      <c r="AR96" s="55"/>
      <c r="AS96" s="56"/>
    </row>
    <row r="97" spans="1:45" ht="15">
      <c r="A97" s="37" t="s">
        <v>310</v>
      </c>
      <c r="B97" s="103">
        <v>0</v>
      </c>
      <c r="C97" s="103">
        <v>0</v>
      </c>
      <c r="D97" s="103">
        <v>650000</v>
      </c>
      <c r="E97" s="103">
        <v>650000</v>
      </c>
      <c r="F97" s="103">
        <v>0</v>
      </c>
      <c r="G97" s="103">
        <v>650000</v>
      </c>
      <c r="H97" s="103">
        <v>576000</v>
      </c>
      <c r="I97" s="103">
        <v>576000</v>
      </c>
      <c r="J97" s="103">
        <v>74000</v>
      </c>
      <c r="K97" s="103">
        <v>576000</v>
      </c>
      <c r="L97" s="103">
        <v>576000</v>
      </c>
      <c r="M97" s="104">
        <v>0</v>
      </c>
      <c r="N97" s="104">
        <v>88.6154</v>
      </c>
      <c r="O97" s="103">
        <v>576000</v>
      </c>
      <c r="P97" s="103">
        <v>576000</v>
      </c>
      <c r="Q97" s="104">
        <v>0</v>
      </c>
      <c r="R97" s="104">
        <v>88.6154</v>
      </c>
      <c r="S97" s="103">
        <v>576000</v>
      </c>
      <c r="T97" s="103">
        <v>576000</v>
      </c>
      <c r="U97" s="104">
        <v>0</v>
      </c>
      <c r="V97" s="64"/>
      <c r="W97" s="65"/>
      <c r="X97" s="43"/>
      <c r="Y97" s="37"/>
      <c r="Z97" s="55"/>
      <c r="AA97" s="55"/>
      <c r="AB97" s="55"/>
      <c r="AC97" s="55"/>
      <c r="AD97" s="55"/>
      <c r="AE97" s="55"/>
      <c r="AF97" s="55"/>
      <c r="AG97" s="55"/>
      <c r="AH97" s="56"/>
      <c r="AI97" s="55"/>
      <c r="AJ97" s="55"/>
      <c r="AK97" s="56"/>
      <c r="AL97" s="56"/>
      <c r="AM97" s="55"/>
      <c r="AN97" s="55"/>
      <c r="AO97" s="56"/>
      <c r="AP97" s="56"/>
      <c r="AQ97" s="55"/>
      <c r="AR97" s="55"/>
      <c r="AS97" s="56"/>
    </row>
    <row r="98" spans="1:45" ht="15">
      <c r="A98" s="37" t="s">
        <v>188</v>
      </c>
      <c r="B98" s="103">
        <v>0</v>
      </c>
      <c r="C98" s="103">
        <v>0</v>
      </c>
      <c r="D98" s="103">
        <v>650000</v>
      </c>
      <c r="E98" s="103">
        <v>650000</v>
      </c>
      <c r="F98" s="103">
        <v>0</v>
      </c>
      <c r="G98" s="103">
        <v>650000</v>
      </c>
      <c r="H98" s="103">
        <v>576000</v>
      </c>
      <c r="I98" s="103">
        <v>576000</v>
      </c>
      <c r="J98" s="103">
        <v>74000</v>
      </c>
      <c r="K98" s="103">
        <v>576000</v>
      </c>
      <c r="L98" s="103">
        <v>576000</v>
      </c>
      <c r="M98" s="104">
        <v>0</v>
      </c>
      <c r="N98" s="104">
        <v>88.6154</v>
      </c>
      <c r="O98" s="103">
        <v>576000</v>
      </c>
      <c r="P98" s="103">
        <v>576000</v>
      </c>
      <c r="Q98" s="104">
        <v>0</v>
      </c>
      <c r="R98" s="104">
        <v>88.6154</v>
      </c>
      <c r="S98" s="103">
        <v>576000</v>
      </c>
      <c r="T98" s="103">
        <v>576000</v>
      </c>
      <c r="U98" s="104">
        <v>0</v>
      </c>
      <c r="V98" s="64"/>
      <c r="W98" s="65"/>
      <c r="X98" s="43"/>
      <c r="Y98" s="37"/>
      <c r="Z98" s="55"/>
      <c r="AA98" s="55"/>
      <c r="AB98" s="55"/>
      <c r="AC98" s="55"/>
      <c r="AD98" s="55"/>
      <c r="AE98" s="55"/>
      <c r="AF98" s="55"/>
      <c r="AG98" s="55"/>
      <c r="AH98" s="56"/>
      <c r="AI98" s="55"/>
      <c r="AJ98" s="55"/>
      <c r="AK98" s="56"/>
      <c r="AL98" s="56"/>
      <c r="AM98" s="55"/>
      <c r="AN98" s="55"/>
      <c r="AO98" s="56"/>
      <c r="AP98" s="56"/>
      <c r="AQ98" s="55"/>
      <c r="AR98" s="55"/>
      <c r="AS98" s="56"/>
    </row>
    <row r="99" spans="1:45" ht="15">
      <c r="A99" s="37" t="s">
        <v>233</v>
      </c>
      <c r="B99" s="103">
        <v>700000</v>
      </c>
      <c r="C99" s="103">
        <v>0</v>
      </c>
      <c r="D99" s="103">
        <v>0</v>
      </c>
      <c r="E99" s="103">
        <v>700000</v>
      </c>
      <c r="F99" s="103">
        <v>0</v>
      </c>
      <c r="G99" s="103">
        <v>700000</v>
      </c>
      <c r="H99" s="103">
        <v>0</v>
      </c>
      <c r="I99" s="103">
        <v>0</v>
      </c>
      <c r="J99" s="103">
        <v>700000</v>
      </c>
      <c r="K99" s="103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3">
        <v>0</v>
      </c>
      <c r="T99" s="103">
        <v>0</v>
      </c>
      <c r="U99" s="104">
        <v>0</v>
      </c>
      <c r="V99" s="64"/>
      <c r="W99" s="65"/>
      <c r="X99" s="43"/>
      <c r="Y99" s="37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6"/>
      <c r="AL99" s="56"/>
      <c r="AM99" s="55"/>
      <c r="AN99" s="55"/>
      <c r="AO99" s="56"/>
      <c r="AP99" s="56"/>
      <c r="AQ99" s="55"/>
      <c r="AR99" s="55"/>
      <c r="AS99" s="56"/>
    </row>
    <row r="100" spans="1:45" ht="15">
      <c r="A100" s="37" t="s">
        <v>188</v>
      </c>
      <c r="B100" s="103">
        <v>700000</v>
      </c>
      <c r="C100" s="103">
        <v>0</v>
      </c>
      <c r="D100" s="103">
        <v>0</v>
      </c>
      <c r="E100" s="103">
        <v>700000</v>
      </c>
      <c r="F100" s="103">
        <v>0</v>
      </c>
      <c r="G100" s="103">
        <v>700000</v>
      </c>
      <c r="H100" s="103">
        <v>0</v>
      </c>
      <c r="I100" s="103">
        <v>0</v>
      </c>
      <c r="J100" s="103">
        <v>700000</v>
      </c>
      <c r="K100" s="103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3">
        <v>0</v>
      </c>
      <c r="T100" s="103">
        <v>0</v>
      </c>
      <c r="U100" s="104">
        <v>0</v>
      </c>
      <c r="V100" s="64"/>
      <c r="W100" s="65"/>
      <c r="X100" s="43"/>
      <c r="Y100" s="37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6"/>
      <c r="AL100" s="56"/>
      <c r="AM100" s="55"/>
      <c r="AN100" s="55"/>
      <c r="AO100" s="56"/>
      <c r="AP100" s="56"/>
      <c r="AQ100" s="55"/>
      <c r="AR100" s="55"/>
      <c r="AS100" s="56"/>
    </row>
    <row r="101" spans="1:45" ht="15">
      <c r="A101" s="37" t="s">
        <v>234</v>
      </c>
      <c r="B101" s="103">
        <v>2200000</v>
      </c>
      <c r="C101" s="103">
        <v>0</v>
      </c>
      <c r="D101" s="103">
        <v>-650000</v>
      </c>
      <c r="E101" s="103">
        <v>1550000</v>
      </c>
      <c r="F101" s="103">
        <v>0</v>
      </c>
      <c r="G101" s="103">
        <v>1550000</v>
      </c>
      <c r="H101" s="103">
        <v>0</v>
      </c>
      <c r="I101" s="103">
        <v>0</v>
      </c>
      <c r="J101" s="103">
        <v>1550000</v>
      </c>
      <c r="K101" s="103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3">
        <v>0</v>
      </c>
      <c r="T101" s="103">
        <v>0</v>
      </c>
      <c r="U101" s="104">
        <v>0</v>
      </c>
      <c r="V101" s="64"/>
      <c r="W101" s="65"/>
      <c r="X101" s="43"/>
      <c r="Y101" s="37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6"/>
      <c r="AL101" s="56"/>
      <c r="AM101" s="55"/>
      <c r="AN101" s="55"/>
      <c r="AO101" s="56"/>
      <c r="AP101" s="56"/>
      <c r="AQ101" s="55"/>
      <c r="AR101" s="55"/>
      <c r="AS101" s="56"/>
    </row>
    <row r="102" spans="1:45" ht="15">
      <c r="A102" s="37" t="s">
        <v>188</v>
      </c>
      <c r="B102" s="103">
        <v>2200000</v>
      </c>
      <c r="C102" s="103">
        <v>0</v>
      </c>
      <c r="D102" s="103">
        <v>-650000</v>
      </c>
      <c r="E102" s="103">
        <v>1550000</v>
      </c>
      <c r="F102" s="103">
        <v>0</v>
      </c>
      <c r="G102" s="103">
        <v>1550000</v>
      </c>
      <c r="H102" s="103">
        <v>0</v>
      </c>
      <c r="I102" s="103">
        <v>0</v>
      </c>
      <c r="J102" s="103">
        <v>1550000</v>
      </c>
      <c r="K102" s="103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3">
        <v>0</v>
      </c>
      <c r="T102" s="103">
        <v>0</v>
      </c>
      <c r="U102" s="104">
        <v>0</v>
      </c>
      <c r="V102" s="64"/>
      <c r="W102" s="65"/>
      <c r="X102" s="43"/>
      <c r="Y102" s="37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6"/>
      <c r="AL102" s="56"/>
      <c r="AM102" s="55"/>
      <c r="AN102" s="55"/>
      <c r="AO102" s="56"/>
      <c r="AP102" s="56"/>
      <c r="AQ102" s="55"/>
      <c r="AR102" s="55"/>
      <c r="AS102" s="56"/>
    </row>
    <row r="103" spans="1:45" ht="15">
      <c r="A103" s="37" t="s">
        <v>235</v>
      </c>
      <c r="B103" s="103">
        <v>158000</v>
      </c>
      <c r="C103" s="103">
        <v>0</v>
      </c>
      <c r="D103" s="103">
        <v>0</v>
      </c>
      <c r="E103" s="103">
        <v>158000</v>
      </c>
      <c r="F103" s="103">
        <v>0</v>
      </c>
      <c r="G103" s="103">
        <v>158000</v>
      </c>
      <c r="H103" s="103">
        <v>0</v>
      </c>
      <c r="I103" s="103">
        <v>0</v>
      </c>
      <c r="J103" s="103">
        <v>158000</v>
      </c>
      <c r="K103" s="103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3">
        <v>0</v>
      </c>
      <c r="T103" s="103">
        <v>0</v>
      </c>
      <c r="U103" s="104">
        <v>0</v>
      </c>
      <c r="V103" s="64"/>
      <c r="W103" s="65"/>
      <c r="X103" s="43"/>
      <c r="Y103" s="37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6"/>
      <c r="AL103" s="56"/>
      <c r="AM103" s="55"/>
      <c r="AN103" s="55"/>
      <c r="AO103" s="56"/>
      <c r="AP103" s="56"/>
      <c r="AQ103" s="55"/>
      <c r="AR103" s="55"/>
      <c r="AS103" s="56"/>
    </row>
    <row r="104" spans="1:45" ht="15">
      <c r="A104" s="37" t="s">
        <v>188</v>
      </c>
      <c r="B104" s="103">
        <v>158000</v>
      </c>
      <c r="C104" s="103">
        <v>0</v>
      </c>
      <c r="D104" s="103">
        <v>0</v>
      </c>
      <c r="E104" s="103">
        <v>158000</v>
      </c>
      <c r="F104" s="103">
        <v>0</v>
      </c>
      <c r="G104" s="103">
        <v>158000</v>
      </c>
      <c r="H104" s="103">
        <v>0</v>
      </c>
      <c r="I104" s="103">
        <v>0</v>
      </c>
      <c r="J104" s="103">
        <v>158000</v>
      </c>
      <c r="K104" s="103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3">
        <v>0</v>
      </c>
      <c r="T104" s="103">
        <v>0</v>
      </c>
      <c r="U104" s="104">
        <v>0</v>
      </c>
      <c r="V104" s="64"/>
      <c r="W104" s="65"/>
      <c r="X104" s="43"/>
      <c r="Y104" s="37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6"/>
      <c r="AL104" s="56"/>
      <c r="AM104" s="55"/>
      <c r="AN104" s="55"/>
      <c r="AO104" s="56"/>
      <c r="AP104" s="56"/>
      <c r="AQ104" s="55"/>
      <c r="AR104" s="55"/>
      <c r="AS104" s="56"/>
    </row>
    <row r="105" spans="1:45" ht="15">
      <c r="A105" s="37" t="s">
        <v>236</v>
      </c>
      <c r="B105" s="103">
        <v>48781000</v>
      </c>
      <c r="C105" s="103">
        <v>0</v>
      </c>
      <c r="D105" s="103">
        <v>0</v>
      </c>
      <c r="E105" s="103">
        <v>48781000</v>
      </c>
      <c r="F105" s="103">
        <v>0</v>
      </c>
      <c r="G105" s="103">
        <v>48781000</v>
      </c>
      <c r="H105" s="103">
        <v>0</v>
      </c>
      <c r="I105" s="103">
        <v>0</v>
      </c>
      <c r="J105" s="103">
        <v>48781000</v>
      </c>
      <c r="K105" s="103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3">
        <v>0</v>
      </c>
      <c r="T105" s="103">
        <v>0</v>
      </c>
      <c r="U105" s="104">
        <v>0</v>
      </c>
      <c r="V105" s="64"/>
      <c r="W105" s="65"/>
      <c r="X105" s="43"/>
      <c r="Y105" s="37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6"/>
      <c r="AL105" s="56"/>
      <c r="AM105" s="55"/>
      <c r="AN105" s="55"/>
      <c r="AO105" s="56"/>
      <c r="AP105" s="56"/>
      <c r="AQ105" s="55"/>
      <c r="AR105" s="55"/>
      <c r="AS105" s="56"/>
    </row>
    <row r="106" spans="1:45" ht="15">
      <c r="A106" s="37" t="s">
        <v>188</v>
      </c>
      <c r="B106" s="103">
        <v>48781000</v>
      </c>
      <c r="C106" s="103">
        <v>0</v>
      </c>
      <c r="D106" s="103">
        <v>0</v>
      </c>
      <c r="E106" s="103">
        <v>48781000</v>
      </c>
      <c r="F106" s="103">
        <v>0</v>
      </c>
      <c r="G106" s="103">
        <v>48781000</v>
      </c>
      <c r="H106" s="103">
        <v>0</v>
      </c>
      <c r="I106" s="103">
        <v>0</v>
      </c>
      <c r="J106" s="103">
        <v>48781000</v>
      </c>
      <c r="K106" s="103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3">
        <v>0</v>
      </c>
      <c r="T106" s="103">
        <v>0</v>
      </c>
      <c r="U106" s="104">
        <v>0</v>
      </c>
      <c r="V106" s="64"/>
      <c r="W106" s="65"/>
      <c r="X106" s="43"/>
      <c r="Y106" s="37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6"/>
      <c r="AL106" s="56"/>
      <c r="AM106" s="55"/>
      <c r="AN106" s="55"/>
      <c r="AO106" s="56"/>
      <c r="AP106" s="56"/>
      <c r="AQ106" s="55"/>
      <c r="AR106" s="55"/>
      <c r="AS106" s="56"/>
    </row>
    <row r="107" spans="1:45" ht="15">
      <c r="A107" s="37" t="s">
        <v>237</v>
      </c>
      <c r="B107" s="103">
        <v>1540000</v>
      </c>
      <c r="C107" s="103">
        <v>0</v>
      </c>
      <c r="D107" s="103">
        <v>0</v>
      </c>
      <c r="E107" s="103">
        <v>1540000</v>
      </c>
      <c r="F107" s="103">
        <v>0</v>
      </c>
      <c r="G107" s="103">
        <v>1540000</v>
      </c>
      <c r="H107" s="103">
        <v>0</v>
      </c>
      <c r="I107" s="103">
        <v>0</v>
      </c>
      <c r="J107" s="103">
        <v>1540000</v>
      </c>
      <c r="K107" s="103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3">
        <v>0</v>
      </c>
      <c r="T107" s="103">
        <v>0</v>
      </c>
      <c r="U107" s="104">
        <v>0</v>
      </c>
      <c r="V107" s="64"/>
      <c r="W107" s="65"/>
      <c r="X107" s="43"/>
      <c r="Y107" s="37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6"/>
      <c r="AL107" s="56"/>
      <c r="AM107" s="55"/>
      <c r="AN107" s="55"/>
      <c r="AO107" s="56"/>
      <c r="AP107" s="56"/>
      <c r="AQ107" s="55"/>
      <c r="AR107" s="55"/>
      <c r="AS107" s="56"/>
    </row>
    <row r="108" spans="1:45" ht="15">
      <c r="A108" s="37" t="s">
        <v>188</v>
      </c>
      <c r="B108" s="103">
        <v>1540000</v>
      </c>
      <c r="C108" s="103">
        <v>0</v>
      </c>
      <c r="D108" s="103">
        <v>0</v>
      </c>
      <c r="E108" s="103">
        <v>1540000</v>
      </c>
      <c r="F108" s="103">
        <v>0</v>
      </c>
      <c r="G108" s="103">
        <v>1540000</v>
      </c>
      <c r="H108" s="103">
        <v>0</v>
      </c>
      <c r="I108" s="103">
        <v>0</v>
      </c>
      <c r="J108" s="103">
        <v>1540000</v>
      </c>
      <c r="K108" s="103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3">
        <v>0</v>
      </c>
      <c r="T108" s="103">
        <v>0</v>
      </c>
      <c r="U108" s="104">
        <v>0</v>
      </c>
      <c r="V108" s="64"/>
      <c r="W108" s="65"/>
      <c r="X108" s="43"/>
      <c r="Y108" s="37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6"/>
      <c r="AL108" s="56"/>
      <c r="AM108" s="55"/>
      <c r="AN108" s="55"/>
      <c r="AO108" s="56"/>
      <c r="AP108" s="56"/>
      <c r="AQ108" s="55"/>
      <c r="AR108" s="55"/>
      <c r="AS108" s="56"/>
    </row>
    <row r="109" spans="1:45" ht="15">
      <c r="A109" s="37" t="s">
        <v>238</v>
      </c>
      <c r="B109" s="103">
        <v>560000</v>
      </c>
      <c r="C109" s="103">
        <v>0</v>
      </c>
      <c r="D109" s="103">
        <v>0</v>
      </c>
      <c r="E109" s="103">
        <v>560000</v>
      </c>
      <c r="F109" s="103">
        <v>0</v>
      </c>
      <c r="G109" s="103">
        <v>560000</v>
      </c>
      <c r="H109" s="103">
        <v>0</v>
      </c>
      <c r="I109" s="103">
        <v>0</v>
      </c>
      <c r="J109" s="103">
        <v>560000</v>
      </c>
      <c r="K109" s="103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3">
        <v>0</v>
      </c>
      <c r="T109" s="103">
        <v>0</v>
      </c>
      <c r="U109" s="104">
        <v>0</v>
      </c>
      <c r="V109" s="64"/>
      <c r="W109" s="65"/>
      <c r="X109" s="43"/>
      <c r="Y109" s="37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6"/>
      <c r="AL109" s="56"/>
      <c r="AM109" s="55"/>
      <c r="AN109" s="55"/>
      <c r="AO109" s="56"/>
      <c r="AP109" s="56"/>
      <c r="AQ109" s="55"/>
      <c r="AR109" s="55"/>
      <c r="AS109" s="56"/>
    </row>
    <row r="110" spans="1:45" ht="15">
      <c r="A110" s="37" t="s">
        <v>188</v>
      </c>
      <c r="B110" s="103">
        <v>560000</v>
      </c>
      <c r="C110" s="103">
        <v>0</v>
      </c>
      <c r="D110" s="103">
        <v>0</v>
      </c>
      <c r="E110" s="103">
        <v>560000</v>
      </c>
      <c r="F110" s="103">
        <v>0</v>
      </c>
      <c r="G110" s="103">
        <v>560000</v>
      </c>
      <c r="H110" s="103">
        <v>0</v>
      </c>
      <c r="I110" s="103">
        <v>0</v>
      </c>
      <c r="J110" s="103">
        <v>560000</v>
      </c>
      <c r="K110" s="103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3">
        <v>0</v>
      </c>
      <c r="T110" s="103">
        <v>0</v>
      </c>
      <c r="U110" s="104">
        <v>0</v>
      </c>
      <c r="V110" s="64"/>
      <c r="W110" s="65"/>
      <c r="X110" s="43"/>
      <c r="Y110" s="37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6"/>
      <c r="AL110" s="56"/>
      <c r="AM110" s="55"/>
      <c r="AN110" s="55"/>
      <c r="AO110" s="56"/>
      <c r="AP110" s="56"/>
      <c r="AQ110" s="55"/>
      <c r="AR110" s="55"/>
      <c r="AS110" s="56"/>
    </row>
    <row r="111" spans="1:45" ht="15">
      <c r="A111" s="37" t="s">
        <v>239</v>
      </c>
      <c r="B111" s="103">
        <v>250000</v>
      </c>
      <c r="C111" s="103">
        <v>0</v>
      </c>
      <c r="D111" s="103">
        <v>0</v>
      </c>
      <c r="E111" s="103">
        <v>250000</v>
      </c>
      <c r="F111" s="103">
        <v>0</v>
      </c>
      <c r="G111" s="103">
        <v>250000</v>
      </c>
      <c r="H111" s="103">
        <v>0</v>
      </c>
      <c r="I111" s="103">
        <v>0</v>
      </c>
      <c r="J111" s="103">
        <v>250000</v>
      </c>
      <c r="K111" s="103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3">
        <v>0</v>
      </c>
      <c r="T111" s="103">
        <v>0</v>
      </c>
      <c r="U111" s="104">
        <v>0</v>
      </c>
      <c r="V111" s="64"/>
      <c r="W111" s="65"/>
      <c r="X111" s="43"/>
      <c r="Y111" s="37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6"/>
      <c r="AL111" s="56"/>
      <c r="AM111" s="55"/>
      <c r="AN111" s="55"/>
      <c r="AO111" s="56"/>
      <c r="AP111" s="56"/>
      <c r="AQ111" s="55"/>
      <c r="AR111" s="55"/>
      <c r="AS111" s="56"/>
    </row>
    <row r="112" spans="1:45" ht="15">
      <c r="A112" s="37" t="s">
        <v>188</v>
      </c>
      <c r="B112" s="103">
        <v>250000</v>
      </c>
      <c r="C112" s="103">
        <v>0</v>
      </c>
      <c r="D112" s="103">
        <v>0</v>
      </c>
      <c r="E112" s="103">
        <v>250000</v>
      </c>
      <c r="F112" s="103">
        <v>0</v>
      </c>
      <c r="G112" s="103">
        <v>250000</v>
      </c>
      <c r="H112" s="103">
        <v>0</v>
      </c>
      <c r="I112" s="103">
        <v>0</v>
      </c>
      <c r="J112" s="103">
        <v>250000</v>
      </c>
      <c r="K112" s="103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3">
        <v>0</v>
      </c>
      <c r="T112" s="103">
        <v>0</v>
      </c>
      <c r="U112" s="104">
        <v>0</v>
      </c>
      <c r="V112" s="64"/>
      <c r="W112" s="65"/>
      <c r="X112" s="43"/>
      <c r="Y112" s="37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6"/>
      <c r="AL112" s="56"/>
      <c r="AM112" s="55"/>
      <c r="AN112" s="55"/>
      <c r="AO112" s="56"/>
      <c r="AP112" s="56"/>
      <c r="AQ112" s="55"/>
      <c r="AR112" s="55"/>
      <c r="AS112" s="56"/>
    </row>
    <row r="113" spans="1:45" ht="15">
      <c r="A113" s="37" t="s">
        <v>240</v>
      </c>
      <c r="B113" s="103">
        <v>224000</v>
      </c>
      <c r="C113" s="103">
        <v>0</v>
      </c>
      <c r="D113" s="103">
        <v>0</v>
      </c>
      <c r="E113" s="103">
        <v>224000</v>
      </c>
      <c r="F113" s="103">
        <v>0</v>
      </c>
      <c r="G113" s="103">
        <v>224000</v>
      </c>
      <c r="H113" s="103">
        <v>0</v>
      </c>
      <c r="I113" s="103">
        <v>0</v>
      </c>
      <c r="J113" s="103">
        <v>224000</v>
      </c>
      <c r="K113" s="103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3">
        <v>0</v>
      </c>
      <c r="T113" s="103">
        <v>0</v>
      </c>
      <c r="U113" s="104">
        <v>0</v>
      </c>
      <c r="V113" s="64"/>
      <c r="W113" s="65"/>
      <c r="X113" s="43"/>
      <c r="Y113" s="37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6"/>
      <c r="AL113" s="56"/>
      <c r="AM113" s="55"/>
      <c r="AN113" s="55"/>
      <c r="AO113" s="56"/>
      <c r="AP113" s="56"/>
      <c r="AQ113" s="55"/>
      <c r="AR113" s="55"/>
      <c r="AS113" s="56"/>
    </row>
    <row r="114" spans="1:45" ht="15">
      <c r="A114" s="37" t="s">
        <v>188</v>
      </c>
      <c r="B114" s="103">
        <v>224000</v>
      </c>
      <c r="C114" s="103">
        <v>0</v>
      </c>
      <c r="D114" s="103">
        <v>0</v>
      </c>
      <c r="E114" s="103">
        <v>224000</v>
      </c>
      <c r="F114" s="103">
        <v>0</v>
      </c>
      <c r="G114" s="103">
        <v>224000</v>
      </c>
      <c r="H114" s="103">
        <v>0</v>
      </c>
      <c r="I114" s="103">
        <v>0</v>
      </c>
      <c r="J114" s="103">
        <v>224000</v>
      </c>
      <c r="K114" s="103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3">
        <v>0</v>
      </c>
      <c r="T114" s="103">
        <v>0</v>
      </c>
      <c r="U114" s="104">
        <v>0</v>
      </c>
      <c r="V114" s="64"/>
      <c r="W114" s="65"/>
      <c r="X114" s="43"/>
      <c r="Y114" s="37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6"/>
      <c r="AL114" s="56"/>
      <c r="AM114" s="55"/>
      <c r="AN114" s="55"/>
      <c r="AO114" s="56"/>
      <c r="AP114" s="56"/>
      <c r="AQ114" s="55"/>
      <c r="AR114" s="55"/>
      <c r="AS114" s="56"/>
    </row>
    <row r="115" spans="1:45" ht="15">
      <c r="A115" s="37" t="s">
        <v>241</v>
      </c>
      <c r="B115" s="103">
        <v>500000</v>
      </c>
      <c r="C115" s="103">
        <v>0</v>
      </c>
      <c r="D115" s="103">
        <v>0</v>
      </c>
      <c r="E115" s="103">
        <v>500000</v>
      </c>
      <c r="F115" s="103">
        <v>0</v>
      </c>
      <c r="G115" s="103">
        <v>500000</v>
      </c>
      <c r="H115" s="103">
        <v>0</v>
      </c>
      <c r="I115" s="103">
        <v>0</v>
      </c>
      <c r="J115" s="103">
        <v>500000</v>
      </c>
      <c r="K115" s="103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3">
        <v>0</v>
      </c>
      <c r="T115" s="103">
        <v>0</v>
      </c>
      <c r="U115" s="104">
        <v>0</v>
      </c>
      <c r="V115" s="64"/>
      <c r="W115" s="65"/>
      <c r="X115" s="43"/>
      <c r="Y115" s="37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6"/>
      <c r="AL115" s="56"/>
      <c r="AM115" s="55"/>
      <c r="AN115" s="55"/>
      <c r="AO115" s="56"/>
      <c r="AP115" s="56"/>
      <c r="AQ115" s="55"/>
      <c r="AR115" s="55"/>
      <c r="AS115" s="56"/>
    </row>
    <row r="116" spans="1:45" ht="15">
      <c r="A116" s="37" t="s">
        <v>188</v>
      </c>
      <c r="B116" s="103">
        <v>500000</v>
      </c>
      <c r="C116" s="103">
        <v>0</v>
      </c>
      <c r="D116" s="103">
        <v>0</v>
      </c>
      <c r="E116" s="103">
        <v>500000</v>
      </c>
      <c r="F116" s="103">
        <v>0</v>
      </c>
      <c r="G116" s="103">
        <v>500000</v>
      </c>
      <c r="H116" s="103">
        <v>0</v>
      </c>
      <c r="I116" s="103">
        <v>0</v>
      </c>
      <c r="J116" s="103">
        <v>500000</v>
      </c>
      <c r="K116" s="103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3">
        <v>0</v>
      </c>
      <c r="T116" s="103">
        <v>0</v>
      </c>
      <c r="U116" s="104">
        <v>0</v>
      </c>
      <c r="V116" s="64"/>
      <c r="W116" s="65"/>
      <c r="X116" s="43"/>
      <c r="Y116" s="37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6"/>
      <c r="AL116" s="56"/>
      <c r="AM116" s="55"/>
      <c r="AN116" s="55"/>
      <c r="AO116" s="56"/>
      <c r="AP116" s="56"/>
      <c r="AQ116" s="55"/>
      <c r="AR116" s="55"/>
      <c r="AS116" s="56"/>
    </row>
    <row r="117" spans="1:45" ht="15">
      <c r="A117" s="37" t="s">
        <v>242</v>
      </c>
      <c r="B117" s="103">
        <v>900000</v>
      </c>
      <c r="C117" s="103">
        <v>0</v>
      </c>
      <c r="D117" s="103">
        <v>0</v>
      </c>
      <c r="E117" s="103">
        <v>900000</v>
      </c>
      <c r="F117" s="103">
        <v>0</v>
      </c>
      <c r="G117" s="103">
        <v>900000</v>
      </c>
      <c r="H117" s="103">
        <v>0</v>
      </c>
      <c r="I117" s="103">
        <v>0</v>
      </c>
      <c r="J117" s="103">
        <v>900000</v>
      </c>
      <c r="K117" s="103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3">
        <v>0</v>
      </c>
      <c r="T117" s="103">
        <v>0</v>
      </c>
      <c r="U117" s="104">
        <v>0</v>
      </c>
      <c r="V117" s="64"/>
      <c r="W117" s="65"/>
      <c r="X117" s="43"/>
      <c r="Y117" s="37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6"/>
      <c r="AL117" s="56"/>
      <c r="AM117" s="55"/>
      <c r="AN117" s="55"/>
      <c r="AO117" s="56"/>
      <c r="AP117" s="56"/>
      <c r="AQ117" s="55"/>
      <c r="AR117" s="55"/>
      <c r="AS117" s="56"/>
    </row>
    <row r="118" spans="1:45" ht="15">
      <c r="A118" s="37" t="s">
        <v>188</v>
      </c>
      <c r="B118" s="103">
        <v>900000</v>
      </c>
      <c r="C118" s="103">
        <v>0</v>
      </c>
      <c r="D118" s="103">
        <v>0</v>
      </c>
      <c r="E118" s="103">
        <v>900000</v>
      </c>
      <c r="F118" s="103">
        <v>0</v>
      </c>
      <c r="G118" s="103">
        <v>900000</v>
      </c>
      <c r="H118" s="103">
        <v>0</v>
      </c>
      <c r="I118" s="103">
        <v>0</v>
      </c>
      <c r="J118" s="103">
        <v>900000</v>
      </c>
      <c r="K118" s="103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3">
        <v>0</v>
      </c>
      <c r="T118" s="103">
        <v>0</v>
      </c>
      <c r="U118" s="104">
        <v>0</v>
      </c>
      <c r="V118" s="64"/>
      <c r="W118" s="65"/>
      <c r="X118" s="43"/>
      <c r="Y118" s="37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6"/>
      <c r="AL118" s="56"/>
      <c r="AM118" s="55"/>
      <c r="AN118" s="55"/>
      <c r="AO118" s="56"/>
      <c r="AP118" s="56"/>
      <c r="AQ118" s="55"/>
      <c r="AR118" s="55"/>
      <c r="AS118" s="56"/>
    </row>
    <row r="119" spans="1:45" ht="15">
      <c r="A119" s="37" t="s">
        <v>243</v>
      </c>
      <c r="B119" s="103">
        <v>50000</v>
      </c>
      <c r="C119" s="103">
        <v>0</v>
      </c>
      <c r="D119" s="103">
        <v>0</v>
      </c>
      <c r="E119" s="103">
        <v>50000</v>
      </c>
      <c r="F119" s="103">
        <v>0</v>
      </c>
      <c r="G119" s="103">
        <v>50000</v>
      </c>
      <c r="H119" s="103">
        <v>0</v>
      </c>
      <c r="I119" s="103">
        <v>0</v>
      </c>
      <c r="J119" s="103">
        <v>50000</v>
      </c>
      <c r="K119" s="103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3">
        <v>0</v>
      </c>
      <c r="T119" s="103">
        <v>0</v>
      </c>
      <c r="U119" s="104">
        <v>0</v>
      </c>
      <c r="V119" s="64"/>
      <c r="W119" s="64"/>
      <c r="X119" s="43"/>
      <c r="Y119" s="37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6"/>
      <c r="AL119" s="56"/>
      <c r="AM119" s="55"/>
      <c r="AN119" s="55"/>
      <c r="AO119" s="55"/>
      <c r="AP119" s="56"/>
      <c r="AQ119" s="55"/>
      <c r="AR119" s="55"/>
      <c r="AS119" s="56"/>
    </row>
    <row r="120" spans="1:45" ht="15">
      <c r="A120" s="37" t="s">
        <v>188</v>
      </c>
      <c r="B120" s="103">
        <v>50000</v>
      </c>
      <c r="C120" s="103">
        <v>0</v>
      </c>
      <c r="D120" s="103">
        <v>0</v>
      </c>
      <c r="E120" s="103">
        <v>50000</v>
      </c>
      <c r="F120" s="103">
        <v>0</v>
      </c>
      <c r="G120" s="103">
        <v>50000</v>
      </c>
      <c r="H120" s="103">
        <v>0</v>
      </c>
      <c r="I120" s="103">
        <v>0</v>
      </c>
      <c r="J120" s="103">
        <v>50000</v>
      </c>
      <c r="K120" s="103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3">
        <v>0</v>
      </c>
      <c r="T120" s="103">
        <v>0</v>
      </c>
      <c r="U120" s="104">
        <v>0</v>
      </c>
      <c r="V120" s="64"/>
      <c r="W120" s="64"/>
      <c r="X120" s="43"/>
      <c r="Y120" s="37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6"/>
      <c r="AL120" s="56"/>
      <c r="AM120" s="55"/>
      <c r="AN120" s="55"/>
      <c r="AO120" s="55"/>
      <c r="AP120" s="56"/>
      <c r="AQ120" s="55"/>
      <c r="AR120" s="55"/>
      <c r="AS120" s="56"/>
    </row>
    <row r="121" spans="1:45" ht="15">
      <c r="A121" s="37" t="s">
        <v>244</v>
      </c>
      <c r="B121" s="103">
        <v>50000</v>
      </c>
      <c r="C121" s="103">
        <v>0</v>
      </c>
      <c r="D121" s="103">
        <v>0</v>
      </c>
      <c r="E121" s="103">
        <v>50000</v>
      </c>
      <c r="F121" s="103">
        <v>0</v>
      </c>
      <c r="G121" s="103">
        <v>50000</v>
      </c>
      <c r="H121" s="103">
        <v>0</v>
      </c>
      <c r="I121" s="103">
        <v>0</v>
      </c>
      <c r="J121" s="103">
        <v>50000</v>
      </c>
      <c r="K121" s="103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3">
        <v>0</v>
      </c>
      <c r="T121" s="103">
        <v>0</v>
      </c>
      <c r="U121" s="104">
        <v>0</v>
      </c>
      <c r="V121" s="64"/>
      <c r="W121" s="65"/>
      <c r="X121" s="43"/>
      <c r="Y121" s="37"/>
      <c r="Z121" s="55"/>
      <c r="AA121" s="55"/>
      <c r="AB121" s="55"/>
      <c r="AC121" s="55"/>
      <c r="AD121" s="55"/>
      <c r="AE121" s="55"/>
      <c r="AF121" s="55"/>
      <c r="AG121" s="55"/>
      <c r="AH121" s="56"/>
      <c r="AI121" s="55"/>
      <c r="AJ121" s="55"/>
      <c r="AK121" s="56"/>
      <c r="AL121" s="56"/>
      <c r="AM121" s="55"/>
      <c r="AN121" s="55"/>
      <c r="AO121" s="56"/>
      <c r="AP121" s="56"/>
      <c r="AQ121" s="55"/>
      <c r="AR121" s="55"/>
      <c r="AS121" s="56"/>
    </row>
    <row r="122" spans="1:45" ht="15">
      <c r="A122" s="37" t="s">
        <v>188</v>
      </c>
      <c r="B122" s="103">
        <v>50000</v>
      </c>
      <c r="C122" s="103">
        <v>0</v>
      </c>
      <c r="D122" s="103">
        <v>0</v>
      </c>
      <c r="E122" s="103">
        <v>50000</v>
      </c>
      <c r="F122" s="103">
        <v>0</v>
      </c>
      <c r="G122" s="103">
        <v>50000</v>
      </c>
      <c r="H122" s="103">
        <v>0</v>
      </c>
      <c r="I122" s="103">
        <v>0</v>
      </c>
      <c r="J122" s="103">
        <v>50000</v>
      </c>
      <c r="K122" s="103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3">
        <v>0</v>
      </c>
      <c r="T122" s="103">
        <v>0</v>
      </c>
      <c r="U122" s="104">
        <v>0</v>
      </c>
      <c r="V122" s="64"/>
      <c r="W122" s="65"/>
      <c r="X122" s="43"/>
      <c r="Y122" s="37"/>
      <c r="Z122" s="55"/>
      <c r="AA122" s="55"/>
      <c r="AB122" s="55"/>
      <c r="AC122" s="55"/>
      <c r="AD122" s="55"/>
      <c r="AE122" s="55"/>
      <c r="AF122" s="55"/>
      <c r="AG122" s="55"/>
      <c r="AH122" s="56"/>
      <c r="AI122" s="55"/>
      <c r="AJ122" s="55"/>
      <c r="AK122" s="56"/>
      <c r="AL122" s="56"/>
      <c r="AM122" s="55"/>
      <c r="AN122" s="55"/>
      <c r="AO122" s="56"/>
      <c r="AP122" s="56"/>
      <c r="AQ122" s="55"/>
      <c r="AR122" s="55"/>
      <c r="AS122" s="56"/>
    </row>
    <row r="123" spans="1:45" ht="15">
      <c r="A123" s="37" t="s">
        <v>245</v>
      </c>
      <c r="B123" s="103">
        <v>100000</v>
      </c>
      <c r="C123" s="103">
        <v>0</v>
      </c>
      <c r="D123" s="103">
        <v>0</v>
      </c>
      <c r="E123" s="103">
        <v>100000</v>
      </c>
      <c r="F123" s="103">
        <v>0</v>
      </c>
      <c r="G123" s="103">
        <v>100000</v>
      </c>
      <c r="H123" s="103">
        <v>0</v>
      </c>
      <c r="I123" s="103">
        <v>0</v>
      </c>
      <c r="J123" s="103">
        <v>100000</v>
      </c>
      <c r="K123" s="103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3">
        <v>0</v>
      </c>
      <c r="T123" s="103">
        <v>0</v>
      </c>
      <c r="U123" s="104">
        <v>0</v>
      </c>
      <c r="V123" s="64"/>
      <c r="W123" s="65"/>
      <c r="X123" s="43"/>
      <c r="Y123" s="37"/>
      <c r="Z123" s="55"/>
      <c r="AA123" s="55"/>
      <c r="AB123" s="55"/>
      <c r="AC123" s="55"/>
      <c r="AD123" s="55"/>
      <c r="AE123" s="55"/>
      <c r="AF123" s="55"/>
      <c r="AG123" s="55"/>
      <c r="AH123" s="56"/>
      <c r="AI123" s="55"/>
      <c r="AJ123" s="55"/>
      <c r="AK123" s="56"/>
      <c r="AL123" s="56"/>
      <c r="AM123" s="55"/>
      <c r="AN123" s="55"/>
      <c r="AO123" s="56"/>
      <c r="AP123" s="56"/>
      <c r="AQ123" s="55"/>
      <c r="AR123" s="55"/>
      <c r="AS123" s="56"/>
    </row>
    <row r="124" spans="1:45" ht="15">
      <c r="A124" s="37" t="s">
        <v>188</v>
      </c>
      <c r="B124" s="103">
        <v>100000</v>
      </c>
      <c r="C124" s="103">
        <v>0</v>
      </c>
      <c r="D124" s="103">
        <v>0</v>
      </c>
      <c r="E124" s="103">
        <v>100000</v>
      </c>
      <c r="F124" s="103">
        <v>0</v>
      </c>
      <c r="G124" s="103">
        <v>100000</v>
      </c>
      <c r="H124" s="103">
        <v>0</v>
      </c>
      <c r="I124" s="103">
        <v>0</v>
      </c>
      <c r="J124" s="103">
        <v>100000</v>
      </c>
      <c r="K124" s="103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3">
        <v>0</v>
      </c>
      <c r="T124" s="103">
        <v>0</v>
      </c>
      <c r="U124" s="104">
        <v>0</v>
      </c>
      <c r="V124" s="64"/>
      <c r="W124" s="65"/>
      <c r="X124" s="43"/>
      <c r="Y124" s="37"/>
      <c r="Z124" s="55"/>
      <c r="AA124" s="55"/>
      <c r="AB124" s="55"/>
      <c r="AC124" s="55"/>
      <c r="AD124" s="55"/>
      <c r="AE124" s="55"/>
      <c r="AF124" s="55"/>
      <c r="AG124" s="55"/>
      <c r="AH124" s="56"/>
      <c r="AI124" s="55"/>
      <c r="AJ124" s="55"/>
      <c r="AK124" s="56"/>
      <c r="AL124" s="56"/>
      <c r="AM124" s="55"/>
      <c r="AN124" s="55"/>
      <c r="AO124" s="56"/>
      <c r="AP124" s="56"/>
      <c r="AQ124" s="55"/>
      <c r="AR124" s="55"/>
      <c r="AS124" s="56"/>
    </row>
    <row r="125" spans="1:45" ht="15">
      <c r="A125" s="37" t="s">
        <v>246</v>
      </c>
      <c r="B125" s="103">
        <v>950000</v>
      </c>
      <c r="C125" s="103">
        <v>0</v>
      </c>
      <c r="D125" s="103">
        <v>0</v>
      </c>
      <c r="E125" s="103">
        <v>950000</v>
      </c>
      <c r="F125" s="103">
        <v>0</v>
      </c>
      <c r="G125" s="103">
        <v>950000</v>
      </c>
      <c r="H125" s="103">
        <v>0</v>
      </c>
      <c r="I125" s="103">
        <v>0</v>
      </c>
      <c r="J125" s="103">
        <v>950000</v>
      </c>
      <c r="K125" s="103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3">
        <v>0</v>
      </c>
      <c r="T125" s="103">
        <v>0</v>
      </c>
      <c r="U125" s="104">
        <v>0</v>
      </c>
      <c r="V125" s="64"/>
      <c r="W125" s="65"/>
      <c r="X125" s="43"/>
      <c r="Y125" s="37"/>
      <c r="Z125" s="55"/>
      <c r="AA125" s="55"/>
      <c r="AB125" s="55"/>
      <c r="AC125" s="55"/>
      <c r="AD125" s="55"/>
      <c r="AE125" s="55"/>
      <c r="AF125" s="55"/>
      <c r="AG125" s="55"/>
      <c r="AH125" s="56"/>
      <c r="AI125" s="55"/>
      <c r="AJ125" s="55"/>
      <c r="AK125" s="56"/>
      <c r="AL125" s="56"/>
      <c r="AM125" s="55"/>
      <c r="AN125" s="55"/>
      <c r="AO125" s="56"/>
      <c r="AP125" s="56"/>
      <c r="AQ125" s="55"/>
      <c r="AR125" s="55"/>
      <c r="AS125" s="56"/>
    </row>
    <row r="126" spans="1:45" ht="15">
      <c r="A126" s="37" t="s">
        <v>188</v>
      </c>
      <c r="B126" s="103">
        <v>950000</v>
      </c>
      <c r="C126" s="103">
        <v>0</v>
      </c>
      <c r="D126" s="103">
        <v>0</v>
      </c>
      <c r="E126" s="103">
        <v>950000</v>
      </c>
      <c r="F126" s="103">
        <v>0</v>
      </c>
      <c r="G126" s="103">
        <v>950000</v>
      </c>
      <c r="H126" s="103">
        <v>0</v>
      </c>
      <c r="I126" s="103">
        <v>0</v>
      </c>
      <c r="J126" s="103">
        <v>950000</v>
      </c>
      <c r="K126" s="103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3">
        <v>0</v>
      </c>
      <c r="T126" s="103">
        <v>0</v>
      </c>
      <c r="U126" s="104">
        <v>0</v>
      </c>
      <c r="V126" s="64"/>
      <c r="W126" s="65"/>
      <c r="X126" s="43"/>
      <c r="Y126" s="37"/>
      <c r="Z126" s="55"/>
      <c r="AA126" s="55"/>
      <c r="AB126" s="55"/>
      <c r="AC126" s="55"/>
      <c r="AD126" s="55"/>
      <c r="AE126" s="55"/>
      <c r="AF126" s="55"/>
      <c r="AG126" s="55"/>
      <c r="AH126" s="56"/>
      <c r="AI126" s="55"/>
      <c r="AJ126" s="55"/>
      <c r="AK126" s="56"/>
      <c r="AL126" s="56"/>
      <c r="AM126" s="55"/>
      <c r="AN126" s="55"/>
      <c r="AO126" s="56"/>
      <c r="AP126" s="56"/>
      <c r="AQ126" s="55"/>
      <c r="AR126" s="55"/>
      <c r="AS126" s="56"/>
    </row>
    <row r="127" spans="1:45" ht="15">
      <c r="A127" s="37" t="s">
        <v>247</v>
      </c>
      <c r="B127" s="103">
        <v>170000</v>
      </c>
      <c r="C127" s="103">
        <v>0</v>
      </c>
      <c r="D127" s="103">
        <v>0</v>
      </c>
      <c r="E127" s="103">
        <v>170000</v>
      </c>
      <c r="F127" s="103">
        <v>0</v>
      </c>
      <c r="G127" s="103">
        <v>170000</v>
      </c>
      <c r="H127" s="103">
        <v>0</v>
      </c>
      <c r="I127" s="103">
        <v>0</v>
      </c>
      <c r="J127" s="103">
        <v>170000</v>
      </c>
      <c r="K127" s="103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3">
        <v>0</v>
      </c>
      <c r="T127" s="103">
        <v>0</v>
      </c>
      <c r="U127" s="104">
        <v>0</v>
      </c>
      <c r="V127" s="64"/>
      <c r="W127" s="65"/>
      <c r="X127" s="43"/>
      <c r="Y127" s="37"/>
      <c r="Z127" s="55"/>
      <c r="AA127" s="55"/>
      <c r="AB127" s="55"/>
      <c r="AC127" s="55"/>
      <c r="AD127" s="55"/>
      <c r="AE127" s="55"/>
      <c r="AF127" s="55"/>
      <c r="AG127" s="55"/>
      <c r="AH127" s="56"/>
      <c r="AI127" s="55"/>
      <c r="AJ127" s="55"/>
      <c r="AK127" s="56"/>
      <c r="AL127" s="56"/>
      <c r="AM127" s="55"/>
      <c r="AN127" s="55"/>
      <c r="AO127" s="55"/>
      <c r="AP127" s="56"/>
      <c r="AQ127" s="55"/>
      <c r="AR127" s="55"/>
      <c r="AS127" s="56"/>
    </row>
    <row r="128" spans="1:45" ht="15">
      <c r="A128" s="37" t="s">
        <v>188</v>
      </c>
      <c r="B128" s="103">
        <v>170000</v>
      </c>
      <c r="C128" s="103">
        <v>0</v>
      </c>
      <c r="D128" s="103">
        <v>0</v>
      </c>
      <c r="E128" s="103">
        <v>170000</v>
      </c>
      <c r="F128" s="103">
        <v>0</v>
      </c>
      <c r="G128" s="103">
        <v>170000</v>
      </c>
      <c r="H128" s="103">
        <v>0</v>
      </c>
      <c r="I128" s="103">
        <v>0</v>
      </c>
      <c r="J128" s="103">
        <v>170000</v>
      </c>
      <c r="K128" s="103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3">
        <v>0</v>
      </c>
      <c r="T128" s="103">
        <v>0</v>
      </c>
      <c r="U128" s="104">
        <v>0</v>
      </c>
      <c r="V128" s="64"/>
      <c r="W128" s="65"/>
      <c r="X128" s="43"/>
      <c r="Y128" s="37"/>
      <c r="Z128" s="55"/>
      <c r="AA128" s="55"/>
      <c r="AB128" s="55"/>
      <c r="AC128" s="55"/>
      <c r="AD128" s="55"/>
      <c r="AE128" s="55"/>
      <c r="AF128" s="55"/>
      <c r="AG128" s="55"/>
      <c r="AH128" s="56"/>
      <c r="AI128" s="55"/>
      <c r="AJ128" s="55"/>
      <c r="AK128" s="56"/>
      <c r="AL128" s="56"/>
      <c r="AM128" s="55"/>
      <c r="AN128" s="55"/>
      <c r="AO128" s="55"/>
      <c r="AP128" s="56"/>
      <c r="AQ128" s="55"/>
      <c r="AR128" s="55"/>
      <c r="AS128" s="56"/>
    </row>
    <row r="129" spans="1:45" ht="15">
      <c r="A129" s="37" t="s">
        <v>248</v>
      </c>
      <c r="B129" s="103">
        <v>24000</v>
      </c>
      <c r="C129" s="103">
        <v>0</v>
      </c>
      <c r="D129" s="103">
        <v>0</v>
      </c>
      <c r="E129" s="103">
        <v>24000</v>
      </c>
      <c r="F129" s="103">
        <v>0</v>
      </c>
      <c r="G129" s="103">
        <v>24000</v>
      </c>
      <c r="H129" s="103">
        <v>0</v>
      </c>
      <c r="I129" s="103">
        <v>0</v>
      </c>
      <c r="J129" s="103">
        <v>24000</v>
      </c>
      <c r="K129" s="103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3">
        <v>0</v>
      </c>
      <c r="T129" s="103">
        <v>0</v>
      </c>
      <c r="U129" s="104">
        <v>0</v>
      </c>
      <c r="V129" s="64"/>
      <c r="W129" s="65"/>
      <c r="X129" s="43"/>
      <c r="Y129" s="37"/>
      <c r="Z129" s="55"/>
      <c r="AA129" s="55"/>
      <c r="AB129" s="55"/>
      <c r="AC129" s="55"/>
      <c r="AD129" s="55"/>
      <c r="AE129" s="55"/>
      <c r="AF129" s="55"/>
      <c r="AG129" s="55"/>
      <c r="AH129" s="56"/>
      <c r="AI129" s="55"/>
      <c r="AJ129" s="55"/>
      <c r="AK129" s="56"/>
      <c r="AL129" s="56"/>
      <c r="AM129" s="55"/>
      <c r="AN129" s="55"/>
      <c r="AO129" s="55"/>
      <c r="AP129" s="56"/>
      <c r="AQ129" s="55"/>
      <c r="AR129" s="55"/>
      <c r="AS129" s="56"/>
    </row>
    <row r="130" spans="1:45" ht="15">
      <c r="A130" s="37" t="s">
        <v>188</v>
      </c>
      <c r="B130" s="103">
        <v>24000</v>
      </c>
      <c r="C130" s="103">
        <v>0</v>
      </c>
      <c r="D130" s="103">
        <v>0</v>
      </c>
      <c r="E130" s="103">
        <v>24000</v>
      </c>
      <c r="F130" s="103">
        <v>0</v>
      </c>
      <c r="G130" s="103">
        <v>24000</v>
      </c>
      <c r="H130" s="103">
        <v>0</v>
      </c>
      <c r="I130" s="103">
        <v>0</v>
      </c>
      <c r="J130" s="103">
        <v>24000</v>
      </c>
      <c r="K130" s="103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3">
        <v>0</v>
      </c>
      <c r="T130" s="103">
        <v>0</v>
      </c>
      <c r="U130" s="104">
        <v>0</v>
      </c>
      <c r="V130" s="64"/>
      <c r="W130" s="65"/>
      <c r="X130" s="43"/>
      <c r="Y130" s="37"/>
      <c r="Z130" s="55"/>
      <c r="AA130" s="55"/>
      <c r="AB130" s="55"/>
      <c r="AC130" s="55"/>
      <c r="AD130" s="55"/>
      <c r="AE130" s="55"/>
      <c r="AF130" s="55"/>
      <c r="AG130" s="55"/>
      <c r="AH130" s="56"/>
      <c r="AI130" s="55"/>
      <c r="AJ130" s="55"/>
      <c r="AK130" s="56"/>
      <c r="AL130" s="56"/>
      <c r="AM130" s="55"/>
      <c r="AN130" s="55"/>
      <c r="AO130" s="55"/>
      <c r="AP130" s="56"/>
      <c r="AQ130" s="55"/>
      <c r="AR130" s="55"/>
      <c r="AS130" s="56"/>
    </row>
    <row r="131" spans="1:45" ht="15">
      <c r="A131" s="37" t="s">
        <v>249</v>
      </c>
      <c r="B131" s="103">
        <v>640000</v>
      </c>
      <c r="C131" s="103">
        <v>0</v>
      </c>
      <c r="D131" s="103">
        <v>0</v>
      </c>
      <c r="E131" s="103">
        <v>640000</v>
      </c>
      <c r="F131" s="103">
        <v>0</v>
      </c>
      <c r="G131" s="103">
        <v>640000</v>
      </c>
      <c r="H131" s="103">
        <v>0</v>
      </c>
      <c r="I131" s="103">
        <v>0</v>
      </c>
      <c r="J131" s="103">
        <v>640000</v>
      </c>
      <c r="K131" s="103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3">
        <v>0</v>
      </c>
      <c r="T131" s="103">
        <v>0</v>
      </c>
      <c r="U131" s="104">
        <v>0</v>
      </c>
      <c r="V131" s="64"/>
      <c r="W131" s="65"/>
      <c r="X131" s="43"/>
      <c r="Y131" s="37"/>
      <c r="Z131" s="55"/>
      <c r="AA131" s="55"/>
      <c r="AB131" s="55"/>
      <c r="AC131" s="55"/>
      <c r="AD131" s="55"/>
      <c r="AE131" s="55"/>
      <c r="AF131" s="55"/>
      <c r="AG131" s="55"/>
      <c r="AH131" s="56"/>
      <c r="AI131" s="55"/>
      <c r="AJ131" s="55"/>
      <c r="AK131" s="56"/>
      <c r="AL131" s="56"/>
      <c r="AM131" s="55"/>
      <c r="AN131" s="55"/>
      <c r="AO131" s="55"/>
      <c r="AP131" s="56"/>
      <c r="AQ131" s="55"/>
      <c r="AR131" s="55"/>
      <c r="AS131" s="56"/>
    </row>
    <row r="132" spans="1:45" ht="15">
      <c r="A132" s="37" t="s">
        <v>188</v>
      </c>
      <c r="B132" s="103">
        <v>640000</v>
      </c>
      <c r="C132" s="103">
        <v>0</v>
      </c>
      <c r="D132" s="103">
        <v>0</v>
      </c>
      <c r="E132" s="103">
        <v>640000</v>
      </c>
      <c r="F132" s="103">
        <v>0</v>
      </c>
      <c r="G132" s="103">
        <v>640000</v>
      </c>
      <c r="H132" s="103">
        <v>0</v>
      </c>
      <c r="I132" s="103">
        <v>0</v>
      </c>
      <c r="J132" s="103">
        <v>640000</v>
      </c>
      <c r="K132" s="103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3">
        <v>0</v>
      </c>
      <c r="T132" s="103">
        <v>0</v>
      </c>
      <c r="U132" s="104">
        <v>0</v>
      </c>
      <c r="V132" s="64"/>
      <c r="W132" s="65"/>
      <c r="X132" s="43"/>
      <c r="Y132" s="37"/>
      <c r="Z132" s="55"/>
      <c r="AA132" s="55"/>
      <c r="AB132" s="55"/>
      <c r="AC132" s="55"/>
      <c r="AD132" s="55"/>
      <c r="AE132" s="55"/>
      <c r="AF132" s="55"/>
      <c r="AG132" s="55"/>
      <c r="AH132" s="56"/>
      <c r="AI132" s="55"/>
      <c r="AJ132" s="55"/>
      <c r="AK132" s="56"/>
      <c r="AL132" s="56"/>
      <c r="AM132" s="55"/>
      <c r="AN132" s="55"/>
      <c r="AO132" s="55"/>
      <c r="AP132" s="56"/>
      <c r="AQ132" s="55"/>
      <c r="AR132" s="55"/>
      <c r="AS132" s="56"/>
    </row>
    <row r="133" spans="1:45" ht="15">
      <c r="A133" s="37" t="s">
        <v>250</v>
      </c>
      <c r="B133" s="103">
        <v>190000</v>
      </c>
      <c r="C133" s="103">
        <v>0</v>
      </c>
      <c r="D133" s="103">
        <v>0</v>
      </c>
      <c r="E133" s="103">
        <v>190000</v>
      </c>
      <c r="F133" s="103">
        <v>0</v>
      </c>
      <c r="G133" s="103">
        <v>190000</v>
      </c>
      <c r="H133" s="103">
        <v>0</v>
      </c>
      <c r="I133" s="103">
        <v>0</v>
      </c>
      <c r="J133" s="103">
        <v>190000</v>
      </c>
      <c r="K133" s="103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3">
        <v>0</v>
      </c>
      <c r="T133" s="103">
        <v>0</v>
      </c>
      <c r="U133" s="104">
        <v>0</v>
      </c>
      <c r="V133" s="64"/>
      <c r="W133" s="65"/>
      <c r="X133" s="43"/>
      <c r="Y133" s="37"/>
      <c r="Z133" s="55"/>
      <c r="AA133" s="55"/>
      <c r="AB133" s="55"/>
      <c r="AC133" s="55"/>
      <c r="AD133" s="55"/>
      <c r="AE133" s="55"/>
      <c r="AF133" s="55"/>
      <c r="AG133" s="55"/>
      <c r="AH133" s="56"/>
      <c r="AI133" s="55"/>
      <c r="AJ133" s="55"/>
      <c r="AK133" s="56"/>
      <c r="AL133" s="56"/>
      <c r="AM133" s="55"/>
      <c r="AN133" s="55"/>
      <c r="AO133" s="55"/>
      <c r="AP133" s="56"/>
      <c r="AQ133" s="55"/>
      <c r="AR133" s="55"/>
      <c r="AS133" s="56"/>
    </row>
    <row r="134" spans="1:45" ht="15">
      <c r="A134" s="37" t="s">
        <v>188</v>
      </c>
      <c r="B134" s="103">
        <v>190000</v>
      </c>
      <c r="C134" s="103">
        <v>0</v>
      </c>
      <c r="D134" s="103">
        <v>0</v>
      </c>
      <c r="E134" s="103">
        <v>190000</v>
      </c>
      <c r="F134" s="103">
        <v>0</v>
      </c>
      <c r="G134" s="103">
        <v>190000</v>
      </c>
      <c r="H134" s="103">
        <v>0</v>
      </c>
      <c r="I134" s="103">
        <v>0</v>
      </c>
      <c r="J134" s="103">
        <v>190000</v>
      </c>
      <c r="K134" s="103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3">
        <v>0</v>
      </c>
      <c r="T134" s="103">
        <v>0</v>
      </c>
      <c r="U134" s="104">
        <v>0</v>
      </c>
      <c r="V134" s="64"/>
      <c r="W134" s="65"/>
      <c r="X134" s="43"/>
      <c r="Y134" s="37"/>
      <c r="Z134" s="55"/>
      <c r="AA134" s="55"/>
      <c r="AB134" s="55"/>
      <c r="AC134" s="55"/>
      <c r="AD134" s="55"/>
      <c r="AE134" s="55"/>
      <c r="AF134" s="55"/>
      <c r="AG134" s="55"/>
      <c r="AH134" s="56"/>
      <c r="AI134" s="55"/>
      <c r="AJ134" s="55"/>
      <c r="AK134" s="56"/>
      <c r="AL134" s="56"/>
      <c r="AM134" s="55"/>
      <c r="AN134" s="55"/>
      <c r="AO134" s="55"/>
      <c r="AP134" s="56"/>
      <c r="AQ134" s="55"/>
      <c r="AR134" s="55"/>
      <c r="AS134" s="56"/>
    </row>
    <row r="135" spans="1:45" ht="15">
      <c r="A135" s="37" t="s">
        <v>251</v>
      </c>
      <c r="B135" s="103">
        <v>625000</v>
      </c>
      <c r="C135" s="103">
        <v>0</v>
      </c>
      <c r="D135" s="103">
        <v>0</v>
      </c>
      <c r="E135" s="103">
        <v>625000</v>
      </c>
      <c r="F135" s="103">
        <v>0</v>
      </c>
      <c r="G135" s="103">
        <v>625000</v>
      </c>
      <c r="H135" s="103">
        <v>0</v>
      </c>
      <c r="I135" s="103">
        <v>0</v>
      </c>
      <c r="J135" s="103">
        <v>625000</v>
      </c>
      <c r="K135" s="103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3">
        <v>0</v>
      </c>
      <c r="T135" s="103">
        <v>0</v>
      </c>
      <c r="U135" s="104">
        <v>0</v>
      </c>
      <c r="V135" s="64"/>
      <c r="W135" s="65"/>
      <c r="X135" s="43"/>
      <c r="Y135" s="37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6"/>
      <c r="AL135" s="56"/>
      <c r="AM135" s="55"/>
      <c r="AN135" s="55"/>
      <c r="AO135" s="56"/>
      <c r="AP135" s="56"/>
      <c r="AQ135" s="55"/>
      <c r="AR135" s="55"/>
      <c r="AS135" s="56"/>
    </row>
    <row r="136" spans="1:45" ht="15">
      <c r="A136" s="37" t="s">
        <v>188</v>
      </c>
      <c r="B136" s="103">
        <v>625000</v>
      </c>
      <c r="C136" s="103">
        <v>0</v>
      </c>
      <c r="D136" s="103">
        <v>0</v>
      </c>
      <c r="E136" s="103">
        <v>625000</v>
      </c>
      <c r="F136" s="103">
        <v>0</v>
      </c>
      <c r="G136" s="103">
        <v>625000</v>
      </c>
      <c r="H136" s="103">
        <v>0</v>
      </c>
      <c r="I136" s="103">
        <v>0</v>
      </c>
      <c r="J136" s="103">
        <v>625000</v>
      </c>
      <c r="K136" s="103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3">
        <v>0</v>
      </c>
      <c r="T136" s="103">
        <v>0</v>
      </c>
      <c r="U136" s="104">
        <v>0</v>
      </c>
      <c r="V136" s="64"/>
      <c r="W136" s="65"/>
      <c r="X136" s="43"/>
      <c r="Y136" s="37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6"/>
      <c r="AL136" s="56"/>
      <c r="AM136" s="55"/>
      <c r="AN136" s="55"/>
      <c r="AO136" s="56"/>
      <c r="AP136" s="56"/>
      <c r="AQ136" s="55"/>
      <c r="AR136" s="55"/>
      <c r="AS136" s="56"/>
    </row>
    <row r="137" spans="1:45" ht="15">
      <c r="A137" s="37" t="s">
        <v>252</v>
      </c>
      <c r="B137" s="103">
        <v>500000</v>
      </c>
      <c r="C137" s="103">
        <v>0</v>
      </c>
      <c r="D137" s="103">
        <v>0</v>
      </c>
      <c r="E137" s="103">
        <v>500000</v>
      </c>
      <c r="F137" s="103">
        <v>0</v>
      </c>
      <c r="G137" s="103">
        <v>500000</v>
      </c>
      <c r="H137" s="103">
        <v>0</v>
      </c>
      <c r="I137" s="103">
        <v>0</v>
      </c>
      <c r="J137" s="103">
        <v>500000</v>
      </c>
      <c r="K137" s="103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3">
        <v>0</v>
      </c>
      <c r="T137" s="103">
        <v>0</v>
      </c>
      <c r="U137" s="104">
        <v>0</v>
      </c>
      <c r="V137" s="64"/>
      <c r="W137" s="65"/>
      <c r="X137" s="43"/>
      <c r="Y137" s="37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6"/>
      <c r="AL137" s="56"/>
      <c r="AM137" s="55"/>
      <c r="AN137" s="55"/>
      <c r="AO137" s="56"/>
      <c r="AP137" s="56"/>
      <c r="AQ137" s="55"/>
      <c r="AR137" s="55"/>
      <c r="AS137" s="56"/>
    </row>
    <row r="138" spans="1:45" ht="15">
      <c r="A138" s="37" t="s">
        <v>188</v>
      </c>
      <c r="B138" s="103">
        <v>500000</v>
      </c>
      <c r="C138" s="103">
        <v>0</v>
      </c>
      <c r="D138" s="103">
        <v>0</v>
      </c>
      <c r="E138" s="103">
        <v>500000</v>
      </c>
      <c r="F138" s="103">
        <v>0</v>
      </c>
      <c r="G138" s="103">
        <v>500000</v>
      </c>
      <c r="H138" s="103">
        <v>0</v>
      </c>
      <c r="I138" s="103">
        <v>0</v>
      </c>
      <c r="J138" s="103">
        <v>500000</v>
      </c>
      <c r="K138" s="103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3">
        <v>0</v>
      </c>
      <c r="T138" s="103">
        <v>0</v>
      </c>
      <c r="U138" s="104">
        <v>0</v>
      </c>
      <c r="V138" s="64"/>
      <c r="W138" s="65"/>
      <c r="X138" s="43"/>
      <c r="Y138" s="37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6"/>
      <c r="AL138" s="56"/>
      <c r="AM138" s="55"/>
      <c r="AN138" s="55"/>
      <c r="AO138" s="56"/>
      <c r="AP138" s="56"/>
      <c r="AQ138" s="55"/>
      <c r="AR138" s="55"/>
      <c r="AS138" s="56"/>
    </row>
    <row r="139" spans="1:45" ht="15">
      <c r="A139" s="37" t="s">
        <v>253</v>
      </c>
      <c r="B139" s="103">
        <v>825000</v>
      </c>
      <c r="C139" s="103">
        <v>0</v>
      </c>
      <c r="D139" s="103">
        <v>0</v>
      </c>
      <c r="E139" s="103">
        <v>825000</v>
      </c>
      <c r="F139" s="103">
        <v>0</v>
      </c>
      <c r="G139" s="103">
        <v>825000</v>
      </c>
      <c r="H139" s="103">
        <v>0</v>
      </c>
      <c r="I139" s="103">
        <v>0</v>
      </c>
      <c r="J139" s="103">
        <v>825000</v>
      </c>
      <c r="K139" s="103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3">
        <v>0</v>
      </c>
      <c r="T139" s="103">
        <v>0</v>
      </c>
      <c r="U139" s="104">
        <v>0</v>
      </c>
      <c r="V139" s="64"/>
      <c r="W139" s="65"/>
      <c r="X139" s="43"/>
      <c r="Y139" s="37"/>
      <c r="Z139" s="55"/>
      <c r="AA139" s="55"/>
      <c r="AB139" s="55"/>
      <c r="AC139" s="55"/>
      <c r="AD139" s="55"/>
      <c r="AE139" s="55"/>
      <c r="AF139" s="55"/>
      <c r="AG139" s="55"/>
      <c r="AH139" s="56"/>
      <c r="AI139" s="55"/>
      <c r="AJ139" s="55"/>
      <c r="AK139" s="56"/>
      <c r="AL139" s="56"/>
      <c r="AM139" s="55"/>
      <c r="AN139" s="55"/>
      <c r="AO139" s="55"/>
      <c r="AP139" s="56"/>
      <c r="AQ139" s="55"/>
      <c r="AR139" s="55"/>
      <c r="AS139" s="56"/>
    </row>
    <row r="140" spans="1:45" ht="15">
      <c r="A140" s="37" t="s">
        <v>188</v>
      </c>
      <c r="B140" s="103">
        <v>825000</v>
      </c>
      <c r="C140" s="103">
        <v>0</v>
      </c>
      <c r="D140" s="103">
        <v>0</v>
      </c>
      <c r="E140" s="103">
        <v>825000</v>
      </c>
      <c r="F140" s="103">
        <v>0</v>
      </c>
      <c r="G140" s="103">
        <v>825000</v>
      </c>
      <c r="H140" s="103">
        <v>0</v>
      </c>
      <c r="I140" s="103">
        <v>0</v>
      </c>
      <c r="J140" s="103">
        <v>825000</v>
      </c>
      <c r="K140" s="103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3">
        <v>0</v>
      </c>
      <c r="T140" s="103">
        <v>0</v>
      </c>
      <c r="U140" s="104">
        <v>0</v>
      </c>
      <c r="V140" s="64"/>
      <c r="W140" s="65"/>
      <c r="X140" s="43"/>
      <c r="Y140" s="37"/>
      <c r="Z140" s="55"/>
      <c r="AA140" s="55"/>
      <c r="AB140" s="55"/>
      <c r="AC140" s="55"/>
      <c r="AD140" s="55"/>
      <c r="AE140" s="55"/>
      <c r="AF140" s="55"/>
      <c r="AG140" s="55"/>
      <c r="AH140" s="56"/>
      <c r="AI140" s="55"/>
      <c r="AJ140" s="55"/>
      <c r="AK140" s="56"/>
      <c r="AL140" s="56"/>
      <c r="AM140" s="55"/>
      <c r="AN140" s="55"/>
      <c r="AO140" s="55"/>
      <c r="AP140" s="56"/>
      <c r="AQ140" s="55"/>
      <c r="AR140" s="55"/>
      <c r="AS140" s="56"/>
    </row>
    <row r="141" spans="1:45" ht="15">
      <c r="A141" s="60" t="s">
        <v>254</v>
      </c>
      <c r="B141" s="55">
        <v>45512000</v>
      </c>
      <c r="C141" s="103">
        <v>0</v>
      </c>
      <c r="D141" s="103">
        <v>0</v>
      </c>
      <c r="E141" s="103">
        <v>45512000</v>
      </c>
      <c r="F141" s="103">
        <v>0</v>
      </c>
      <c r="G141" s="103">
        <v>45512000</v>
      </c>
      <c r="H141" s="103">
        <v>0</v>
      </c>
      <c r="I141" s="103">
        <v>0</v>
      </c>
      <c r="J141" s="103">
        <v>45512000</v>
      </c>
      <c r="K141" s="103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3">
        <v>0</v>
      </c>
      <c r="T141" s="103">
        <v>0</v>
      </c>
      <c r="U141" s="104">
        <v>0</v>
      </c>
      <c r="V141" s="64"/>
      <c r="W141" s="65"/>
      <c r="X141" s="43"/>
      <c r="Y141" s="37"/>
      <c r="Z141" s="55"/>
      <c r="AA141" s="55"/>
      <c r="AB141" s="55"/>
      <c r="AC141" s="55"/>
      <c r="AD141" s="55"/>
      <c r="AE141" s="55"/>
      <c r="AF141" s="55"/>
      <c r="AG141" s="55"/>
      <c r="AH141" s="56"/>
      <c r="AI141" s="55"/>
      <c r="AJ141" s="55"/>
      <c r="AK141" s="56"/>
      <c r="AL141" s="56"/>
      <c r="AM141" s="55"/>
      <c r="AN141" s="55"/>
      <c r="AO141" s="55"/>
      <c r="AP141" s="56"/>
      <c r="AQ141" s="55"/>
      <c r="AR141" s="55"/>
      <c r="AS141" s="56"/>
    </row>
    <row r="142" spans="1:45" ht="15">
      <c r="A142" s="37" t="s">
        <v>188</v>
      </c>
      <c r="B142" s="103">
        <v>45512000</v>
      </c>
      <c r="C142" s="103">
        <v>0</v>
      </c>
      <c r="D142" s="103">
        <v>0</v>
      </c>
      <c r="E142" s="103">
        <v>45512000</v>
      </c>
      <c r="F142" s="103">
        <v>0</v>
      </c>
      <c r="G142" s="103">
        <v>45512000</v>
      </c>
      <c r="H142" s="103">
        <v>0</v>
      </c>
      <c r="I142" s="103">
        <v>0</v>
      </c>
      <c r="J142" s="103">
        <v>45512000</v>
      </c>
      <c r="K142" s="103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3">
        <v>0</v>
      </c>
      <c r="T142" s="103">
        <v>0</v>
      </c>
      <c r="U142" s="104">
        <v>0</v>
      </c>
      <c r="V142" s="64"/>
      <c r="W142" s="65"/>
      <c r="X142" s="43"/>
      <c r="Y142" s="37"/>
      <c r="Z142" s="55"/>
      <c r="AA142" s="55"/>
      <c r="AB142" s="55"/>
      <c r="AC142" s="55"/>
      <c r="AD142" s="55"/>
      <c r="AE142" s="55"/>
      <c r="AF142" s="55"/>
      <c r="AG142" s="55"/>
      <c r="AH142" s="56"/>
      <c r="AI142" s="55"/>
      <c r="AJ142" s="55"/>
      <c r="AK142" s="56"/>
      <c r="AL142" s="56"/>
      <c r="AM142" s="55"/>
      <c r="AN142" s="55"/>
      <c r="AO142" s="55"/>
      <c r="AP142" s="56"/>
      <c r="AQ142" s="55"/>
      <c r="AR142" s="55"/>
      <c r="AS142" s="56"/>
    </row>
    <row r="143" spans="1:45" ht="15">
      <c r="A143" s="37" t="s">
        <v>315</v>
      </c>
      <c r="B143" s="103">
        <v>4050000</v>
      </c>
      <c r="C143" s="103">
        <v>0</v>
      </c>
      <c r="D143" s="103">
        <v>0</v>
      </c>
      <c r="E143" s="103">
        <v>4050000</v>
      </c>
      <c r="F143" s="103">
        <v>0</v>
      </c>
      <c r="G143" s="103">
        <v>4050000</v>
      </c>
      <c r="H143" s="103">
        <v>0</v>
      </c>
      <c r="I143" s="103">
        <v>0</v>
      </c>
      <c r="J143" s="103">
        <v>4050000</v>
      </c>
      <c r="K143" s="103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3">
        <v>0</v>
      </c>
      <c r="T143" s="103">
        <v>0</v>
      </c>
      <c r="U143" s="104">
        <v>0</v>
      </c>
      <c r="V143" s="64"/>
      <c r="W143" s="65"/>
      <c r="X143" s="43"/>
      <c r="Y143" s="37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6"/>
      <c r="AL143" s="56"/>
      <c r="AM143" s="55"/>
      <c r="AN143" s="55"/>
      <c r="AO143" s="56"/>
      <c r="AP143" s="56"/>
      <c r="AQ143" s="55"/>
      <c r="AR143" s="55"/>
      <c r="AS143" s="56"/>
    </row>
    <row r="144" spans="1:45" ht="15">
      <c r="A144" s="37" t="s">
        <v>188</v>
      </c>
      <c r="B144" s="103">
        <v>4050000</v>
      </c>
      <c r="C144" s="103">
        <v>0</v>
      </c>
      <c r="D144" s="103">
        <v>0</v>
      </c>
      <c r="E144" s="103">
        <v>4050000</v>
      </c>
      <c r="F144" s="103">
        <v>0</v>
      </c>
      <c r="G144" s="103">
        <v>4050000</v>
      </c>
      <c r="H144" s="103">
        <v>0</v>
      </c>
      <c r="I144" s="103">
        <v>0</v>
      </c>
      <c r="J144" s="103">
        <v>4050000</v>
      </c>
      <c r="K144" s="103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3">
        <v>0</v>
      </c>
      <c r="T144" s="103">
        <v>0</v>
      </c>
      <c r="U144" s="104">
        <v>0</v>
      </c>
      <c r="V144" s="64"/>
      <c r="W144" s="65"/>
      <c r="X144" s="43"/>
      <c r="Y144" s="37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6"/>
      <c r="AL144" s="56"/>
      <c r="AM144" s="55"/>
      <c r="AN144" s="55"/>
      <c r="AO144" s="56"/>
      <c r="AP144" s="56"/>
      <c r="AQ144" s="55"/>
      <c r="AR144" s="55"/>
      <c r="AS144" s="56"/>
    </row>
    <row r="145" spans="1:45" ht="15">
      <c r="A145" s="37" t="s">
        <v>316</v>
      </c>
      <c r="B145" s="103">
        <v>24375000</v>
      </c>
      <c r="C145" s="103">
        <v>0</v>
      </c>
      <c r="D145" s="103">
        <v>0</v>
      </c>
      <c r="E145" s="103">
        <v>24375000</v>
      </c>
      <c r="F145" s="103">
        <v>0</v>
      </c>
      <c r="G145" s="103">
        <v>24375000</v>
      </c>
      <c r="H145" s="103">
        <v>0</v>
      </c>
      <c r="I145" s="103">
        <v>0</v>
      </c>
      <c r="J145" s="103">
        <v>24375000</v>
      </c>
      <c r="K145" s="103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3">
        <v>0</v>
      </c>
      <c r="T145" s="103">
        <v>0</v>
      </c>
      <c r="U145" s="104">
        <v>0</v>
      </c>
      <c r="V145" s="64"/>
      <c r="W145" s="65"/>
      <c r="X145" s="43"/>
      <c r="Y145" s="37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6"/>
      <c r="AL145" s="56"/>
      <c r="AM145" s="55"/>
      <c r="AN145" s="55"/>
      <c r="AO145" s="56"/>
      <c r="AP145" s="56"/>
      <c r="AQ145" s="55"/>
      <c r="AR145" s="55"/>
      <c r="AS145" s="56"/>
    </row>
    <row r="146" spans="1:45" ht="15">
      <c r="A146" s="37" t="s">
        <v>188</v>
      </c>
      <c r="B146" s="103">
        <v>24375000</v>
      </c>
      <c r="C146" s="103">
        <v>0</v>
      </c>
      <c r="D146" s="103">
        <v>0</v>
      </c>
      <c r="E146" s="103">
        <v>24375000</v>
      </c>
      <c r="F146" s="103">
        <v>0</v>
      </c>
      <c r="G146" s="103">
        <v>24375000</v>
      </c>
      <c r="H146" s="103">
        <v>0</v>
      </c>
      <c r="I146" s="103">
        <v>0</v>
      </c>
      <c r="J146" s="103">
        <v>24375000</v>
      </c>
      <c r="K146" s="103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3">
        <v>0</v>
      </c>
      <c r="T146" s="103">
        <v>0</v>
      </c>
      <c r="U146" s="104">
        <v>0</v>
      </c>
      <c r="V146" s="64"/>
      <c r="W146" s="65"/>
      <c r="X146" s="43"/>
      <c r="Y146" s="37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6"/>
      <c r="AL146" s="56"/>
      <c r="AM146" s="55"/>
      <c r="AN146" s="55"/>
      <c r="AO146" s="56"/>
      <c r="AP146" s="56"/>
      <c r="AQ146" s="55"/>
      <c r="AR146" s="55"/>
      <c r="AS146" s="56"/>
    </row>
    <row r="147" spans="1:45" ht="15">
      <c r="A147" s="37" t="s">
        <v>317</v>
      </c>
      <c r="B147" s="103">
        <v>27075000</v>
      </c>
      <c r="C147" s="103">
        <v>0</v>
      </c>
      <c r="D147" s="103">
        <v>0</v>
      </c>
      <c r="E147" s="103">
        <v>27075000</v>
      </c>
      <c r="F147" s="103">
        <v>0</v>
      </c>
      <c r="G147" s="103">
        <v>27075000</v>
      </c>
      <c r="H147" s="103">
        <v>0</v>
      </c>
      <c r="I147" s="103">
        <v>0</v>
      </c>
      <c r="J147" s="103">
        <v>27075000</v>
      </c>
      <c r="K147" s="103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3">
        <v>0</v>
      </c>
      <c r="T147" s="103">
        <v>0</v>
      </c>
      <c r="U147" s="104">
        <v>0</v>
      </c>
      <c r="V147" s="64"/>
      <c r="W147" s="65"/>
      <c r="X147" s="43"/>
      <c r="Y147" s="37"/>
      <c r="Z147" s="55"/>
      <c r="AA147" s="55"/>
      <c r="AB147" s="55"/>
      <c r="AC147" s="55"/>
      <c r="AD147" s="55"/>
      <c r="AE147" s="55"/>
      <c r="AF147" s="55"/>
      <c r="AG147" s="55"/>
      <c r="AH147" s="56"/>
      <c r="AI147" s="55"/>
      <c r="AJ147" s="55"/>
      <c r="AK147" s="56"/>
      <c r="AL147" s="56"/>
      <c r="AM147" s="55"/>
      <c r="AN147" s="55"/>
      <c r="AO147" s="55"/>
      <c r="AP147" s="56"/>
      <c r="AQ147" s="55"/>
      <c r="AR147" s="55"/>
      <c r="AS147" s="56"/>
    </row>
    <row r="148" spans="1:45" ht="15">
      <c r="A148" s="37" t="s">
        <v>188</v>
      </c>
      <c r="B148" s="103">
        <v>27075000</v>
      </c>
      <c r="C148" s="103">
        <v>0</v>
      </c>
      <c r="D148" s="103">
        <v>0</v>
      </c>
      <c r="E148" s="103">
        <v>27075000</v>
      </c>
      <c r="F148" s="103">
        <v>0</v>
      </c>
      <c r="G148" s="103">
        <v>27075000</v>
      </c>
      <c r="H148" s="103">
        <v>0</v>
      </c>
      <c r="I148" s="103">
        <v>0</v>
      </c>
      <c r="J148" s="103">
        <v>27075000</v>
      </c>
      <c r="K148" s="103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3">
        <v>0</v>
      </c>
      <c r="T148" s="103">
        <v>0</v>
      </c>
      <c r="U148" s="104">
        <v>0</v>
      </c>
      <c r="V148" s="64"/>
      <c r="W148" s="65"/>
      <c r="X148" s="43"/>
      <c r="Y148" s="37"/>
      <c r="Z148" s="55"/>
      <c r="AA148" s="55"/>
      <c r="AB148" s="55"/>
      <c r="AC148" s="55"/>
      <c r="AD148" s="55"/>
      <c r="AE148" s="55"/>
      <c r="AF148" s="55"/>
      <c r="AG148" s="55"/>
      <c r="AH148" s="56"/>
      <c r="AI148" s="55"/>
      <c r="AJ148" s="55"/>
      <c r="AK148" s="56"/>
      <c r="AL148" s="56"/>
      <c r="AM148" s="55"/>
      <c r="AN148" s="55"/>
      <c r="AO148" s="55"/>
      <c r="AP148" s="56"/>
      <c r="AQ148" s="55"/>
      <c r="AR148" s="55"/>
      <c r="AS148" s="56"/>
    </row>
    <row r="149" spans="1:45" ht="15">
      <c r="A149" s="37" t="s">
        <v>318</v>
      </c>
      <c r="B149" s="103">
        <v>14025000</v>
      </c>
      <c r="C149" s="103">
        <v>0</v>
      </c>
      <c r="D149" s="103">
        <v>0</v>
      </c>
      <c r="E149" s="103">
        <v>14025000</v>
      </c>
      <c r="F149" s="103">
        <v>0</v>
      </c>
      <c r="G149" s="103">
        <v>14025000</v>
      </c>
      <c r="H149" s="103">
        <v>0</v>
      </c>
      <c r="I149" s="103">
        <v>0</v>
      </c>
      <c r="J149" s="103">
        <v>14025000</v>
      </c>
      <c r="K149" s="103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3">
        <v>0</v>
      </c>
      <c r="T149" s="103">
        <v>0</v>
      </c>
      <c r="U149" s="104">
        <v>0</v>
      </c>
      <c r="V149" s="64"/>
      <c r="W149" s="65"/>
      <c r="X149" s="43"/>
      <c r="Y149" s="37"/>
      <c r="Z149" s="55"/>
      <c r="AA149" s="55"/>
      <c r="AB149" s="55"/>
      <c r="AC149" s="55"/>
      <c r="AD149" s="55"/>
      <c r="AE149" s="55"/>
      <c r="AF149" s="55"/>
      <c r="AG149" s="55"/>
      <c r="AH149" s="56"/>
      <c r="AI149" s="55"/>
      <c r="AJ149" s="55"/>
      <c r="AK149" s="56"/>
      <c r="AL149" s="56"/>
      <c r="AM149" s="55"/>
      <c r="AN149" s="55"/>
      <c r="AO149" s="55"/>
      <c r="AP149" s="56"/>
      <c r="AQ149" s="55"/>
      <c r="AR149" s="55"/>
      <c r="AS149" s="56"/>
    </row>
    <row r="150" spans="1:45" ht="15">
      <c r="A150" s="37" t="s">
        <v>188</v>
      </c>
      <c r="B150" s="103">
        <v>14025000</v>
      </c>
      <c r="C150" s="103">
        <v>0</v>
      </c>
      <c r="D150" s="103">
        <v>0</v>
      </c>
      <c r="E150" s="103">
        <v>14025000</v>
      </c>
      <c r="F150" s="103">
        <v>0</v>
      </c>
      <c r="G150" s="103">
        <v>14025000</v>
      </c>
      <c r="H150" s="103">
        <v>0</v>
      </c>
      <c r="I150" s="103">
        <v>0</v>
      </c>
      <c r="J150" s="103">
        <v>14025000</v>
      </c>
      <c r="K150" s="103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3">
        <v>0</v>
      </c>
      <c r="T150" s="103">
        <v>0</v>
      </c>
      <c r="U150" s="104">
        <v>0</v>
      </c>
      <c r="V150" s="64"/>
      <c r="W150" s="65"/>
      <c r="X150" s="43"/>
      <c r="Y150" s="37"/>
      <c r="Z150" s="55"/>
      <c r="AA150" s="55"/>
      <c r="AB150" s="55"/>
      <c r="AC150" s="55"/>
      <c r="AD150" s="55"/>
      <c r="AE150" s="55"/>
      <c r="AF150" s="55"/>
      <c r="AG150" s="55"/>
      <c r="AH150" s="56"/>
      <c r="AI150" s="55"/>
      <c r="AJ150" s="55"/>
      <c r="AK150" s="56"/>
      <c r="AL150" s="56"/>
      <c r="AM150" s="55"/>
      <c r="AN150" s="55"/>
      <c r="AO150" s="55"/>
      <c r="AP150" s="56"/>
      <c r="AQ150" s="55"/>
      <c r="AR150" s="55"/>
      <c r="AS150" s="56"/>
    </row>
    <row r="151" spans="1:45" ht="15">
      <c r="A151" s="37" t="s">
        <v>319</v>
      </c>
      <c r="B151" s="103">
        <v>27480000</v>
      </c>
      <c r="C151" s="103">
        <v>0</v>
      </c>
      <c r="D151" s="103">
        <v>0</v>
      </c>
      <c r="E151" s="103">
        <v>27480000</v>
      </c>
      <c r="F151" s="103">
        <v>0</v>
      </c>
      <c r="G151" s="103">
        <v>27480000</v>
      </c>
      <c r="H151" s="103">
        <v>0</v>
      </c>
      <c r="I151" s="103">
        <v>0</v>
      </c>
      <c r="J151" s="103">
        <v>27480000</v>
      </c>
      <c r="K151" s="103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3">
        <v>0</v>
      </c>
      <c r="T151" s="103">
        <v>0</v>
      </c>
      <c r="U151" s="104">
        <v>0</v>
      </c>
      <c r="V151" s="64"/>
      <c r="W151" s="65"/>
      <c r="X151" s="43"/>
      <c r="Y151" s="37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6"/>
      <c r="AL151" s="56"/>
      <c r="AM151" s="55"/>
      <c r="AN151" s="55"/>
      <c r="AO151" s="56"/>
      <c r="AP151" s="56"/>
      <c r="AQ151" s="55"/>
      <c r="AR151" s="55"/>
      <c r="AS151" s="56"/>
    </row>
    <row r="152" spans="1:45" ht="15">
      <c r="A152" s="37" t="s">
        <v>188</v>
      </c>
      <c r="B152" s="103">
        <v>27480000</v>
      </c>
      <c r="C152" s="103">
        <v>0</v>
      </c>
      <c r="D152" s="103">
        <v>0</v>
      </c>
      <c r="E152" s="103">
        <v>27480000</v>
      </c>
      <c r="F152" s="103">
        <v>0</v>
      </c>
      <c r="G152" s="103">
        <v>27480000</v>
      </c>
      <c r="H152" s="103">
        <v>0</v>
      </c>
      <c r="I152" s="103">
        <v>0</v>
      </c>
      <c r="J152" s="103">
        <v>27480000</v>
      </c>
      <c r="K152" s="103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3">
        <v>0</v>
      </c>
      <c r="T152" s="103">
        <v>0</v>
      </c>
      <c r="U152" s="104">
        <v>0</v>
      </c>
      <c r="V152" s="64"/>
      <c r="W152" s="65"/>
      <c r="X152" s="43"/>
      <c r="Y152" s="37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6"/>
      <c r="AL152" s="56"/>
      <c r="AM152" s="55"/>
      <c r="AN152" s="55"/>
      <c r="AO152" s="56"/>
      <c r="AP152" s="56"/>
      <c r="AQ152" s="55"/>
      <c r="AR152" s="55"/>
      <c r="AS152" s="56"/>
    </row>
    <row r="153" spans="1:45" ht="15">
      <c r="A153" s="60" t="s">
        <v>320</v>
      </c>
      <c r="B153" s="55">
        <v>9426000</v>
      </c>
      <c r="C153" s="103">
        <v>0</v>
      </c>
      <c r="D153" s="103">
        <v>0</v>
      </c>
      <c r="E153" s="103">
        <v>9426000</v>
      </c>
      <c r="F153" s="103">
        <v>0</v>
      </c>
      <c r="G153" s="103">
        <v>9426000</v>
      </c>
      <c r="H153" s="103">
        <v>0</v>
      </c>
      <c r="I153" s="103">
        <v>0</v>
      </c>
      <c r="J153" s="103">
        <v>9426000</v>
      </c>
      <c r="K153" s="103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3">
        <v>0</v>
      </c>
      <c r="T153" s="103">
        <v>0</v>
      </c>
      <c r="U153" s="104">
        <v>0</v>
      </c>
      <c r="V153" s="64"/>
      <c r="W153" s="65"/>
      <c r="X153" s="43"/>
      <c r="Y153" s="37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6"/>
      <c r="AL153" s="56"/>
      <c r="AM153" s="55"/>
      <c r="AN153" s="55"/>
      <c r="AO153" s="56"/>
      <c r="AP153" s="56"/>
      <c r="AQ153" s="55"/>
      <c r="AR153" s="55"/>
      <c r="AS153" s="56"/>
    </row>
    <row r="154" spans="1:45" ht="15">
      <c r="A154" s="37" t="s">
        <v>188</v>
      </c>
      <c r="B154" s="103">
        <v>9426000</v>
      </c>
      <c r="C154" s="103">
        <v>0</v>
      </c>
      <c r="D154" s="103">
        <v>0</v>
      </c>
      <c r="E154" s="103">
        <v>9426000</v>
      </c>
      <c r="F154" s="103">
        <v>0</v>
      </c>
      <c r="G154" s="103">
        <v>9426000</v>
      </c>
      <c r="H154" s="103">
        <v>0</v>
      </c>
      <c r="I154" s="103">
        <v>0</v>
      </c>
      <c r="J154" s="103">
        <v>9426000</v>
      </c>
      <c r="K154" s="103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3">
        <v>0</v>
      </c>
      <c r="T154" s="103">
        <v>0</v>
      </c>
      <c r="U154" s="104">
        <v>0</v>
      </c>
      <c r="V154" s="64"/>
      <c r="W154" s="65"/>
      <c r="X154" s="43"/>
      <c r="Y154" s="37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6"/>
      <c r="AL154" s="56"/>
      <c r="AM154" s="55"/>
      <c r="AN154" s="55"/>
      <c r="AO154" s="56"/>
      <c r="AP154" s="56"/>
      <c r="AQ154" s="55"/>
      <c r="AR154" s="55"/>
      <c r="AS154" s="56"/>
    </row>
    <row r="155" spans="1:45" ht="15">
      <c r="A155" s="60" t="s">
        <v>321</v>
      </c>
      <c r="B155" s="55">
        <v>80742000</v>
      </c>
      <c r="C155" s="103">
        <v>0</v>
      </c>
      <c r="D155" s="103">
        <v>0</v>
      </c>
      <c r="E155" s="103">
        <v>80742000</v>
      </c>
      <c r="F155" s="103">
        <v>0</v>
      </c>
      <c r="G155" s="103">
        <v>80742000</v>
      </c>
      <c r="H155" s="103">
        <v>0</v>
      </c>
      <c r="I155" s="103">
        <v>0</v>
      </c>
      <c r="J155" s="103">
        <v>80742000</v>
      </c>
      <c r="K155" s="103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3">
        <v>0</v>
      </c>
      <c r="T155" s="103">
        <v>0</v>
      </c>
      <c r="U155" s="104">
        <v>0</v>
      </c>
      <c r="V155" s="64"/>
      <c r="W155" s="65"/>
      <c r="X155" s="43"/>
      <c r="Y155" s="37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6"/>
      <c r="AL155" s="56"/>
      <c r="AM155" s="55"/>
      <c r="AN155" s="55"/>
      <c r="AO155" s="56"/>
      <c r="AP155" s="56"/>
      <c r="AQ155" s="55"/>
      <c r="AR155" s="55"/>
      <c r="AS155" s="56"/>
    </row>
    <row r="156" spans="1:45" ht="15">
      <c r="A156" s="37" t="s">
        <v>188</v>
      </c>
      <c r="B156" s="103">
        <v>80742000</v>
      </c>
      <c r="C156" s="103">
        <v>0</v>
      </c>
      <c r="D156" s="103">
        <v>0</v>
      </c>
      <c r="E156" s="103">
        <v>80742000</v>
      </c>
      <c r="F156" s="103">
        <v>0</v>
      </c>
      <c r="G156" s="103">
        <v>80742000</v>
      </c>
      <c r="H156" s="103">
        <v>0</v>
      </c>
      <c r="I156" s="103">
        <v>0</v>
      </c>
      <c r="J156" s="103">
        <v>80742000</v>
      </c>
      <c r="K156" s="103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3">
        <v>0</v>
      </c>
      <c r="T156" s="103">
        <v>0</v>
      </c>
      <c r="U156" s="104">
        <v>0</v>
      </c>
      <c r="V156" s="64"/>
      <c r="W156" s="65"/>
      <c r="X156" s="43"/>
      <c r="Y156" s="37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6"/>
      <c r="AL156" s="56"/>
      <c r="AM156" s="55"/>
      <c r="AN156" s="55"/>
      <c r="AO156" s="56"/>
      <c r="AP156" s="56"/>
      <c r="AQ156" s="55"/>
      <c r="AR156" s="55"/>
      <c r="AS156" s="56"/>
    </row>
    <row r="157" spans="1:45" ht="15">
      <c r="A157" s="60" t="s">
        <v>322</v>
      </c>
      <c r="B157" s="55">
        <v>48000000</v>
      </c>
      <c r="C157" s="103">
        <v>0</v>
      </c>
      <c r="D157" s="103">
        <v>0</v>
      </c>
      <c r="E157" s="103">
        <v>48000000</v>
      </c>
      <c r="F157" s="103">
        <v>0</v>
      </c>
      <c r="G157" s="103">
        <v>48000000</v>
      </c>
      <c r="H157" s="103">
        <v>0</v>
      </c>
      <c r="I157" s="103">
        <v>0</v>
      </c>
      <c r="J157" s="103">
        <v>48000000</v>
      </c>
      <c r="K157" s="103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3">
        <v>0</v>
      </c>
      <c r="T157" s="103">
        <v>0</v>
      </c>
      <c r="U157" s="104">
        <v>0</v>
      </c>
      <c r="V157" s="64"/>
      <c r="W157" s="65"/>
      <c r="X157" s="43"/>
      <c r="Y157" s="37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6"/>
      <c r="AL157" s="56"/>
      <c r="AM157" s="55"/>
      <c r="AN157" s="55"/>
      <c r="AO157" s="56"/>
      <c r="AP157" s="56"/>
      <c r="AQ157" s="55"/>
      <c r="AR157" s="55"/>
      <c r="AS157" s="56"/>
    </row>
    <row r="158" spans="1:45" ht="15">
      <c r="A158" s="37" t="s">
        <v>188</v>
      </c>
      <c r="B158" s="103">
        <v>48000000</v>
      </c>
      <c r="C158" s="103">
        <v>0</v>
      </c>
      <c r="D158" s="103">
        <v>0</v>
      </c>
      <c r="E158" s="103">
        <v>48000000</v>
      </c>
      <c r="F158" s="103">
        <v>0</v>
      </c>
      <c r="G158" s="103">
        <v>48000000</v>
      </c>
      <c r="H158" s="103">
        <v>0</v>
      </c>
      <c r="I158" s="103">
        <v>0</v>
      </c>
      <c r="J158" s="103">
        <v>48000000</v>
      </c>
      <c r="K158" s="103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3">
        <v>0</v>
      </c>
      <c r="T158" s="103">
        <v>0</v>
      </c>
      <c r="U158" s="104">
        <v>0</v>
      </c>
      <c r="V158" s="64"/>
      <c r="W158" s="65"/>
      <c r="X158" s="43"/>
      <c r="Y158" s="37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6"/>
      <c r="AL158" s="56"/>
      <c r="AM158" s="55"/>
      <c r="AN158" s="55"/>
      <c r="AO158" s="56"/>
      <c r="AP158" s="56"/>
      <c r="AQ158" s="55"/>
      <c r="AR158" s="55"/>
      <c r="AS158" s="56"/>
    </row>
    <row r="159" spans="1:45" ht="15">
      <c r="A159" s="60" t="s">
        <v>255</v>
      </c>
      <c r="B159" s="55">
        <v>78347000</v>
      </c>
      <c r="C159" s="103">
        <v>0</v>
      </c>
      <c r="D159" s="103">
        <v>0</v>
      </c>
      <c r="E159" s="103">
        <v>78347000</v>
      </c>
      <c r="F159" s="103">
        <v>0</v>
      </c>
      <c r="G159" s="103">
        <v>78347000</v>
      </c>
      <c r="H159" s="103">
        <v>78347000</v>
      </c>
      <c r="I159" s="103">
        <v>78347000</v>
      </c>
      <c r="J159" s="103">
        <v>0</v>
      </c>
      <c r="K159" s="103">
        <v>0</v>
      </c>
      <c r="L159" s="103">
        <v>0</v>
      </c>
      <c r="M159" s="104">
        <v>78347000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3">
        <v>0</v>
      </c>
      <c r="T159" s="103">
        <v>0</v>
      </c>
      <c r="U159" s="104">
        <v>0</v>
      </c>
      <c r="V159" s="64"/>
      <c r="W159" s="65"/>
      <c r="X159" s="43"/>
      <c r="Y159" s="37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6"/>
      <c r="AL159" s="56"/>
      <c r="AM159" s="55"/>
      <c r="AN159" s="55"/>
      <c r="AO159" s="56"/>
      <c r="AP159" s="56"/>
      <c r="AQ159" s="55"/>
      <c r="AR159" s="55"/>
      <c r="AS159" s="56"/>
    </row>
    <row r="160" spans="1:45" ht="15">
      <c r="A160" s="37" t="s">
        <v>188</v>
      </c>
      <c r="B160" s="103">
        <v>78347000</v>
      </c>
      <c r="C160" s="103">
        <v>0</v>
      </c>
      <c r="D160" s="103">
        <v>0</v>
      </c>
      <c r="E160" s="103">
        <v>78347000</v>
      </c>
      <c r="F160" s="103">
        <v>0</v>
      </c>
      <c r="G160" s="103">
        <v>78347000</v>
      </c>
      <c r="H160" s="103">
        <v>78347000</v>
      </c>
      <c r="I160" s="103">
        <v>78347000</v>
      </c>
      <c r="J160" s="103">
        <v>0</v>
      </c>
      <c r="K160" s="103">
        <v>0</v>
      </c>
      <c r="L160" s="103">
        <v>0</v>
      </c>
      <c r="M160" s="104">
        <v>78347000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3">
        <v>0</v>
      </c>
      <c r="T160" s="103">
        <v>0</v>
      </c>
      <c r="U160" s="104">
        <v>0</v>
      </c>
      <c r="V160" s="64"/>
      <c r="W160" s="65"/>
      <c r="X160" s="43"/>
      <c r="Y160" s="37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6"/>
      <c r="AL160" s="56"/>
      <c r="AM160" s="55"/>
      <c r="AN160" s="55"/>
      <c r="AO160" s="56"/>
      <c r="AP160" s="56"/>
      <c r="AQ160" s="55"/>
      <c r="AR160" s="55"/>
      <c r="AS160" s="56"/>
    </row>
    <row r="161" spans="1:45" ht="15">
      <c r="A161" s="60" t="s">
        <v>256</v>
      </c>
      <c r="B161" s="55">
        <v>399000</v>
      </c>
      <c r="C161" s="103">
        <v>0</v>
      </c>
      <c r="D161" s="103">
        <v>0</v>
      </c>
      <c r="E161" s="103">
        <v>399000</v>
      </c>
      <c r="F161" s="103">
        <v>0</v>
      </c>
      <c r="G161" s="103">
        <v>399000</v>
      </c>
      <c r="H161" s="103">
        <v>60649</v>
      </c>
      <c r="I161" s="103">
        <v>60649</v>
      </c>
      <c r="J161" s="103">
        <v>338351</v>
      </c>
      <c r="K161" s="103">
        <v>60640</v>
      </c>
      <c r="L161" s="103">
        <v>60640</v>
      </c>
      <c r="M161" s="104">
        <v>9</v>
      </c>
      <c r="N161" s="104">
        <v>15.198</v>
      </c>
      <c r="O161" s="103">
        <v>12200</v>
      </c>
      <c r="P161" s="103">
        <v>12200</v>
      </c>
      <c r="Q161" s="104">
        <v>48440</v>
      </c>
      <c r="R161" s="104">
        <v>3.0576</v>
      </c>
      <c r="S161" s="103">
        <v>12200</v>
      </c>
      <c r="T161" s="103">
        <v>12200</v>
      </c>
      <c r="U161" s="104">
        <v>0</v>
      </c>
      <c r="V161" s="64"/>
      <c r="W161" s="65"/>
      <c r="X161" s="43"/>
      <c r="Y161" s="37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6"/>
      <c r="AL161" s="56"/>
      <c r="AM161" s="55"/>
      <c r="AN161" s="55"/>
      <c r="AO161" s="56"/>
      <c r="AP161" s="56"/>
      <c r="AQ161" s="55"/>
      <c r="AR161" s="55"/>
      <c r="AS161" s="56"/>
    </row>
    <row r="162" spans="1:45" ht="15">
      <c r="A162" s="37" t="s">
        <v>188</v>
      </c>
      <c r="B162" s="103">
        <v>399000</v>
      </c>
      <c r="C162" s="103">
        <v>0</v>
      </c>
      <c r="D162" s="103">
        <v>0</v>
      </c>
      <c r="E162" s="103">
        <v>399000</v>
      </c>
      <c r="F162" s="103">
        <v>0</v>
      </c>
      <c r="G162" s="103">
        <v>399000</v>
      </c>
      <c r="H162" s="103">
        <v>60649</v>
      </c>
      <c r="I162" s="103">
        <v>60649</v>
      </c>
      <c r="J162" s="103">
        <v>338351</v>
      </c>
      <c r="K162" s="103">
        <v>60640</v>
      </c>
      <c r="L162" s="103">
        <v>60640</v>
      </c>
      <c r="M162" s="104">
        <v>9</v>
      </c>
      <c r="N162" s="104">
        <v>15.198</v>
      </c>
      <c r="O162" s="103">
        <v>12200</v>
      </c>
      <c r="P162" s="103">
        <v>12200</v>
      </c>
      <c r="Q162" s="104">
        <v>48440</v>
      </c>
      <c r="R162" s="104">
        <v>3.0576</v>
      </c>
      <c r="S162" s="103">
        <v>12200</v>
      </c>
      <c r="T162" s="103">
        <v>12200</v>
      </c>
      <c r="U162" s="104">
        <v>0</v>
      </c>
      <c r="V162" s="64"/>
      <c r="W162" s="65"/>
      <c r="X162" s="43"/>
      <c r="Y162" s="37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6"/>
      <c r="AL162" s="56"/>
      <c r="AM162" s="55"/>
      <c r="AN162" s="55"/>
      <c r="AO162" s="56"/>
      <c r="AP162" s="56"/>
      <c r="AQ162" s="55"/>
      <c r="AR162" s="55"/>
      <c r="AS162" s="56"/>
    </row>
    <row r="163" spans="1:45" ht="15">
      <c r="A163" s="60" t="s">
        <v>257</v>
      </c>
      <c r="B163" s="55">
        <v>36695000</v>
      </c>
      <c r="C163" s="103">
        <v>0</v>
      </c>
      <c r="D163" s="103">
        <v>0</v>
      </c>
      <c r="E163" s="103">
        <v>36695000</v>
      </c>
      <c r="F163" s="103">
        <v>0</v>
      </c>
      <c r="G163" s="103">
        <v>36695000</v>
      </c>
      <c r="H163" s="103">
        <v>0</v>
      </c>
      <c r="I163" s="103">
        <v>0</v>
      </c>
      <c r="J163" s="103">
        <v>36695000</v>
      </c>
      <c r="K163" s="103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3">
        <v>0</v>
      </c>
      <c r="T163" s="103">
        <v>0</v>
      </c>
      <c r="U163" s="104">
        <v>0</v>
      </c>
      <c r="V163" s="64"/>
      <c r="W163" s="65"/>
      <c r="X163" s="43"/>
      <c r="Y163" s="37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6"/>
      <c r="AL163" s="56"/>
      <c r="AM163" s="55"/>
      <c r="AN163" s="55"/>
      <c r="AO163" s="56"/>
      <c r="AP163" s="56"/>
      <c r="AQ163" s="55"/>
      <c r="AR163" s="55"/>
      <c r="AS163" s="56"/>
    </row>
    <row r="164" spans="1:45" ht="15">
      <c r="A164" s="37" t="s">
        <v>188</v>
      </c>
      <c r="B164" s="103">
        <v>36695000</v>
      </c>
      <c r="C164" s="103">
        <v>0</v>
      </c>
      <c r="D164" s="103">
        <v>0</v>
      </c>
      <c r="E164" s="103">
        <v>36695000</v>
      </c>
      <c r="F164" s="103">
        <v>0</v>
      </c>
      <c r="G164" s="103">
        <v>36695000</v>
      </c>
      <c r="H164" s="103">
        <v>0</v>
      </c>
      <c r="I164" s="103">
        <v>0</v>
      </c>
      <c r="J164" s="103">
        <v>36695000</v>
      </c>
      <c r="K164" s="103">
        <v>0</v>
      </c>
      <c r="L164" s="103">
        <v>0</v>
      </c>
      <c r="M164" s="104">
        <v>0</v>
      </c>
      <c r="N164" s="104">
        <v>0</v>
      </c>
      <c r="O164" s="103">
        <v>0</v>
      </c>
      <c r="P164" s="103">
        <v>0</v>
      </c>
      <c r="Q164" s="104">
        <v>0</v>
      </c>
      <c r="R164" s="104">
        <v>0</v>
      </c>
      <c r="S164" s="103">
        <v>0</v>
      </c>
      <c r="T164" s="103">
        <v>0</v>
      </c>
      <c r="U164" s="104">
        <v>0</v>
      </c>
      <c r="V164" s="64"/>
      <c r="W164" s="65"/>
      <c r="X164" s="43"/>
      <c r="Y164" s="37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6"/>
      <c r="AL164" s="56"/>
      <c r="AM164" s="55"/>
      <c r="AN164" s="55"/>
      <c r="AO164" s="56"/>
      <c r="AP164" s="56"/>
      <c r="AQ164" s="55"/>
      <c r="AR164" s="55"/>
      <c r="AS164" s="56"/>
    </row>
    <row r="165" spans="1:45" ht="15">
      <c r="A165" s="60" t="s">
        <v>258</v>
      </c>
      <c r="B165" s="55">
        <v>48360000</v>
      </c>
      <c r="C165" s="103">
        <v>0</v>
      </c>
      <c r="D165" s="103">
        <v>0</v>
      </c>
      <c r="E165" s="103">
        <v>48360000</v>
      </c>
      <c r="F165" s="103">
        <v>0</v>
      </c>
      <c r="G165" s="103">
        <v>48360000</v>
      </c>
      <c r="H165" s="103">
        <v>0</v>
      </c>
      <c r="I165" s="103">
        <v>0</v>
      </c>
      <c r="J165" s="103">
        <v>48360000</v>
      </c>
      <c r="K165" s="103">
        <v>0</v>
      </c>
      <c r="L165" s="103">
        <v>0</v>
      </c>
      <c r="M165" s="104">
        <v>0</v>
      </c>
      <c r="N165" s="104">
        <v>0</v>
      </c>
      <c r="O165" s="103">
        <v>0</v>
      </c>
      <c r="P165" s="103">
        <v>0</v>
      </c>
      <c r="Q165" s="104">
        <v>0</v>
      </c>
      <c r="R165" s="104">
        <v>0</v>
      </c>
      <c r="S165" s="103">
        <v>0</v>
      </c>
      <c r="T165" s="103">
        <v>0</v>
      </c>
      <c r="U165" s="104">
        <v>0</v>
      </c>
      <c r="V165" s="64"/>
      <c r="W165" s="65"/>
      <c r="X165" s="43"/>
      <c r="Y165" s="37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6"/>
      <c r="AL165" s="56"/>
      <c r="AM165" s="55"/>
      <c r="AN165" s="55"/>
      <c r="AO165" s="56"/>
      <c r="AP165" s="56"/>
      <c r="AQ165" s="55"/>
      <c r="AR165" s="55"/>
      <c r="AS165" s="56"/>
    </row>
    <row r="166" spans="1:45" ht="15">
      <c r="A166" s="37" t="s">
        <v>188</v>
      </c>
      <c r="B166" s="103">
        <v>48360000</v>
      </c>
      <c r="C166" s="103">
        <v>0</v>
      </c>
      <c r="D166" s="103">
        <v>0</v>
      </c>
      <c r="E166" s="103">
        <v>48360000</v>
      </c>
      <c r="F166" s="103">
        <v>0</v>
      </c>
      <c r="G166" s="103">
        <v>48360000</v>
      </c>
      <c r="H166" s="103">
        <v>0</v>
      </c>
      <c r="I166" s="103">
        <v>0</v>
      </c>
      <c r="J166" s="103">
        <v>48360000</v>
      </c>
      <c r="K166" s="103">
        <v>0</v>
      </c>
      <c r="L166" s="103">
        <v>0</v>
      </c>
      <c r="M166" s="104">
        <v>0</v>
      </c>
      <c r="N166" s="104">
        <v>0</v>
      </c>
      <c r="O166" s="103">
        <v>0</v>
      </c>
      <c r="P166" s="103">
        <v>0</v>
      </c>
      <c r="Q166" s="104">
        <v>0</v>
      </c>
      <c r="R166" s="104">
        <v>0</v>
      </c>
      <c r="S166" s="103">
        <v>0</v>
      </c>
      <c r="T166" s="103">
        <v>0</v>
      </c>
      <c r="U166" s="104">
        <v>0</v>
      </c>
      <c r="V166" s="64"/>
      <c r="W166" s="65"/>
      <c r="X166" s="43"/>
      <c r="Y166" s="37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6"/>
      <c r="AL166" s="56"/>
      <c r="AM166" s="55"/>
      <c r="AN166" s="55"/>
      <c r="AO166" s="56"/>
      <c r="AP166" s="56"/>
      <c r="AQ166" s="55"/>
      <c r="AR166" s="55"/>
      <c r="AS166" s="56"/>
    </row>
    <row r="167" spans="1:45" ht="15">
      <c r="A167" s="60" t="s">
        <v>259</v>
      </c>
      <c r="B167" s="55">
        <v>22520000</v>
      </c>
      <c r="C167" s="103">
        <v>0</v>
      </c>
      <c r="D167" s="103">
        <v>0</v>
      </c>
      <c r="E167" s="103">
        <v>22520000</v>
      </c>
      <c r="F167" s="103">
        <v>0</v>
      </c>
      <c r="G167" s="103">
        <v>22520000</v>
      </c>
      <c r="H167" s="103">
        <v>0</v>
      </c>
      <c r="I167" s="103">
        <v>0</v>
      </c>
      <c r="J167" s="103">
        <v>22520000</v>
      </c>
      <c r="K167" s="103">
        <v>0</v>
      </c>
      <c r="L167" s="103">
        <v>0</v>
      </c>
      <c r="M167" s="104">
        <v>0</v>
      </c>
      <c r="N167" s="104">
        <v>0</v>
      </c>
      <c r="O167" s="103">
        <v>0</v>
      </c>
      <c r="P167" s="103">
        <v>0</v>
      </c>
      <c r="Q167" s="104">
        <v>0</v>
      </c>
      <c r="R167" s="104">
        <v>0</v>
      </c>
      <c r="S167" s="103">
        <v>0</v>
      </c>
      <c r="T167" s="103">
        <v>0</v>
      </c>
      <c r="U167" s="104">
        <v>0</v>
      </c>
      <c r="V167" s="64"/>
      <c r="W167" s="65"/>
      <c r="X167" s="43"/>
      <c r="Y167" s="37"/>
      <c r="Z167" s="55"/>
      <c r="AA167" s="55"/>
      <c r="AB167" s="55"/>
      <c r="AC167" s="55"/>
      <c r="AD167" s="55"/>
      <c r="AE167" s="55"/>
      <c r="AF167" s="55"/>
      <c r="AG167" s="55"/>
      <c r="AH167" s="56"/>
      <c r="AI167" s="55"/>
      <c r="AJ167" s="55"/>
      <c r="AK167" s="56"/>
      <c r="AL167" s="56"/>
      <c r="AM167" s="55"/>
      <c r="AN167" s="55"/>
      <c r="AO167" s="55"/>
      <c r="AP167" s="56"/>
      <c r="AQ167" s="55"/>
      <c r="AR167" s="55"/>
      <c r="AS167" s="56"/>
    </row>
    <row r="168" spans="1:45" ht="15">
      <c r="A168" s="37" t="s">
        <v>188</v>
      </c>
      <c r="B168" s="103">
        <v>22520000</v>
      </c>
      <c r="C168" s="103">
        <v>0</v>
      </c>
      <c r="D168" s="103">
        <v>0</v>
      </c>
      <c r="E168" s="103">
        <v>22520000</v>
      </c>
      <c r="F168" s="103">
        <v>0</v>
      </c>
      <c r="G168" s="103">
        <v>22520000</v>
      </c>
      <c r="H168" s="103">
        <v>0</v>
      </c>
      <c r="I168" s="103">
        <v>0</v>
      </c>
      <c r="J168" s="103">
        <v>22520000</v>
      </c>
      <c r="K168" s="103">
        <v>0</v>
      </c>
      <c r="L168" s="103">
        <v>0</v>
      </c>
      <c r="M168" s="104">
        <v>0</v>
      </c>
      <c r="N168" s="104">
        <v>0</v>
      </c>
      <c r="O168" s="103">
        <v>0</v>
      </c>
      <c r="P168" s="103">
        <v>0</v>
      </c>
      <c r="Q168" s="104">
        <v>0</v>
      </c>
      <c r="R168" s="104">
        <v>0</v>
      </c>
      <c r="S168" s="103">
        <v>0</v>
      </c>
      <c r="T168" s="103">
        <v>0</v>
      </c>
      <c r="U168" s="104">
        <v>0</v>
      </c>
      <c r="V168" s="64"/>
      <c r="W168" s="65"/>
      <c r="X168" s="43"/>
      <c r="Y168" s="37"/>
      <c r="Z168" s="55"/>
      <c r="AA168" s="55"/>
      <c r="AB168" s="55"/>
      <c r="AC168" s="55"/>
      <c r="AD168" s="55"/>
      <c r="AE168" s="55"/>
      <c r="AF168" s="55"/>
      <c r="AG168" s="55"/>
      <c r="AH168" s="56"/>
      <c r="AI168" s="55"/>
      <c r="AJ168" s="55"/>
      <c r="AK168" s="56"/>
      <c r="AL168" s="56"/>
      <c r="AM168" s="55"/>
      <c r="AN168" s="55"/>
      <c r="AO168" s="55"/>
      <c r="AP168" s="56"/>
      <c r="AQ168" s="55"/>
      <c r="AR168" s="55"/>
      <c r="AS168" s="56"/>
    </row>
    <row r="169" spans="1:45" ht="15">
      <c r="A169" s="60" t="s">
        <v>260</v>
      </c>
      <c r="B169" s="55">
        <v>6922000</v>
      </c>
      <c r="C169" s="103">
        <v>0</v>
      </c>
      <c r="D169" s="103">
        <v>0</v>
      </c>
      <c r="E169" s="103">
        <v>6922000</v>
      </c>
      <c r="F169" s="103">
        <v>0</v>
      </c>
      <c r="G169" s="103">
        <v>6922000</v>
      </c>
      <c r="H169" s="103">
        <v>0</v>
      </c>
      <c r="I169" s="103">
        <v>0</v>
      </c>
      <c r="J169" s="103">
        <v>6922000</v>
      </c>
      <c r="K169" s="103">
        <v>0</v>
      </c>
      <c r="L169" s="103">
        <v>0</v>
      </c>
      <c r="M169" s="104">
        <v>0</v>
      </c>
      <c r="N169" s="104">
        <v>0</v>
      </c>
      <c r="O169" s="103">
        <v>0</v>
      </c>
      <c r="P169" s="103">
        <v>0</v>
      </c>
      <c r="Q169" s="104">
        <v>0</v>
      </c>
      <c r="R169" s="104">
        <v>0</v>
      </c>
      <c r="S169" s="103">
        <v>0</v>
      </c>
      <c r="T169" s="103">
        <v>0</v>
      </c>
      <c r="U169" s="104">
        <v>0</v>
      </c>
      <c r="V169" s="64"/>
      <c r="W169" s="65"/>
      <c r="X169" s="43"/>
      <c r="Y169" s="37"/>
      <c r="Z169" s="55"/>
      <c r="AA169" s="55"/>
      <c r="AB169" s="55"/>
      <c r="AC169" s="55"/>
      <c r="AD169" s="55"/>
      <c r="AE169" s="55"/>
      <c r="AF169" s="55"/>
      <c r="AG169" s="55"/>
      <c r="AH169" s="56"/>
      <c r="AI169" s="55"/>
      <c r="AJ169" s="55"/>
      <c r="AK169" s="56"/>
      <c r="AL169" s="56"/>
      <c r="AM169" s="55"/>
      <c r="AN169" s="55"/>
      <c r="AO169" s="55"/>
      <c r="AP169" s="56"/>
      <c r="AQ169" s="55"/>
      <c r="AR169" s="55"/>
      <c r="AS169" s="56"/>
    </row>
    <row r="170" spans="1:45" ht="15">
      <c r="A170" s="37" t="s">
        <v>188</v>
      </c>
      <c r="B170" s="103">
        <v>6922000</v>
      </c>
      <c r="C170" s="103">
        <v>0</v>
      </c>
      <c r="D170" s="103">
        <v>0</v>
      </c>
      <c r="E170" s="103">
        <v>6922000</v>
      </c>
      <c r="F170" s="103">
        <v>0</v>
      </c>
      <c r="G170" s="103">
        <v>6922000</v>
      </c>
      <c r="H170" s="103">
        <v>0</v>
      </c>
      <c r="I170" s="103">
        <v>0</v>
      </c>
      <c r="J170" s="103">
        <v>6922000</v>
      </c>
      <c r="K170" s="103">
        <v>0</v>
      </c>
      <c r="L170" s="103">
        <v>0</v>
      </c>
      <c r="M170" s="104">
        <v>0</v>
      </c>
      <c r="N170" s="104">
        <v>0</v>
      </c>
      <c r="O170" s="103">
        <v>0</v>
      </c>
      <c r="P170" s="103">
        <v>0</v>
      </c>
      <c r="Q170" s="104">
        <v>0</v>
      </c>
      <c r="R170" s="104">
        <v>0</v>
      </c>
      <c r="S170" s="103">
        <v>0</v>
      </c>
      <c r="T170" s="103">
        <v>0</v>
      </c>
      <c r="U170" s="104">
        <v>0</v>
      </c>
      <c r="V170" s="64"/>
      <c r="W170" s="65"/>
      <c r="X170" s="43"/>
      <c r="Y170" s="37"/>
      <c r="Z170" s="55"/>
      <c r="AA170" s="55"/>
      <c r="AB170" s="55"/>
      <c r="AC170" s="55"/>
      <c r="AD170" s="55"/>
      <c r="AE170" s="55"/>
      <c r="AF170" s="55"/>
      <c r="AG170" s="55"/>
      <c r="AH170" s="56"/>
      <c r="AI170" s="55"/>
      <c r="AJ170" s="55"/>
      <c r="AK170" s="56"/>
      <c r="AL170" s="56"/>
      <c r="AM170" s="55"/>
      <c r="AN170" s="55"/>
      <c r="AO170" s="55"/>
      <c r="AP170" s="56"/>
      <c r="AQ170" s="55"/>
      <c r="AR170" s="55"/>
      <c r="AS170" s="56"/>
    </row>
    <row r="171" spans="1:45" ht="15">
      <c r="A171" s="60" t="s">
        <v>261</v>
      </c>
      <c r="B171" s="55">
        <v>4144000</v>
      </c>
      <c r="C171" s="103">
        <v>0</v>
      </c>
      <c r="D171" s="103">
        <v>0</v>
      </c>
      <c r="E171" s="103">
        <v>4144000</v>
      </c>
      <c r="F171" s="103">
        <v>0</v>
      </c>
      <c r="G171" s="103">
        <v>4144000</v>
      </c>
      <c r="H171" s="103">
        <v>0</v>
      </c>
      <c r="I171" s="103">
        <v>0</v>
      </c>
      <c r="J171" s="103">
        <v>4144000</v>
      </c>
      <c r="K171" s="103">
        <v>0</v>
      </c>
      <c r="L171" s="103">
        <v>0</v>
      </c>
      <c r="M171" s="104">
        <v>0</v>
      </c>
      <c r="N171" s="104">
        <v>0</v>
      </c>
      <c r="O171" s="103">
        <v>0</v>
      </c>
      <c r="P171" s="103">
        <v>0</v>
      </c>
      <c r="Q171" s="104">
        <v>0</v>
      </c>
      <c r="R171" s="104">
        <v>0</v>
      </c>
      <c r="S171" s="103">
        <v>0</v>
      </c>
      <c r="T171" s="103">
        <v>0</v>
      </c>
      <c r="U171" s="104">
        <v>0</v>
      </c>
      <c r="V171" s="64"/>
      <c r="W171" s="65"/>
      <c r="X171" s="43"/>
      <c r="Y171" s="37"/>
      <c r="Z171" s="55"/>
      <c r="AA171" s="55"/>
      <c r="AB171" s="55"/>
      <c r="AC171" s="55"/>
      <c r="AD171" s="55"/>
      <c r="AE171" s="55"/>
      <c r="AF171" s="55"/>
      <c r="AG171" s="55"/>
      <c r="AH171" s="56"/>
      <c r="AI171" s="55"/>
      <c r="AJ171" s="55"/>
      <c r="AK171" s="56"/>
      <c r="AL171" s="56"/>
      <c r="AM171" s="55"/>
      <c r="AN171" s="55"/>
      <c r="AO171" s="55"/>
      <c r="AP171" s="56"/>
      <c r="AQ171" s="55"/>
      <c r="AR171" s="55"/>
      <c r="AS171" s="56"/>
    </row>
    <row r="172" spans="1:45" ht="15">
      <c r="A172" s="37" t="s">
        <v>188</v>
      </c>
      <c r="B172" s="103">
        <v>4144000</v>
      </c>
      <c r="C172" s="103">
        <v>0</v>
      </c>
      <c r="D172" s="103">
        <v>0</v>
      </c>
      <c r="E172" s="103">
        <v>4144000</v>
      </c>
      <c r="F172" s="103">
        <v>0</v>
      </c>
      <c r="G172" s="103">
        <v>4144000</v>
      </c>
      <c r="H172" s="103">
        <v>0</v>
      </c>
      <c r="I172" s="103">
        <v>0</v>
      </c>
      <c r="J172" s="103">
        <v>4144000</v>
      </c>
      <c r="K172" s="103">
        <v>0</v>
      </c>
      <c r="L172" s="103">
        <v>0</v>
      </c>
      <c r="M172" s="104">
        <v>0</v>
      </c>
      <c r="N172" s="104">
        <v>0</v>
      </c>
      <c r="O172" s="103">
        <v>0</v>
      </c>
      <c r="P172" s="103">
        <v>0</v>
      </c>
      <c r="Q172" s="104">
        <v>0</v>
      </c>
      <c r="R172" s="104">
        <v>0</v>
      </c>
      <c r="S172" s="103">
        <v>0</v>
      </c>
      <c r="T172" s="103">
        <v>0</v>
      </c>
      <c r="U172" s="104">
        <v>0</v>
      </c>
      <c r="V172" s="64"/>
      <c r="W172" s="65"/>
      <c r="X172" s="43"/>
      <c r="Y172" s="37"/>
      <c r="Z172" s="55"/>
      <c r="AA172" s="55"/>
      <c r="AB172" s="55"/>
      <c r="AC172" s="55"/>
      <c r="AD172" s="55"/>
      <c r="AE172" s="55"/>
      <c r="AF172" s="55"/>
      <c r="AG172" s="55"/>
      <c r="AH172" s="56"/>
      <c r="AI172" s="55"/>
      <c r="AJ172" s="55"/>
      <c r="AK172" s="56"/>
      <c r="AL172" s="56"/>
      <c r="AM172" s="55"/>
      <c r="AN172" s="55"/>
      <c r="AO172" s="55"/>
      <c r="AP172" s="56"/>
      <c r="AQ172" s="55"/>
      <c r="AR172" s="55"/>
      <c r="AS172" s="56"/>
    </row>
    <row r="173" spans="1:45" ht="15">
      <c r="A173" s="60" t="s">
        <v>262</v>
      </c>
      <c r="B173" s="55">
        <v>840000</v>
      </c>
      <c r="C173" s="103">
        <v>0</v>
      </c>
      <c r="D173" s="103">
        <v>0</v>
      </c>
      <c r="E173" s="103">
        <v>840000</v>
      </c>
      <c r="F173" s="103">
        <v>0</v>
      </c>
      <c r="G173" s="103">
        <v>840000</v>
      </c>
      <c r="H173" s="103">
        <v>30494</v>
      </c>
      <c r="I173" s="103">
        <v>49582</v>
      </c>
      <c r="J173" s="103">
        <v>790418</v>
      </c>
      <c r="K173" s="103">
        <v>30494</v>
      </c>
      <c r="L173" s="103">
        <v>49582</v>
      </c>
      <c r="M173" s="104">
        <v>0</v>
      </c>
      <c r="N173" s="104">
        <v>5.9026</v>
      </c>
      <c r="O173" s="103">
        <v>30494</v>
      </c>
      <c r="P173" s="103">
        <v>49582</v>
      </c>
      <c r="Q173" s="104">
        <v>0</v>
      </c>
      <c r="R173" s="104">
        <v>5.9026</v>
      </c>
      <c r="S173" s="103">
        <v>30494</v>
      </c>
      <c r="T173" s="103">
        <v>49582</v>
      </c>
      <c r="U173" s="104">
        <v>0</v>
      </c>
      <c r="V173" s="64"/>
      <c r="W173" s="65"/>
      <c r="X173" s="43"/>
      <c r="Y173" s="37"/>
      <c r="Z173" s="55"/>
      <c r="AA173" s="55"/>
      <c r="AB173" s="55"/>
      <c r="AC173" s="55"/>
      <c r="AD173" s="55"/>
      <c r="AE173" s="55"/>
      <c r="AF173" s="55"/>
      <c r="AG173" s="55"/>
      <c r="AH173" s="56"/>
      <c r="AI173" s="55"/>
      <c r="AJ173" s="55"/>
      <c r="AK173" s="56"/>
      <c r="AL173" s="56"/>
      <c r="AM173" s="55"/>
      <c r="AN173" s="55"/>
      <c r="AO173" s="55"/>
      <c r="AP173" s="56"/>
      <c r="AQ173" s="55"/>
      <c r="AR173" s="55"/>
      <c r="AS173" s="56"/>
    </row>
    <row r="174" spans="1:45" ht="15">
      <c r="A174" s="37" t="s">
        <v>188</v>
      </c>
      <c r="B174" s="103">
        <v>840000</v>
      </c>
      <c r="C174" s="103">
        <v>0</v>
      </c>
      <c r="D174" s="103">
        <v>0</v>
      </c>
      <c r="E174" s="103">
        <v>840000</v>
      </c>
      <c r="F174" s="103">
        <v>0</v>
      </c>
      <c r="G174" s="103">
        <v>840000</v>
      </c>
      <c r="H174" s="103">
        <v>30494</v>
      </c>
      <c r="I174" s="103">
        <v>49582</v>
      </c>
      <c r="J174" s="103">
        <v>790418</v>
      </c>
      <c r="K174" s="103">
        <v>30494</v>
      </c>
      <c r="L174" s="103">
        <v>49582</v>
      </c>
      <c r="M174" s="104">
        <v>0</v>
      </c>
      <c r="N174" s="104">
        <v>5.9026</v>
      </c>
      <c r="O174" s="103">
        <v>30494</v>
      </c>
      <c r="P174" s="103">
        <v>49582</v>
      </c>
      <c r="Q174" s="104">
        <v>0</v>
      </c>
      <c r="R174" s="104">
        <v>5.9026</v>
      </c>
      <c r="S174" s="103">
        <v>30494</v>
      </c>
      <c r="T174" s="103">
        <v>49582</v>
      </c>
      <c r="U174" s="104">
        <v>0</v>
      </c>
      <c r="V174" s="64"/>
      <c r="W174" s="65"/>
      <c r="X174" s="43"/>
      <c r="Y174" s="37"/>
      <c r="Z174" s="55"/>
      <c r="AA174" s="55"/>
      <c r="AB174" s="55"/>
      <c r="AC174" s="55"/>
      <c r="AD174" s="55"/>
      <c r="AE174" s="55"/>
      <c r="AF174" s="55"/>
      <c r="AG174" s="55"/>
      <c r="AH174" s="56"/>
      <c r="AI174" s="55"/>
      <c r="AJ174" s="55"/>
      <c r="AK174" s="56"/>
      <c r="AL174" s="56"/>
      <c r="AM174" s="55"/>
      <c r="AN174" s="55"/>
      <c r="AO174" s="55"/>
      <c r="AP174" s="56"/>
      <c r="AQ174" s="55"/>
      <c r="AR174" s="55"/>
      <c r="AS174" s="56"/>
    </row>
    <row r="175" spans="1:45" ht="15">
      <c r="A175" s="60" t="s">
        <v>263</v>
      </c>
      <c r="B175" s="55">
        <v>238437000</v>
      </c>
      <c r="C175" s="103">
        <v>0</v>
      </c>
      <c r="D175" s="103">
        <v>0</v>
      </c>
      <c r="E175" s="103">
        <v>238437000</v>
      </c>
      <c r="F175" s="103">
        <v>0</v>
      </c>
      <c r="G175" s="103">
        <v>238437000</v>
      </c>
      <c r="H175" s="103">
        <v>0</v>
      </c>
      <c r="I175" s="103">
        <v>219912000</v>
      </c>
      <c r="J175" s="103">
        <v>18525000</v>
      </c>
      <c r="K175" s="103">
        <v>0</v>
      </c>
      <c r="L175" s="103">
        <v>219912000</v>
      </c>
      <c r="M175" s="104">
        <v>0</v>
      </c>
      <c r="N175" s="104">
        <v>92.2307</v>
      </c>
      <c r="O175" s="103">
        <v>0</v>
      </c>
      <c r="P175" s="103">
        <v>0</v>
      </c>
      <c r="Q175" s="103">
        <v>219912000</v>
      </c>
      <c r="R175" s="104">
        <v>0</v>
      </c>
      <c r="S175" s="103">
        <v>0</v>
      </c>
      <c r="T175" s="103">
        <v>0</v>
      </c>
      <c r="U175" s="104">
        <v>0</v>
      </c>
      <c r="V175" s="64"/>
      <c r="W175" s="65"/>
      <c r="X175" s="43"/>
      <c r="Y175" s="37"/>
      <c r="Z175" s="55"/>
      <c r="AA175" s="55"/>
      <c r="AB175" s="55"/>
      <c r="AC175" s="55"/>
      <c r="AD175" s="55"/>
      <c r="AE175" s="55"/>
      <c r="AF175" s="55"/>
      <c r="AG175" s="55"/>
      <c r="AH175" s="56"/>
      <c r="AI175" s="55"/>
      <c r="AJ175" s="55"/>
      <c r="AK175" s="56"/>
      <c r="AL175" s="56"/>
      <c r="AM175" s="55"/>
      <c r="AN175" s="55"/>
      <c r="AO175" s="55"/>
      <c r="AP175" s="56"/>
      <c r="AQ175" s="55"/>
      <c r="AR175" s="55"/>
      <c r="AS175" s="56"/>
    </row>
    <row r="176" spans="1:45" ht="15">
      <c r="A176" s="37" t="s">
        <v>188</v>
      </c>
      <c r="B176" s="103">
        <v>238437000</v>
      </c>
      <c r="C176" s="103">
        <v>0</v>
      </c>
      <c r="D176" s="103">
        <v>0</v>
      </c>
      <c r="E176" s="103">
        <v>238437000</v>
      </c>
      <c r="F176" s="103">
        <v>0</v>
      </c>
      <c r="G176" s="103">
        <v>238437000</v>
      </c>
      <c r="H176" s="103">
        <v>0</v>
      </c>
      <c r="I176" s="103">
        <v>219912000</v>
      </c>
      <c r="J176" s="103">
        <v>18525000</v>
      </c>
      <c r="K176" s="103">
        <v>0</v>
      </c>
      <c r="L176" s="103">
        <v>219912000</v>
      </c>
      <c r="M176" s="104">
        <v>0</v>
      </c>
      <c r="N176" s="104">
        <v>92.2307</v>
      </c>
      <c r="O176" s="103">
        <v>0</v>
      </c>
      <c r="P176" s="103">
        <v>0</v>
      </c>
      <c r="Q176" s="103">
        <v>219912000</v>
      </c>
      <c r="R176" s="104">
        <v>0</v>
      </c>
      <c r="S176" s="103">
        <v>0</v>
      </c>
      <c r="T176" s="103">
        <v>0</v>
      </c>
      <c r="U176" s="104">
        <v>0</v>
      </c>
      <c r="V176" s="64"/>
      <c r="W176" s="65"/>
      <c r="X176" s="43"/>
      <c r="Y176" s="37"/>
      <c r="Z176" s="55"/>
      <c r="AA176" s="55"/>
      <c r="AB176" s="55"/>
      <c r="AC176" s="55"/>
      <c r="AD176" s="55"/>
      <c r="AE176" s="55"/>
      <c r="AF176" s="55"/>
      <c r="AG176" s="55"/>
      <c r="AH176" s="56"/>
      <c r="AI176" s="55"/>
      <c r="AJ176" s="55"/>
      <c r="AK176" s="56"/>
      <c r="AL176" s="56"/>
      <c r="AM176" s="55"/>
      <c r="AN176" s="55"/>
      <c r="AO176" s="55"/>
      <c r="AP176" s="56"/>
      <c r="AQ176" s="55"/>
      <c r="AR176" s="55"/>
      <c r="AS176" s="56"/>
    </row>
    <row r="177" spans="1:45" ht="15">
      <c r="A177" s="60" t="s">
        <v>264</v>
      </c>
      <c r="B177" s="55">
        <v>24770000</v>
      </c>
      <c r="C177" s="103">
        <v>0</v>
      </c>
      <c r="D177" s="103">
        <v>0</v>
      </c>
      <c r="E177" s="103">
        <v>24770000</v>
      </c>
      <c r="F177" s="103">
        <v>0</v>
      </c>
      <c r="G177" s="103">
        <v>24770000</v>
      </c>
      <c r="H177" s="103">
        <v>0</v>
      </c>
      <c r="I177" s="103">
        <v>8000000</v>
      </c>
      <c r="J177" s="103">
        <v>16770000</v>
      </c>
      <c r="K177" s="103">
        <v>0</v>
      </c>
      <c r="L177" s="103">
        <v>0</v>
      </c>
      <c r="M177" s="103">
        <v>8000000</v>
      </c>
      <c r="N177" s="104">
        <v>0</v>
      </c>
      <c r="O177" s="103">
        <v>0</v>
      </c>
      <c r="P177" s="103">
        <v>0</v>
      </c>
      <c r="Q177" s="104">
        <v>0</v>
      </c>
      <c r="R177" s="104">
        <v>0</v>
      </c>
      <c r="S177" s="103">
        <v>0</v>
      </c>
      <c r="T177" s="103">
        <v>0</v>
      </c>
      <c r="U177" s="104">
        <v>0</v>
      </c>
      <c r="V177" s="64"/>
      <c r="W177" s="65"/>
      <c r="X177" s="43"/>
      <c r="Y177" s="37"/>
      <c r="Z177" s="55"/>
      <c r="AA177" s="55"/>
      <c r="AB177" s="55"/>
      <c r="AC177" s="55"/>
      <c r="AD177" s="55"/>
      <c r="AE177" s="55"/>
      <c r="AF177" s="55"/>
      <c r="AG177" s="55"/>
      <c r="AH177" s="56"/>
      <c r="AI177" s="55"/>
      <c r="AJ177" s="55"/>
      <c r="AK177" s="56"/>
      <c r="AL177" s="56"/>
      <c r="AM177" s="55"/>
      <c r="AN177" s="55"/>
      <c r="AO177" s="55"/>
      <c r="AP177" s="56"/>
      <c r="AQ177" s="55"/>
      <c r="AR177" s="55"/>
      <c r="AS177" s="56"/>
    </row>
    <row r="178" spans="1:45" ht="15">
      <c r="A178" s="37" t="s">
        <v>188</v>
      </c>
      <c r="B178" s="103">
        <v>24770000</v>
      </c>
      <c r="C178" s="103">
        <v>0</v>
      </c>
      <c r="D178" s="103">
        <v>0</v>
      </c>
      <c r="E178" s="103">
        <v>24770000</v>
      </c>
      <c r="F178" s="103">
        <v>0</v>
      </c>
      <c r="G178" s="103">
        <v>24770000</v>
      </c>
      <c r="H178" s="103">
        <v>0</v>
      </c>
      <c r="I178" s="103">
        <v>8000000</v>
      </c>
      <c r="J178" s="103">
        <v>16770000</v>
      </c>
      <c r="K178" s="103">
        <v>0</v>
      </c>
      <c r="L178" s="103">
        <v>0</v>
      </c>
      <c r="M178" s="103">
        <v>8000000</v>
      </c>
      <c r="N178" s="104">
        <v>0</v>
      </c>
      <c r="O178" s="103">
        <v>0</v>
      </c>
      <c r="P178" s="103">
        <v>0</v>
      </c>
      <c r="Q178" s="104">
        <v>0</v>
      </c>
      <c r="R178" s="104">
        <v>0</v>
      </c>
      <c r="S178" s="103">
        <v>0</v>
      </c>
      <c r="T178" s="103">
        <v>0</v>
      </c>
      <c r="U178" s="104">
        <v>0</v>
      </c>
      <c r="V178" s="64"/>
      <c r="W178" s="65"/>
      <c r="X178" s="43"/>
      <c r="Y178" s="37"/>
      <c r="Z178" s="55"/>
      <c r="AA178" s="55"/>
      <c r="AB178" s="55"/>
      <c r="AC178" s="55"/>
      <c r="AD178" s="55"/>
      <c r="AE178" s="55"/>
      <c r="AF178" s="55"/>
      <c r="AG178" s="55"/>
      <c r="AH178" s="56"/>
      <c r="AI178" s="55"/>
      <c r="AJ178" s="55"/>
      <c r="AK178" s="56"/>
      <c r="AL178" s="56"/>
      <c r="AM178" s="55"/>
      <c r="AN178" s="55"/>
      <c r="AO178" s="55"/>
      <c r="AP178" s="56"/>
      <c r="AQ178" s="55"/>
      <c r="AR178" s="55"/>
      <c r="AS178" s="56"/>
    </row>
    <row r="179" spans="1:45" ht="15">
      <c r="A179" s="136" t="s">
        <v>265</v>
      </c>
      <c r="B179" s="137">
        <v>47788000</v>
      </c>
      <c r="C179" s="103">
        <v>0</v>
      </c>
      <c r="D179" s="103">
        <v>0</v>
      </c>
      <c r="E179" s="103">
        <v>47788000</v>
      </c>
      <c r="F179" s="103">
        <v>0</v>
      </c>
      <c r="G179" s="103">
        <v>47788000</v>
      </c>
      <c r="H179" s="103">
        <v>0</v>
      </c>
      <c r="I179" s="103">
        <v>34246582</v>
      </c>
      <c r="J179" s="103">
        <v>13541418</v>
      </c>
      <c r="K179" s="103">
        <v>34246582</v>
      </c>
      <c r="L179" s="103">
        <v>34246582</v>
      </c>
      <c r="M179" s="103">
        <v>0</v>
      </c>
      <c r="N179" s="104">
        <v>71.6636</v>
      </c>
      <c r="O179" s="103">
        <v>0</v>
      </c>
      <c r="P179" s="103">
        <v>0</v>
      </c>
      <c r="Q179" s="104">
        <v>34246582</v>
      </c>
      <c r="R179" s="104">
        <v>0</v>
      </c>
      <c r="S179" s="103">
        <v>0</v>
      </c>
      <c r="T179" s="103">
        <v>0</v>
      </c>
      <c r="U179" s="104">
        <v>0</v>
      </c>
      <c r="V179" s="64"/>
      <c r="W179" s="65"/>
      <c r="X179" s="43"/>
      <c r="Y179" s="37"/>
      <c r="Z179" s="55"/>
      <c r="AA179" s="55"/>
      <c r="AB179" s="55"/>
      <c r="AC179" s="55"/>
      <c r="AD179" s="55"/>
      <c r="AE179" s="55"/>
      <c r="AF179" s="55"/>
      <c r="AG179" s="55"/>
      <c r="AH179" s="56"/>
      <c r="AI179" s="55"/>
      <c r="AJ179" s="55"/>
      <c r="AK179" s="56"/>
      <c r="AL179" s="56"/>
      <c r="AM179" s="55"/>
      <c r="AN179" s="55"/>
      <c r="AO179" s="55"/>
      <c r="AP179" s="56"/>
      <c r="AQ179" s="55"/>
      <c r="AR179" s="55"/>
      <c r="AS179" s="56"/>
    </row>
    <row r="180" spans="1:45" ht="15">
      <c r="A180" s="37" t="s">
        <v>188</v>
      </c>
      <c r="B180" s="103">
        <v>47788000</v>
      </c>
      <c r="C180" s="103">
        <v>0</v>
      </c>
      <c r="D180" s="103">
        <v>0</v>
      </c>
      <c r="E180" s="103">
        <v>47788000</v>
      </c>
      <c r="F180" s="103">
        <v>0</v>
      </c>
      <c r="G180" s="103">
        <v>47788000</v>
      </c>
      <c r="H180" s="103">
        <v>0</v>
      </c>
      <c r="I180" s="103">
        <v>34246582</v>
      </c>
      <c r="J180" s="103">
        <v>13541418</v>
      </c>
      <c r="K180" s="103">
        <v>34246582</v>
      </c>
      <c r="L180" s="103">
        <v>34246582</v>
      </c>
      <c r="M180" s="103">
        <v>0</v>
      </c>
      <c r="N180" s="104">
        <v>71.6636</v>
      </c>
      <c r="O180" s="103">
        <v>0</v>
      </c>
      <c r="P180" s="103">
        <v>0</v>
      </c>
      <c r="Q180" s="104">
        <v>34246582</v>
      </c>
      <c r="R180" s="104">
        <v>0</v>
      </c>
      <c r="S180" s="103">
        <v>0</v>
      </c>
      <c r="T180" s="103">
        <v>0</v>
      </c>
      <c r="U180" s="104">
        <v>0</v>
      </c>
      <c r="V180" s="64"/>
      <c r="W180" s="65"/>
      <c r="X180" s="43"/>
      <c r="Y180" s="37"/>
      <c r="Z180" s="55"/>
      <c r="AA180" s="55"/>
      <c r="AB180" s="55"/>
      <c r="AC180" s="55"/>
      <c r="AD180" s="55"/>
      <c r="AE180" s="55"/>
      <c r="AF180" s="55"/>
      <c r="AG180" s="55"/>
      <c r="AH180" s="56"/>
      <c r="AI180" s="55"/>
      <c r="AJ180" s="55"/>
      <c r="AK180" s="56"/>
      <c r="AL180" s="56"/>
      <c r="AM180" s="55"/>
      <c r="AN180" s="55"/>
      <c r="AO180" s="55"/>
      <c r="AP180" s="56"/>
      <c r="AQ180" s="55"/>
      <c r="AR180" s="55"/>
      <c r="AS180" s="56"/>
    </row>
    <row r="181" spans="1:45" ht="15">
      <c r="A181" s="136" t="s">
        <v>266</v>
      </c>
      <c r="B181" s="137">
        <v>512610000</v>
      </c>
      <c r="C181" s="103">
        <v>0</v>
      </c>
      <c r="D181" s="103">
        <v>0</v>
      </c>
      <c r="E181" s="103">
        <v>512610000</v>
      </c>
      <c r="F181" s="103">
        <v>0</v>
      </c>
      <c r="G181" s="103">
        <v>512610000</v>
      </c>
      <c r="H181" s="103">
        <v>42000000</v>
      </c>
      <c r="I181" s="103">
        <v>469044300</v>
      </c>
      <c r="J181" s="103">
        <v>43565700</v>
      </c>
      <c r="K181" s="103">
        <v>154387300</v>
      </c>
      <c r="L181" s="103">
        <v>402530300</v>
      </c>
      <c r="M181" s="103">
        <v>66514000</v>
      </c>
      <c r="N181" s="104">
        <v>78.5256</v>
      </c>
      <c r="O181" s="103">
        <v>10066166</v>
      </c>
      <c r="P181" s="103">
        <v>10066166</v>
      </c>
      <c r="Q181" s="103">
        <v>392464134</v>
      </c>
      <c r="R181" s="104">
        <v>1.9637</v>
      </c>
      <c r="S181" s="103">
        <v>10066166</v>
      </c>
      <c r="T181" s="103">
        <v>10066166</v>
      </c>
      <c r="U181" s="104">
        <v>0</v>
      </c>
      <c r="V181" s="64"/>
      <c r="W181" s="65"/>
      <c r="X181" s="43"/>
      <c r="Y181" s="37"/>
      <c r="Z181" s="55"/>
      <c r="AA181" s="55"/>
      <c r="AB181" s="55"/>
      <c r="AC181" s="55"/>
      <c r="AD181" s="55"/>
      <c r="AE181" s="55"/>
      <c r="AF181" s="55"/>
      <c r="AG181" s="55"/>
      <c r="AH181" s="56"/>
      <c r="AI181" s="55"/>
      <c r="AJ181" s="55"/>
      <c r="AK181" s="56"/>
      <c r="AL181" s="56"/>
      <c r="AM181" s="55"/>
      <c r="AN181" s="55"/>
      <c r="AO181" s="55"/>
      <c r="AP181" s="56"/>
      <c r="AQ181" s="55"/>
      <c r="AR181" s="55"/>
      <c r="AS181" s="56"/>
    </row>
    <row r="182" spans="1:45" ht="15">
      <c r="A182" s="37" t="s">
        <v>188</v>
      </c>
      <c r="B182" s="103">
        <v>512610000</v>
      </c>
      <c r="C182" s="103">
        <v>0</v>
      </c>
      <c r="D182" s="103">
        <v>0</v>
      </c>
      <c r="E182" s="103">
        <v>512610000</v>
      </c>
      <c r="F182" s="103">
        <v>0</v>
      </c>
      <c r="G182" s="103">
        <v>512610000</v>
      </c>
      <c r="H182" s="103">
        <v>42000000</v>
      </c>
      <c r="I182" s="103">
        <v>469044300</v>
      </c>
      <c r="J182" s="103">
        <v>43565700</v>
      </c>
      <c r="K182" s="103">
        <v>154387300</v>
      </c>
      <c r="L182" s="103">
        <v>402530300</v>
      </c>
      <c r="M182" s="103">
        <v>66514000</v>
      </c>
      <c r="N182" s="104">
        <v>78.5256</v>
      </c>
      <c r="O182" s="103">
        <v>10066166</v>
      </c>
      <c r="P182" s="103">
        <v>10066166</v>
      </c>
      <c r="Q182" s="103">
        <v>392464134</v>
      </c>
      <c r="R182" s="104">
        <v>1.9637</v>
      </c>
      <c r="S182" s="103">
        <v>10066166</v>
      </c>
      <c r="T182" s="103">
        <v>10066166</v>
      </c>
      <c r="U182" s="104">
        <v>0</v>
      </c>
      <c r="V182" s="64"/>
      <c r="W182" s="65"/>
      <c r="X182" s="43"/>
      <c r="Y182" s="37"/>
      <c r="Z182" s="55"/>
      <c r="AA182" s="55"/>
      <c r="AB182" s="55"/>
      <c r="AC182" s="55"/>
      <c r="AD182" s="55"/>
      <c r="AE182" s="55"/>
      <c r="AF182" s="55"/>
      <c r="AG182" s="55"/>
      <c r="AH182" s="56"/>
      <c r="AI182" s="55"/>
      <c r="AJ182" s="55"/>
      <c r="AK182" s="56"/>
      <c r="AL182" s="56"/>
      <c r="AM182" s="55"/>
      <c r="AN182" s="55"/>
      <c r="AO182" s="55"/>
      <c r="AP182" s="56"/>
      <c r="AQ182" s="55"/>
      <c r="AR182" s="55"/>
      <c r="AS182" s="56"/>
    </row>
    <row r="183" spans="1:45" ht="15">
      <c r="A183" s="136" t="s">
        <v>267</v>
      </c>
      <c r="B183" s="137">
        <v>16609000</v>
      </c>
      <c r="C183" s="103">
        <v>0</v>
      </c>
      <c r="D183" s="103">
        <v>0</v>
      </c>
      <c r="E183" s="103">
        <v>16609000</v>
      </c>
      <c r="F183" s="103">
        <v>0</v>
      </c>
      <c r="G183" s="103">
        <v>16609000</v>
      </c>
      <c r="H183" s="103">
        <v>11498726</v>
      </c>
      <c r="I183" s="103">
        <v>11498726</v>
      </c>
      <c r="J183" s="103">
        <v>5110274</v>
      </c>
      <c r="K183" s="103">
        <v>1151085</v>
      </c>
      <c r="L183" s="103">
        <v>1151085</v>
      </c>
      <c r="M183" s="104">
        <v>10347641</v>
      </c>
      <c r="N183" s="104">
        <v>6.9305</v>
      </c>
      <c r="O183" s="103">
        <v>1151085</v>
      </c>
      <c r="P183" s="103">
        <v>1151085</v>
      </c>
      <c r="Q183" s="104">
        <v>0</v>
      </c>
      <c r="R183" s="104">
        <v>6.9305</v>
      </c>
      <c r="S183" s="103">
        <v>1151085</v>
      </c>
      <c r="T183" s="103">
        <v>1151085</v>
      </c>
      <c r="U183" s="104">
        <v>0</v>
      </c>
      <c r="V183" s="64"/>
      <c r="W183" s="65"/>
      <c r="X183" s="43"/>
      <c r="Y183" s="37"/>
      <c r="Z183" s="55"/>
      <c r="AA183" s="55"/>
      <c r="AB183" s="55"/>
      <c r="AC183" s="55"/>
      <c r="AD183" s="55"/>
      <c r="AE183" s="55"/>
      <c r="AF183" s="55"/>
      <c r="AG183" s="55"/>
      <c r="AH183" s="56"/>
      <c r="AI183" s="55"/>
      <c r="AJ183" s="55"/>
      <c r="AK183" s="56"/>
      <c r="AL183" s="56"/>
      <c r="AM183" s="55"/>
      <c r="AN183" s="55"/>
      <c r="AO183" s="55"/>
      <c r="AP183" s="56"/>
      <c r="AQ183" s="55"/>
      <c r="AR183" s="55"/>
      <c r="AS183" s="56"/>
    </row>
    <row r="184" spans="1:45" ht="15">
      <c r="A184" s="37" t="s">
        <v>188</v>
      </c>
      <c r="B184" s="103">
        <v>16609000</v>
      </c>
      <c r="C184" s="103">
        <v>0</v>
      </c>
      <c r="D184" s="103">
        <v>0</v>
      </c>
      <c r="E184" s="103">
        <v>16609000</v>
      </c>
      <c r="F184" s="103">
        <v>0</v>
      </c>
      <c r="G184" s="103">
        <v>16609000</v>
      </c>
      <c r="H184" s="103">
        <v>11498726</v>
      </c>
      <c r="I184" s="103">
        <v>11498726</v>
      </c>
      <c r="J184" s="103">
        <v>5110274</v>
      </c>
      <c r="K184" s="103">
        <v>1151085</v>
      </c>
      <c r="L184" s="103">
        <v>1151085</v>
      </c>
      <c r="M184" s="104">
        <v>10347641</v>
      </c>
      <c r="N184" s="104">
        <v>6.9305</v>
      </c>
      <c r="O184" s="103">
        <v>1151085</v>
      </c>
      <c r="P184" s="103">
        <v>1151085</v>
      </c>
      <c r="Q184" s="104">
        <v>0</v>
      </c>
      <c r="R184" s="104">
        <v>6.9305</v>
      </c>
      <c r="S184" s="103">
        <v>1151085</v>
      </c>
      <c r="T184" s="103">
        <v>1151085</v>
      </c>
      <c r="U184" s="104">
        <v>0</v>
      </c>
      <c r="V184" s="64"/>
      <c r="W184" s="65"/>
      <c r="X184" s="43"/>
      <c r="Y184" s="37"/>
      <c r="Z184" s="55"/>
      <c r="AA184" s="55"/>
      <c r="AB184" s="55"/>
      <c r="AC184" s="55"/>
      <c r="AD184" s="55"/>
      <c r="AE184" s="55"/>
      <c r="AF184" s="55"/>
      <c r="AG184" s="55"/>
      <c r="AH184" s="56"/>
      <c r="AI184" s="55"/>
      <c r="AJ184" s="55"/>
      <c r="AK184" s="56"/>
      <c r="AL184" s="56"/>
      <c r="AM184" s="55"/>
      <c r="AN184" s="55"/>
      <c r="AO184" s="55"/>
      <c r="AP184" s="56"/>
      <c r="AQ184" s="55"/>
      <c r="AR184" s="55"/>
      <c r="AS184" s="56"/>
    </row>
    <row r="185" spans="1:45" ht="15">
      <c r="A185" s="136" t="s">
        <v>268</v>
      </c>
      <c r="B185" s="137">
        <v>1107000</v>
      </c>
      <c r="C185" s="103">
        <v>0</v>
      </c>
      <c r="D185" s="103">
        <v>0</v>
      </c>
      <c r="E185" s="103">
        <v>1107000</v>
      </c>
      <c r="F185" s="103">
        <v>0</v>
      </c>
      <c r="G185" s="103">
        <v>1107000</v>
      </c>
      <c r="H185" s="103">
        <v>0</v>
      </c>
      <c r="I185" s="103">
        <v>0</v>
      </c>
      <c r="J185" s="103">
        <v>1107000</v>
      </c>
      <c r="K185" s="103">
        <v>0</v>
      </c>
      <c r="L185" s="103">
        <v>0</v>
      </c>
      <c r="M185" s="104">
        <v>0</v>
      </c>
      <c r="N185" s="104">
        <v>0</v>
      </c>
      <c r="O185" s="103">
        <v>0</v>
      </c>
      <c r="P185" s="103">
        <v>0</v>
      </c>
      <c r="Q185" s="104">
        <v>0</v>
      </c>
      <c r="R185" s="104">
        <v>0</v>
      </c>
      <c r="S185" s="103">
        <v>0</v>
      </c>
      <c r="T185" s="103">
        <v>0</v>
      </c>
      <c r="U185" s="104">
        <v>0</v>
      </c>
      <c r="V185" s="64"/>
      <c r="W185" s="65"/>
      <c r="X185" s="43"/>
      <c r="Y185" s="37"/>
      <c r="Z185" s="55"/>
      <c r="AA185" s="55"/>
      <c r="AB185" s="55"/>
      <c r="AC185" s="55"/>
      <c r="AD185" s="55"/>
      <c r="AE185" s="55"/>
      <c r="AF185" s="55"/>
      <c r="AG185" s="55"/>
      <c r="AH185" s="56"/>
      <c r="AI185" s="55"/>
      <c r="AJ185" s="55"/>
      <c r="AK185" s="56"/>
      <c r="AL185" s="56"/>
      <c r="AM185" s="55"/>
      <c r="AN185" s="55"/>
      <c r="AO185" s="55"/>
      <c r="AP185" s="56"/>
      <c r="AQ185" s="55"/>
      <c r="AR185" s="55"/>
      <c r="AS185" s="56"/>
    </row>
    <row r="186" spans="1:45" ht="15">
      <c r="A186" s="37" t="s">
        <v>188</v>
      </c>
      <c r="B186" s="103">
        <v>1107000</v>
      </c>
      <c r="C186" s="103">
        <v>0</v>
      </c>
      <c r="D186" s="103">
        <v>0</v>
      </c>
      <c r="E186" s="103">
        <v>1107000</v>
      </c>
      <c r="F186" s="103">
        <v>0</v>
      </c>
      <c r="G186" s="103">
        <v>1107000</v>
      </c>
      <c r="H186" s="103">
        <v>0</v>
      </c>
      <c r="I186" s="103">
        <v>0</v>
      </c>
      <c r="J186" s="103">
        <v>1107000</v>
      </c>
      <c r="K186" s="103">
        <v>0</v>
      </c>
      <c r="L186" s="103">
        <v>0</v>
      </c>
      <c r="M186" s="104">
        <v>0</v>
      </c>
      <c r="N186" s="104">
        <v>0</v>
      </c>
      <c r="O186" s="103">
        <v>0</v>
      </c>
      <c r="P186" s="103">
        <v>0</v>
      </c>
      <c r="Q186" s="104">
        <v>0</v>
      </c>
      <c r="R186" s="104">
        <v>0</v>
      </c>
      <c r="S186" s="103">
        <v>0</v>
      </c>
      <c r="T186" s="103">
        <v>0</v>
      </c>
      <c r="U186" s="104">
        <v>0</v>
      </c>
      <c r="V186" s="64"/>
      <c r="W186" s="65"/>
      <c r="X186" s="43"/>
      <c r="Y186" s="37"/>
      <c r="Z186" s="55"/>
      <c r="AA186" s="55"/>
      <c r="AB186" s="55"/>
      <c r="AC186" s="55"/>
      <c r="AD186" s="55"/>
      <c r="AE186" s="55"/>
      <c r="AF186" s="55"/>
      <c r="AG186" s="55"/>
      <c r="AH186" s="56"/>
      <c r="AI186" s="55"/>
      <c r="AJ186" s="55"/>
      <c r="AK186" s="56"/>
      <c r="AL186" s="56"/>
      <c r="AM186" s="55"/>
      <c r="AN186" s="55"/>
      <c r="AO186" s="55"/>
      <c r="AP186" s="56"/>
      <c r="AQ186" s="55"/>
      <c r="AR186" s="55"/>
      <c r="AS186" s="56"/>
    </row>
    <row r="187" spans="1:45" ht="15">
      <c r="A187" s="136" t="s">
        <v>269</v>
      </c>
      <c r="B187" s="137">
        <v>300813000</v>
      </c>
      <c r="C187" s="103">
        <v>0</v>
      </c>
      <c r="D187" s="103">
        <v>0</v>
      </c>
      <c r="E187" s="103">
        <v>300813000</v>
      </c>
      <c r="F187" s="103">
        <v>0</v>
      </c>
      <c r="G187" s="103">
        <v>300813000</v>
      </c>
      <c r="H187" s="103">
        <v>0</v>
      </c>
      <c r="I187" s="103">
        <v>0</v>
      </c>
      <c r="J187" s="103">
        <v>300813000</v>
      </c>
      <c r="K187" s="103">
        <v>0</v>
      </c>
      <c r="L187" s="103">
        <v>0</v>
      </c>
      <c r="M187" s="104">
        <v>0</v>
      </c>
      <c r="N187" s="104">
        <v>0</v>
      </c>
      <c r="O187" s="103">
        <v>0</v>
      </c>
      <c r="P187" s="103">
        <v>0</v>
      </c>
      <c r="Q187" s="104">
        <v>0</v>
      </c>
      <c r="R187" s="104">
        <v>0</v>
      </c>
      <c r="S187" s="103">
        <v>0</v>
      </c>
      <c r="T187" s="103">
        <v>0</v>
      </c>
      <c r="U187" s="104">
        <v>0</v>
      </c>
      <c r="V187" s="64"/>
      <c r="W187" s="65"/>
      <c r="X187" s="43"/>
      <c r="Y187" s="37"/>
      <c r="Z187" s="55"/>
      <c r="AA187" s="55"/>
      <c r="AB187" s="55"/>
      <c r="AC187" s="55"/>
      <c r="AD187" s="55"/>
      <c r="AE187" s="55"/>
      <c r="AF187" s="55"/>
      <c r="AG187" s="55"/>
      <c r="AH187" s="56"/>
      <c r="AI187" s="55"/>
      <c r="AJ187" s="55"/>
      <c r="AK187" s="56"/>
      <c r="AL187" s="56"/>
      <c r="AM187" s="55"/>
      <c r="AN187" s="55"/>
      <c r="AO187" s="55"/>
      <c r="AP187" s="56"/>
      <c r="AQ187" s="55"/>
      <c r="AR187" s="55"/>
      <c r="AS187" s="56"/>
    </row>
    <row r="188" spans="1:45" ht="15">
      <c r="A188" s="37" t="s">
        <v>188</v>
      </c>
      <c r="B188" s="103">
        <v>300813000</v>
      </c>
      <c r="C188" s="103">
        <v>0</v>
      </c>
      <c r="D188" s="103">
        <v>0</v>
      </c>
      <c r="E188" s="103">
        <v>300813000</v>
      </c>
      <c r="F188" s="103">
        <v>0</v>
      </c>
      <c r="G188" s="103">
        <v>300813000</v>
      </c>
      <c r="H188" s="103">
        <v>0</v>
      </c>
      <c r="I188" s="103">
        <v>0</v>
      </c>
      <c r="J188" s="103">
        <v>300813000</v>
      </c>
      <c r="K188" s="103">
        <v>0</v>
      </c>
      <c r="L188" s="103">
        <v>0</v>
      </c>
      <c r="M188" s="104">
        <v>0</v>
      </c>
      <c r="N188" s="104">
        <v>0</v>
      </c>
      <c r="O188" s="103">
        <v>0</v>
      </c>
      <c r="P188" s="103">
        <v>0</v>
      </c>
      <c r="Q188" s="104">
        <v>0</v>
      </c>
      <c r="R188" s="104">
        <v>0</v>
      </c>
      <c r="S188" s="103">
        <v>0</v>
      </c>
      <c r="T188" s="103">
        <v>0</v>
      </c>
      <c r="U188" s="104">
        <v>0</v>
      </c>
      <c r="V188" s="64"/>
      <c r="W188" s="65"/>
      <c r="X188" s="43"/>
      <c r="Y188" s="37"/>
      <c r="Z188" s="55"/>
      <c r="AA188" s="55"/>
      <c r="AB188" s="55"/>
      <c r="AC188" s="55"/>
      <c r="AD188" s="55"/>
      <c r="AE188" s="55"/>
      <c r="AF188" s="55"/>
      <c r="AG188" s="55"/>
      <c r="AH188" s="56"/>
      <c r="AI188" s="55"/>
      <c r="AJ188" s="55"/>
      <c r="AK188" s="56"/>
      <c r="AL188" s="56"/>
      <c r="AM188" s="55"/>
      <c r="AN188" s="55"/>
      <c r="AO188" s="55"/>
      <c r="AP188" s="56"/>
      <c r="AQ188" s="55"/>
      <c r="AR188" s="55"/>
      <c r="AS188" s="56"/>
    </row>
    <row r="189" spans="1:45" ht="15">
      <c r="A189" s="136" t="s">
        <v>323</v>
      </c>
      <c r="B189" s="137">
        <v>676775000</v>
      </c>
      <c r="C189" s="103">
        <v>0</v>
      </c>
      <c r="D189" s="103">
        <v>0</v>
      </c>
      <c r="E189" s="103">
        <v>676775000</v>
      </c>
      <c r="F189" s="103">
        <v>0</v>
      </c>
      <c r="G189" s="103">
        <v>676775000</v>
      </c>
      <c r="H189" s="103">
        <v>326000000</v>
      </c>
      <c r="I189" s="103">
        <v>570200000</v>
      </c>
      <c r="J189" s="103">
        <v>106575000</v>
      </c>
      <c r="K189" s="103">
        <v>244147783</v>
      </c>
      <c r="L189" s="103">
        <v>244147783</v>
      </c>
      <c r="M189" s="103">
        <v>326052217</v>
      </c>
      <c r="N189" s="104">
        <v>36.0752</v>
      </c>
      <c r="O189" s="103">
        <v>0</v>
      </c>
      <c r="P189" s="103">
        <v>0</v>
      </c>
      <c r="Q189" s="104">
        <v>244147783</v>
      </c>
      <c r="R189" s="104">
        <v>0</v>
      </c>
      <c r="S189" s="103">
        <v>0</v>
      </c>
      <c r="T189" s="103">
        <v>0</v>
      </c>
      <c r="U189" s="104">
        <v>0</v>
      </c>
      <c r="V189" s="64"/>
      <c r="W189" s="65"/>
      <c r="X189" s="43"/>
      <c r="Y189" s="37"/>
      <c r="Z189" s="55"/>
      <c r="AA189" s="55"/>
      <c r="AB189" s="55"/>
      <c r="AC189" s="55"/>
      <c r="AD189" s="55"/>
      <c r="AE189" s="55"/>
      <c r="AF189" s="55"/>
      <c r="AG189" s="55"/>
      <c r="AH189" s="56"/>
      <c r="AI189" s="55"/>
      <c r="AJ189" s="55"/>
      <c r="AK189" s="56"/>
      <c r="AL189" s="56"/>
      <c r="AM189" s="55"/>
      <c r="AN189" s="55"/>
      <c r="AO189" s="55"/>
      <c r="AP189" s="56"/>
      <c r="AQ189" s="55"/>
      <c r="AR189" s="55"/>
      <c r="AS189" s="56"/>
    </row>
    <row r="190" spans="1:45" ht="15">
      <c r="A190" s="37" t="s">
        <v>188</v>
      </c>
      <c r="B190" s="103">
        <v>676775000</v>
      </c>
      <c r="C190" s="103">
        <v>0</v>
      </c>
      <c r="D190" s="103">
        <v>0</v>
      </c>
      <c r="E190" s="103">
        <v>676775000</v>
      </c>
      <c r="F190" s="103">
        <v>0</v>
      </c>
      <c r="G190" s="103">
        <v>676775000</v>
      </c>
      <c r="H190" s="103">
        <v>326000000</v>
      </c>
      <c r="I190" s="103">
        <v>570200000</v>
      </c>
      <c r="J190" s="103">
        <v>106575000</v>
      </c>
      <c r="K190" s="103">
        <v>244147783</v>
      </c>
      <c r="L190" s="103">
        <v>244147783</v>
      </c>
      <c r="M190" s="103">
        <v>326052217</v>
      </c>
      <c r="N190" s="104">
        <v>36.0752</v>
      </c>
      <c r="O190" s="103">
        <v>0</v>
      </c>
      <c r="P190" s="103">
        <v>0</v>
      </c>
      <c r="Q190" s="104">
        <v>244147783</v>
      </c>
      <c r="R190" s="104">
        <v>0</v>
      </c>
      <c r="S190" s="103">
        <v>0</v>
      </c>
      <c r="T190" s="103">
        <v>0</v>
      </c>
      <c r="U190" s="104">
        <v>0</v>
      </c>
      <c r="V190" s="64"/>
      <c r="W190" s="65"/>
      <c r="X190" s="43"/>
      <c r="Y190" s="37"/>
      <c r="Z190" s="55"/>
      <c r="AA190" s="55"/>
      <c r="AB190" s="55"/>
      <c r="AC190" s="55"/>
      <c r="AD190" s="55"/>
      <c r="AE190" s="55"/>
      <c r="AF190" s="55"/>
      <c r="AG190" s="55"/>
      <c r="AH190" s="56"/>
      <c r="AI190" s="55"/>
      <c r="AJ190" s="55"/>
      <c r="AK190" s="56"/>
      <c r="AL190" s="56"/>
      <c r="AM190" s="55"/>
      <c r="AN190" s="55"/>
      <c r="AO190" s="55"/>
      <c r="AP190" s="56"/>
      <c r="AQ190" s="55"/>
      <c r="AR190" s="55"/>
      <c r="AS190" s="56"/>
    </row>
    <row r="191" spans="1:45" ht="15">
      <c r="A191" s="136" t="s">
        <v>270</v>
      </c>
      <c r="B191" s="137">
        <v>474880000</v>
      </c>
      <c r="C191" s="103">
        <v>0</v>
      </c>
      <c r="D191" s="103">
        <v>0</v>
      </c>
      <c r="E191" s="103">
        <v>474880000</v>
      </c>
      <c r="F191" s="103">
        <v>0</v>
      </c>
      <c r="G191" s="103">
        <v>474880000</v>
      </c>
      <c r="H191" s="103">
        <v>0</v>
      </c>
      <c r="I191" s="103">
        <v>12900000</v>
      </c>
      <c r="J191" s="103">
        <v>461980000</v>
      </c>
      <c r="K191" s="103">
        <v>0</v>
      </c>
      <c r="L191" s="103">
        <v>0</v>
      </c>
      <c r="M191" s="103">
        <v>12900000</v>
      </c>
      <c r="N191" s="104">
        <v>0</v>
      </c>
      <c r="O191" s="103">
        <v>0</v>
      </c>
      <c r="P191" s="103">
        <v>0</v>
      </c>
      <c r="Q191" s="104">
        <v>0</v>
      </c>
      <c r="R191" s="104">
        <v>0</v>
      </c>
      <c r="S191" s="103">
        <v>0</v>
      </c>
      <c r="T191" s="103">
        <v>0</v>
      </c>
      <c r="U191" s="104">
        <v>0</v>
      </c>
      <c r="V191" s="64"/>
      <c r="W191" s="65"/>
      <c r="X191" s="43"/>
      <c r="Y191" s="37"/>
      <c r="Z191" s="55"/>
      <c r="AA191" s="55"/>
      <c r="AB191" s="55"/>
      <c r="AC191" s="55"/>
      <c r="AD191" s="55"/>
      <c r="AE191" s="55"/>
      <c r="AF191" s="55"/>
      <c r="AG191" s="55"/>
      <c r="AH191" s="56"/>
      <c r="AI191" s="55"/>
      <c r="AJ191" s="55"/>
      <c r="AK191" s="56"/>
      <c r="AL191" s="56"/>
      <c r="AM191" s="55"/>
      <c r="AN191" s="55"/>
      <c r="AO191" s="55"/>
      <c r="AP191" s="56"/>
      <c r="AQ191" s="55"/>
      <c r="AR191" s="55"/>
      <c r="AS191" s="56"/>
    </row>
    <row r="192" spans="1:45" ht="15">
      <c r="A192" s="37" t="s">
        <v>188</v>
      </c>
      <c r="B192" s="103">
        <v>474880000</v>
      </c>
      <c r="C192" s="103">
        <v>0</v>
      </c>
      <c r="D192" s="103">
        <v>0</v>
      </c>
      <c r="E192" s="103">
        <v>474880000</v>
      </c>
      <c r="F192" s="103">
        <v>0</v>
      </c>
      <c r="G192" s="103">
        <v>474880000</v>
      </c>
      <c r="H192" s="103">
        <v>0</v>
      </c>
      <c r="I192" s="103">
        <v>12900000</v>
      </c>
      <c r="J192" s="103">
        <v>461980000</v>
      </c>
      <c r="K192" s="103">
        <v>0</v>
      </c>
      <c r="L192" s="103">
        <v>0</v>
      </c>
      <c r="M192" s="103">
        <v>12900000</v>
      </c>
      <c r="N192" s="104">
        <v>0</v>
      </c>
      <c r="O192" s="103">
        <v>0</v>
      </c>
      <c r="P192" s="103">
        <v>0</v>
      </c>
      <c r="Q192" s="104">
        <v>0</v>
      </c>
      <c r="R192" s="104">
        <v>0</v>
      </c>
      <c r="S192" s="103">
        <v>0</v>
      </c>
      <c r="T192" s="103">
        <v>0</v>
      </c>
      <c r="U192" s="104">
        <v>0</v>
      </c>
      <c r="V192" s="64"/>
      <c r="W192" s="65"/>
      <c r="X192" s="43"/>
      <c r="Y192" s="37"/>
      <c r="Z192" s="55"/>
      <c r="AA192" s="55"/>
      <c r="AB192" s="55"/>
      <c r="AC192" s="55"/>
      <c r="AD192" s="55"/>
      <c r="AE192" s="55"/>
      <c r="AF192" s="55"/>
      <c r="AG192" s="55"/>
      <c r="AH192" s="56"/>
      <c r="AI192" s="55"/>
      <c r="AJ192" s="55"/>
      <c r="AK192" s="56"/>
      <c r="AL192" s="56"/>
      <c r="AM192" s="55"/>
      <c r="AN192" s="55"/>
      <c r="AO192" s="55"/>
      <c r="AP192" s="56"/>
      <c r="AQ192" s="55"/>
      <c r="AR192" s="55"/>
      <c r="AS192" s="56"/>
    </row>
    <row r="193" spans="1:45" ht="15">
      <c r="A193" s="136" t="s">
        <v>271</v>
      </c>
      <c r="B193" s="137">
        <v>320000000</v>
      </c>
      <c r="C193" s="103">
        <v>0</v>
      </c>
      <c r="D193" s="103">
        <v>0</v>
      </c>
      <c r="E193" s="103">
        <v>320000000</v>
      </c>
      <c r="F193" s="103">
        <v>0</v>
      </c>
      <c r="G193" s="103">
        <v>320000000</v>
      </c>
      <c r="H193" s="103">
        <v>0</v>
      </c>
      <c r="I193" s="103">
        <v>0</v>
      </c>
      <c r="J193" s="103">
        <v>320000000</v>
      </c>
      <c r="K193" s="103">
        <v>0</v>
      </c>
      <c r="L193" s="103">
        <v>0</v>
      </c>
      <c r="M193" s="104">
        <v>0</v>
      </c>
      <c r="N193" s="104">
        <v>0</v>
      </c>
      <c r="O193" s="103">
        <v>0</v>
      </c>
      <c r="P193" s="103">
        <v>0</v>
      </c>
      <c r="Q193" s="104">
        <v>0</v>
      </c>
      <c r="R193" s="104">
        <v>0</v>
      </c>
      <c r="S193" s="103">
        <v>0</v>
      </c>
      <c r="T193" s="103">
        <v>0</v>
      </c>
      <c r="U193" s="104">
        <v>0</v>
      </c>
      <c r="V193" s="64"/>
      <c r="W193" s="65"/>
      <c r="X193" s="43"/>
      <c r="Y193" s="37"/>
      <c r="Z193" s="55"/>
      <c r="AA193" s="55"/>
      <c r="AB193" s="55"/>
      <c r="AC193" s="55"/>
      <c r="AD193" s="55"/>
      <c r="AE193" s="55"/>
      <c r="AF193" s="55"/>
      <c r="AG193" s="55"/>
      <c r="AH193" s="56"/>
      <c r="AI193" s="55"/>
      <c r="AJ193" s="55"/>
      <c r="AK193" s="56"/>
      <c r="AL193" s="56"/>
      <c r="AM193" s="55"/>
      <c r="AN193" s="55"/>
      <c r="AO193" s="55"/>
      <c r="AP193" s="56"/>
      <c r="AQ193" s="55"/>
      <c r="AR193" s="55"/>
      <c r="AS193" s="56"/>
    </row>
    <row r="194" spans="1:45" ht="15">
      <c r="A194" s="37" t="s">
        <v>188</v>
      </c>
      <c r="B194" s="103">
        <v>320000000</v>
      </c>
      <c r="C194" s="103">
        <v>0</v>
      </c>
      <c r="D194" s="103">
        <v>0</v>
      </c>
      <c r="E194" s="103">
        <v>320000000</v>
      </c>
      <c r="F194" s="103">
        <v>0</v>
      </c>
      <c r="G194" s="103">
        <v>320000000</v>
      </c>
      <c r="H194" s="103">
        <v>0</v>
      </c>
      <c r="I194" s="103">
        <v>0</v>
      </c>
      <c r="J194" s="103">
        <v>320000000</v>
      </c>
      <c r="K194" s="103">
        <v>0</v>
      </c>
      <c r="L194" s="103">
        <v>0</v>
      </c>
      <c r="M194" s="104">
        <v>0</v>
      </c>
      <c r="N194" s="104">
        <v>0</v>
      </c>
      <c r="O194" s="103">
        <v>0</v>
      </c>
      <c r="P194" s="103">
        <v>0</v>
      </c>
      <c r="Q194" s="104">
        <v>0</v>
      </c>
      <c r="R194" s="104">
        <v>0</v>
      </c>
      <c r="S194" s="103">
        <v>0</v>
      </c>
      <c r="T194" s="103">
        <v>0</v>
      </c>
      <c r="U194" s="104">
        <v>0</v>
      </c>
      <c r="V194" s="64"/>
      <c r="W194" s="65"/>
      <c r="X194" s="43"/>
      <c r="Y194" s="37"/>
      <c r="Z194" s="55"/>
      <c r="AA194" s="55"/>
      <c r="AB194" s="55"/>
      <c r="AC194" s="55"/>
      <c r="AD194" s="55"/>
      <c r="AE194" s="55"/>
      <c r="AF194" s="55"/>
      <c r="AG194" s="55"/>
      <c r="AH194" s="56"/>
      <c r="AI194" s="55"/>
      <c r="AJ194" s="55"/>
      <c r="AK194" s="56"/>
      <c r="AL194" s="56"/>
      <c r="AM194" s="55"/>
      <c r="AN194" s="55"/>
      <c r="AO194" s="55"/>
      <c r="AP194" s="56"/>
      <c r="AQ194" s="55"/>
      <c r="AR194" s="55"/>
      <c r="AS194" s="56"/>
    </row>
    <row r="195" spans="1:45" ht="15">
      <c r="A195" s="136" t="s">
        <v>272</v>
      </c>
      <c r="B195" s="137">
        <v>48971000</v>
      </c>
      <c r="C195" s="103">
        <v>0</v>
      </c>
      <c r="D195" s="103">
        <v>0</v>
      </c>
      <c r="E195" s="103">
        <v>48971000</v>
      </c>
      <c r="F195" s="103">
        <v>0</v>
      </c>
      <c r="G195" s="103">
        <v>48971000</v>
      </c>
      <c r="H195" s="103">
        <v>0</v>
      </c>
      <c r="I195" s="103">
        <v>0</v>
      </c>
      <c r="J195" s="103">
        <v>48971000</v>
      </c>
      <c r="K195" s="103">
        <v>0</v>
      </c>
      <c r="L195" s="103">
        <v>0</v>
      </c>
      <c r="M195" s="104">
        <v>0</v>
      </c>
      <c r="N195" s="104">
        <v>0</v>
      </c>
      <c r="O195" s="103">
        <v>0</v>
      </c>
      <c r="P195" s="103">
        <v>0</v>
      </c>
      <c r="Q195" s="104">
        <v>0</v>
      </c>
      <c r="R195" s="104">
        <v>0</v>
      </c>
      <c r="S195" s="103">
        <v>0</v>
      </c>
      <c r="T195" s="103">
        <v>0</v>
      </c>
      <c r="U195" s="104">
        <v>0</v>
      </c>
      <c r="V195" s="64"/>
      <c r="W195" s="65"/>
      <c r="X195" s="43"/>
      <c r="Y195" s="37"/>
      <c r="Z195" s="55"/>
      <c r="AA195" s="55"/>
      <c r="AB195" s="55"/>
      <c r="AC195" s="55"/>
      <c r="AD195" s="55"/>
      <c r="AE195" s="55"/>
      <c r="AF195" s="55"/>
      <c r="AG195" s="55"/>
      <c r="AH195" s="56"/>
      <c r="AI195" s="55"/>
      <c r="AJ195" s="55"/>
      <c r="AK195" s="56"/>
      <c r="AL195" s="56"/>
      <c r="AM195" s="55"/>
      <c r="AN195" s="55"/>
      <c r="AO195" s="55"/>
      <c r="AP195" s="56"/>
      <c r="AQ195" s="55"/>
      <c r="AR195" s="55"/>
      <c r="AS195" s="56"/>
    </row>
    <row r="196" spans="1:45" ht="15">
      <c r="A196" s="37" t="s">
        <v>188</v>
      </c>
      <c r="B196" s="103">
        <v>48971000</v>
      </c>
      <c r="C196" s="103">
        <v>0</v>
      </c>
      <c r="D196" s="103">
        <v>0</v>
      </c>
      <c r="E196" s="103">
        <v>48971000</v>
      </c>
      <c r="F196" s="103">
        <v>0</v>
      </c>
      <c r="G196" s="103">
        <v>48971000</v>
      </c>
      <c r="H196" s="103">
        <v>0</v>
      </c>
      <c r="I196" s="103">
        <v>0</v>
      </c>
      <c r="J196" s="103">
        <v>48971000</v>
      </c>
      <c r="K196" s="103">
        <v>0</v>
      </c>
      <c r="L196" s="103">
        <v>0</v>
      </c>
      <c r="M196" s="104">
        <v>0</v>
      </c>
      <c r="N196" s="104">
        <v>0</v>
      </c>
      <c r="O196" s="103">
        <v>0</v>
      </c>
      <c r="P196" s="103">
        <v>0</v>
      </c>
      <c r="Q196" s="104">
        <v>0</v>
      </c>
      <c r="R196" s="104">
        <v>0</v>
      </c>
      <c r="S196" s="103">
        <v>0</v>
      </c>
      <c r="T196" s="103">
        <v>0</v>
      </c>
      <c r="U196" s="104">
        <v>0</v>
      </c>
      <c r="V196" s="64"/>
      <c r="W196" s="65"/>
      <c r="X196" s="43"/>
      <c r="Y196" s="37"/>
      <c r="Z196" s="55"/>
      <c r="AA196" s="55"/>
      <c r="AB196" s="55"/>
      <c r="AC196" s="55"/>
      <c r="AD196" s="55"/>
      <c r="AE196" s="55"/>
      <c r="AF196" s="55"/>
      <c r="AG196" s="55"/>
      <c r="AH196" s="56"/>
      <c r="AI196" s="55"/>
      <c r="AJ196" s="55"/>
      <c r="AK196" s="56"/>
      <c r="AL196" s="56"/>
      <c r="AM196" s="55"/>
      <c r="AN196" s="55"/>
      <c r="AO196" s="55"/>
      <c r="AP196" s="56"/>
      <c r="AQ196" s="55"/>
      <c r="AR196" s="55"/>
      <c r="AS196" s="56"/>
    </row>
    <row r="197" spans="1:45" ht="15">
      <c r="A197" s="136" t="s">
        <v>273</v>
      </c>
      <c r="B197" s="137">
        <v>376415000</v>
      </c>
      <c r="C197" s="103">
        <v>0</v>
      </c>
      <c r="D197" s="103">
        <v>0</v>
      </c>
      <c r="E197" s="103">
        <v>376415000</v>
      </c>
      <c r="F197" s="103">
        <v>0</v>
      </c>
      <c r="G197" s="103">
        <v>376415000</v>
      </c>
      <c r="H197" s="103">
        <v>32992960</v>
      </c>
      <c r="I197" s="103">
        <v>159412960</v>
      </c>
      <c r="J197" s="103">
        <v>217002040</v>
      </c>
      <c r="K197" s="103">
        <v>76671000</v>
      </c>
      <c r="L197" s="103">
        <v>112000000</v>
      </c>
      <c r="M197" s="103">
        <v>47412960</v>
      </c>
      <c r="N197" s="104">
        <v>29.7544</v>
      </c>
      <c r="O197" s="103">
        <v>1321833</v>
      </c>
      <c r="P197" s="103">
        <v>1321833</v>
      </c>
      <c r="Q197" s="103">
        <v>110678167</v>
      </c>
      <c r="R197" s="104">
        <v>0.3512</v>
      </c>
      <c r="S197" s="103">
        <v>1321833</v>
      </c>
      <c r="T197" s="103">
        <v>1321833</v>
      </c>
      <c r="U197" s="104">
        <v>0</v>
      </c>
      <c r="V197" s="64"/>
      <c r="W197" s="65"/>
      <c r="X197" s="43"/>
      <c r="Y197" s="37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6"/>
      <c r="AL197" s="56"/>
      <c r="AM197" s="55"/>
      <c r="AN197" s="55"/>
      <c r="AO197" s="56"/>
      <c r="AP197" s="56"/>
      <c r="AQ197" s="55"/>
      <c r="AR197" s="55"/>
      <c r="AS197" s="56"/>
    </row>
    <row r="198" spans="1:45" ht="15">
      <c r="A198" s="37" t="s">
        <v>188</v>
      </c>
      <c r="B198" s="103">
        <v>376415000</v>
      </c>
      <c r="C198" s="103">
        <v>0</v>
      </c>
      <c r="D198" s="103">
        <v>0</v>
      </c>
      <c r="E198" s="103">
        <v>376415000</v>
      </c>
      <c r="F198" s="103">
        <v>0</v>
      </c>
      <c r="G198" s="103">
        <v>376415000</v>
      </c>
      <c r="H198" s="103">
        <v>32992960</v>
      </c>
      <c r="I198" s="103">
        <v>159412960</v>
      </c>
      <c r="J198" s="103">
        <v>217002040</v>
      </c>
      <c r="K198" s="103">
        <v>76671000</v>
      </c>
      <c r="L198" s="103">
        <v>112000000</v>
      </c>
      <c r="M198" s="103">
        <v>47412960</v>
      </c>
      <c r="N198" s="104">
        <v>29.7544</v>
      </c>
      <c r="O198" s="103">
        <v>1321833</v>
      </c>
      <c r="P198" s="103">
        <v>1321833</v>
      </c>
      <c r="Q198" s="103">
        <v>110678167</v>
      </c>
      <c r="R198" s="104">
        <v>0.3512</v>
      </c>
      <c r="S198" s="103">
        <v>1321833</v>
      </c>
      <c r="T198" s="103">
        <v>1321833</v>
      </c>
      <c r="U198" s="104">
        <v>0</v>
      </c>
      <c r="V198" s="64"/>
      <c r="W198" s="65"/>
      <c r="X198" s="43"/>
      <c r="Y198" s="37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6"/>
      <c r="AL198" s="56"/>
      <c r="AM198" s="55"/>
      <c r="AN198" s="55"/>
      <c r="AO198" s="56"/>
      <c r="AP198" s="56"/>
      <c r="AQ198" s="55"/>
      <c r="AR198" s="55"/>
      <c r="AS198" s="56"/>
    </row>
    <row r="199" spans="1:45" ht="15">
      <c r="A199" s="136" t="s">
        <v>274</v>
      </c>
      <c r="B199" s="137">
        <v>108345000</v>
      </c>
      <c r="C199" s="103">
        <v>0</v>
      </c>
      <c r="D199" s="103">
        <v>0</v>
      </c>
      <c r="E199" s="103">
        <v>108345000</v>
      </c>
      <c r="F199" s="103">
        <v>0</v>
      </c>
      <c r="G199" s="103">
        <v>108345000</v>
      </c>
      <c r="H199" s="103">
        <v>10668368</v>
      </c>
      <c r="I199" s="103">
        <v>10686968</v>
      </c>
      <c r="J199" s="103">
        <v>97658032</v>
      </c>
      <c r="K199" s="103">
        <v>6545610</v>
      </c>
      <c r="L199" s="103">
        <v>6564210</v>
      </c>
      <c r="M199" s="104">
        <v>4122758</v>
      </c>
      <c r="N199" s="104">
        <v>6.0586</v>
      </c>
      <c r="O199" s="103">
        <v>6545610</v>
      </c>
      <c r="P199" s="103">
        <v>6564210</v>
      </c>
      <c r="Q199" s="104">
        <v>0</v>
      </c>
      <c r="R199" s="104">
        <v>6.0586</v>
      </c>
      <c r="S199" s="103">
        <v>6545610</v>
      </c>
      <c r="T199" s="103">
        <v>6564210</v>
      </c>
      <c r="U199" s="104">
        <v>0</v>
      </c>
      <c r="V199" s="64"/>
      <c r="W199" s="65"/>
      <c r="X199" s="43"/>
      <c r="Y199" s="37"/>
      <c r="Z199" s="55"/>
      <c r="AA199" s="55"/>
      <c r="AB199" s="55"/>
      <c r="AC199" s="55"/>
      <c r="AD199" s="55"/>
      <c r="AE199" s="55"/>
      <c r="AF199" s="55"/>
      <c r="AG199" s="55"/>
      <c r="AH199" s="56"/>
      <c r="AI199" s="55"/>
      <c r="AJ199" s="55"/>
      <c r="AK199" s="56"/>
      <c r="AL199" s="56"/>
      <c r="AM199" s="55"/>
      <c r="AN199" s="55"/>
      <c r="AO199" s="56"/>
      <c r="AP199" s="56"/>
      <c r="AQ199" s="55"/>
      <c r="AR199" s="55"/>
      <c r="AS199" s="56"/>
    </row>
    <row r="200" spans="1:45" ht="15">
      <c r="A200" s="37" t="s">
        <v>188</v>
      </c>
      <c r="B200" s="103">
        <v>108345000</v>
      </c>
      <c r="C200" s="103">
        <v>0</v>
      </c>
      <c r="D200" s="103">
        <v>0</v>
      </c>
      <c r="E200" s="103">
        <v>108345000</v>
      </c>
      <c r="F200" s="103">
        <v>0</v>
      </c>
      <c r="G200" s="103">
        <v>108345000</v>
      </c>
      <c r="H200" s="103">
        <v>10668368</v>
      </c>
      <c r="I200" s="103">
        <v>10686968</v>
      </c>
      <c r="J200" s="103">
        <v>97658032</v>
      </c>
      <c r="K200" s="103">
        <v>6545610</v>
      </c>
      <c r="L200" s="103">
        <v>6564210</v>
      </c>
      <c r="M200" s="104">
        <v>4122758</v>
      </c>
      <c r="N200" s="104">
        <v>6.0586</v>
      </c>
      <c r="O200" s="103">
        <v>6545610</v>
      </c>
      <c r="P200" s="103">
        <v>6564210</v>
      </c>
      <c r="Q200" s="104">
        <v>0</v>
      </c>
      <c r="R200" s="104">
        <v>6.0586</v>
      </c>
      <c r="S200" s="103">
        <v>6545610</v>
      </c>
      <c r="T200" s="103">
        <v>6564210</v>
      </c>
      <c r="U200" s="104">
        <v>0</v>
      </c>
      <c r="V200" s="64"/>
      <c r="W200" s="65"/>
      <c r="X200" s="43"/>
      <c r="Y200" s="37"/>
      <c r="Z200" s="55"/>
      <c r="AA200" s="55"/>
      <c r="AB200" s="55"/>
      <c r="AC200" s="55"/>
      <c r="AD200" s="55"/>
      <c r="AE200" s="55"/>
      <c r="AF200" s="55"/>
      <c r="AG200" s="55"/>
      <c r="AH200" s="56"/>
      <c r="AI200" s="55"/>
      <c r="AJ200" s="55"/>
      <c r="AK200" s="56"/>
      <c r="AL200" s="56"/>
      <c r="AM200" s="55"/>
      <c r="AN200" s="55"/>
      <c r="AO200" s="56"/>
      <c r="AP200" s="56"/>
      <c r="AQ200" s="55"/>
      <c r="AR200" s="55"/>
      <c r="AS200" s="56"/>
    </row>
    <row r="201" spans="1:45" ht="15">
      <c r="A201" s="136" t="s">
        <v>275</v>
      </c>
      <c r="B201" s="137">
        <v>8488000</v>
      </c>
      <c r="C201" s="103">
        <v>0</v>
      </c>
      <c r="D201" s="103">
        <v>0</v>
      </c>
      <c r="E201" s="103">
        <v>8488000</v>
      </c>
      <c r="F201" s="103">
        <v>0</v>
      </c>
      <c r="G201" s="103">
        <v>8488000</v>
      </c>
      <c r="H201" s="103">
        <v>145055</v>
      </c>
      <c r="I201" s="103">
        <v>145055</v>
      </c>
      <c r="J201" s="103">
        <v>8342945</v>
      </c>
      <c r="K201" s="103">
        <v>145055</v>
      </c>
      <c r="L201" s="103">
        <v>145055</v>
      </c>
      <c r="M201" s="104">
        <v>0</v>
      </c>
      <c r="N201" s="104">
        <v>1.7089</v>
      </c>
      <c r="O201" s="103">
        <v>145055</v>
      </c>
      <c r="P201" s="103">
        <v>145055</v>
      </c>
      <c r="Q201" s="104">
        <v>0</v>
      </c>
      <c r="R201" s="104">
        <v>1.7089</v>
      </c>
      <c r="S201" s="103">
        <v>145055</v>
      </c>
      <c r="T201" s="103">
        <v>145055</v>
      </c>
      <c r="U201" s="104">
        <v>0</v>
      </c>
      <c r="V201" s="64"/>
      <c r="W201" s="65"/>
      <c r="X201" s="43"/>
      <c r="Y201" s="37"/>
      <c r="Z201" s="55"/>
      <c r="AA201" s="55"/>
      <c r="AB201" s="55"/>
      <c r="AC201" s="55"/>
      <c r="AD201" s="55"/>
      <c r="AE201" s="55"/>
      <c r="AF201" s="55"/>
      <c r="AG201" s="55"/>
      <c r="AH201" s="56"/>
      <c r="AI201" s="55"/>
      <c r="AJ201" s="55"/>
      <c r="AK201" s="56"/>
      <c r="AL201" s="56"/>
      <c r="AM201" s="55"/>
      <c r="AN201" s="55"/>
      <c r="AO201" s="56"/>
      <c r="AP201" s="56"/>
      <c r="AQ201" s="55"/>
      <c r="AR201" s="55"/>
      <c r="AS201" s="56"/>
    </row>
    <row r="202" spans="1:45" ht="15">
      <c r="A202" s="37" t="s">
        <v>188</v>
      </c>
      <c r="B202" s="103">
        <v>8488000</v>
      </c>
      <c r="C202" s="103">
        <v>0</v>
      </c>
      <c r="D202" s="103">
        <v>0</v>
      </c>
      <c r="E202" s="103">
        <v>8488000</v>
      </c>
      <c r="F202" s="103">
        <v>0</v>
      </c>
      <c r="G202" s="103">
        <v>8488000</v>
      </c>
      <c r="H202" s="103">
        <v>145055</v>
      </c>
      <c r="I202" s="103">
        <v>145055</v>
      </c>
      <c r="J202" s="103">
        <v>8342945</v>
      </c>
      <c r="K202" s="103">
        <v>145055</v>
      </c>
      <c r="L202" s="103">
        <v>145055</v>
      </c>
      <c r="M202" s="104">
        <v>0</v>
      </c>
      <c r="N202" s="104">
        <v>1.7089</v>
      </c>
      <c r="O202" s="103">
        <v>145055</v>
      </c>
      <c r="P202" s="103">
        <v>145055</v>
      </c>
      <c r="Q202" s="104">
        <v>0</v>
      </c>
      <c r="R202" s="104">
        <v>1.7089</v>
      </c>
      <c r="S202" s="103">
        <v>145055</v>
      </c>
      <c r="T202" s="103">
        <v>145055</v>
      </c>
      <c r="U202" s="104">
        <v>0</v>
      </c>
      <c r="V202" s="64"/>
      <c r="W202" s="65"/>
      <c r="X202" s="43"/>
      <c r="Y202" s="37"/>
      <c r="Z202" s="55"/>
      <c r="AA202" s="55"/>
      <c r="AB202" s="55"/>
      <c r="AC202" s="55"/>
      <c r="AD202" s="55"/>
      <c r="AE202" s="55"/>
      <c r="AF202" s="55"/>
      <c r="AG202" s="55"/>
      <c r="AH202" s="56"/>
      <c r="AI202" s="55"/>
      <c r="AJ202" s="55"/>
      <c r="AK202" s="56"/>
      <c r="AL202" s="56"/>
      <c r="AM202" s="55"/>
      <c r="AN202" s="55"/>
      <c r="AO202" s="56"/>
      <c r="AP202" s="56"/>
      <c r="AQ202" s="55"/>
      <c r="AR202" s="55"/>
      <c r="AS202" s="56"/>
    </row>
    <row r="203" spans="1:45" s="18" customFormat="1" ht="15">
      <c r="A203" s="136" t="s">
        <v>276</v>
      </c>
      <c r="B203" s="137">
        <v>47900000</v>
      </c>
      <c r="C203" s="103">
        <v>0</v>
      </c>
      <c r="D203" s="103">
        <v>0</v>
      </c>
      <c r="E203" s="103">
        <v>47900000</v>
      </c>
      <c r="F203" s="103">
        <v>0</v>
      </c>
      <c r="G203" s="103">
        <v>47900000</v>
      </c>
      <c r="H203" s="103">
        <v>0</v>
      </c>
      <c r="I203" s="103">
        <v>0</v>
      </c>
      <c r="J203" s="103">
        <v>47900000</v>
      </c>
      <c r="K203" s="103">
        <v>0</v>
      </c>
      <c r="L203" s="103">
        <v>0</v>
      </c>
      <c r="M203" s="104">
        <v>0</v>
      </c>
      <c r="N203" s="104">
        <v>0</v>
      </c>
      <c r="O203" s="103">
        <v>0</v>
      </c>
      <c r="P203" s="103">
        <v>0</v>
      </c>
      <c r="Q203" s="104">
        <v>0</v>
      </c>
      <c r="R203" s="104">
        <v>0</v>
      </c>
      <c r="S203" s="103">
        <v>0</v>
      </c>
      <c r="T203" s="103">
        <v>0</v>
      </c>
      <c r="U203" s="104">
        <v>0</v>
      </c>
      <c r="V203" s="64"/>
      <c r="W203" s="65"/>
      <c r="X203" s="43"/>
      <c r="Y203" s="37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6"/>
      <c r="AL203" s="56"/>
      <c r="AM203" s="55"/>
      <c r="AN203" s="55"/>
      <c r="AO203" s="56"/>
      <c r="AP203" s="56"/>
      <c r="AQ203" s="55"/>
      <c r="AR203" s="55"/>
      <c r="AS203" s="56"/>
    </row>
    <row r="204" spans="1:45" s="18" customFormat="1" ht="15">
      <c r="A204" s="37" t="s">
        <v>188</v>
      </c>
      <c r="B204" s="103">
        <v>47900000</v>
      </c>
      <c r="C204" s="103">
        <v>0</v>
      </c>
      <c r="D204" s="103">
        <v>0</v>
      </c>
      <c r="E204" s="103">
        <v>47900000</v>
      </c>
      <c r="F204" s="103">
        <v>0</v>
      </c>
      <c r="G204" s="103">
        <v>47900000</v>
      </c>
      <c r="H204" s="103">
        <v>0</v>
      </c>
      <c r="I204" s="103">
        <v>0</v>
      </c>
      <c r="J204" s="103">
        <v>47900000</v>
      </c>
      <c r="K204" s="103">
        <v>0</v>
      </c>
      <c r="L204" s="103">
        <v>0</v>
      </c>
      <c r="M204" s="104">
        <v>0</v>
      </c>
      <c r="N204" s="104">
        <v>0</v>
      </c>
      <c r="O204" s="103">
        <v>0</v>
      </c>
      <c r="P204" s="103">
        <v>0</v>
      </c>
      <c r="Q204" s="104">
        <v>0</v>
      </c>
      <c r="R204" s="104">
        <v>0</v>
      </c>
      <c r="S204" s="103">
        <v>0</v>
      </c>
      <c r="T204" s="103">
        <v>0</v>
      </c>
      <c r="U204" s="104">
        <v>0</v>
      </c>
      <c r="V204" s="64"/>
      <c r="W204" s="65"/>
      <c r="X204" s="43"/>
      <c r="Y204" s="37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6"/>
      <c r="AL204" s="56"/>
      <c r="AM204" s="55"/>
      <c r="AN204" s="55"/>
      <c r="AO204" s="56"/>
      <c r="AP204" s="56"/>
      <c r="AQ204" s="55"/>
      <c r="AR204" s="55"/>
      <c r="AS204" s="56"/>
    </row>
    <row r="205" spans="1:45" ht="15">
      <c r="A205" s="136" t="s">
        <v>324</v>
      </c>
      <c r="B205" s="137">
        <v>199425000</v>
      </c>
      <c r="C205" s="103">
        <v>0</v>
      </c>
      <c r="D205" s="103">
        <v>0</v>
      </c>
      <c r="E205" s="103">
        <v>199425000</v>
      </c>
      <c r="F205" s="103">
        <v>0</v>
      </c>
      <c r="G205" s="103">
        <v>199425000</v>
      </c>
      <c r="H205" s="103">
        <v>0</v>
      </c>
      <c r="I205" s="103">
        <v>0</v>
      </c>
      <c r="J205" s="103">
        <v>199425000</v>
      </c>
      <c r="K205" s="103">
        <v>0</v>
      </c>
      <c r="L205" s="103">
        <v>0</v>
      </c>
      <c r="M205" s="104">
        <v>0</v>
      </c>
      <c r="N205" s="104">
        <v>0</v>
      </c>
      <c r="O205" s="103">
        <v>0</v>
      </c>
      <c r="P205" s="103">
        <v>0</v>
      </c>
      <c r="Q205" s="104">
        <v>0</v>
      </c>
      <c r="R205" s="104">
        <v>0</v>
      </c>
      <c r="S205" s="103">
        <v>0</v>
      </c>
      <c r="T205" s="103">
        <v>0</v>
      </c>
      <c r="U205" s="104">
        <v>0</v>
      </c>
      <c r="V205" s="64"/>
      <c r="W205" s="64"/>
      <c r="X205" s="43"/>
      <c r="Y205" s="37"/>
      <c r="Z205" s="55"/>
      <c r="AA205" s="55"/>
      <c r="AB205" s="55"/>
      <c r="AC205" s="55"/>
      <c r="AD205" s="55"/>
      <c r="AE205" s="55"/>
      <c r="AF205" s="55"/>
      <c r="AG205" s="55"/>
      <c r="AH205" s="56"/>
      <c r="AI205" s="55"/>
      <c r="AJ205" s="55"/>
      <c r="AK205" s="56"/>
      <c r="AL205" s="56"/>
      <c r="AM205" s="55"/>
      <c r="AN205" s="55"/>
      <c r="AO205" s="55"/>
      <c r="AP205" s="56"/>
      <c r="AQ205" s="55"/>
      <c r="AR205" s="55"/>
      <c r="AS205" s="56"/>
    </row>
    <row r="206" spans="1:45" ht="15">
      <c r="A206" s="37" t="s">
        <v>188</v>
      </c>
      <c r="B206" s="103">
        <v>199425000</v>
      </c>
      <c r="C206" s="103">
        <v>0</v>
      </c>
      <c r="D206" s="103">
        <v>0</v>
      </c>
      <c r="E206" s="103">
        <v>199425000</v>
      </c>
      <c r="F206" s="103">
        <v>0</v>
      </c>
      <c r="G206" s="103">
        <v>199425000</v>
      </c>
      <c r="H206" s="103">
        <v>0</v>
      </c>
      <c r="I206" s="103">
        <v>0</v>
      </c>
      <c r="J206" s="103">
        <v>199425000</v>
      </c>
      <c r="K206" s="103">
        <v>0</v>
      </c>
      <c r="L206" s="103">
        <v>0</v>
      </c>
      <c r="M206" s="104">
        <v>0</v>
      </c>
      <c r="N206" s="104">
        <v>0</v>
      </c>
      <c r="O206" s="103">
        <v>0</v>
      </c>
      <c r="P206" s="103">
        <v>0</v>
      </c>
      <c r="Q206" s="104">
        <v>0</v>
      </c>
      <c r="R206" s="104">
        <v>0</v>
      </c>
      <c r="S206" s="103">
        <v>0</v>
      </c>
      <c r="T206" s="103">
        <v>0</v>
      </c>
      <c r="U206" s="104">
        <v>0</v>
      </c>
      <c r="V206" s="64"/>
      <c r="W206" s="64"/>
      <c r="X206" s="43"/>
      <c r="Y206" s="37"/>
      <c r="Z206" s="55"/>
      <c r="AA206" s="55"/>
      <c r="AB206" s="55"/>
      <c r="AC206" s="55"/>
      <c r="AD206" s="55"/>
      <c r="AE206" s="55"/>
      <c r="AF206" s="55"/>
      <c r="AG206" s="55"/>
      <c r="AH206" s="56"/>
      <c r="AI206" s="55"/>
      <c r="AJ206" s="55"/>
      <c r="AK206" s="56"/>
      <c r="AL206" s="56"/>
      <c r="AM206" s="55"/>
      <c r="AN206" s="55"/>
      <c r="AO206" s="55"/>
      <c r="AP206" s="56"/>
      <c r="AQ206" s="55"/>
      <c r="AR206" s="55"/>
      <c r="AS206" s="56"/>
    </row>
    <row r="207" spans="1:45" ht="15">
      <c r="A207" s="136" t="s">
        <v>277</v>
      </c>
      <c r="B207" s="137">
        <v>68373000</v>
      </c>
      <c r="C207" s="103">
        <v>0</v>
      </c>
      <c r="D207" s="103">
        <v>0</v>
      </c>
      <c r="E207" s="103">
        <v>68373000</v>
      </c>
      <c r="F207" s="103">
        <v>0</v>
      </c>
      <c r="G207" s="103">
        <v>68373000</v>
      </c>
      <c r="H207" s="103">
        <v>0</v>
      </c>
      <c r="I207" s="103">
        <v>0</v>
      </c>
      <c r="J207" s="103">
        <v>68373000</v>
      </c>
      <c r="K207" s="103">
        <v>0</v>
      </c>
      <c r="L207" s="103">
        <v>0</v>
      </c>
      <c r="M207" s="104">
        <v>0</v>
      </c>
      <c r="N207" s="104">
        <v>0</v>
      </c>
      <c r="O207" s="103">
        <v>0</v>
      </c>
      <c r="P207" s="103">
        <v>0</v>
      </c>
      <c r="Q207" s="104">
        <v>0</v>
      </c>
      <c r="R207" s="104">
        <v>0</v>
      </c>
      <c r="S207" s="103">
        <v>0</v>
      </c>
      <c r="T207" s="103">
        <v>0</v>
      </c>
      <c r="U207" s="104">
        <v>0</v>
      </c>
      <c r="V207" s="64"/>
      <c r="W207" s="65"/>
      <c r="X207" s="43"/>
      <c r="Y207" s="37"/>
      <c r="Z207" s="55"/>
      <c r="AA207" s="55"/>
      <c r="AB207" s="55"/>
      <c r="AC207" s="55"/>
      <c r="AD207" s="55"/>
      <c r="AE207" s="55"/>
      <c r="AF207" s="55"/>
      <c r="AG207" s="55"/>
      <c r="AH207" s="56"/>
      <c r="AI207" s="55"/>
      <c r="AJ207" s="55"/>
      <c r="AK207" s="55"/>
      <c r="AL207" s="56"/>
      <c r="AM207" s="55"/>
      <c r="AN207" s="55"/>
      <c r="AO207" s="56"/>
      <c r="AP207" s="56"/>
      <c r="AQ207" s="55"/>
      <c r="AR207" s="55"/>
      <c r="AS207" s="56"/>
    </row>
    <row r="208" spans="1:45" ht="15">
      <c r="A208" s="37" t="s">
        <v>188</v>
      </c>
      <c r="B208" s="103">
        <v>68373000</v>
      </c>
      <c r="C208" s="103">
        <v>0</v>
      </c>
      <c r="D208" s="103">
        <v>0</v>
      </c>
      <c r="E208" s="103">
        <v>68373000</v>
      </c>
      <c r="F208" s="103">
        <v>0</v>
      </c>
      <c r="G208" s="103">
        <v>68373000</v>
      </c>
      <c r="H208" s="103">
        <v>0</v>
      </c>
      <c r="I208" s="103">
        <v>0</v>
      </c>
      <c r="J208" s="103">
        <v>68373000</v>
      </c>
      <c r="K208" s="103">
        <v>0</v>
      </c>
      <c r="L208" s="103">
        <v>0</v>
      </c>
      <c r="M208" s="104">
        <v>0</v>
      </c>
      <c r="N208" s="104">
        <v>0</v>
      </c>
      <c r="O208" s="103">
        <v>0</v>
      </c>
      <c r="P208" s="103">
        <v>0</v>
      </c>
      <c r="Q208" s="104">
        <v>0</v>
      </c>
      <c r="R208" s="104">
        <v>0</v>
      </c>
      <c r="S208" s="103">
        <v>0</v>
      </c>
      <c r="T208" s="103">
        <v>0</v>
      </c>
      <c r="U208" s="104">
        <v>0</v>
      </c>
      <c r="V208" s="64"/>
      <c r="W208" s="65"/>
      <c r="X208" s="43"/>
      <c r="Y208" s="37"/>
      <c r="Z208" s="55"/>
      <c r="AA208" s="55"/>
      <c r="AB208" s="55"/>
      <c r="AC208" s="55"/>
      <c r="AD208" s="55"/>
      <c r="AE208" s="55"/>
      <c r="AF208" s="55"/>
      <c r="AG208" s="55"/>
      <c r="AH208" s="56"/>
      <c r="AI208" s="55"/>
      <c r="AJ208" s="55"/>
      <c r="AK208" s="55"/>
      <c r="AL208" s="56"/>
      <c r="AM208" s="55"/>
      <c r="AN208" s="55"/>
      <c r="AO208" s="56"/>
      <c r="AP208" s="56"/>
      <c r="AQ208" s="55"/>
      <c r="AR208" s="55"/>
      <c r="AS208" s="56"/>
    </row>
    <row r="209" spans="1:45" s="18" customFormat="1" ht="15">
      <c r="A209" s="136" t="s">
        <v>278</v>
      </c>
      <c r="B209" s="137">
        <v>43338000</v>
      </c>
      <c r="C209" s="103">
        <v>0</v>
      </c>
      <c r="D209" s="103">
        <v>0</v>
      </c>
      <c r="E209" s="103">
        <v>43338000</v>
      </c>
      <c r="F209" s="103">
        <v>0</v>
      </c>
      <c r="G209" s="103">
        <v>43338000</v>
      </c>
      <c r="H209" s="103">
        <v>27500000</v>
      </c>
      <c r="I209" s="103">
        <v>27500000</v>
      </c>
      <c r="J209" s="103">
        <v>15838000</v>
      </c>
      <c r="K209" s="103">
        <v>0</v>
      </c>
      <c r="L209" s="103">
        <v>0</v>
      </c>
      <c r="M209" s="104">
        <v>27500000</v>
      </c>
      <c r="N209" s="104">
        <v>0</v>
      </c>
      <c r="O209" s="103">
        <v>0</v>
      </c>
      <c r="P209" s="103">
        <v>0</v>
      </c>
      <c r="Q209" s="104">
        <v>0</v>
      </c>
      <c r="R209" s="104">
        <v>0</v>
      </c>
      <c r="S209" s="103">
        <v>0</v>
      </c>
      <c r="T209" s="103">
        <v>0</v>
      </c>
      <c r="U209" s="104">
        <v>0</v>
      </c>
      <c r="V209" s="64"/>
      <c r="W209" s="64"/>
      <c r="X209" s="43"/>
      <c r="Y209" s="37"/>
      <c r="Z209" s="55"/>
      <c r="AA209" s="55"/>
      <c r="AB209" s="55"/>
      <c r="AC209" s="55"/>
      <c r="AD209" s="55"/>
      <c r="AE209" s="55"/>
      <c r="AF209" s="55"/>
      <c r="AG209" s="55"/>
      <c r="AH209" s="56"/>
      <c r="AI209" s="55"/>
      <c r="AJ209" s="55"/>
      <c r="AK209" s="55"/>
      <c r="AL209" s="56"/>
      <c r="AM209" s="55"/>
      <c r="AN209" s="55"/>
      <c r="AO209" s="56"/>
      <c r="AP209" s="56"/>
      <c r="AQ209" s="55"/>
      <c r="AR209" s="55"/>
      <c r="AS209" s="56"/>
    </row>
    <row r="210" spans="1:45" s="18" customFormat="1" ht="15">
      <c r="A210" s="37" t="s">
        <v>188</v>
      </c>
      <c r="B210" s="103">
        <v>43338000</v>
      </c>
      <c r="C210" s="103">
        <v>0</v>
      </c>
      <c r="D210" s="103">
        <v>0</v>
      </c>
      <c r="E210" s="103">
        <v>43338000</v>
      </c>
      <c r="F210" s="103">
        <v>0</v>
      </c>
      <c r="G210" s="103">
        <v>43338000</v>
      </c>
      <c r="H210" s="103">
        <v>27500000</v>
      </c>
      <c r="I210" s="103">
        <v>27500000</v>
      </c>
      <c r="J210" s="103">
        <v>15838000</v>
      </c>
      <c r="K210" s="103">
        <v>0</v>
      </c>
      <c r="L210" s="103">
        <v>0</v>
      </c>
      <c r="M210" s="104">
        <v>27500000</v>
      </c>
      <c r="N210" s="104">
        <v>0</v>
      </c>
      <c r="O210" s="103">
        <v>0</v>
      </c>
      <c r="P210" s="103">
        <v>0</v>
      </c>
      <c r="Q210" s="104">
        <v>0</v>
      </c>
      <c r="R210" s="104">
        <v>0</v>
      </c>
      <c r="S210" s="103">
        <v>0</v>
      </c>
      <c r="T210" s="103">
        <v>0</v>
      </c>
      <c r="U210" s="104">
        <v>0</v>
      </c>
      <c r="V210" s="64"/>
      <c r="W210" s="64"/>
      <c r="X210" s="43"/>
      <c r="Y210" s="37"/>
      <c r="Z210" s="55"/>
      <c r="AA210" s="55"/>
      <c r="AB210" s="55"/>
      <c r="AC210" s="55"/>
      <c r="AD210" s="55"/>
      <c r="AE210" s="55"/>
      <c r="AF210" s="55"/>
      <c r="AG210" s="55"/>
      <c r="AH210" s="56"/>
      <c r="AI210" s="55"/>
      <c r="AJ210" s="55"/>
      <c r="AK210" s="55"/>
      <c r="AL210" s="56"/>
      <c r="AM210" s="55"/>
      <c r="AN210" s="55"/>
      <c r="AO210" s="56"/>
      <c r="AP210" s="56"/>
      <c r="AQ210" s="55"/>
      <c r="AR210" s="55"/>
      <c r="AS210" s="56"/>
    </row>
    <row r="211" spans="1:45" ht="15">
      <c r="A211" s="136" t="s">
        <v>279</v>
      </c>
      <c r="B211" s="137">
        <v>8488000</v>
      </c>
      <c r="C211" s="103">
        <v>0</v>
      </c>
      <c r="D211" s="103">
        <v>0</v>
      </c>
      <c r="E211" s="103">
        <v>8488000</v>
      </c>
      <c r="F211" s="103">
        <v>0</v>
      </c>
      <c r="G211" s="103">
        <v>8488000</v>
      </c>
      <c r="H211" s="103">
        <v>171285</v>
      </c>
      <c r="I211" s="103">
        <v>171285</v>
      </c>
      <c r="J211" s="103">
        <v>8316715</v>
      </c>
      <c r="K211" s="103">
        <v>171285</v>
      </c>
      <c r="L211" s="103">
        <v>171285</v>
      </c>
      <c r="M211" s="104">
        <v>0</v>
      </c>
      <c r="N211" s="104">
        <v>2.018</v>
      </c>
      <c r="O211" s="103">
        <v>171285</v>
      </c>
      <c r="P211" s="103">
        <v>171285</v>
      </c>
      <c r="Q211" s="104">
        <v>0</v>
      </c>
      <c r="R211" s="104">
        <v>2.018</v>
      </c>
      <c r="S211" s="103">
        <v>171285</v>
      </c>
      <c r="T211" s="103">
        <v>171285</v>
      </c>
      <c r="U211" s="104">
        <v>0</v>
      </c>
      <c r="V211" s="64"/>
      <c r="W211" s="65"/>
      <c r="X211" s="43"/>
      <c r="Y211" s="37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6"/>
      <c r="AL211" s="56"/>
      <c r="AM211" s="55"/>
      <c r="AN211" s="55"/>
      <c r="AO211" s="56"/>
      <c r="AP211" s="56"/>
      <c r="AQ211" s="55"/>
      <c r="AR211" s="55"/>
      <c r="AS211" s="56"/>
    </row>
    <row r="212" spans="1:45" ht="15">
      <c r="A212" s="37" t="s">
        <v>188</v>
      </c>
      <c r="B212" s="103">
        <v>8488000</v>
      </c>
      <c r="C212" s="103">
        <v>0</v>
      </c>
      <c r="D212" s="103">
        <v>0</v>
      </c>
      <c r="E212" s="103">
        <v>8488000</v>
      </c>
      <c r="F212" s="103">
        <v>0</v>
      </c>
      <c r="G212" s="103">
        <v>8488000</v>
      </c>
      <c r="H212" s="103">
        <v>171285</v>
      </c>
      <c r="I212" s="103">
        <v>171285</v>
      </c>
      <c r="J212" s="103">
        <v>8316715</v>
      </c>
      <c r="K212" s="103">
        <v>171285</v>
      </c>
      <c r="L212" s="103">
        <v>171285</v>
      </c>
      <c r="M212" s="104">
        <v>0</v>
      </c>
      <c r="N212" s="104">
        <v>2.018</v>
      </c>
      <c r="O212" s="103">
        <v>171285</v>
      </c>
      <c r="P212" s="103">
        <v>171285</v>
      </c>
      <c r="Q212" s="104">
        <v>0</v>
      </c>
      <c r="R212" s="104">
        <v>2.018</v>
      </c>
      <c r="S212" s="103">
        <v>171285</v>
      </c>
      <c r="T212" s="103">
        <v>171285</v>
      </c>
      <c r="U212" s="104">
        <v>0</v>
      </c>
      <c r="V212" s="64"/>
      <c r="W212" s="65"/>
      <c r="X212" s="43"/>
      <c r="Y212" s="37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6"/>
      <c r="AL212" s="56"/>
      <c r="AM212" s="55"/>
      <c r="AN212" s="55"/>
      <c r="AO212" s="56"/>
      <c r="AP212" s="56"/>
      <c r="AQ212" s="55"/>
      <c r="AR212" s="55"/>
      <c r="AS212" s="56"/>
    </row>
    <row r="213" spans="1:45" ht="15">
      <c r="A213" s="136" t="s">
        <v>280</v>
      </c>
      <c r="B213" s="137">
        <v>14280000</v>
      </c>
      <c r="C213" s="103">
        <v>0</v>
      </c>
      <c r="D213" s="103">
        <v>0</v>
      </c>
      <c r="E213" s="103">
        <v>14280000</v>
      </c>
      <c r="F213" s="103">
        <v>0</v>
      </c>
      <c r="G213" s="103">
        <v>14280000</v>
      </c>
      <c r="H213" s="103">
        <v>1168645</v>
      </c>
      <c r="I213" s="103">
        <v>1168645</v>
      </c>
      <c r="J213" s="103">
        <v>13111355</v>
      </c>
      <c r="K213" s="103">
        <v>1168645</v>
      </c>
      <c r="L213" s="103">
        <v>1168645</v>
      </c>
      <c r="M213" s="104">
        <v>0</v>
      </c>
      <c r="N213" s="104">
        <v>8.1838</v>
      </c>
      <c r="O213" s="103">
        <v>1168645</v>
      </c>
      <c r="P213" s="103">
        <v>1168645</v>
      </c>
      <c r="Q213" s="104">
        <v>0</v>
      </c>
      <c r="R213" s="104">
        <v>8.1838</v>
      </c>
      <c r="S213" s="103">
        <v>1168645</v>
      </c>
      <c r="T213" s="103">
        <v>1168645</v>
      </c>
      <c r="U213" s="104">
        <v>0</v>
      </c>
      <c r="V213" s="64"/>
      <c r="W213" s="65"/>
      <c r="X213" s="43"/>
      <c r="Y213" s="37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6"/>
      <c r="AL213" s="56"/>
      <c r="AM213" s="55"/>
      <c r="AN213" s="55"/>
      <c r="AO213" s="56"/>
      <c r="AP213" s="56"/>
      <c r="AQ213" s="55"/>
      <c r="AR213" s="55"/>
      <c r="AS213" s="56"/>
    </row>
    <row r="214" spans="1:45" ht="15">
      <c r="A214" s="37" t="s">
        <v>188</v>
      </c>
      <c r="B214" s="103">
        <v>14280000</v>
      </c>
      <c r="C214" s="103">
        <v>0</v>
      </c>
      <c r="D214" s="103">
        <v>0</v>
      </c>
      <c r="E214" s="103">
        <v>14280000</v>
      </c>
      <c r="F214" s="103">
        <v>0</v>
      </c>
      <c r="G214" s="103">
        <v>14280000</v>
      </c>
      <c r="H214" s="103">
        <v>1168645</v>
      </c>
      <c r="I214" s="103">
        <v>1168645</v>
      </c>
      <c r="J214" s="103">
        <v>13111355</v>
      </c>
      <c r="K214" s="103">
        <v>1168645</v>
      </c>
      <c r="L214" s="103">
        <v>1168645</v>
      </c>
      <c r="M214" s="104">
        <v>0</v>
      </c>
      <c r="N214" s="104">
        <v>8.1838</v>
      </c>
      <c r="O214" s="103">
        <v>1168645</v>
      </c>
      <c r="P214" s="103">
        <v>1168645</v>
      </c>
      <c r="Q214" s="104">
        <v>0</v>
      </c>
      <c r="R214" s="104">
        <v>8.1838</v>
      </c>
      <c r="S214" s="103">
        <v>1168645</v>
      </c>
      <c r="T214" s="103">
        <v>1168645</v>
      </c>
      <c r="U214" s="104">
        <v>0</v>
      </c>
      <c r="V214" s="64"/>
      <c r="W214" s="65"/>
      <c r="X214" s="43"/>
      <c r="Y214" s="37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6"/>
      <c r="AL214" s="56"/>
      <c r="AM214" s="55"/>
      <c r="AN214" s="55"/>
      <c r="AO214" s="56"/>
      <c r="AP214" s="56"/>
      <c r="AQ214" s="55"/>
      <c r="AR214" s="55"/>
      <c r="AS214" s="56"/>
    </row>
    <row r="215" spans="1:45" ht="15">
      <c r="A215" s="136" t="s">
        <v>281</v>
      </c>
      <c r="B215" s="137">
        <v>162516000</v>
      </c>
      <c r="C215" s="103">
        <v>0</v>
      </c>
      <c r="D215" s="103">
        <v>0</v>
      </c>
      <c r="E215" s="103">
        <v>162516000</v>
      </c>
      <c r="F215" s="103">
        <v>0</v>
      </c>
      <c r="G215" s="103">
        <v>162516000</v>
      </c>
      <c r="H215" s="103">
        <v>162516000</v>
      </c>
      <c r="I215" s="103">
        <v>162516000</v>
      </c>
      <c r="J215" s="103">
        <v>0</v>
      </c>
      <c r="K215" s="103">
        <v>0</v>
      </c>
      <c r="L215" s="103">
        <v>0</v>
      </c>
      <c r="M215" s="104">
        <v>162516000</v>
      </c>
      <c r="N215" s="104">
        <v>0</v>
      </c>
      <c r="O215" s="103">
        <v>0</v>
      </c>
      <c r="P215" s="103">
        <v>0</v>
      </c>
      <c r="Q215" s="104">
        <v>0</v>
      </c>
      <c r="R215" s="104">
        <v>0</v>
      </c>
      <c r="S215" s="103">
        <v>0</v>
      </c>
      <c r="T215" s="103">
        <v>0</v>
      </c>
      <c r="U215" s="104">
        <v>0</v>
      </c>
      <c r="V215" s="64"/>
      <c r="W215" s="65"/>
      <c r="X215" s="43"/>
      <c r="Y215" s="37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6"/>
      <c r="AL215" s="56"/>
      <c r="AM215" s="55"/>
      <c r="AN215" s="55"/>
      <c r="AO215" s="56"/>
      <c r="AP215" s="56"/>
      <c r="AQ215" s="55"/>
      <c r="AR215" s="55"/>
      <c r="AS215" s="56"/>
    </row>
    <row r="216" spans="1:45" ht="15">
      <c r="A216" s="37" t="s">
        <v>188</v>
      </c>
      <c r="B216" s="103">
        <v>162516000</v>
      </c>
      <c r="C216" s="103">
        <v>0</v>
      </c>
      <c r="D216" s="103">
        <v>0</v>
      </c>
      <c r="E216" s="103">
        <v>162516000</v>
      </c>
      <c r="F216" s="103">
        <v>0</v>
      </c>
      <c r="G216" s="103">
        <v>162516000</v>
      </c>
      <c r="H216" s="103">
        <v>162516000</v>
      </c>
      <c r="I216" s="103">
        <v>162516000</v>
      </c>
      <c r="J216" s="103">
        <v>0</v>
      </c>
      <c r="K216" s="103">
        <v>0</v>
      </c>
      <c r="L216" s="103">
        <v>0</v>
      </c>
      <c r="M216" s="104">
        <v>162516000</v>
      </c>
      <c r="N216" s="104">
        <v>0</v>
      </c>
      <c r="O216" s="103">
        <v>0</v>
      </c>
      <c r="P216" s="103">
        <v>0</v>
      </c>
      <c r="Q216" s="104">
        <v>0</v>
      </c>
      <c r="R216" s="104">
        <v>0</v>
      </c>
      <c r="S216" s="103">
        <v>0</v>
      </c>
      <c r="T216" s="103">
        <v>0</v>
      </c>
      <c r="U216" s="104">
        <v>0</v>
      </c>
      <c r="V216" s="64"/>
      <c r="W216" s="65"/>
      <c r="X216" s="43"/>
      <c r="Y216" s="37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6"/>
      <c r="AL216" s="56"/>
      <c r="AM216" s="55"/>
      <c r="AN216" s="55"/>
      <c r="AO216" s="56"/>
      <c r="AP216" s="56"/>
      <c r="AQ216" s="55"/>
      <c r="AR216" s="55"/>
      <c r="AS216" s="56"/>
    </row>
    <row r="217" spans="1:45" ht="15">
      <c r="A217" s="138" t="s">
        <v>297</v>
      </c>
      <c r="B217" s="139">
        <v>175000000</v>
      </c>
      <c r="C217" s="103">
        <v>0</v>
      </c>
      <c r="D217" s="103">
        <v>0</v>
      </c>
      <c r="E217" s="103">
        <v>175000000</v>
      </c>
      <c r="F217" s="103">
        <v>0</v>
      </c>
      <c r="G217" s="103">
        <v>175000000</v>
      </c>
      <c r="H217" s="103">
        <v>25250000</v>
      </c>
      <c r="I217" s="103">
        <v>79560000</v>
      </c>
      <c r="J217" s="103">
        <v>95440000</v>
      </c>
      <c r="K217" s="103">
        <v>13690000</v>
      </c>
      <c r="L217" s="103">
        <v>44000000</v>
      </c>
      <c r="M217" s="103">
        <v>35560000</v>
      </c>
      <c r="N217" s="104">
        <v>25.1429</v>
      </c>
      <c r="O217" s="103">
        <v>0</v>
      </c>
      <c r="P217" s="103">
        <v>0</v>
      </c>
      <c r="Q217" s="103">
        <v>44000000</v>
      </c>
      <c r="R217" s="104">
        <v>0</v>
      </c>
      <c r="S217" s="103">
        <v>0</v>
      </c>
      <c r="T217" s="103">
        <v>0</v>
      </c>
      <c r="U217" s="104">
        <v>0</v>
      </c>
      <c r="V217" s="64"/>
      <c r="W217" s="65"/>
      <c r="X217" s="43"/>
      <c r="Y217" s="37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6"/>
      <c r="AL217" s="56"/>
      <c r="AM217" s="55"/>
      <c r="AN217" s="55"/>
      <c r="AO217" s="56"/>
      <c r="AP217" s="56"/>
      <c r="AQ217" s="55"/>
      <c r="AR217" s="55"/>
      <c r="AS217" s="56"/>
    </row>
    <row r="218" spans="1:45" ht="15">
      <c r="A218" s="37" t="s">
        <v>284</v>
      </c>
      <c r="B218" s="103">
        <v>79000000</v>
      </c>
      <c r="C218" s="103">
        <v>0</v>
      </c>
      <c r="D218" s="103">
        <v>0</v>
      </c>
      <c r="E218" s="103">
        <v>79000000</v>
      </c>
      <c r="F218" s="103">
        <v>0</v>
      </c>
      <c r="G218" s="103">
        <v>79000000</v>
      </c>
      <c r="H218" s="103">
        <v>-10310000</v>
      </c>
      <c r="I218" s="103">
        <v>44000000</v>
      </c>
      <c r="J218" s="103">
        <v>35000000</v>
      </c>
      <c r="K218" s="103">
        <v>13690000</v>
      </c>
      <c r="L218" s="103">
        <v>44000000</v>
      </c>
      <c r="M218" s="103">
        <v>0</v>
      </c>
      <c r="N218" s="104">
        <v>55.6962</v>
      </c>
      <c r="O218" s="103">
        <v>0</v>
      </c>
      <c r="P218" s="103">
        <v>0</v>
      </c>
      <c r="Q218" s="103">
        <v>44000000</v>
      </c>
      <c r="R218" s="104">
        <v>0</v>
      </c>
      <c r="S218" s="103">
        <v>0</v>
      </c>
      <c r="T218" s="103">
        <v>0</v>
      </c>
      <c r="U218" s="104">
        <v>0</v>
      </c>
      <c r="V218" s="64"/>
      <c r="W218" s="65"/>
      <c r="X218" s="43"/>
      <c r="Y218" s="37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6"/>
      <c r="AL218" s="56"/>
      <c r="AM218" s="55"/>
      <c r="AN218" s="55"/>
      <c r="AO218" s="56"/>
      <c r="AP218" s="56"/>
      <c r="AQ218" s="55"/>
      <c r="AR218" s="55"/>
      <c r="AS218" s="56"/>
    </row>
    <row r="219" spans="1:45" ht="15">
      <c r="A219" s="37" t="s">
        <v>188</v>
      </c>
      <c r="B219" s="103">
        <v>79000000</v>
      </c>
      <c r="C219" s="103">
        <v>0</v>
      </c>
      <c r="D219" s="103">
        <v>0</v>
      </c>
      <c r="E219" s="103">
        <v>79000000</v>
      </c>
      <c r="F219" s="103">
        <v>0</v>
      </c>
      <c r="G219" s="103">
        <v>79000000</v>
      </c>
      <c r="H219" s="103">
        <v>-10310000</v>
      </c>
      <c r="I219" s="103">
        <v>44000000</v>
      </c>
      <c r="J219" s="103">
        <v>35000000</v>
      </c>
      <c r="K219" s="103">
        <v>13690000</v>
      </c>
      <c r="L219" s="103">
        <v>44000000</v>
      </c>
      <c r="M219" s="103">
        <v>0</v>
      </c>
      <c r="N219" s="104">
        <v>55.6962</v>
      </c>
      <c r="O219" s="103">
        <v>0</v>
      </c>
      <c r="P219" s="103">
        <v>0</v>
      </c>
      <c r="Q219" s="103">
        <v>44000000</v>
      </c>
      <c r="R219" s="104">
        <v>0</v>
      </c>
      <c r="S219" s="103">
        <v>0</v>
      </c>
      <c r="T219" s="103">
        <v>0</v>
      </c>
      <c r="U219" s="104">
        <v>0</v>
      </c>
      <c r="V219" s="64"/>
      <c r="W219" s="65"/>
      <c r="X219" s="43"/>
      <c r="Y219" s="37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6"/>
      <c r="AL219" s="56"/>
      <c r="AM219" s="55"/>
      <c r="AN219" s="55"/>
      <c r="AO219" s="56"/>
      <c r="AP219" s="56"/>
      <c r="AQ219" s="55"/>
      <c r="AR219" s="55"/>
      <c r="AS219" s="56"/>
    </row>
    <row r="220" spans="1:45" ht="15">
      <c r="A220" s="37" t="s">
        <v>282</v>
      </c>
      <c r="B220" s="103">
        <v>96000000</v>
      </c>
      <c r="C220" s="103">
        <v>0</v>
      </c>
      <c r="D220" s="103">
        <v>0</v>
      </c>
      <c r="E220" s="103">
        <v>96000000</v>
      </c>
      <c r="F220" s="103">
        <v>0</v>
      </c>
      <c r="G220" s="103">
        <v>96000000</v>
      </c>
      <c r="H220" s="103">
        <v>35560000</v>
      </c>
      <c r="I220" s="103">
        <v>35560000</v>
      </c>
      <c r="J220" s="103">
        <v>60440000</v>
      </c>
      <c r="K220" s="103">
        <v>0</v>
      </c>
      <c r="L220" s="103">
        <v>0</v>
      </c>
      <c r="M220" s="104">
        <v>35560000</v>
      </c>
      <c r="N220" s="104">
        <v>0</v>
      </c>
      <c r="O220" s="103">
        <v>0</v>
      </c>
      <c r="P220" s="103">
        <v>0</v>
      </c>
      <c r="Q220" s="104">
        <v>0</v>
      </c>
      <c r="R220" s="104">
        <v>0</v>
      </c>
      <c r="S220" s="103">
        <v>0</v>
      </c>
      <c r="T220" s="103">
        <v>0</v>
      </c>
      <c r="U220" s="104">
        <v>0</v>
      </c>
      <c r="V220" s="64"/>
      <c r="W220" s="65"/>
      <c r="X220" s="43"/>
      <c r="Y220" s="37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6"/>
      <c r="AL220" s="56"/>
      <c r="AM220" s="55"/>
      <c r="AN220" s="55"/>
      <c r="AO220" s="56"/>
      <c r="AP220" s="56"/>
      <c r="AQ220" s="55"/>
      <c r="AR220" s="55"/>
      <c r="AS220" s="56"/>
    </row>
    <row r="221" spans="1:45" ht="15">
      <c r="A221" s="37" t="s">
        <v>188</v>
      </c>
      <c r="B221" s="103">
        <v>96000000</v>
      </c>
      <c r="C221" s="103">
        <v>0</v>
      </c>
      <c r="D221" s="103">
        <v>0</v>
      </c>
      <c r="E221" s="103">
        <v>96000000</v>
      </c>
      <c r="F221" s="103">
        <v>0</v>
      </c>
      <c r="G221" s="103">
        <v>96000000</v>
      </c>
      <c r="H221" s="103">
        <v>35560000</v>
      </c>
      <c r="I221" s="103">
        <v>35560000</v>
      </c>
      <c r="J221" s="103">
        <v>60440000</v>
      </c>
      <c r="K221" s="103">
        <v>0</v>
      </c>
      <c r="L221" s="103">
        <v>0</v>
      </c>
      <c r="M221" s="104">
        <v>35560000</v>
      </c>
      <c r="N221" s="104">
        <v>0</v>
      </c>
      <c r="O221" s="103">
        <v>0</v>
      </c>
      <c r="P221" s="103">
        <v>0</v>
      </c>
      <c r="Q221" s="104">
        <v>0</v>
      </c>
      <c r="R221" s="104">
        <v>0</v>
      </c>
      <c r="S221" s="103">
        <v>0</v>
      </c>
      <c r="T221" s="103">
        <v>0</v>
      </c>
      <c r="U221" s="104">
        <v>0</v>
      </c>
      <c r="V221" s="64"/>
      <c r="W221" s="64"/>
      <c r="X221" s="43"/>
      <c r="Y221" s="37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6"/>
      <c r="AL221" s="56"/>
      <c r="AM221" s="55"/>
      <c r="AN221" s="55"/>
      <c r="AO221" s="56"/>
      <c r="AP221" s="56"/>
      <c r="AQ221" s="55"/>
      <c r="AR221" s="55"/>
      <c r="AS221" s="56"/>
    </row>
    <row r="222" spans="1:45" ht="15">
      <c r="A222" s="138" t="s">
        <v>298</v>
      </c>
      <c r="B222" s="139">
        <v>4184942000</v>
      </c>
      <c r="C222" s="103">
        <v>0</v>
      </c>
      <c r="D222" s="103">
        <v>0</v>
      </c>
      <c r="E222" s="103">
        <v>4184942000</v>
      </c>
      <c r="F222" s="103">
        <v>0</v>
      </c>
      <c r="G222" s="103">
        <v>4184942000</v>
      </c>
      <c r="H222" s="103">
        <v>305603840</v>
      </c>
      <c r="I222" s="103">
        <v>2214475003</v>
      </c>
      <c r="J222" s="103">
        <v>1970466997</v>
      </c>
      <c r="K222" s="103">
        <v>1195936091</v>
      </c>
      <c r="L222" s="103">
        <v>1516756591</v>
      </c>
      <c r="M222" s="103">
        <v>697718412</v>
      </c>
      <c r="N222" s="104">
        <v>36.2432</v>
      </c>
      <c r="O222" s="103">
        <v>5817317</v>
      </c>
      <c r="P222" s="103">
        <v>5817317</v>
      </c>
      <c r="Q222" s="103">
        <v>1510939274</v>
      </c>
      <c r="R222" s="104">
        <v>0.139</v>
      </c>
      <c r="S222" s="103">
        <v>5817317</v>
      </c>
      <c r="T222" s="103">
        <v>5817317</v>
      </c>
      <c r="U222" s="104">
        <v>0</v>
      </c>
      <c r="V222" s="64"/>
      <c r="W222" s="64"/>
      <c r="X222" s="43"/>
      <c r="Y222" s="37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6"/>
      <c r="AL222" s="56"/>
      <c r="AM222" s="55"/>
      <c r="AN222" s="55"/>
      <c r="AO222" s="56"/>
      <c r="AP222" s="56"/>
      <c r="AQ222" s="55"/>
      <c r="AR222" s="55"/>
      <c r="AS222" s="56"/>
    </row>
    <row r="223" spans="1:45" ht="15">
      <c r="A223" s="37" t="s">
        <v>283</v>
      </c>
      <c r="B223" s="103">
        <v>48000000</v>
      </c>
      <c r="C223" s="103">
        <v>0</v>
      </c>
      <c r="D223" s="103">
        <v>0</v>
      </c>
      <c r="E223" s="103">
        <v>48000000</v>
      </c>
      <c r="F223" s="103">
        <v>0</v>
      </c>
      <c r="G223" s="103">
        <v>48000000</v>
      </c>
      <c r="H223" s="103">
        <v>0</v>
      </c>
      <c r="I223" s="103">
        <v>0</v>
      </c>
      <c r="J223" s="103">
        <v>48000000</v>
      </c>
      <c r="K223" s="103">
        <v>0</v>
      </c>
      <c r="L223" s="103">
        <v>0</v>
      </c>
      <c r="M223" s="104">
        <v>0</v>
      </c>
      <c r="N223" s="104">
        <v>0</v>
      </c>
      <c r="O223" s="103">
        <v>0</v>
      </c>
      <c r="P223" s="103">
        <v>0</v>
      </c>
      <c r="Q223" s="104">
        <v>0</v>
      </c>
      <c r="R223" s="104">
        <v>0</v>
      </c>
      <c r="S223" s="103">
        <v>0</v>
      </c>
      <c r="T223" s="103">
        <v>0</v>
      </c>
      <c r="U223" s="104">
        <v>0</v>
      </c>
      <c r="V223" s="64"/>
      <c r="W223" s="64"/>
      <c r="X223" s="43"/>
      <c r="Y223" s="37"/>
      <c r="Z223" s="55"/>
      <c r="AA223" s="55"/>
      <c r="AB223" s="55"/>
      <c r="AC223" s="55"/>
      <c r="AD223" s="55"/>
      <c r="AE223" s="55"/>
      <c r="AF223" s="55"/>
      <c r="AG223" s="55"/>
      <c r="AH223" s="56"/>
      <c r="AI223" s="55"/>
      <c r="AJ223" s="55"/>
      <c r="AK223" s="56"/>
      <c r="AL223" s="56"/>
      <c r="AM223" s="55"/>
      <c r="AN223" s="55"/>
      <c r="AO223" s="55"/>
      <c r="AP223" s="56"/>
      <c r="AQ223" s="55"/>
      <c r="AR223" s="55"/>
      <c r="AS223" s="56"/>
    </row>
    <row r="224" spans="1:45" ht="15">
      <c r="A224" s="37" t="s">
        <v>188</v>
      </c>
      <c r="B224" s="103">
        <v>48000000</v>
      </c>
      <c r="C224" s="103">
        <v>0</v>
      </c>
      <c r="D224" s="103">
        <v>0</v>
      </c>
      <c r="E224" s="103">
        <v>48000000</v>
      </c>
      <c r="F224" s="103">
        <v>0</v>
      </c>
      <c r="G224" s="103">
        <v>48000000</v>
      </c>
      <c r="H224" s="103">
        <v>0</v>
      </c>
      <c r="I224" s="103">
        <v>0</v>
      </c>
      <c r="J224" s="103">
        <v>48000000</v>
      </c>
      <c r="K224" s="103">
        <v>0</v>
      </c>
      <c r="L224" s="103">
        <v>0</v>
      </c>
      <c r="M224" s="104">
        <v>0</v>
      </c>
      <c r="N224" s="104">
        <v>0</v>
      </c>
      <c r="O224" s="103">
        <v>0</v>
      </c>
      <c r="P224" s="103">
        <v>0</v>
      </c>
      <c r="Q224" s="104">
        <v>0</v>
      </c>
      <c r="R224" s="104">
        <v>0</v>
      </c>
      <c r="S224" s="103">
        <v>0</v>
      </c>
      <c r="T224" s="103">
        <v>0</v>
      </c>
      <c r="U224" s="104">
        <v>0</v>
      </c>
      <c r="V224" s="64"/>
      <c r="W224" s="64"/>
      <c r="X224" s="43"/>
      <c r="Y224" s="37"/>
      <c r="Z224" s="55"/>
      <c r="AA224" s="55"/>
      <c r="AB224" s="55"/>
      <c r="AC224" s="55"/>
      <c r="AD224" s="55"/>
      <c r="AE224" s="55"/>
      <c r="AF224" s="55"/>
      <c r="AG224" s="55"/>
      <c r="AH224" s="56"/>
      <c r="AI224" s="55"/>
      <c r="AJ224" s="55"/>
      <c r="AK224" s="56"/>
      <c r="AL224" s="56"/>
      <c r="AM224" s="55"/>
      <c r="AN224" s="55"/>
      <c r="AO224" s="55"/>
      <c r="AP224" s="56"/>
      <c r="AQ224" s="55"/>
      <c r="AR224" s="55"/>
      <c r="AS224" s="56"/>
    </row>
    <row r="225" spans="1:45" ht="15">
      <c r="A225" s="37" t="s">
        <v>284</v>
      </c>
      <c r="B225" s="103">
        <v>907154000</v>
      </c>
      <c r="C225" s="103">
        <v>0</v>
      </c>
      <c r="D225" s="103">
        <v>0</v>
      </c>
      <c r="E225" s="103">
        <v>907154000</v>
      </c>
      <c r="F225" s="103">
        <v>0</v>
      </c>
      <c r="G225" s="103">
        <v>907154000</v>
      </c>
      <c r="H225" s="103">
        <v>160092305</v>
      </c>
      <c r="I225" s="103">
        <v>571210496</v>
      </c>
      <c r="J225" s="103">
        <v>335943504</v>
      </c>
      <c r="K225" s="103">
        <v>406643984</v>
      </c>
      <c r="L225" s="103">
        <v>421609984</v>
      </c>
      <c r="M225" s="103">
        <v>149600512</v>
      </c>
      <c r="N225" s="104">
        <v>46.4761</v>
      </c>
      <c r="O225" s="103">
        <v>0</v>
      </c>
      <c r="P225" s="103">
        <v>0</v>
      </c>
      <c r="Q225" s="103">
        <v>421609984</v>
      </c>
      <c r="R225" s="104">
        <v>0</v>
      </c>
      <c r="S225" s="103">
        <v>0</v>
      </c>
      <c r="T225" s="103">
        <v>0</v>
      </c>
      <c r="U225" s="104">
        <v>0</v>
      </c>
      <c r="V225" s="64"/>
      <c r="W225" s="65"/>
      <c r="X225" s="43"/>
      <c r="Y225" s="37"/>
      <c r="Z225" s="55"/>
      <c r="AA225" s="55"/>
      <c r="AB225" s="55"/>
      <c r="AC225" s="55"/>
      <c r="AD225" s="55"/>
      <c r="AE225" s="55"/>
      <c r="AF225" s="55"/>
      <c r="AG225" s="55"/>
      <c r="AH225" s="56"/>
      <c r="AI225" s="55"/>
      <c r="AJ225" s="55"/>
      <c r="AK225" s="55"/>
      <c r="AL225" s="56"/>
      <c r="AM225" s="55"/>
      <c r="AN225" s="55"/>
      <c r="AO225" s="56"/>
      <c r="AP225" s="56"/>
      <c r="AQ225" s="55"/>
      <c r="AR225" s="55"/>
      <c r="AS225" s="56"/>
    </row>
    <row r="226" spans="1:45" ht="15">
      <c r="A226" s="37" t="s">
        <v>188</v>
      </c>
      <c r="B226" s="103">
        <v>907154000</v>
      </c>
      <c r="C226" s="103">
        <v>0</v>
      </c>
      <c r="D226" s="103">
        <v>0</v>
      </c>
      <c r="E226" s="103">
        <v>907154000</v>
      </c>
      <c r="F226" s="103">
        <v>0</v>
      </c>
      <c r="G226" s="103">
        <v>907154000</v>
      </c>
      <c r="H226" s="103">
        <v>160092305</v>
      </c>
      <c r="I226" s="103">
        <v>571210496</v>
      </c>
      <c r="J226" s="103">
        <v>335943504</v>
      </c>
      <c r="K226" s="103">
        <v>406643984</v>
      </c>
      <c r="L226" s="103">
        <v>421609984</v>
      </c>
      <c r="M226" s="103">
        <v>149600512</v>
      </c>
      <c r="N226" s="104">
        <v>46.4761</v>
      </c>
      <c r="O226" s="103">
        <v>0</v>
      </c>
      <c r="P226" s="103">
        <v>0</v>
      </c>
      <c r="Q226" s="103">
        <v>421609984</v>
      </c>
      <c r="R226" s="104">
        <v>0</v>
      </c>
      <c r="S226" s="103">
        <v>0</v>
      </c>
      <c r="T226" s="103">
        <v>0</v>
      </c>
      <c r="U226" s="104">
        <v>0</v>
      </c>
      <c r="V226" s="64"/>
      <c r="W226" s="65"/>
      <c r="X226" s="43"/>
      <c r="Y226" s="37"/>
      <c r="Z226" s="55"/>
      <c r="AA226" s="55"/>
      <c r="AB226" s="55"/>
      <c r="AC226" s="55"/>
      <c r="AD226" s="55"/>
      <c r="AE226" s="55"/>
      <c r="AF226" s="55"/>
      <c r="AG226" s="55"/>
      <c r="AH226" s="56"/>
      <c r="AI226" s="55"/>
      <c r="AJ226" s="55"/>
      <c r="AK226" s="55"/>
      <c r="AL226" s="56"/>
      <c r="AM226" s="55"/>
      <c r="AN226" s="55"/>
      <c r="AO226" s="56"/>
      <c r="AP226" s="56"/>
      <c r="AQ226" s="55"/>
      <c r="AR226" s="55"/>
      <c r="AS226" s="56"/>
    </row>
    <row r="227" spans="1:45" ht="15">
      <c r="A227" s="37" t="s">
        <v>282</v>
      </c>
      <c r="B227" s="103">
        <v>3229788000</v>
      </c>
      <c r="C227" s="103">
        <v>0</v>
      </c>
      <c r="D227" s="103">
        <v>0</v>
      </c>
      <c r="E227" s="103">
        <v>3229788000</v>
      </c>
      <c r="F227" s="103">
        <v>0</v>
      </c>
      <c r="G227" s="103">
        <v>3229788000</v>
      </c>
      <c r="H227" s="103">
        <v>145511535</v>
      </c>
      <c r="I227" s="103">
        <v>1643264507</v>
      </c>
      <c r="J227" s="103">
        <v>1586523493</v>
      </c>
      <c r="K227" s="103">
        <v>789292107</v>
      </c>
      <c r="L227" s="103">
        <v>1095146607</v>
      </c>
      <c r="M227" s="103">
        <v>548117900</v>
      </c>
      <c r="N227" s="104">
        <v>33.9077</v>
      </c>
      <c r="O227" s="103">
        <v>5817317</v>
      </c>
      <c r="P227" s="103">
        <v>5817317</v>
      </c>
      <c r="Q227" s="103">
        <v>1089329290</v>
      </c>
      <c r="R227" s="104">
        <v>0.1801</v>
      </c>
      <c r="S227" s="103">
        <v>5817317</v>
      </c>
      <c r="T227" s="103">
        <v>5817317</v>
      </c>
      <c r="U227" s="104">
        <v>0</v>
      </c>
      <c r="V227" s="64"/>
      <c r="W227" s="65"/>
      <c r="X227" s="43"/>
      <c r="Y227" s="37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6"/>
      <c r="AM227" s="55"/>
      <c r="AN227" s="55"/>
      <c r="AO227" s="56"/>
      <c r="AP227" s="56"/>
      <c r="AQ227" s="55"/>
      <c r="AR227" s="55"/>
      <c r="AS227" s="56"/>
    </row>
    <row r="228" spans="1:45" ht="15">
      <c r="A228" s="37" t="s">
        <v>188</v>
      </c>
      <c r="B228" s="103">
        <v>3229788000</v>
      </c>
      <c r="C228" s="103">
        <v>0</v>
      </c>
      <c r="D228" s="103">
        <v>0</v>
      </c>
      <c r="E228" s="103">
        <v>3229788000</v>
      </c>
      <c r="F228" s="103">
        <v>0</v>
      </c>
      <c r="G228" s="103">
        <v>3229788000</v>
      </c>
      <c r="H228" s="103">
        <v>145511535</v>
      </c>
      <c r="I228" s="103">
        <v>1643264507</v>
      </c>
      <c r="J228" s="103">
        <v>1586523493</v>
      </c>
      <c r="K228" s="103">
        <v>789292107</v>
      </c>
      <c r="L228" s="103">
        <v>1095146607</v>
      </c>
      <c r="M228" s="103">
        <v>548117900</v>
      </c>
      <c r="N228" s="104">
        <v>33.9077</v>
      </c>
      <c r="O228" s="103">
        <v>5817317</v>
      </c>
      <c r="P228" s="103">
        <v>5817317</v>
      </c>
      <c r="Q228" s="103">
        <v>1089329290</v>
      </c>
      <c r="R228" s="104">
        <v>0.1801</v>
      </c>
      <c r="S228" s="103">
        <v>5817317</v>
      </c>
      <c r="T228" s="103">
        <v>5817317</v>
      </c>
      <c r="U228" s="104">
        <v>0</v>
      </c>
      <c r="V228" s="64"/>
      <c r="W228" s="65"/>
      <c r="X228" s="43"/>
      <c r="Y228" s="37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6"/>
      <c r="AM228" s="55"/>
      <c r="AN228" s="55"/>
      <c r="AO228" s="56"/>
      <c r="AP228" s="56"/>
      <c r="AQ228" s="55"/>
      <c r="AR228" s="55"/>
      <c r="AS228" s="56"/>
    </row>
    <row r="229" spans="1:45" ht="15">
      <c r="A229" s="138" t="s">
        <v>299</v>
      </c>
      <c r="B229" s="139">
        <v>2563267000</v>
      </c>
      <c r="C229" s="103">
        <v>0</v>
      </c>
      <c r="D229" s="103">
        <v>0</v>
      </c>
      <c r="E229" s="103">
        <v>2563267000</v>
      </c>
      <c r="F229" s="103">
        <v>0</v>
      </c>
      <c r="G229" s="103">
        <v>2563267000</v>
      </c>
      <c r="H229" s="103">
        <v>113136823</v>
      </c>
      <c r="I229" s="103">
        <v>1111411912</v>
      </c>
      <c r="J229" s="103">
        <v>1451855088</v>
      </c>
      <c r="K229" s="103">
        <v>401282000</v>
      </c>
      <c r="L229" s="103">
        <v>581623000</v>
      </c>
      <c r="M229" s="103">
        <v>529788912</v>
      </c>
      <c r="N229" s="104">
        <v>22.6907</v>
      </c>
      <c r="O229" s="103">
        <v>6624533</v>
      </c>
      <c r="P229" s="103">
        <v>6624533</v>
      </c>
      <c r="Q229" s="103">
        <v>574998467</v>
      </c>
      <c r="R229" s="104">
        <v>0.2584</v>
      </c>
      <c r="S229" s="103">
        <v>6624533</v>
      </c>
      <c r="T229" s="103">
        <v>6624533</v>
      </c>
      <c r="U229" s="104">
        <v>0</v>
      </c>
      <c r="V229" s="64"/>
      <c r="W229" s="65"/>
      <c r="X229" s="43"/>
      <c r="Y229" s="37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6"/>
      <c r="AM229" s="55"/>
      <c r="AN229" s="55"/>
      <c r="AO229" s="56"/>
      <c r="AP229" s="56"/>
      <c r="AQ229" s="55"/>
      <c r="AR229" s="55"/>
      <c r="AS229" s="56"/>
    </row>
    <row r="230" spans="1:45" ht="15">
      <c r="A230" s="37" t="s">
        <v>284</v>
      </c>
      <c r="B230" s="103">
        <v>861491000</v>
      </c>
      <c r="C230" s="103">
        <v>0</v>
      </c>
      <c r="D230" s="103">
        <v>0</v>
      </c>
      <c r="E230" s="103">
        <v>861491000</v>
      </c>
      <c r="F230" s="103">
        <v>0</v>
      </c>
      <c r="G230" s="103">
        <v>861491000</v>
      </c>
      <c r="H230" s="103">
        <v>15600000</v>
      </c>
      <c r="I230" s="103">
        <v>280697000</v>
      </c>
      <c r="J230" s="103">
        <v>580794000</v>
      </c>
      <c r="K230" s="103">
        <v>102900000</v>
      </c>
      <c r="L230" s="103">
        <v>161847000</v>
      </c>
      <c r="M230" s="103">
        <v>118850000</v>
      </c>
      <c r="N230" s="104">
        <v>18.7868</v>
      </c>
      <c r="O230" s="103">
        <v>1535067</v>
      </c>
      <c r="P230" s="103">
        <v>1535067</v>
      </c>
      <c r="Q230" s="103">
        <v>160311933</v>
      </c>
      <c r="R230" s="104">
        <v>0.1782</v>
      </c>
      <c r="S230" s="103">
        <v>1535067</v>
      </c>
      <c r="T230" s="103">
        <v>1535067</v>
      </c>
      <c r="U230" s="104">
        <v>0</v>
      </c>
      <c r="V230" s="64"/>
      <c r="W230" s="65"/>
      <c r="X230" s="43"/>
      <c r="Y230" s="37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6"/>
      <c r="AM230" s="55"/>
      <c r="AN230" s="55"/>
      <c r="AO230" s="56"/>
      <c r="AP230" s="56"/>
      <c r="AQ230" s="55"/>
      <c r="AR230" s="55"/>
      <c r="AS230" s="56"/>
    </row>
    <row r="231" spans="1:45" ht="15">
      <c r="A231" s="37" t="s">
        <v>188</v>
      </c>
      <c r="B231" s="103">
        <v>861491000</v>
      </c>
      <c r="C231" s="103">
        <v>0</v>
      </c>
      <c r="D231" s="103">
        <v>0</v>
      </c>
      <c r="E231" s="103">
        <v>861491000</v>
      </c>
      <c r="F231" s="103">
        <v>0</v>
      </c>
      <c r="G231" s="103">
        <v>861491000</v>
      </c>
      <c r="H231" s="103">
        <v>15600000</v>
      </c>
      <c r="I231" s="103">
        <v>280697000</v>
      </c>
      <c r="J231" s="103">
        <v>580794000</v>
      </c>
      <c r="K231" s="103">
        <v>102900000</v>
      </c>
      <c r="L231" s="103">
        <v>161847000</v>
      </c>
      <c r="M231" s="103">
        <v>118850000</v>
      </c>
      <c r="N231" s="104">
        <v>18.7868</v>
      </c>
      <c r="O231" s="103">
        <v>1535067</v>
      </c>
      <c r="P231" s="103">
        <v>1535067</v>
      </c>
      <c r="Q231" s="103">
        <v>160311933</v>
      </c>
      <c r="R231" s="104">
        <v>0.1782</v>
      </c>
      <c r="S231" s="103">
        <v>1535067</v>
      </c>
      <c r="T231" s="103">
        <v>1535067</v>
      </c>
      <c r="U231" s="104">
        <v>0</v>
      </c>
      <c r="V231" s="64"/>
      <c r="W231" s="65"/>
      <c r="X231" s="43"/>
      <c r="Y231" s="37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6"/>
      <c r="AM231" s="55"/>
      <c r="AN231" s="55"/>
      <c r="AO231" s="55"/>
      <c r="AP231" s="56"/>
      <c r="AQ231" s="55"/>
      <c r="AR231" s="55"/>
      <c r="AS231" s="56"/>
    </row>
    <row r="232" spans="1:45" ht="15">
      <c r="A232" s="37" t="s">
        <v>282</v>
      </c>
      <c r="B232" s="103">
        <v>1701776000</v>
      </c>
      <c r="C232" s="103">
        <v>0</v>
      </c>
      <c r="D232" s="103">
        <v>0</v>
      </c>
      <c r="E232" s="103">
        <v>1701776000</v>
      </c>
      <c r="F232" s="103">
        <v>0</v>
      </c>
      <c r="G232" s="103">
        <v>1701776000</v>
      </c>
      <c r="H232" s="103">
        <v>97536823</v>
      </c>
      <c r="I232" s="103">
        <v>830714912</v>
      </c>
      <c r="J232" s="103">
        <v>871061088</v>
      </c>
      <c r="K232" s="103">
        <v>298382000</v>
      </c>
      <c r="L232" s="103">
        <v>419776000</v>
      </c>
      <c r="M232" s="103">
        <v>410938912</v>
      </c>
      <c r="N232" s="104">
        <v>24.6669</v>
      </c>
      <c r="O232" s="103">
        <v>5089466</v>
      </c>
      <c r="P232" s="103">
        <v>5089466</v>
      </c>
      <c r="Q232" s="103">
        <v>414686534</v>
      </c>
      <c r="R232" s="104">
        <v>0.2991</v>
      </c>
      <c r="S232" s="103">
        <v>5089466</v>
      </c>
      <c r="T232" s="103">
        <v>5089466</v>
      </c>
      <c r="U232" s="104">
        <v>0</v>
      </c>
      <c r="V232" s="64"/>
      <c r="W232" s="65"/>
      <c r="X232" s="43"/>
      <c r="Y232" s="37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6"/>
      <c r="AM232" s="55"/>
      <c r="AN232" s="55"/>
      <c r="AO232" s="55"/>
      <c r="AP232" s="56"/>
      <c r="AQ232" s="55"/>
      <c r="AR232" s="55"/>
      <c r="AS232" s="56"/>
    </row>
    <row r="233" spans="1:45" ht="15">
      <c r="A233" s="37" t="s">
        <v>188</v>
      </c>
      <c r="B233" s="103">
        <v>1701776000</v>
      </c>
      <c r="C233" s="103">
        <v>0</v>
      </c>
      <c r="D233" s="103">
        <v>0</v>
      </c>
      <c r="E233" s="103">
        <v>1701776000</v>
      </c>
      <c r="F233" s="103">
        <v>0</v>
      </c>
      <c r="G233" s="103">
        <v>1701776000</v>
      </c>
      <c r="H233" s="103">
        <v>97536823</v>
      </c>
      <c r="I233" s="103">
        <v>830714912</v>
      </c>
      <c r="J233" s="103">
        <v>871061088</v>
      </c>
      <c r="K233" s="103">
        <v>298382000</v>
      </c>
      <c r="L233" s="103">
        <v>419776000</v>
      </c>
      <c r="M233" s="103">
        <v>410938912</v>
      </c>
      <c r="N233" s="104">
        <v>24.6669</v>
      </c>
      <c r="O233" s="103">
        <v>5089466</v>
      </c>
      <c r="P233" s="103">
        <v>5089466</v>
      </c>
      <c r="Q233" s="103">
        <v>414686534</v>
      </c>
      <c r="R233" s="104">
        <v>0.2991</v>
      </c>
      <c r="S233" s="103">
        <v>5089466</v>
      </c>
      <c r="T233" s="103">
        <v>5089466</v>
      </c>
      <c r="U233" s="104">
        <v>0</v>
      </c>
      <c r="V233" s="64"/>
      <c r="W233" s="64"/>
      <c r="X233" s="43"/>
      <c r="Y233" s="37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6"/>
      <c r="AL233" s="56"/>
      <c r="AM233" s="55"/>
      <c r="AN233" s="55"/>
      <c r="AO233" s="55"/>
      <c r="AP233" s="56"/>
      <c r="AQ233" s="55"/>
      <c r="AR233" s="55"/>
      <c r="AS233" s="56"/>
    </row>
    <row r="234" spans="1:45" ht="15">
      <c r="A234" s="138" t="s">
        <v>300</v>
      </c>
      <c r="B234" s="139">
        <v>3919802000</v>
      </c>
      <c r="C234" s="103">
        <v>0</v>
      </c>
      <c r="D234" s="103">
        <v>0</v>
      </c>
      <c r="E234" s="103">
        <v>3919802000</v>
      </c>
      <c r="F234" s="103">
        <v>0</v>
      </c>
      <c r="G234" s="103">
        <v>3919802000</v>
      </c>
      <c r="H234" s="103">
        <v>370921340</v>
      </c>
      <c r="I234" s="103">
        <v>1472777045</v>
      </c>
      <c r="J234" s="103">
        <v>2447024955</v>
      </c>
      <c r="K234" s="103">
        <v>935973332</v>
      </c>
      <c r="L234" s="103">
        <v>935973332</v>
      </c>
      <c r="M234" s="103">
        <v>536803713</v>
      </c>
      <c r="N234" s="104">
        <v>23.8781</v>
      </c>
      <c r="O234" s="103">
        <v>0</v>
      </c>
      <c r="P234" s="103">
        <v>0</v>
      </c>
      <c r="Q234" s="104">
        <v>935973332</v>
      </c>
      <c r="R234" s="104">
        <v>0</v>
      </c>
      <c r="S234" s="103">
        <v>0</v>
      </c>
      <c r="T234" s="103">
        <v>0</v>
      </c>
      <c r="U234" s="104">
        <v>0</v>
      </c>
      <c r="V234" s="64"/>
      <c r="W234" s="64"/>
      <c r="X234" s="43"/>
      <c r="Y234" s="37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6"/>
      <c r="AL234" s="56"/>
      <c r="AM234" s="55"/>
      <c r="AN234" s="55"/>
      <c r="AO234" s="55"/>
      <c r="AP234" s="56"/>
      <c r="AQ234" s="55"/>
      <c r="AR234" s="55"/>
      <c r="AS234" s="56"/>
    </row>
    <row r="235" spans="1:45" ht="15">
      <c r="A235" s="37" t="s">
        <v>325</v>
      </c>
      <c r="B235" s="103">
        <v>20000000</v>
      </c>
      <c r="C235" s="103">
        <v>0</v>
      </c>
      <c r="D235" s="103">
        <v>0</v>
      </c>
      <c r="E235" s="103">
        <v>20000000</v>
      </c>
      <c r="F235" s="103">
        <v>0</v>
      </c>
      <c r="G235" s="103">
        <v>20000000</v>
      </c>
      <c r="H235" s="103">
        <v>0</v>
      </c>
      <c r="I235" s="103">
        <v>0</v>
      </c>
      <c r="J235" s="103">
        <v>20000000</v>
      </c>
      <c r="K235" s="103">
        <v>0</v>
      </c>
      <c r="L235" s="103">
        <v>0</v>
      </c>
      <c r="M235" s="104">
        <v>0</v>
      </c>
      <c r="N235" s="104">
        <v>0</v>
      </c>
      <c r="O235" s="103">
        <v>0</v>
      </c>
      <c r="P235" s="103">
        <v>0</v>
      </c>
      <c r="Q235" s="104">
        <v>0</v>
      </c>
      <c r="R235" s="104">
        <v>0</v>
      </c>
      <c r="S235" s="103">
        <v>0</v>
      </c>
      <c r="T235" s="103">
        <v>0</v>
      </c>
      <c r="U235" s="104">
        <v>0</v>
      </c>
      <c r="V235" s="64"/>
      <c r="W235" s="64"/>
      <c r="X235" s="43"/>
      <c r="Y235" s="37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6"/>
      <c r="AM235" s="55"/>
      <c r="AN235" s="55"/>
      <c r="AO235" s="55"/>
      <c r="AP235" s="56"/>
      <c r="AQ235" s="55"/>
      <c r="AR235" s="55"/>
      <c r="AS235" s="56"/>
    </row>
    <row r="236" spans="1:45" ht="15">
      <c r="A236" s="37" t="s">
        <v>188</v>
      </c>
      <c r="B236" s="103">
        <v>20000000</v>
      </c>
      <c r="C236" s="103">
        <v>0</v>
      </c>
      <c r="D236" s="103">
        <v>0</v>
      </c>
      <c r="E236" s="103">
        <v>20000000</v>
      </c>
      <c r="F236" s="103">
        <v>0</v>
      </c>
      <c r="G236" s="103">
        <v>20000000</v>
      </c>
      <c r="H236" s="103">
        <v>0</v>
      </c>
      <c r="I236" s="103">
        <v>0</v>
      </c>
      <c r="J236" s="103">
        <v>20000000</v>
      </c>
      <c r="K236" s="103">
        <v>0</v>
      </c>
      <c r="L236" s="103">
        <v>0</v>
      </c>
      <c r="M236" s="104">
        <v>0</v>
      </c>
      <c r="N236" s="104">
        <v>0</v>
      </c>
      <c r="O236" s="103">
        <v>0</v>
      </c>
      <c r="P236" s="103">
        <v>0</v>
      </c>
      <c r="Q236" s="104">
        <v>0</v>
      </c>
      <c r="R236" s="104">
        <v>0</v>
      </c>
      <c r="S236" s="103">
        <v>0</v>
      </c>
      <c r="T236" s="103">
        <v>0</v>
      </c>
      <c r="U236" s="104">
        <v>0</v>
      </c>
      <c r="V236" s="64"/>
      <c r="W236" s="64"/>
      <c r="X236" s="43"/>
      <c r="Y236" s="37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6"/>
      <c r="AM236" s="55"/>
      <c r="AN236" s="55"/>
      <c r="AO236" s="55"/>
      <c r="AP236" s="56"/>
      <c r="AQ236" s="55"/>
      <c r="AR236" s="55"/>
      <c r="AS236" s="56"/>
    </row>
    <row r="237" spans="1:45" ht="15">
      <c r="A237" s="37" t="s">
        <v>284</v>
      </c>
      <c r="B237" s="103">
        <v>943862000</v>
      </c>
      <c r="C237" s="103">
        <v>0</v>
      </c>
      <c r="D237" s="103">
        <v>0</v>
      </c>
      <c r="E237" s="103">
        <v>943862000</v>
      </c>
      <c r="F237" s="103">
        <v>0</v>
      </c>
      <c r="G237" s="103">
        <v>943862000</v>
      </c>
      <c r="H237" s="103">
        <v>214061340</v>
      </c>
      <c r="I237" s="103">
        <v>783125685</v>
      </c>
      <c r="J237" s="103">
        <v>160736315</v>
      </c>
      <c r="K237" s="103">
        <v>608845332</v>
      </c>
      <c r="L237" s="103">
        <v>608845332</v>
      </c>
      <c r="M237" s="103">
        <v>174280353</v>
      </c>
      <c r="N237" s="104">
        <v>64.5058</v>
      </c>
      <c r="O237" s="103">
        <v>0</v>
      </c>
      <c r="P237" s="103">
        <v>0</v>
      </c>
      <c r="Q237" s="104">
        <v>608845332</v>
      </c>
      <c r="R237" s="104">
        <v>0</v>
      </c>
      <c r="S237" s="103">
        <v>0</v>
      </c>
      <c r="T237" s="103">
        <v>0</v>
      </c>
      <c r="U237" s="104">
        <v>0</v>
      </c>
      <c r="V237" s="64"/>
      <c r="W237" s="64"/>
      <c r="X237" s="43"/>
      <c r="Y237" s="37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6"/>
      <c r="AM237" s="55"/>
      <c r="AN237" s="55"/>
      <c r="AO237" s="56"/>
      <c r="AP237" s="56"/>
      <c r="AQ237" s="55"/>
      <c r="AR237" s="55"/>
      <c r="AS237" s="56"/>
    </row>
    <row r="238" spans="1:45" ht="15">
      <c r="A238" s="37" t="s">
        <v>188</v>
      </c>
      <c r="B238" s="103">
        <v>943862000</v>
      </c>
      <c r="C238" s="103">
        <v>0</v>
      </c>
      <c r="D238" s="103">
        <v>0</v>
      </c>
      <c r="E238" s="103">
        <v>943862000</v>
      </c>
      <c r="F238" s="103">
        <v>0</v>
      </c>
      <c r="G238" s="103">
        <v>943862000</v>
      </c>
      <c r="H238" s="103">
        <v>214061340</v>
      </c>
      <c r="I238" s="103">
        <v>783125685</v>
      </c>
      <c r="J238" s="103">
        <v>160736315</v>
      </c>
      <c r="K238" s="103">
        <v>608845332</v>
      </c>
      <c r="L238" s="103">
        <v>608845332</v>
      </c>
      <c r="M238" s="103">
        <v>174280353</v>
      </c>
      <c r="N238" s="104">
        <v>64.5058</v>
      </c>
      <c r="O238" s="103">
        <v>0</v>
      </c>
      <c r="P238" s="103">
        <v>0</v>
      </c>
      <c r="Q238" s="104">
        <v>608845332</v>
      </c>
      <c r="R238" s="104">
        <v>0</v>
      </c>
      <c r="S238" s="103">
        <v>0</v>
      </c>
      <c r="T238" s="103">
        <v>0</v>
      </c>
      <c r="U238" s="104">
        <v>0</v>
      </c>
      <c r="V238" s="64"/>
      <c r="W238" s="64"/>
      <c r="X238" s="43"/>
      <c r="Y238" s="37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6"/>
      <c r="AM238" s="55"/>
      <c r="AN238" s="55"/>
      <c r="AO238" s="56"/>
      <c r="AP238" s="56"/>
      <c r="AQ238" s="55"/>
      <c r="AR238" s="55"/>
      <c r="AS238" s="56"/>
    </row>
    <row r="239" spans="1:45" ht="15">
      <c r="A239" s="37" t="s">
        <v>282</v>
      </c>
      <c r="B239" s="103">
        <v>2955940000</v>
      </c>
      <c r="C239" s="103">
        <v>0</v>
      </c>
      <c r="D239" s="103">
        <v>0</v>
      </c>
      <c r="E239" s="103">
        <v>2955940000</v>
      </c>
      <c r="F239" s="103">
        <v>0</v>
      </c>
      <c r="G239" s="103">
        <v>2955940000</v>
      </c>
      <c r="H239" s="103">
        <v>156860000</v>
      </c>
      <c r="I239" s="103">
        <v>689651360</v>
      </c>
      <c r="J239" s="103">
        <v>2266288640</v>
      </c>
      <c r="K239" s="103">
        <v>327128000</v>
      </c>
      <c r="L239" s="103">
        <v>327128000</v>
      </c>
      <c r="M239" s="103">
        <v>362523360</v>
      </c>
      <c r="N239" s="104">
        <v>11.0668</v>
      </c>
      <c r="O239" s="103">
        <v>0</v>
      </c>
      <c r="P239" s="103">
        <v>0</v>
      </c>
      <c r="Q239" s="104">
        <v>327128000</v>
      </c>
      <c r="R239" s="104">
        <v>0</v>
      </c>
      <c r="S239" s="103">
        <v>0</v>
      </c>
      <c r="T239" s="103">
        <v>0</v>
      </c>
      <c r="U239" s="104">
        <v>0</v>
      </c>
      <c r="V239" s="64"/>
      <c r="W239" s="64"/>
      <c r="X239" s="43"/>
      <c r="Y239" s="37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6"/>
      <c r="AM239" s="55"/>
      <c r="AN239" s="55"/>
      <c r="AO239" s="56"/>
      <c r="AP239" s="56"/>
      <c r="AQ239" s="55"/>
      <c r="AR239" s="55"/>
      <c r="AS239" s="56"/>
    </row>
    <row r="240" spans="1:45" ht="15">
      <c r="A240" s="37" t="s">
        <v>188</v>
      </c>
      <c r="B240" s="103">
        <v>2955940000</v>
      </c>
      <c r="C240" s="103">
        <v>0</v>
      </c>
      <c r="D240" s="103">
        <v>0</v>
      </c>
      <c r="E240" s="103">
        <v>2955940000</v>
      </c>
      <c r="F240" s="103">
        <v>0</v>
      </c>
      <c r="G240" s="103">
        <v>2955940000</v>
      </c>
      <c r="H240" s="103">
        <v>156860000</v>
      </c>
      <c r="I240" s="103">
        <v>689651360</v>
      </c>
      <c r="J240" s="103">
        <v>2266288640</v>
      </c>
      <c r="K240" s="103">
        <v>327128000</v>
      </c>
      <c r="L240" s="103">
        <v>327128000</v>
      </c>
      <c r="M240" s="103">
        <v>362523360</v>
      </c>
      <c r="N240" s="104">
        <v>11.0668</v>
      </c>
      <c r="O240" s="103">
        <v>0</v>
      </c>
      <c r="P240" s="103">
        <v>0</v>
      </c>
      <c r="Q240" s="104">
        <v>327128000</v>
      </c>
      <c r="R240" s="104">
        <v>0</v>
      </c>
      <c r="S240" s="103">
        <v>0</v>
      </c>
      <c r="T240" s="103">
        <v>0</v>
      </c>
      <c r="U240" s="104">
        <v>0</v>
      </c>
      <c r="V240" s="64"/>
      <c r="W240" s="64"/>
      <c r="X240" s="43"/>
      <c r="Y240" s="37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6"/>
      <c r="AM240" s="55"/>
      <c r="AN240" s="55"/>
      <c r="AO240" s="56"/>
      <c r="AP240" s="56"/>
      <c r="AQ240" s="55"/>
      <c r="AR240" s="55"/>
      <c r="AS240" s="56"/>
    </row>
    <row r="241" spans="1:45" ht="15">
      <c r="A241" s="138" t="s">
        <v>301</v>
      </c>
      <c r="B241" s="139">
        <v>1869578000</v>
      </c>
      <c r="C241" s="103">
        <v>0</v>
      </c>
      <c r="D241" s="103">
        <v>0</v>
      </c>
      <c r="E241" s="103">
        <v>1869578000</v>
      </c>
      <c r="F241" s="103">
        <v>0</v>
      </c>
      <c r="G241" s="103">
        <v>1869578000</v>
      </c>
      <c r="H241" s="103">
        <v>36200000</v>
      </c>
      <c r="I241" s="103">
        <v>1261982000</v>
      </c>
      <c r="J241" s="103">
        <v>607596000</v>
      </c>
      <c r="K241" s="103">
        <v>773912333</v>
      </c>
      <c r="L241" s="103">
        <v>948812333</v>
      </c>
      <c r="M241" s="103">
        <v>313169667</v>
      </c>
      <c r="N241" s="104">
        <v>50.7501</v>
      </c>
      <c r="O241" s="103">
        <v>278000</v>
      </c>
      <c r="P241" s="103">
        <v>278000</v>
      </c>
      <c r="Q241" s="103">
        <v>948534333</v>
      </c>
      <c r="R241" s="104">
        <v>0.0149</v>
      </c>
      <c r="S241" s="103">
        <v>278000</v>
      </c>
      <c r="T241" s="103">
        <v>278000</v>
      </c>
      <c r="U241" s="104">
        <v>0</v>
      </c>
      <c r="V241" s="64"/>
      <c r="W241" s="65"/>
      <c r="X241" s="43"/>
      <c r="Y241" s="37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6"/>
      <c r="AL241" s="56"/>
      <c r="AM241" s="55"/>
      <c r="AN241" s="55"/>
      <c r="AO241" s="55"/>
      <c r="AP241" s="56"/>
      <c r="AQ241" s="55"/>
      <c r="AR241" s="55"/>
      <c r="AS241" s="56"/>
    </row>
    <row r="242" spans="1:45" ht="15">
      <c r="A242" s="37" t="s">
        <v>283</v>
      </c>
      <c r="B242" s="103">
        <v>24000000</v>
      </c>
      <c r="C242" s="103">
        <v>0</v>
      </c>
      <c r="D242" s="103">
        <v>0</v>
      </c>
      <c r="E242" s="103">
        <v>24000000</v>
      </c>
      <c r="F242" s="103">
        <v>0</v>
      </c>
      <c r="G242" s="103">
        <v>24000000</v>
      </c>
      <c r="H242" s="103">
        <v>0</v>
      </c>
      <c r="I242" s="103">
        <v>0</v>
      </c>
      <c r="J242" s="103">
        <v>24000000</v>
      </c>
      <c r="K242" s="103">
        <v>0</v>
      </c>
      <c r="L242" s="103">
        <v>0</v>
      </c>
      <c r="M242" s="104">
        <v>0</v>
      </c>
      <c r="N242" s="104">
        <v>0</v>
      </c>
      <c r="O242" s="103">
        <v>0</v>
      </c>
      <c r="P242" s="103">
        <v>0</v>
      </c>
      <c r="Q242" s="104">
        <v>0</v>
      </c>
      <c r="R242" s="104">
        <v>0</v>
      </c>
      <c r="S242" s="103">
        <v>0</v>
      </c>
      <c r="T242" s="103">
        <v>0</v>
      </c>
      <c r="U242" s="104">
        <v>0</v>
      </c>
      <c r="V242" s="64"/>
      <c r="W242" s="65"/>
      <c r="X242" s="43"/>
      <c r="Y242" s="37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6"/>
      <c r="AL242" s="56"/>
      <c r="AM242" s="55"/>
      <c r="AN242" s="55"/>
      <c r="AO242" s="55"/>
      <c r="AP242" s="56"/>
      <c r="AQ242" s="55"/>
      <c r="AR242" s="55"/>
      <c r="AS242" s="56"/>
    </row>
    <row r="243" spans="1:45" ht="15">
      <c r="A243" s="37" t="s">
        <v>188</v>
      </c>
      <c r="B243" s="103">
        <v>24000000</v>
      </c>
      <c r="C243" s="103">
        <v>0</v>
      </c>
      <c r="D243" s="103">
        <v>0</v>
      </c>
      <c r="E243" s="103">
        <v>24000000</v>
      </c>
      <c r="F243" s="103">
        <v>0</v>
      </c>
      <c r="G243" s="103">
        <v>24000000</v>
      </c>
      <c r="H243" s="103">
        <v>0</v>
      </c>
      <c r="I243" s="103">
        <v>0</v>
      </c>
      <c r="J243" s="103">
        <v>24000000</v>
      </c>
      <c r="K243" s="103">
        <v>0</v>
      </c>
      <c r="L243" s="103">
        <v>0</v>
      </c>
      <c r="M243" s="104">
        <v>0</v>
      </c>
      <c r="N243" s="104">
        <v>0</v>
      </c>
      <c r="O243" s="103">
        <v>0</v>
      </c>
      <c r="P243" s="103">
        <v>0</v>
      </c>
      <c r="Q243" s="104">
        <v>0</v>
      </c>
      <c r="R243" s="104">
        <v>0</v>
      </c>
      <c r="S243" s="103">
        <v>0</v>
      </c>
      <c r="T243" s="103">
        <v>0</v>
      </c>
      <c r="U243" s="104">
        <v>0</v>
      </c>
      <c r="V243" s="64"/>
      <c r="W243" s="64"/>
      <c r="X243" s="43"/>
      <c r="Y243" s="37"/>
      <c r="Z243" s="55"/>
      <c r="AA243" s="55"/>
      <c r="AB243" s="55"/>
      <c r="AC243" s="55"/>
      <c r="AD243" s="55"/>
      <c r="AE243" s="55"/>
      <c r="AF243" s="55"/>
      <c r="AG243" s="55"/>
      <c r="AH243" s="56"/>
      <c r="AI243" s="55"/>
      <c r="AJ243" s="55"/>
      <c r="AK243" s="56"/>
      <c r="AL243" s="56"/>
      <c r="AM243" s="55"/>
      <c r="AN243" s="55"/>
      <c r="AO243" s="55"/>
      <c r="AP243" s="56"/>
      <c r="AQ243" s="55"/>
      <c r="AR243" s="55"/>
      <c r="AS243" s="56"/>
    </row>
    <row r="244" spans="1:45" ht="15">
      <c r="A244" s="37" t="s">
        <v>284</v>
      </c>
      <c r="B244" s="103">
        <v>551386000</v>
      </c>
      <c r="C244" s="103">
        <v>61770500</v>
      </c>
      <c r="D244" s="103">
        <v>61770500</v>
      </c>
      <c r="E244" s="103">
        <v>613156500</v>
      </c>
      <c r="F244" s="103">
        <v>0</v>
      </c>
      <c r="G244" s="103">
        <v>613156500</v>
      </c>
      <c r="H244" s="103">
        <v>13560000</v>
      </c>
      <c r="I244" s="103">
        <v>557716500</v>
      </c>
      <c r="J244" s="103">
        <v>55440000</v>
      </c>
      <c r="K244" s="103">
        <v>367943333</v>
      </c>
      <c r="L244" s="103">
        <v>411343333</v>
      </c>
      <c r="M244" s="103">
        <v>146373167</v>
      </c>
      <c r="N244" s="104">
        <v>67.0862</v>
      </c>
      <c r="O244" s="103">
        <v>144667</v>
      </c>
      <c r="P244" s="103">
        <v>144667</v>
      </c>
      <c r="Q244" s="103">
        <v>411198666</v>
      </c>
      <c r="R244" s="104">
        <v>0.0236</v>
      </c>
      <c r="S244" s="103">
        <v>144667</v>
      </c>
      <c r="T244" s="103">
        <v>144667</v>
      </c>
      <c r="U244" s="104">
        <v>0</v>
      </c>
      <c r="V244" s="64"/>
      <c r="W244" s="64"/>
      <c r="X244" s="43"/>
      <c r="Y244" s="37"/>
      <c r="Z244" s="55"/>
      <c r="AA244" s="55"/>
      <c r="AB244" s="55"/>
      <c r="AC244" s="55"/>
      <c r="AD244" s="55"/>
      <c r="AE244" s="55"/>
      <c r="AF244" s="55"/>
      <c r="AG244" s="55"/>
      <c r="AH244" s="56"/>
      <c r="AI244" s="55"/>
      <c r="AJ244" s="55"/>
      <c r="AK244" s="56"/>
      <c r="AL244" s="56"/>
      <c r="AM244" s="55"/>
      <c r="AN244" s="55"/>
      <c r="AO244" s="55"/>
      <c r="AP244" s="56"/>
      <c r="AQ244" s="55"/>
      <c r="AR244" s="55"/>
      <c r="AS244" s="56"/>
    </row>
    <row r="245" spans="1:45" ht="15">
      <c r="A245" s="37" t="s">
        <v>188</v>
      </c>
      <c r="B245" s="103">
        <v>551386000</v>
      </c>
      <c r="C245" s="103">
        <v>61770500</v>
      </c>
      <c r="D245" s="103">
        <v>61770500</v>
      </c>
      <c r="E245" s="103">
        <v>613156500</v>
      </c>
      <c r="F245" s="103">
        <v>0</v>
      </c>
      <c r="G245" s="103">
        <v>613156500</v>
      </c>
      <c r="H245" s="103">
        <v>13560000</v>
      </c>
      <c r="I245" s="103">
        <v>557716500</v>
      </c>
      <c r="J245" s="103">
        <v>55440000</v>
      </c>
      <c r="K245" s="103">
        <v>367943333</v>
      </c>
      <c r="L245" s="103">
        <v>411343333</v>
      </c>
      <c r="M245" s="103">
        <v>146373167</v>
      </c>
      <c r="N245" s="104">
        <v>67.0862</v>
      </c>
      <c r="O245" s="103">
        <v>144667</v>
      </c>
      <c r="P245" s="103">
        <v>144667</v>
      </c>
      <c r="Q245" s="103">
        <v>411198666</v>
      </c>
      <c r="R245" s="104">
        <v>0.0236</v>
      </c>
      <c r="S245" s="103">
        <v>144667</v>
      </c>
      <c r="T245" s="103">
        <v>144667</v>
      </c>
      <c r="U245" s="104">
        <v>0</v>
      </c>
      <c r="V245" s="64"/>
      <c r="W245" s="64"/>
      <c r="X245" s="43"/>
      <c r="Y245" s="37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6"/>
      <c r="AL245" s="56"/>
      <c r="AM245" s="55"/>
      <c r="AN245" s="55"/>
      <c r="AO245" s="55"/>
      <c r="AP245" s="56"/>
      <c r="AQ245" s="55"/>
      <c r="AR245" s="55"/>
      <c r="AS245" s="56"/>
    </row>
    <row r="246" spans="1:45" ht="15">
      <c r="A246" s="37" t="s">
        <v>282</v>
      </c>
      <c r="B246" s="103">
        <v>637692000</v>
      </c>
      <c r="C246" s="103">
        <v>-61770500</v>
      </c>
      <c r="D246" s="103">
        <v>-61770500</v>
      </c>
      <c r="E246" s="103">
        <v>575921500</v>
      </c>
      <c r="F246" s="103">
        <v>0</v>
      </c>
      <c r="G246" s="103">
        <v>575921500</v>
      </c>
      <c r="H246" s="103">
        <v>55440000</v>
      </c>
      <c r="I246" s="103">
        <v>193026500</v>
      </c>
      <c r="J246" s="103">
        <v>382895000</v>
      </c>
      <c r="K246" s="103">
        <v>60390000</v>
      </c>
      <c r="L246" s="103">
        <v>100390000</v>
      </c>
      <c r="M246" s="103">
        <v>92636500</v>
      </c>
      <c r="N246" s="104">
        <v>17.4312</v>
      </c>
      <c r="O246" s="103">
        <v>133333</v>
      </c>
      <c r="P246" s="103">
        <v>133333</v>
      </c>
      <c r="Q246" s="103">
        <v>100256667</v>
      </c>
      <c r="R246" s="104">
        <v>0.0232</v>
      </c>
      <c r="S246" s="103">
        <v>133333</v>
      </c>
      <c r="T246" s="103">
        <v>133333</v>
      </c>
      <c r="U246" s="104">
        <v>0</v>
      </c>
      <c r="V246" s="64"/>
      <c r="W246" s="64"/>
      <c r="X246" s="43"/>
      <c r="Y246" s="37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6"/>
      <c r="AL246" s="56"/>
      <c r="AM246" s="55"/>
      <c r="AN246" s="55"/>
      <c r="AO246" s="55"/>
      <c r="AP246" s="56"/>
      <c r="AQ246" s="55"/>
      <c r="AR246" s="55"/>
      <c r="AS246" s="56"/>
    </row>
    <row r="247" spans="1:45" ht="15">
      <c r="A247" s="37" t="s">
        <v>188</v>
      </c>
      <c r="B247" s="103">
        <v>637692000</v>
      </c>
      <c r="C247" s="103">
        <v>-61770500</v>
      </c>
      <c r="D247" s="103">
        <v>-61770500</v>
      </c>
      <c r="E247" s="103">
        <v>575921500</v>
      </c>
      <c r="F247" s="103">
        <v>0</v>
      </c>
      <c r="G247" s="103">
        <v>575921500</v>
      </c>
      <c r="H247" s="103">
        <v>55440000</v>
      </c>
      <c r="I247" s="103">
        <v>193026500</v>
      </c>
      <c r="J247" s="103">
        <v>382895000</v>
      </c>
      <c r="K247" s="103">
        <v>60390000</v>
      </c>
      <c r="L247" s="103">
        <v>100390000</v>
      </c>
      <c r="M247" s="103">
        <v>92636500</v>
      </c>
      <c r="N247" s="104">
        <v>17.4312</v>
      </c>
      <c r="O247" s="103">
        <v>133333</v>
      </c>
      <c r="P247" s="103">
        <v>133333</v>
      </c>
      <c r="Q247" s="103">
        <v>100256667</v>
      </c>
      <c r="R247" s="104">
        <v>0.0232</v>
      </c>
      <c r="S247" s="103">
        <v>133333</v>
      </c>
      <c r="T247" s="103">
        <v>133333</v>
      </c>
      <c r="U247" s="104">
        <v>0</v>
      </c>
      <c r="V247" s="64"/>
      <c r="W247" s="64"/>
      <c r="X247" s="43"/>
      <c r="Y247" s="37"/>
      <c r="Z247" s="55"/>
      <c r="AA247" s="55"/>
      <c r="AB247" s="55"/>
      <c r="AC247" s="55"/>
      <c r="AD247" s="55"/>
      <c r="AE247" s="55"/>
      <c r="AF247" s="55"/>
      <c r="AG247" s="55"/>
      <c r="AH247" s="56"/>
      <c r="AI247" s="55"/>
      <c r="AJ247" s="55"/>
      <c r="AK247" s="56"/>
      <c r="AL247" s="56"/>
      <c r="AM247" s="55"/>
      <c r="AN247" s="55"/>
      <c r="AO247" s="55"/>
      <c r="AP247" s="56"/>
      <c r="AQ247" s="55"/>
      <c r="AR247" s="55"/>
      <c r="AS247" s="56"/>
    </row>
    <row r="248" spans="1:45" ht="15">
      <c r="A248" s="37" t="s">
        <v>285</v>
      </c>
      <c r="B248" s="103">
        <v>656500000</v>
      </c>
      <c r="C248" s="103">
        <v>0</v>
      </c>
      <c r="D248" s="103">
        <v>0</v>
      </c>
      <c r="E248" s="103">
        <v>656500000</v>
      </c>
      <c r="F248" s="103">
        <v>0</v>
      </c>
      <c r="G248" s="103">
        <v>656500000</v>
      </c>
      <c r="H248" s="103">
        <v>-32800000</v>
      </c>
      <c r="I248" s="103">
        <v>511239000</v>
      </c>
      <c r="J248" s="103">
        <v>145261000</v>
      </c>
      <c r="K248" s="103">
        <v>345579000</v>
      </c>
      <c r="L248" s="103">
        <v>437079000</v>
      </c>
      <c r="M248" s="103">
        <v>74160000</v>
      </c>
      <c r="N248" s="104">
        <v>66.5772</v>
      </c>
      <c r="O248" s="103">
        <v>0</v>
      </c>
      <c r="P248" s="103">
        <v>0</v>
      </c>
      <c r="Q248" s="103">
        <v>437079000</v>
      </c>
      <c r="R248" s="104">
        <v>0</v>
      </c>
      <c r="S248" s="103">
        <v>0</v>
      </c>
      <c r="T248" s="103">
        <v>0</v>
      </c>
      <c r="U248" s="104">
        <v>0</v>
      </c>
      <c r="V248" s="64"/>
      <c r="W248" s="64"/>
      <c r="X248" s="43"/>
      <c r="Y248" s="37"/>
      <c r="Z248" s="55"/>
      <c r="AA248" s="55"/>
      <c r="AB248" s="55"/>
      <c r="AC248" s="55"/>
      <c r="AD248" s="55"/>
      <c r="AE248" s="55"/>
      <c r="AF248" s="55"/>
      <c r="AG248" s="55"/>
      <c r="AH248" s="56"/>
      <c r="AI248" s="55"/>
      <c r="AJ248" s="55"/>
      <c r="AK248" s="56"/>
      <c r="AL248" s="56"/>
      <c r="AM248" s="55"/>
      <c r="AN248" s="55"/>
      <c r="AO248" s="55"/>
      <c r="AP248" s="56"/>
      <c r="AQ248" s="55"/>
      <c r="AR248" s="55"/>
      <c r="AS248" s="56"/>
    </row>
    <row r="249" spans="1:45" ht="15">
      <c r="A249" s="37" t="s">
        <v>188</v>
      </c>
      <c r="B249" s="103">
        <v>656500000</v>
      </c>
      <c r="C249" s="103">
        <v>0</v>
      </c>
      <c r="D249" s="103">
        <v>0</v>
      </c>
      <c r="E249" s="103">
        <v>656500000</v>
      </c>
      <c r="F249" s="103">
        <v>0</v>
      </c>
      <c r="G249" s="103">
        <v>656500000</v>
      </c>
      <c r="H249" s="103">
        <v>-32800000</v>
      </c>
      <c r="I249" s="103">
        <v>511239000</v>
      </c>
      <c r="J249" s="103">
        <v>145261000</v>
      </c>
      <c r="K249" s="103">
        <v>345579000</v>
      </c>
      <c r="L249" s="103">
        <v>437079000</v>
      </c>
      <c r="M249" s="103">
        <v>74160000</v>
      </c>
      <c r="N249" s="104">
        <v>66.5772</v>
      </c>
      <c r="O249" s="103">
        <v>0</v>
      </c>
      <c r="P249" s="103">
        <v>0</v>
      </c>
      <c r="Q249" s="103">
        <v>437079000</v>
      </c>
      <c r="R249" s="104">
        <v>0</v>
      </c>
      <c r="S249" s="103">
        <v>0</v>
      </c>
      <c r="T249" s="103">
        <v>0</v>
      </c>
      <c r="U249" s="104">
        <v>0</v>
      </c>
      <c r="V249" s="64"/>
      <c r="W249" s="64"/>
      <c r="X249" s="43"/>
      <c r="Y249" s="37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6"/>
      <c r="AM249" s="55"/>
      <c r="AN249" s="55"/>
      <c r="AO249" s="55"/>
      <c r="AP249" s="56"/>
      <c r="AQ249" s="55"/>
      <c r="AR249" s="55"/>
      <c r="AS249" s="56"/>
    </row>
    <row r="250" spans="1:45" ht="15">
      <c r="A250" s="138" t="s">
        <v>302</v>
      </c>
      <c r="B250" s="139">
        <v>899791000</v>
      </c>
      <c r="C250" s="103">
        <v>0</v>
      </c>
      <c r="D250" s="103">
        <v>0</v>
      </c>
      <c r="E250" s="103">
        <v>899791000</v>
      </c>
      <c r="F250" s="103">
        <v>0</v>
      </c>
      <c r="G250" s="103">
        <v>899791000</v>
      </c>
      <c r="H250" s="103">
        <v>200510100</v>
      </c>
      <c r="I250" s="103">
        <v>487300247</v>
      </c>
      <c r="J250" s="103">
        <v>412490753</v>
      </c>
      <c r="K250" s="103">
        <v>175029960</v>
      </c>
      <c r="L250" s="103">
        <v>175029960</v>
      </c>
      <c r="M250" s="103">
        <v>312270287</v>
      </c>
      <c r="N250" s="104">
        <v>19.4523</v>
      </c>
      <c r="O250" s="103">
        <v>0</v>
      </c>
      <c r="P250" s="103">
        <v>0</v>
      </c>
      <c r="Q250" s="104">
        <v>175029960</v>
      </c>
      <c r="R250" s="104">
        <v>0</v>
      </c>
      <c r="S250" s="103">
        <v>0</v>
      </c>
      <c r="T250" s="103">
        <v>0</v>
      </c>
      <c r="U250" s="104">
        <v>0</v>
      </c>
      <c r="V250" s="64"/>
      <c r="W250" s="64"/>
      <c r="X250" s="43"/>
      <c r="Y250" s="37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6"/>
      <c r="AM250" s="55"/>
      <c r="AN250" s="55"/>
      <c r="AO250" s="55"/>
      <c r="AP250" s="56"/>
      <c r="AQ250" s="55"/>
      <c r="AR250" s="55"/>
      <c r="AS250" s="56"/>
    </row>
    <row r="251" spans="1:45" ht="15">
      <c r="A251" s="37" t="s">
        <v>283</v>
      </c>
      <c r="B251" s="103">
        <v>44189000</v>
      </c>
      <c r="C251" s="103">
        <v>0</v>
      </c>
      <c r="D251" s="103">
        <v>0</v>
      </c>
      <c r="E251" s="103">
        <v>44189000</v>
      </c>
      <c r="F251" s="103">
        <v>0</v>
      </c>
      <c r="G251" s="103">
        <v>44189000</v>
      </c>
      <c r="H251" s="103">
        <v>0</v>
      </c>
      <c r="I251" s="103">
        <v>0</v>
      </c>
      <c r="J251" s="103">
        <v>44189000</v>
      </c>
      <c r="K251" s="103">
        <v>0</v>
      </c>
      <c r="L251" s="103">
        <v>0</v>
      </c>
      <c r="M251" s="104">
        <v>0</v>
      </c>
      <c r="N251" s="104">
        <v>0</v>
      </c>
      <c r="O251" s="103">
        <v>0</v>
      </c>
      <c r="P251" s="103">
        <v>0</v>
      </c>
      <c r="Q251" s="104">
        <v>0</v>
      </c>
      <c r="R251" s="104">
        <v>0</v>
      </c>
      <c r="S251" s="103">
        <v>0</v>
      </c>
      <c r="T251" s="103">
        <v>0</v>
      </c>
      <c r="U251" s="104">
        <v>0</v>
      </c>
      <c r="V251" s="64"/>
      <c r="W251" s="64"/>
      <c r="X251" s="43"/>
      <c r="Y251" s="37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6"/>
      <c r="AM251" s="55"/>
      <c r="AN251" s="55"/>
      <c r="AO251" s="56"/>
      <c r="AP251" s="56"/>
      <c r="AQ251" s="55"/>
      <c r="AR251" s="55"/>
      <c r="AS251" s="56"/>
    </row>
    <row r="252" spans="1:45" ht="15">
      <c r="A252" s="37" t="s">
        <v>188</v>
      </c>
      <c r="B252" s="103">
        <v>44189000</v>
      </c>
      <c r="C252" s="103">
        <v>0</v>
      </c>
      <c r="D252" s="103">
        <v>0</v>
      </c>
      <c r="E252" s="103">
        <v>44189000</v>
      </c>
      <c r="F252" s="103">
        <v>0</v>
      </c>
      <c r="G252" s="103">
        <v>44189000</v>
      </c>
      <c r="H252" s="103">
        <v>0</v>
      </c>
      <c r="I252" s="103">
        <v>0</v>
      </c>
      <c r="J252" s="103">
        <v>44189000</v>
      </c>
      <c r="K252" s="103">
        <v>0</v>
      </c>
      <c r="L252" s="103">
        <v>0</v>
      </c>
      <c r="M252" s="104">
        <v>0</v>
      </c>
      <c r="N252" s="104">
        <v>0</v>
      </c>
      <c r="O252" s="103">
        <v>0</v>
      </c>
      <c r="P252" s="103">
        <v>0</v>
      </c>
      <c r="Q252" s="104">
        <v>0</v>
      </c>
      <c r="R252" s="104">
        <v>0</v>
      </c>
      <c r="S252" s="103">
        <v>0</v>
      </c>
      <c r="T252" s="103">
        <v>0</v>
      </c>
      <c r="U252" s="104">
        <v>0</v>
      </c>
      <c r="V252" s="64"/>
      <c r="W252" s="64"/>
      <c r="X252" s="43"/>
      <c r="Y252" s="37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6"/>
      <c r="AM252" s="55"/>
      <c r="AN252" s="55"/>
      <c r="AO252" s="56"/>
      <c r="AP252" s="56"/>
      <c r="AQ252" s="55"/>
      <c r="AR252" s="55"/>
      <c r="AS252" s="56"/>
    </row>
    <row r="253" spans="1:45" ht="15">
      <c r="A253" s="37" t="s">
        <v>284</v>
      </c>
      <c r="B253" s="103">
        <v>209801000</v>
      </c>
      <c r="C253" s="103">
        <v>0</v>
      </c>
      <c r="D253" s="103">
        <v>0</v>
      </c>
      <c r="E253" s="103">
        <v>209801000</v>
      </c>
      <c r="F253" s="103">
        <v>0</v>
      </c>
      <c r="G253" s="103">
        <v>209801000</v>
      </c>
      <c r="H253" s="103">
        <v>10396820</v>
      </c>
      <c r="I253" s="103">
        <v>83126687</v>
      </c>
      <c r="J253" s="103">
        <v>126674313</v>
      </c>
      <c r="K253" s="103">
        <v>32445000</v>
      </c>
      <c r="L253" s="103">
        <v>32445000</v>
      </c>
      <c r="M253" s="103">
        <v>50681687</v>
      </c>
      <c r="N253" s="104">
        <v>15.4647</v>
      </c>
      <c r="O253" s="103">
        <v>0</v>
      </c>
      <c r="P253" s="103">
        <v>0</v>
      </c>
      <c r="Q253" s="104">
        <v>32445000</v>
      </c>
      <c r="R253" s="104">
        <v>0</v>
      </c>
      <c r="S253" s="103">
        <v>0</v>
      </c>
      <c r="T253" s="103">
        <v>0</v>
      </c>
      <c r="U253" s="104">
        <v>0</v>
      </c>
      <c r="V253" s="64"/>
      <c r="W253" s="64"/>
      <c r="X253" s="43"/>
      <c r="Y253" s="37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6"/>
      <c r="AL253" s="56"/>
      <c r="AM253" s="55"/>
      <c r="AN253" s="55"/>
      <c r="AO253" s="56"/>
      <c r="AP253" s="56"/>
      <c r="AQ253" s="55"/>
      <c r="AR253" s="55"/>
      <c r="AS253" s="56"/>
    </row>
    <row r="254" spans="1:45" ht="15">
      <c r="A254" s="37" t="s">
        <v>188</v>
      </c>
      <c r="B254" s="103">
        <v>209801000</v>
      </c>
      <c r="C254" s="103">
        <v>0</v>
      </c>
      <c r="D254" s="103">
        <v>0</v>
      </c>
      <c r="E254" s="103">
        <v>209801000</v>
      </c>
      <c r="F254" s="103">
        <v>0</v>
      </c>
      <c r="G254" s="103">
        <v>209801000</v>
      </c>
      <c r="H254" s="103">
        <v>10396820</v>
      </c>
      <c r="I254" s="103">
        <v>83126687</v>
      </c>
      <c r="J254" s="103">
        <v>126674313</v>
      </c>
      <c r="K254" s="103">
        <v>32445000</v>
      </c>
      <c r="L254" s="103">
        <v>32445000</v>
      </c>
      <c r="M254" s="103">
        <v>50681687</v>
      </c>
      <c r="N254" s="104">
        <v>15.4647</v>
      </c>
      <c r="O254" s="103">
        <v>0</v>
      </c>
      <c r="P254" s="103">
        <v>0</v>
      </c>
      <c r="Q254" s="104">
        <v>32445000</v>
      </c>
      <c r="R254" s="104">
        <v>0</v>
      </c>
      <c r="S254" s="103">
        <v>0</v>
      </c>
      <c r="T254" s="103">
        <v>0</v>
      </c>
      <c r="U254" s="104">
        <v>0</v>
      </c>
      <c r="V254" s="64"/>
      <c r="W254" s="64"/>
      <c r="X254" s="43"/>
      <c r="Y254" s="37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6"/>
      <c r="AL254" s="56"/>
      <c r="AM254" s="55"/>
      <c r="AN254" s="55"/>
      <c r="AO254" s="56"/>
      <c r="AP254" s="56"/>
      <c r="AQ254" s="55"/>
      <c r="AR254" s="55"/>
      <c r="AS254" s="56"/>
    </row>
    <row r="255" spans="1:45" ht="15">
      <c r="A255" s="37" t="s">
        <v>282</v>
      </c>
      <c r="B255" s="103">
        <v>645801000</v>
      </c>
      <c r="C255" s="103">
        <v>0</v>
      </c>
      <c r="D255" s="103">
        <v>0</v>
      </c>
      <c r="E255" s="103">
        <v>645801000</v>
      </c>
      <c r="F255" s="103">
        <v>0</v>
      </c>
      <c r="G255" s="103">
        <v>645801000</v>
      </c>
      <c r="H255" s="103">
        <v>190113280</v>
      </c>
      <c r="I255" s="103">
        <v>404173560</v>
      </c>
      <c r="J255" s="103">
        <v>241627440</v>
      </c>
      <c r="K255" s="103">
        <v>142584960</v>
      </c>
      <c r="L255" s="103">
        <v>142584960</v>
      </c>
      <c r="M255" s="103">
        <v>261588600</v>
      </c>
      <c r="N255" s="104">
        <v>22.0788</v>
      </c>
      <c r="O255" s="103">
        <v>0</v>
      </c>
      <c r="P255" s="103">
        <v>0</v>
      </c>
      <c r="Q255" s="104">
        <v>142584960</v>
      </c>
      <c r="R255" s="104">
        <v>0</v>
      </c>
      <c r="S255" s="103">
        <v>0</v>
      </c>
      <c r="T255" s="103">
        <v>0</v>
      </c>
      <c r="U255" s="104">
        <v>0</v>
      </c>
      <c r="V255" s="64"/>
      <c r="W255" s="65"/>
      <c r="X255" s="43"/>
      <c r="Y255" s="37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6"/>
      <c r="AL255" s="56"/>
      <c r="AM255" s="55"/>
      <c r="AN255" s="55"/>
      <c r="AO255" s="55"/>
      <c r="AP255" s="56"/>
      <c r="AQ255" s="55"/>
      <c r="AR255" s="55"/>
      <c r="AS255" s="56"/>
    </row>
    <row r="256" spans="1:45" ht="15">
      <c r="A256" s="37" t="s">
        <v>188</v>
      </c>
      <c r="B256" s="103">
        <v>645801000</v>
      </c>
      <c r="C256" s="103">
        <v>0</v>
      </c>
      <c r="D256" s="103">
        <v>0</v>
      </c>
      <c r="E256" s="103">
        <v>645801000</v>
      </c>
      <c r="F256" s="103">
        <v>0</v>
      </c>
      <c r="G256" s="103">
        <v>645801000</v>
      </c>
      <c r="H256" s="103">
        <v>190113280</v>
      </c>
      <c r="I256" s="103">
        <v>404173560</v>
      </c>
      <c r="J256" s="103">
        <v>241627440</v>
      </c>
      <c r="K256" s="103">
        <v>142584960</v>
      </c>
      <c r="L256" s="103">
        <v>142584960</v>
      </c>
      <c r="M256" s="103">
        <v>261588600</v>
      </c>
      <c r="N256" s="104">
        <v>22.0788</v>
      </c>
      <c r="O256" s="103">
        <v>0</v>
      </c>
      <c r="P256" s="103">
        <v>0</v>
      </c>
      <c r="Q256" s="104">
        <v>142584960</v>
      </c>
      <c r="R256" s="104">
        <v>0</v>
      </c>
      <c r="S256" s="103">
        <v>0</v>
      </c>
      <c r="T256" s="103">
        <v>0</v>
      </c>
      <c r="U256" s="104">
        <v>0</v>
      </c>
      <c r="V256" s="64"/>
      <c r="W256" s="65"/>
      <c r="X256" s="43"/>
      <c r="Y256" s="37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6"/>
      <c r="AL256" s="56"/>
      <c r="AM256" s="55"/>
      <c r="AN256" s="55"/>
      <c r="AO256" s="55"/>
      <c r="AP256" s="56"/>
      <c r="AQ256" s="55"/>
      <c r="AR256" s="55"/>
      <c r="AS256" s="56"/>
    </row>
    <row r="257" spans="1:45" ht="15">
      <c r="A257" s="138" t="s">
        <v>303</v>
      </c>
      <c r="B257" s="139">
        <v>2680661000</v>
      </c>
      <c r="C257" s="103">
        <v>0</v>
      </c>
      <c r="D257" s="103">
        <v>0</v>
      </c>
      <c r="E257" s="103">
        <v>2680661000</v>
      </c>
      <c r="F257" s="103">
        <v>0</v>
      </c>
      <c r="G257" s="103">
        <v>2680661000</v>
      </c>
      <c r="H257" s="103">
        <v>231122000</v>
      </c>
      <c r="I257" s="103">
        <v>1608303000</v>
      </c>
      <c r="J257" s="103">
        <v>1072358000</v>
      </c>
      <c r="K257" s="103">
        <v>640307000</v>
      </c>
      <c r="L257" s="103">
        <v>1382452000</v>
      </c>
      <c r="M257" s="103">
        <v>225851000</v>
      </c>
      <c r="N257" s="104">
        <v>51.5713</v>
      </c>
      <c r="O257" s="103">
        <v>21421100</v>
      </c>
      <c r="P257" s="103">
        <v>21421100</v>
      </c>
      <c r="Q257" s="103">
        <v>1361030900</v>
      </c>
      <c r="R257" s="104">
        <v>0.7991</v>
      </c>
      <c r="S257" s="103">
        <v>21421100</v>
      </c>
      <c r="T257" s="103">
        <v>21421100</v>
      </c>
      <c r="U257" s="104">
        <v>0</v>
      </c>
      <c r="V257" s="64"/>
      <c r="W257" s="64"/>
      <c r="X257" s="43"/>
      <c r="Y257" s="37"/>
      <c r="Z257" s="55"/>
      <c r="AA257" s="55"/>
      <c r="AB257" s="55"/>
      <c r="AC257" s="55"/>
      <c r="AD257" s="55"/>
      <c r="AE257" s="55"/>
      <c r="AF257" s="55"/>
      <c r="AG257" s="55"/>
      <c r="AH257" s="56"/>
      <c r="AI257" s="55"/>
      <c r="AJ257" s="55"/>
      <c r="AK257" s="56"/>
      <c r="AL257" s="56"/>
      <c r="AM257" s="55"/>
      <c r="AN257" s="55"/>
      <c r="AO257" s="55"/>
      <c r="AP257" s="56"/>
      <c r="AQ257" s="55"/>
      <c r="AR257" s="55"/>
      <c r="AS257" s="56"/>
    </row>
    <row r="258" spans="1:45" ht="15">
      <c r="A258" s="37" t="s">
        <v>286</v>
      </c>
      <c r="B258" s="103">
        <v>157415000</v>
      </c>
      <c r="C258" s="103">
        <v>0</v>
      </c>
      <c r="D258" s="103">
        <v>0</v>
      </c>
      <c r="E258" s="103">
        <v>157415000</v>
      </c>
      <c r="F258" s="103">
        <v>0</v>
      </c>
      <c r="G258" s="103">
        <v>157415000</v>
      </c>
      <c r="H258" s="103">
        <v>0</v>
      </c>
      <c r="I258" s="103">
        <v>0</v>
      </c>
      <c r="J258" s="103">
        <v>157415000</v>
      </c>
      <c r="K258" s="103">
        <v>0</v>
      </c>
      <c r="L258" s="103">
        <v>0</v>
      </c>
      <c r="M258" s="104">
        <v>0</v>
      </c>
      <c r="N258" s="104">
        <v>0</v>
      </c>
      <c r="O258" s="103">
        <v>0</v>
      </c>
      <c r="P258" s="103">
        <v>0</v>
      </c>
      <c r="Q258" s="104">
        <v>0</v>
      </c>
      <c r="R258" s="104">
        <v>0</v>
      </c>
      <c r="S258" s="103">
        <v>0</v>
      </c>
      <c r="T258" s="103">
        <v>0</v>
      </c>
      <c r="U258" s="104">
        <v>0</v>
      </c>
      <c r="V258" s="64"/>
      <c r="W258" s="64"/>
      <c r="X258" s="43"/>
      <c r="Y258" s="37"/>
      <c r="Z258" s="55"/>
      <c r="AA258" s="55"/>
      <c r="AB258" s="55"/>
      <c r="AC258" s="55"/>
      <c r="AD258" s="55"/>
      <c r="AE258" s="55"/>
      <c r="AF258" s="55"/>
      <c r="AG258" s="55"/>
      <c r="AH258" s="56"/>
      <c r="AI258" s="55"/>
      <c r="AJ258" s="55"/>
      <c r="AK258" s="56"/>
      <c r="AL258" s="56"/>
      <c r="AM258" s="55"/>
      <c r="AN258" s="55"/>
      <c r="AO258" s="55"/>
      <c r="AP258" s="56"/>
      <c r="AQ258" s="55"/>
      <c r="AR258" s="55"/>
      <c r="AS258" s="56"/>
    </row>
    <row r="259" spans="1:45" ht="15">
      <c r="A259" s="37" t="s">
        <v>188</v>
      </c>
      <c r="B259" s="103">
        <v>157415000</v>
      </c>
      <c r="C259" s="103">
        <v>0</v>
      </c>
      <c r="D259" s="103">
        <v>0</v>
      </c>
      <c r="E259" s="103">
        <v>157415000</v>
      </c>
      <c r="F259" s="103">
        <v>0</v>
      </c>
      <c r="G259" s="103">
        <v>157415000</v>
      </c>
      <c r="H259" s="103">
        <v>0</v>
      </c>
      <c r="I259" s="103">
        <v>0</v>
      </c>
      <c r="J259" s="103">
        <v>157415000</v>
      </c>
      <c r="K259" s="103">
        <v>0</v>
      </c>
      <c r="L259" s="103">
        <v>0</v>
      </c>
      <c r="M259" s="104">
        <v>0</v>
      </c>
      <c r="N259" s="104">
        <v>0</v>
      </c>
      <c r="O259" s="103">
        <v>0</v>
      </c>
      <c r="P259" s="103">
        <v>0</v>
      </c>
      <c r="Q259" s="104">
        <v>0</v>
      </c>
      <c r="R259" s="104">
        <v>0</v>
      </c>
      <c r="S259" s="103">
        <v>0</v>
      </c>
      <c r="T259" s="103">
        <v>0</v>
      </c>
      <c r="U259" s="104">
        <v>0</v>
      </c>
      <c r="V259" s="64"/>
      <c r="W259" s="65"/>
      <c r="X259" s="43"/>
      <c r="Y259" s="37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6"/>
      <c r="AL259" s="56"/>
      <c r="AM259" s="55"/>
      <c r="AN259" s="55"/>
      <c r="AO259" s="56"/>
      <c r="AP259" s="56"/>
      <c r="AQ259" s="55"/>
      <c r="AR259" s="55"/>
      <c r="AS259" s="56"/>
    </row>
    <row r="260" spans="1:45" ht="15">
      <c r="A260" s="37" t="s">
        <v>284</v>
      </c>
      <c r="B260" s="103">
        <v>2523246000</v>
      </c>
      <c r="C260" s="103">
        <v>0</v>
      </c>
      <c r="D260" s="103">
        <v>0</v>
      </c>
      <c r="E260" s="103">
        <v>2523246000</v>
      </c>
      <c r="F260" s="103">
        <v>0</v>
      </c>
      <c r="G260" s="103">
        <v>2523246000</v>
      </c>
      <c r="H260" s="103">
        <v>231122000</v>
      </c>
      <c r="I260" s="103">
        <v>1608303000</v>
      </c>
      <c r="J260" s="103">
        <v>914943000</v>
      </c>
      <c r="K260" s="103">
        <v>640307000</v>
      </c>
      <c r="L260" s="103">
        <v>1382452000</v>
      </c>
      <c r="M260" s="103">
        <v>225851000</v>
      </c>
      <c r="N260" s="104">
        <v>54.7886</v>
      </c>
      <c r="O260" s="103">
        <v>21421100</v>
      </c>
      <c r="P260" s="103">
        <v>21421100</v>
      </c>
      <c r="Q260" s="103">
        <v>1361030900</v>
      </c>
      <c r="R260" s="104">
        <v>0.849</v>
      </c>
      <c r="S260" s="103">
        <v>21421100</v>
      </c>
      <c r="T260" s="103">
        <v>21421100</v>
      </c>
      <c r="U260" s="104">
        <v>0</v>
      </c>
      <c r="V260" s="64"/>
      <c r="W260" s="65"/>
      <c r="X260" s="43"/>
      <c r="Y260" s="37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6"/>
      <c r="AL260" s="56"/>
      <c r="AM260" s="55"/>
      <c r="AN260" s="55"/>
      <c r="AO260" s="56"/>
      <c r="AP260" s="56"/>
      <c r="AQ260" s="55"/>
      <c r="AR260" s="55"/>
      <c r="AS260" s="56"/>
    </row>
    <row r="261" spans="1:45" ht="15">
      <c r="A261" s="37" t="s">
        <v>188</v>
      </c>
      <c r="B261" s="103">
        <v>2523246000</v>
      </c>
      <c r="C261" s="103">
        <v>0</v>
      </c>
      <c r="D261" s="103">
        <v>0</v>
      </c>
      <c r="E261" s="103">
        <v>2523246000</v>
      </c>
      <c r="F261" s="103">
        <v>0</v>
      </c>
      <c r="G261" s="103">
        <v>2523246000</v>
      </c>
      <c r="H261" s="103">
        <v>231122000</v>
      </c>
      <c r="I261" s="103">
        <v>1608303000</v>
      </c>
      <c r="J261" s="103">
        <v>914943000</v>
      </c>
      <c r="K261" s="103">
        <v>640307000</v>
      </c>
      <c r="L261" s="103">
        <v>1382452000</v>
      </c>
      <c r="M261" s="103">
        <v>225851000</v>
      </c>
      <c r="N261" s="104">
        <v>54.7886</v>
      </c>
      <c r="O261" s="103">
        <v>21421100</v>
      </c>
      <c r="P261" s="103">
        <v>21421100</v>
      </c>
      <c r="Q261" s="103">
        <v>1361030900</v>
      </c>
      <c r="R261" s="104">
        <v>0.849</v>
      </c>
      <c r="S261" s="103">
        <v>21421100</v>
      </c>
      <c r="T261" s="103">
        <v>21421100</v>
      </c>
      <c r="U261" s="104">
        <v>0</v>
      </c>
      <c r="V261" s="64"/>
      <c r="W261" s="65"/>
      <c r="X261" s="43"/>
      <c r="Y261" s="37"/>
      <c r="Z261" s="55"/>
      <c r="AA261" s="55"/>
      <c r="AB261" s="55"/>
      <c r="AC261" s="55"/>
      <c r="AD261" s="55"/>
      <c r="AE261" s="55"/>
      <c r="AF261" s="55"/>
      <c r="AG261" s="55"/>
      <c r="AH261" s="56"/>
      <c r="AI261" s="55"/>
      <c r="AJ261" s="55"/>
      <c r="AK261" s="55"/>
      <c r="AL261" s="56"/>
      <c r="AM261" s="55"/>
      <c r="AN261" s="55"/>
      <c r="AO261" s="55"/>
      <c r="AP261" s="56"/>
      <c r="AQ261" s="55"/>
      <c r="AR261" s="55"/>
      <c r="AS261" s="56"/>
    </row>
    <row r="262" spans="1:45" ht="15">
      <c r="A262" s="138" t="s">
        <v>304</v>
      </c>
      <c r="B262" s="139">
        <v>628314000</v>
      </c>
      <c r="C262" s="103">
        <v>0</v>
      </c>
      <c r="D262" s="103">
        <v>0</v>
      </c>
      <c r="E262" s="103">
        <v>628314000</v>
      </c>
      <c r="F262" s="103">
        <v>0</v>
      </c>
      <c r="G262" s="103">
        <v>628314000</v>
      </c>
      <c r="H262" s="103">
        <v>0</v>
      </c>
      <c r="I262" s="103">
        <v>323804208</v>
      </c>
      <c r="J262" s="103">
        <v>304509792</v>
      </c>
      <c r="K262" s="103">
        <v>176751736</v>
      </c>
      <c r="L262" s="103">
        <v>275906736</v>
      </c>
      <c r="M262" s="103">
        <v>47897472</v>
      </c>
      <c r="N262" s="104">
        <v>43.9122</v>
      </c>
      <c r="O262" s="103">
        <v>2077500</v>
      </c>
      <c r="P262" s="103">
        <v>2077500</v>
      </c>
      <c r="Q262" s="103">
        <v>273829236</v>
      </c>
      <c r="R262" s="104">
        <v>0.3306</v>
      </c>
      <c r="S262" s="103">
        <v>2077500</v>
      </c>
      <c r="T262" s="103">
        <v>2077500</v>
      </c>
      <c r="U262" s="104">
        <v>0</v>
      </c>
      <c r="V262" s="64"/>
      <c r="W262" s="65"/>
      <c r="X262" s="43"/>
      <c r="Y262" s="37"/>
      <c r="Z262" s="55"/>
      <c r="AA262" s="55"/>
      <c r="AB262" s="55"/>
      <c r="AC262" s="55"/>
      <c r="AD262" s="55"/>
      <c r="AE262" s="55"/>
      <c r="AF262" s="55"/>
      <c r="AG262" s="55"/>
      <c r="AH262" s="56"/>
      <c r="AI262" s="55"/>
      <c r="AJ262" s="55"/>
      <c r="AK262" s="55"/>
      <c r="AL262" s="56"/>
      <c r="AM262" s="55"/>
      <c r="AN262" s="55"/>
      <c r="AO262" s="55"/>
      <c r="AP262" s="56"/>
      <c r="AQ262" s="55"/>
      <c r="AR262" s="55"/>
      <c r="AS262" s="56"/>
    </row>
    <row r="263" spans="1:45" ht="15">
      <c r="A263" s="37" t="s">
        <v>287</v>
      </c>
      <c r="B263" s="103">
        <v>50000000</v>
      </c>
      <c r="C263" s="103">
        <v>0</v>
      </c>
      <c r="D263" s="103">
        <v>0</v>
      </c>
      <c r="E263" s="103">
        <v>50000000</v>
      </c>
      <c r="F263" s="103">
        <v>0</v>
      </c>
      <c r="G263" s="103">
        <v>50000000</v>
      </c>
      <c r="H263" s="103">
        <v>0</v>
      </c>
      <c r="I263" s="103">
        <v>0</v>
      </c>
      <c r="J263" s="103">
        <v>50000000</v>
      </c>
      <c r="K263" s="103">
        <v>0</v>
      </c>
      <c r="L263" s="103">
        <v>0</v>
      </c>
      <c r="M263" s="104">
        <v>0</v>
      </c>
      <c r="N263" s="104">
        <v>0</v>
      </c>
      <c r="O263" s="103">
        <v>0</v>
      </c>
      <c r="P263" s="103">
        <v>0</v>
      </c>
      <c r="Q263" s="104">
        <v>0</v>
      </c>
      <c r="R263" s="104">
        <v>0</v>
      </c>
      <c r="S263" s="103">
        <v>0</v>
      </c>
      <c r="T263" s="103">
        <v>0</v>
      </c>
      <c r="U263" s="104">
        <v>0</v>
      </c>
      <c r="V263" s="64"/>
      <c r="W263" s="65"/>
      <c r="X263" s="43"/>
      <c r="Y263" s="37"/>
      <c r="Z263" s="55"/>
      <c r="AA263" s="55"/>
      <c r="AB263" s="55"/>
      <c r="AC263" s="55"/>
      <c r="AD263" s="55"/>
      <c r="AE263" s="55"/>
      <c r="AF263" s="55"/>
      <c r="AG263" s="55"/>
      <c r="AH263" s="56"/>
      <c r="AI263" s="55"/>
      <c r="AJ263" s="55"/>
      <c r="AK263" s="55"/>
      <c r="AL263" s="56"/>
      <c r="AM263" s="55"/>
      <c r="AN263" s="55"/>
      <c r="AO263" s="55"/>
      <c r="AP263" s="56"/>
      <c r="AQ263" s="55"/>
      <c r="AR263" s="55"/>
      <c r="AS263" s="56"/>
    </row>
    <row r="264" spans="1:45" ht="15">
      <c r="A264" s="37" t="s">
        <v>188</v>
      </c>
      <c r="B264" s="103">
        <v>50000000</v>
      </c>
      <c r="C264" s="103">
        <v>0</v>
      </c>
      <c r="D264" s="103">
        <v>0</v>
      </c>
      <c r="E264" s="103">
        <v>50000000</v>
      </c>
      <c r="F264" s="103">
        <v>0</v>
      </c>
      <c r="G264" s="103">
        <v>50000000</v>
      </c>
      <c r="H264" s="103">
        <v>0</v>
      </c>
      <c r="I264" s="103">
        <v>0</v>
      </c>
      <c r="J264" s="103">
        <v>50000000</v>
      </c>
      <c r="K264" s="103">
        <v>0</v>
      </c>
      <c r="L264" s="103">
        <v>0</v>
      </c>
      <c r="M264" s="104">
        <v>0</v>
      </c>
      <c r="N264" s="104">
        <v>0</v>
      </c>
      <c r="O264" s="103">
        <v>0</v>
      </c>
      <c r="P264" s="103">
        <v>0</v>
      </c>
      <c r="Q264" s="104">
        <v>0</v>
      </c>
      <c r="R264" s="104">
        <v>0</v>
      </c>
      <c r="S264" s="103">
        <v>0</v>
      </c>
      <c r="T264" s="103">
        <v>0</v>
      </c>
      <c r="U264" s="104">
        <v>0</v>
      </c>
      <c r="V264" s="64"/>
      <c r="W264" s="65"/>
      <c r="X264" s="43"/>
      <c r="Y264" s="37"/>
      <c r="Z264" s="55"/>
      <c r="AA264" s="55"/>
      <c r="AB264" s="55"/>
      <c r="AC264" s="55"/>
      <c r="AD264" s="55"/>
      <c r="AE264" s="55"/>
      <c r="AF264" s="55"/>
      <c r="AG264" s="55"/>
      <c r="AH264" s="56"/>
      <c r="AI264" s="55"/>
      <c r="AJ264" s="55"/>
      <c r="AK264" s="55"/>
      <c r="AL264" s="56"/>
      <c r="AM264" s="55"/>
      <c r="AN264" s="55"/>
      <c r="AO264" s="55"/>
      <c r="AP264" s="56"/>
      <c r="AQ264" s="55"/>
      <c r="AR264" s="55"/>
      <c r="AS264" s="56"/>
    </row>
    <row r="265" spans="1:45" ht="15">
      <c r="A265" s="37" t="s">
        <v>284</v>
      </c>
      <c r="B265" s="103">
        <v>578314000</v>
      </c>
      <c r="C265" s="103">
        <v>0</v>
      </c>
      <c r="D265" s="103">
        <v>0</v>
      </c>
      <c r="E265" s="103">
        <v>578314000</v>
      </c>
      <c r="F265" s="103">
        <v>0</v>
      </c>
      <c r="G265" s="103">
        <v>578314000</v>
      </c>
      <c r="H265" s="103">
        <v>0</v>
      </c>
      <c r="I265" s="103">
        <v>323804208</v>
      </c>
      <c r="J265" s="103">
        <v>254509792</v>
      </c>
      <c r="K265" s="103">
        <v>176751736</v>
      </c>
      <c r="L265" s="103">
        <v>275906736</v>
      </c>
      <c r="M265" s="103">
        <v>47897472</v>
      </c>
      <c r="N265" s="104">
        <v>47.7088</v>
      </c>
      <c r="O265" s="103">
        <v>2077500</v>
      </c>
      <c r="P265" s="103">
        <v>2077500</v>
      </c>
      <c r="Q265" s="103">
        <v>273829236</v>
      </c>
      <c r="R265" s="104">
        <v>0.3592</v>
      </c>
      <c r="S265" s="103">
        <v>2077500</v>
      </c>
      <c r="T265" s="103">
        <v>2077500</v>
      </c>
      <c r="U265" s="104">
        <v>0</v>
      </c>
      <c r="V265" s="64"/>
      <c r="W265" s="65"/>
      <c r="X265" s="43"/>
      <c r="Y265" s="37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6"/>
      <c r="AM265" s="55"/>
      <c r="AN265" s="55"/>
      <c r="AO265" s="55"/>
      <c r="AP265" s="56"/>
      <c r="AQ265" s="55"/>
      <c r="AR265" s="55"/>
      <c r="AS265" s="56"/>
    </row>
    <row r="266" spans="1:45" ht="15">
      <c r="A266" s="37" t="s">
        <v>188</v>
      </c>
      <c r="B266" s="103">
        <v>578314000</v>
      </c>
      <c r="C266" s="103">
        <v>0</v>
      </c>
      <c r="D266" s="103">
        <v>0</v>
      </c>
      <c r="E266" s="103">
        <v>578314000</v>
      </c>
      <c r="F266" s="103">
        <v>0</v>
      </c>
      <c r="G266" s="103">
        <v>578314000</v>
      </c>
      <c r="H266" s="103">
        <v>0</v>
      </c>
      <c r="I266" s="103">
        <v>323804208</v>
      </c>
      <c r="J266" s="103">
        <v>254509792</v>
      </c>
      <c r="K266" s="103">
        <v>176751736</v>
      </c>
      <c r="L266" s="103">
        <v>275906736</v>
      </c>
      <c r="M266" s="103">
        <v>47897472</v>
      </c>
      <c r="N266" s="104">
        <v>47.7088</v>
      </c>
      <c r="O266" s="103">
        <v>2077500</v>
      </c>
      <c r="P266" s="103">
        <v>2077500</v>
      </c>
      <c r="Q266" s="103">
        <v>273829236</v>
      </c>
      <c r="R266" s="104">
        <v>0.3592</v>
      </c>
      <c r="S266" s="103">
        <v>2077500</v>
      </c>
      <c r="T266" s="103">
        <v>2077500</v>
      </c>
      <c r="U266" s="104">
        <v>0</v>
      </c>
      <c r="V266" s="64"/>
      <c r="W266" s="65"/>
      <c r="X266" s="43"/>
      <c r="Y266" s="37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6"/>
      <c r="AM266" s="55"/>
      <c r="AN266" s="55"/>
      <c r="AO266" s="55"/>
      <c r="AP266" s="56"/>
      <c r="AQ266" s="55"/>
      <c r="AR266" s="55"/>
      <c r="AS266" s="56"/>
    </row>
    <row r="267" spans="1:45" ht="15">
      <c r="A267" s="138" t="s">
        <v>305</v>
      </c>
      <c r="B267" s="139">
        <v>241217000</v>
      </c>
      <c r="C267" s="103">
        <v>0</v>
      </c>
      <c r="D267" s="103">
        <v>0</v>
      </c>
      <c r="E267" s="103">
        <v>241217000</v>
      </c>
      <c r="F267" s="103">
        <v>0</v>
      </c>
      <c r="G267" s="103">
        <v>241217000</v>
      </c>
      <c r="H267" s="103">
        <v>0</v>
      </c>
      <c r="I267" s="103">
        <v>43084000</v>
      </c>
      <c r="J267" s="103">
        <v>198133000</v>
      </c>
      <c r="K267" s="103">
        <v>0</v>
      </c>
      <c r="L267" s="103">
        <v>43084000</v>
      </c>
      <c r="M267" s="104">
        <v>0</v>
      </c>
      <c r="N267" s="104">
        <v>17.8611</v>
      </c>
      <c r="O267" s="103">
        <v>1120000</v>
      </c>
      <c r="P267" s="103">
        <v>1120000</v>
      </c>
      <c r="Q267" s="103">
        <v>41964000</v>
      </c>
      <c r="R267" s="104">
        <v>0.4643</v>
      </c>
      <c r="S267" s="103">
        <v>1120000</v>
      </c>
      <c r="T267" s="103">
        <v>1120000</v>
      </c>
      <c r="U267" s="104">
        <v>0</v>
      </c>
      <c r="V267" s="64"/>
      <c r="W267" s="64"/>
      <c r="X267" s="43"/>
      <c r="Y267" s="37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6"/>
      <c r="AL267" s="56"/>
      <c r="AM267" s="55"/>
      <c r="AN267" s="55"/>
      <c r="AO267" s="56"/>
      <c r="AP267" s="56"/>
      <c r="AQ267" s="55"/>
      <c r="AR267" s="55"/>
      <c r="AS267" s="56"/>
    </row>
    <row r="268" spans="1:45" ht="15">
      <c r="A268" s="37" t="s">
        <v>282</v>
      </c>
      <c r="B268" s="103">
        <v>241217000</v>
      </c>
      <c r="C268" s="103">
        <v>0</v>
      </c>
      <c r="D268" s="103">
        <v>0</v>
      </c>
      <c r="E268" s="103">
        <v>241217000</v>
      </c>
      <c r="F268" s="103">
        <v>0</v>
      </c>
      <c r="G268" s="103">
        <v>241217000</v>
      </c>
      <c r="H268" s="103">
        <v>0</v>
      </c>
      <c r="I268" s="103">
        <v>43084000</v>
      </c>
      <c r="J268" s="103">
        <v>198133000</v>
      </c>
      <c r="K268" s="103">
        <v>0</v>
      </c>
      <c r="L268" s="103">
        <v>43084000</v>
      </c>
      <c r="M268" s="104">
        <v>0</v>
      </c>
      <c r="N268" s="104">
        <v>17.8611</v>
      </c>
      <c r="O268" s="103">
        <v>1120000</v>
      </c>
      <c r="P268" s="103">
        <v>1120000</v>
      </c>
      <c r="Q268" s="103">
        <v>41964000</v>
      </c>
      <c r="R268" s="104">
        <v>0.4643</v>
      </c>
      <c r="S268" s="103">
        <v>1120000</v>
      </c>
      <c r="T268" s="103">
        <v>1120000</v>
      </c>
      <c r="U268" s="104">
        <v>0</v>
      </c>
      <c r="V268" s="64"/>
      <c r="W268" s="64"/>
      <c r="X268" s="43"/>
      <c r="Y268" s="37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6"/>
      <c r="AL268" s="56"/>
      <c r="AM268" s="55"/>
      <c r="AN268" s="55"/>
      <c r="AO268" s="56"/>
      <c r="AP268" s="56"/>
      <c r="AQ268" s="55"/>
      <c r="AR268" s="55"/>
      <c r="AS268" s="56"/>
    </row>
    <row r="269" spans="1:45" ht="15">
      <c r="A269" s="38" t="s">
        <v>188</v>
      </c>
      <c r="B269" s="105">
        <v>241217000</v>
      </c>
      <c r="C269" s="105">
        <v>0</v>
      </c>
      <c r="D269" s="105">
        <v>0</v>
      </c>
      <c r="E269" s="105">
        <v>241217000</v>
      </c>
      <c r="F269" s="105">
        <v>0</v>
      </c>
      <c r="G269" s="105">
        <v>241217000</v>
      </c>
      <c r="H269" s="105">
        <v>0</v>
      </c>
      <c r="I269" s="105">
        <v>43084000</v>
      </c>
      <c r="J269" s="105">
        <v>198133000</v>
      </c>
      <c r="K269" s="105">
        <v>0</v>
      </c>
      <c r="L269" s="105">
        <v>43084000</v>
      </c>
      <c r="M269" s="106">
        <v>0</v>
      </c>
      <c r="N269" s="106">
        <v>17.8611</v>
      </c>
      <c r="O269" s="105">
        <v>1120000</v>
      </c>
      <c r="P269" s="105">
        <v>1120000</v>
      </c>
      <c r="Q269" s="105">
        <v>41964000</v>
      </c>
      <c r="R269" s="106">
        <v>0.4643</v>
      </c>
      <c r="S269" s="105">
        <v>1120000</v>
      </c>
      <c r="T269" s="105">
        <v>1120000</v>
      </c>
      <c r="U269" s="106">
        <v>0</v>
      </c>
      <c r="V269" s="64"/>
      <c r="W269" s="64"/>
      <c r="X269" s="43"/>
      <c r="Y269" s="37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6"/>
      <c r="AL269" s="56"/>
      <c r="AM269" s="55"/>
      <c r="AN269" s="55"/>
      <c r="AO269" s="55"/>
      <c r="AP269" s="56"/>
      <c r="AQ269" s="55"/>
      <c r="AR269" s="55"/>
      <c r="AS269" s="56"/>
    </row>
    <row r="270" spans="1:45" ht="15">
      <c r="A270" s="37"/>
      <c r="B270" s="64"/>
      <c r="C270" s="64"/>
      <c r="D270" s="64"/>
      <c r="E270" s="64"/>
      <c r="F270" s="64"/>
      <c r="G270" s="64"/>
      <c r="H270" s="64"/>
      <c r="I270" s="64"/>
      <c r="J270" s="65"/>
      <c r="K270" s="64"/>
      <c r="L270" s="64"/>
      <c r="M270" s="64"/>
      <c r="N270" s="65"/>
      <c r="O270" s="64"/>
      <c r="P270" s="64"/>
      <c r="Q270" s="65"/>
      <c r="R270" s="65"/>
      <c r="S270" s="64"/>
      <c r="T270" s="64"/>
      <c r="U270" s="64"/>
      <c r="V270" s="64"/>
      <c r="W270" s="64"/>
      <c r="X270" s="43"/>
      <c r="Y270" s="37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6"/>
      <c r="AL270" s="56"/>
      <c r="AM270" s="55"/>
      <c r="AN270" s="55"/>
      <c r="AO270" s="55"/>
      <c r="AP270" s="56"/>
      <c r="AQ270" s="55"/>
      <c r="AR270" s="55"/>
      <c r="AS270" s="56"/>
    </row>
    <row r="271" spans="1:45" ht="15">
      <c r="A271" s="37"/>
      <c r="B271" s="64"/>
      <c r="C271" s="64"/>
      <c r="D271" s="64"/>
      <c r="E271" s="64"/>
      <c r="F271" s="64"/>
      <c r="G271" s="64"/>
      <c r="H271" s="64"/>
      <c r="I271" s="64"/>
      <c r="J271" s="65"/>
      <c r="K271" s="64"/>
      <c r="L271" s="64"/>
      <c r="M271" s="64"/>
      <c r="N271" s="65"/>
      <c r="O271" s="64"/>
      <c r="P271" s="64"/>
      <c r="Q271" s="64"/>
      <c r="R271" s="65"/>
      <c r="S271" s="64"/>
      <c r="T271" s="64"/>
      <c r="U271" s="64"/>
      <c r="V271" s="64"/>
      <c r="W271" s="64"/>
      <c r="X271" s="43"/>
      <c r="Y271" s="37"/>
      <c r="Z271" s="55"/>
      <c r="AA271" s="55"/>
      <c r="AB271" s="55"/>
      <c r="AC271" s="55"/>
      <c r="AD271" s="55"/>
      <c r="AE271" s="55"/>
      <c r="AF271" s="55"/>
      <c r="AG271" s="55"/>
      <c r="AH271" s="56"/>
      <c r="AI271" s="55"/>
      <c r="AJ271" s="55"/>
      <c r="AK271" s="56"/>
      <c r="AL271" s="56"/>
      <c r="AM271" s="55"/>
      <c r="AN271" s="55"/>
      <c r="AO271" s="55"/>
      <c r="AP271" s="56"/>
      <c r="AQ271" s="55"/>
      <c r="AR271" s="55"/>
      <c r="AS271" s="56"/>
    </row>
    <row r="272" spans="1:45" s="20" customFormat="1" ht="15">
      <c r="A272" s="37"/>
      <c r="B272" s="64"/>
      <c r="C272" s="64"/>
      <c r="D272" s="64"/>
      <c r="E272" s="64"/>
      <c r="F272" s="64"/>
      <c r="G272" s="64"/>
      <c r="H272" s="64"/>
      <c r="I272" s="64"/>
      <c r="J272" s="65"/>
      <c r="K272" s="64"/>
      <c r="L272" s="64"/>
      <c r="M272" s="64"/>
      <c r="N272" s="65"/>
      <c r="O272" s="64"/>
      <c r="P272" s="64"/>
      <c r="Q272" s="64"/>
      <c r="R272" s="65"/>
      <c r="S272" s="64"/>
      <c r="T272" s="64"/>
      <c r="U272" s="64"/>
      <c r="V272" s="64"/>
      <c r="W272" s="64"/>
      <c r="X272" s="43"/>
      <c r="Y272" s="37"/>
      <c r="Z272" s="55"/>
      <c r="AA272" s="55"/>
      <c r="AB272" s="55"/>
      <c r="AC272" s="55"/>
      <c r="AD272" s="55"/>
      <c r="AE272" s="55"/>
      <c r="AF272" s="55"/>
      <c r="AG272" s="55"/>
      <c r="AH272" s="56"/>
      <c r="AI272" s="55"/>
      <c r="AJ272" s="55"/>
      <c r="AK272" s="56"/>
      <c r="AL272" s="56"/>
      <c r="AM272" s="55"/>
      <c r="AN272" s="55"/>
      <c r="AO272" s="55"/>
      <c r="AP272" s="56"/>
      <c r="AQ272" s="55"/>
      <c r="AR272" s="55"/>
      <c r="AS272" s="56"/>
    </row>
    <row r="273" spans="1:45" s="20" customFormat="1" ht="15">
      <c r="A273" s="60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5"/>
      <c r="O273" s="64"/>
      <c r="P273" s="64"/>
      <c r="Q273" s="65"/>
      <c r="R273" s="65"/>
      <c r="S273" s="64"/>
      <c r="T273" s="64"/>
      <c r="U273" s="65"/>
      <c r="V273" s="64"/>
      <c r="W273" s="65"/>
      <c r="X273" s="43"/>
      <c r="Y273" s="37"/>
      <c r="Z273" s="55"/>
      <c r="AA273" s="55"/>
      <c r="AB273" s="55"/>
      <c r="AC273" s="55"/>
      <c r="AD273" s="55"/>
      <c r="AE273" s="55"/>
      <c r="AF273" s="55"/>
      <c r="AG273" s="55"/>
      <c r="AH273" s="56"/>
      <c r="AI273" s="55"/>
      <c r="AJ273" s="55"/>
      <c r="AK273" s="56"/>
      <c r="AL273" s="56"/>
      <c r="AM273" s="55"/>
      <c r="AN273" s="55"/>
      <c r="AO273" s="55"/>
      <c r="AP273" s="56"/>
      <c r="AQ273" s="55"/>
      <c r="AR273" s="55"/>
      <c r="AS273" s="56"/>
    </row>
    <row r="274" spans="1:45" s="20" customFormat="1" ht="15">
      <c r="A274" s="60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5"/>
      <c r="O274" s="64"/>
      <c r="P274" s="64"/>
      <c r="Q274" s="65"/>
      <c r="R274" s="65"/>
      <c r="S274" s="64"/>
      <c r="T274" s="64"/>
      <c r="U274" s="65"/>
      <c r="V274" s="64"/>
      <c r="W274" s="65"/>
      <c r="X274" s="43"/>
      <c r="Y274" s="37"/>
      <c r="Z274" s="55"/>
      <c r="AA274" s="55"/>
      <c r="AB274" s="55"/>
      <c r="AC274" s="55"/>
      <c r="AD274" s="55"/>
      <c r="AE274" s="55"/>
      <c r="AF274" s="55"/>
      <c r="AG274" s="55"/>
      <c r="AH274" s="56"/>
      <c r="AI274" s="55"/>
      <c r="AJ274" s="55"/>
      <c r="AK274" s="56"/>
      <c r="AL274" s="56"/>
      <c r="AM274" s="55"/>
      <c r="AN274" s="55"/>
      <c r="AO274" s="55"/>
      <c r="AP274" s="56"/>
      <c r="AQ274" s="55"/>
      <c r="AR274" s="55"/>
      <c r="AS274" s="56"/>
    </row>
    <row r="275" spans="1:45" ht="15">
      <c r="A275" s="52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5"/>
      <c r="O275" s="64"/>
      <c r="P275" s="64"/>
      <c r="Q275" s="64"/>
      <c r="R275" s="65"/>
      <c r="S275" s="64"/>
      <c r="T275" s="64"/>
      <c r="U275" s="64"/>
      <c r="V275" s="64"/>
      <c r="W275" s="64"/>
      <c r="X275" s="43"/>
      <c r="Y275" s="52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6"/>
      <c r="AM275" s="55"/>
      <c r="AN275" s="55"/>
      <c r="AO275" s="55"/>
      <c r="AP275" s="56"/>
      <c r="AQ275" s="55"/>
      <c r="AR275" s="55"/>
      <c r="AS275" s="56"/>
    </row>
    <row r="276" spans="1:45" ht="15">
      <c r="A276" s="37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5"/>
      <c r="O276" s="64"/>
      <c r="P276" s="64"/>
      <c r="Q276" s="64"/>
      <c r="R276" s="65"/>
      <c r="S276" s="64"/>
      <c r="T276" s="64"/>
      <c r="U276" s="64"/>
      <c r="V276" s="64"/>
      <c r="W276" s="64"/>
      <c r="X276" s="43"/>
      <c r="Y276" s="37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6"/>
      <c r="AM276" s="55"/>
      <c r="AN276" s="55"/>
      <c r="AO276" s="55"/>
      <c r="AP276" s="56"/>
      <c r="AQ276" s="55"/>
      <c r="AR276" s="55"/>
      <c r="AS276" s="56"/>
    </row>
    <row r="277" spans="1:45" ht="15">
      <c r="A277" s="37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5"/>
      <c r="O277" s="64"/>
      <c r="P277" s="64"/>
      <c r="Q277" s="64"/>
      <c r="R277" s="65"/>
      <c r="S277" s="64"/>
      <c r="T277" s="64"/>
      <c r="U277" s="64"/>
      <c r="V277" s="64"/>
      <c r="W277" s="64"/>
      <c r="X277" s="43"/>
      <c r="Y277" s="37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6"/>
      <c r="AM277" s="55"/>
      <c r="AN277" s="55"/>
      <c r="AO277" s="55"/>
      <c r="AP277" s="56"/>
      <c r="AQ277" s="55"/>
      <c r="AR277" s="55"/>
      <c r="AS277" s="56"/>
    </row>
    <row r="278" spans="1:45" ht="15">
      <c r="A278" s="52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5"/>
      <c r="O278" s="64"/>
      <c r="P278" s="64"/>
      <c r="Q278" s="64"/>
      <c r="R278" s="65"/>
      <c r="S278" s="64"/>
      <c r="T278" s="64"/>
      <c r="U278" s="64"/>
      <c r="V278" s="64"/>
      <c r="W278" s="64"/>
      <c r="X278" s="43"/>
      <c r="Y278" s="52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6"/>
      <c r="AM278" s="55"/>
      <c r="AN278" s="55"/>
      <c r="AO278" s="55"/>
      <c r="AP278" s="56"/>
      <c r="AQ278" s="55"/>
      <c r="AR278" s="55"/>
      <c r="AS278" s="56"/>
    </row>
    <row r="279" spans="1:45" ht="15">
      <c r="A279" s="37"/>
      <c r="B279" s="64"/>
      <c r="C279" s="64"/>
      <c r="D279" s="64"/>
      <c r="E279" s="64"/>
      <c r="F279" s="64"/>
      <c r="G279" s="64"/>
      <c r="H279" s="64"/>
      <c r="I279" s="64"/>
      <c r="J279" s="65"/>
      <c r="K279" s="64"/>
      <c r="L279" s="64"/>
      <c r="M279" s="64"/>
      <c r="N279" s="65"/>
      <c r="O279" s="64"/>
      <c r="P279" s="64"/>
      <c r="Q279" s="64"/>
      <c r="R279" s="65"/>
      <c r="S279" s="64"/>
      <c r="T279" s="64"/>
      <c r="U279" s="64"/>
      <c r="V279" s="64"/>
      <c r="W279" s="64"/>
      <c r="X279" s="43"/>
      <c r="Y279" s="37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6"/>
      <c r="AM279" s="55"/>
      <c r="AN279" s="55"/>
      <c r="AO279" s="55"/>
      <c r="AP279" s="56"/>
      <c r="AQ279" s="55"/>
      <c r="AR279" s="55"/>
      <c r="AS279" s="56"/>
    </row>
    <row r="280" spans="1:45" ht="15">
      <c r="A280" s="37"/>
      <c r="B280" s="64"/>
      <c r="C280" s="64"/>
      <c r="D280" s="64"/>
      <c r="E280" s="64"/>
      <c r="F280" s="64"/>
      <c r="G280" s="64"/>
      <c r="H280" s="64"/>
      <c r="I280" s="64"/>
      <c r="J280" s="65"/>
      <c r="K280" s="64"/>
      <c r="L280" s="64"/>
      <c r="M280" s="64"/>
      <c r="N280" s="65"/>
      <c r="O280" s="64"/>
      <c r="P280" s="64"/>
      <c r="Q280" s="64"/>
      <c r="R280" s="65"/>
      <c r="S280" s="64"/>
      <c r="T280" s="64"/>
      <c r="U280" s="64"/>
      <c r="V280" s="64"/>
      <c r="W280" s="64"/>
      <c r="X280" s="43"/>
      <c r="Y280" s="37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6"/>
      <c r="AM280" s="55"/>
      <c r="AN280" s="55"/>
      <c r="AO280" s="55"/>
      <c r="AP280" s="56"/>
      <c r="AQ280" s="55"/>
      <c r="AR280" s="55"/>
      <c r="AS280" s="56"/>
    </row>
    <row r="281" spans="1:45" ht="15">
      <c r="A281" s="37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5"/>
      <c r="O281" s="64"/>
      <c r="P281" s="64"/>
      <c r="Q281" s="64"/>
      <c r="R281" s="65"/>
      <c r="S281" s="64"/>
      <c r="T281" s="64"/>
      <c r="U281" s="28"/>
      <c r="V281" s="64"/>
      <c r="W281" s="64"/>
      <c r="X281" s="43"/>
      <c r="Y281" s="37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6"/>
      <c r="AM281" s="55"/>
      <c r="AN281" s="55"/>
      <c r="AO281" s="55"/>
      <c r="AP281" s="56"/>
      <c r="AQ281" s="55"/>
      <c r="AR281" s="55"/>
      <c r="AS281" s="56"/>
    </row>
    <row r="282" spans="1:45" ht="15">
      <c r="A282" s="37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  <c r="O282" s="64"/>
      <c r="P282" s="64"/>
      <c r="Q282" s="64"/>
      <c r="R282" s="65"/>
      <c r="S282" s="64"/>
      <c r="T282" s="64"/>
      <c r="U282" s="64"/>
      <c r="V282" s="64"/>
      <c r="W282" s="64"/>
      <c r="X282" s="43"/>
      <c r="Y282" s="37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6"/>
      <c r="AM282" s="55"/>
      <c r="AN282" s="55"/>
      <c r="AO282" s="55"/>
      <c r="AP282" s="56"/>
      <c r="AQ282" s="55"/>
      <c r="AR282" s="55"/>
      <c r="AS282" s="56"/>
    </row>
    <row r="283" spans="1:45" ht="15">
      <c r="A283" s="37"/>
      <c r="B283" s="64"/>
      <c r="C283" s="64"/>
      <c r="D283" s="64"/>
      <c r="E283" s="64"/>
      <c r="F283" s="64"/>
      <c r="G283" s="64"/>
      <c r="H283" s="64"/>
      <c r="I283" s="64"/>
      <c r="J283" s="65"/>
      <c r="K283" s="64"/>
      <c r="L283" s="64"/>
      <c r="M283" s="64"/>
      <c r="N283" s="65"/>
      <c r="O283" s="64"/>
      <c r="P283" s="64"/>
      <c r="Q283" s="64"/>
      <c r="R283" s="65"/>
      <c r="S283" s="64"/>
      <c r="T283" s="64"/>
      <c r="U283" s="64"/>
      <c r="V283" s="64"/>
      <c r="W283" s="64"/>
      <c r="X283" s="43"/>
      <c r="Y283" s="37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6"/>
      <c r="AM283" s="55"/>
      <c r="AN283" s="55"/>
      <c r="AO283" s="55"/>
      <c r="AP283" s="56"/>
      <c r="AQ283" s="55"/>
      <c r="AR283" s="55"/>
      <c r="AS283" s="56"/>
    </row>
    <row r="284" spans="1:45" ht="15">
      <c r="A284" s="37"/>
      <c r="B284" s="64"/>
      <c r="C284" s="64"/>
      <c r="D284" s="64"/>
      <c r="E284" s="64"/>
      <c r="F284" s="64"/>
      <c r="G284" s="64"/>
      <c r="H284" s="64"/>
      <c r="I284" s="64"/>
      <c r="J284" s="65"/>
      <c r="K284" s="64"/>
      <c r="L284" s="64"/>
      <c r="M284" s="64"/>
      <c r="N284" s="65"/>
      <c r="O284" s="64"/>
      <c r="P284" s="64"/>
      <c r="Q284" s="64"/>
      <c r="R284" s="65"/>
      <c r="S284" s="64"/>
      <c r="T284" s="64"/>
      <c r="U284" s="64"/>
      <c r="V284" s="64"/>
      <c r="W284" s="64"/>
      <c r="X284" s="43"/>
      <c r="Y284" s="37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6"/>
      <c r="AM284" s="55"/>
      <c r="AN284" s="55"/>
      <c r="AO284" s="55"/>
      <c r="AP284" s="56"/>
      <c r="AQ284" s="55"/>
      <c r="AR284" s="55"/>
      <c r="AS284" s="56"/>
    </row>
    <row r="285" spans="1:45" s="21" customFormat="1" ht="15">
      <c r="A285" s="37"/>
      <c r="B285" s="64"/>
      <c r="C285" s="64"/>
      <c r="D285" s="64"/>
      <c r="E285" s="65"/>
      <c r="F285" s="64"/>
      <c r="G285" s="65"/>
      <c r="H285" s="64"/>
      <c r="I285" s="64"/>
      <c r="J285" s="65"/>
      <c r="K285" s="64"/>
      <c r="L285" s="64"/>
      <c r="M285" s="64"/>
      <c r="N285" s="65"/>
      <c r="O285" s="64"/>
      <c r="P285" s="64"/>
      <c r="Q285" s="65"/>
      <c r="R285" s="65"/>
      <c r="S285" s="64"/>
      <c r="T285" s="64"/>
      <c r="U285" s="64"/>
      <c r="V285" s="64"/>
      <c r="W285" s="65"/>
      <c r="X285" s="43"/>
      <c r="Y285" s="37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6"/>
      <c r="AL285" s="56"/>
      <c r="AM285" s="55"/>
      <c r="AN285" s="55"/>
      <c r="AO285" s="56"/>
      <c r="AP285" s="56"/>
      <c r="AQ285" s="55"/>
      <c r="AR285" s="55"/>
      <c r="AS285" s="56"/>
    </row>
    <row r="286" spans="1:45" ht="15">
      <c r="A286" s="37"/>
      <c r="B286" s="64"/>
      <c r="C286" s="64"/>
      <c r="D286" s="64"/>
      <c r="E286" s="65"/>
      <c r="F286" s="64"/>
      <c r="G286" s="65"/>
      <c r="H286" s="64"/>
      <c r="I286" s="64"/>
      <c r="J286" s="65"/>
      <c r="K286" s="64"/>
      <c r="L286" s="64"/>
      <c r="M286" s="64"/>
      <c r="N286" s="65"/>
      <c r="O286" s="64"/>
      <c r="P286" s="64"/>
      <c r="Q286" s="65"/>
      <c r="R286" s="65"/>
      <c r="S286" s="64"/>
      <c r="T286" s="64"/>
      <c r="U286" s="65"/>
      <c r="V286" s="64"/>
      <c r="W286" s="65"/>
      <c r="X286" s="43"/>
      <c r="Y286" s="37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6"/>
      <c r="AL286" s="56"/>
      <c r="AM286" s="55"/>
      <c r="AN286" s="55"/>
      <c r="AO286" s="56"/>
      <c r="AP286" s="56"/>
      <c r="AQ286" s="55"/>
      <c r="AR286" s="55"/>
      <c r="AS286" s="56"/>
    </row>
    <row r="287" spans="1:45" ht="15">
      <c r="A287" s="37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5"/>
      <c r="O287" s="64"/>
      <c r="P287" s="64"/>
      <c r="Q287" s="64"/>
      <c r="R287" s="65"/>
      <c r="S287" s="64"/>
      <c r="T287" s="64"/>
      <c r="U287" s="65"/>
      <c r="V287" s="64"/>
      <c r="W287" s="64"/>
      <c r="X287" s="43"/>
      <c r="Y287" s="37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6"/>
      <c r="AM287" s="55"/>
      <c r="AN287" s="55"/>
      <c r="AO287" s="55"/>
      <c r="AP287" s="56"/>
      <c r="AQ287" s="55"/>
      <c r="AR287" s="55"/>
      <c r="AS287" s="56"/>
    </row>
    <row r="288" spans="1:45" ht="15">
      <c r="A288" s="37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  <c r="O288" s="64"/>
      <c r="P288" s="64"/>
      <c r="Q288" s="64"/>
      <c r="R288" s="65"/>
      <c r="S288" s="64"/>
      <c r="T288" s="64"/>
      <c r="U288" s="64"/>
      <c r="V288" s="64"/>
      <c r="W288" s="64"/>
      <c r="X288" s="43"/>
      <c r="Y288" s="37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6"/>
      <c r="AM288" s="55"/>
      <c r="AN288" s="55"/>
      <c r="AO288" s="55"/>
      <c r="AP288" s="56"/>
      <c r="AQ288" s="55"/>
      <c r="AR288" s="55"/>
      <c r="AS288" s="56"/>
    </row>
    <row r="289" spans="1:45" s="18" customFormat="1" ht="15">
      <c r="A289" s="108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5"/>
      <c r="O289" s="64"/>
      <c r="P289" s="64"/>
      <c r="Q289" s="64"/>
      <c r="R289" s="65"/>
      <c r="S289" s="64"/>
      <c r="T289" s="64"/>
      <c r="U289" s="64"/>
      <c r="V289" s="64"/>
      <c r="W289" s="65"/>
      <c r="X289" s="43"/>
      <c r="Y289" s="53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6"/>
      <c r="AM289" s="55"/>
      <c r="AN289" s="55"/>
      <c r="AO289" s="55"/>
      <c r="AP289" s="56"/>
      <c r="AQ289" s="55"/>
      <c r="AR289" s="55"/>
      <c r="AS289" s="56"/>
    </row>
    <row r="290" spans="1:45" ht="15">
      <c r="A290" s="53"/>
      <c r="B290" s="64"/>
      <c r="C290" s="64"/>
      <c r="D290" s="64"/>
      <c r="E290" s="64"/>
      <c r="F290" s="64"/>
      <c r="G290" s="64"/>
      <c r="H290" s="64"/>
      <c r="I290" s="64"/>
      <c r="J290" s="65"/>
      <c r="K290" s="64"/>
      <c r="L290" s="64"/>
      <c r="M290" s="64"/>
      <c r="N290" s="65"/>
      <c r="O290" s="64"/>
      <c r="P290" s="64"/>
      <c r="Q290" s="64"/>
      <c r="R290" s="65"/>
      <c r="S290" s="64"/>
      <c r="T290" s="64"/>
      <c r="U290" s="65"/>
      <c r="V290" s="64"/>
      <c r="W290" s="65"/>
      <c r="X290" s="43"/>
      <c r="Y290" s="53"/>
      <c r="Z290" s="55"/>
      <c r="AA290" s="55"/>
      <c r="AB290" s="55"/>
      <c r="AC290" s="55"/>
      <c r="AD290" s="55"/>
      <c r="AE290" s="55"/>
      <c r="AF290" s="55"/>
      <c r="AG290" s="55"/>
      <c r="AH290" s="56"/>
      <c r="AI290" s="55"/>
      <c r="AJ290" s="55"/>
      <c r="AK290" s="56"/>
      <c r="AL290" s="56"/>
      <c r="AM290" s="55"/>
      <c r="AN290" s="55"/>
      <c r="AO290" s="55"/>
      <c r="AP290" s="56"/>
      <c r="AQ290" s="55"/>
      <c r="AR290" s="55"/>
      <c r="AS290" s="56"/>
    </row>
    <row r="291" spans="1:45" s="34" customFormat="1" ht="15">
      <c r="A291" s="37"/>
      <c r="B291" s="64"/>
      <c r="C291" s="64"/>
      <c r="D291" s="64"/>
      <c r="E291" s="65"/>
      <c r="F291" s="64"/>
      <c r="G291" s="65"/>
      <c r="H291" s="64"/>
      <c r="I291" s="64"/>
      <c r="J291" s="65"/>
      <c r="K291" s="64"/>
      <c r="L291" s="64"/>
      <c r="M291" s="64"/>
      <c r="N291" s="65"/>
      <c r="O291" s="64"/>
      <c r="P291" s="64"/>
      <c r="Q291" s="65"/>
      <c r="R291" s="65"/>
      <c r="S291" s="64"/>
      <c r="T291" s="64"/>
      <c r="U291" s="65"/>
      <c r="V291" s="64"/>
      <c r="W291" s="65"/>
      <c r="X291" s="43"/>
      <c r="Y291" s="37"/>
      <c r="Z291" s="55"/>
      <c r="AA291" s="55"/>
      <c r="AB291" s="55"/>
      <c r="AC291" s="55"/>
      <c r="AD291" s="55"/>
      <c r="AE291" s="55"/>
      <c r="AF291" s="55"/>
      <c r="AG291" s="55"/>
      <c r="AH291" s="56"/>
      <c r="AI291" s="55"/>
      <c r="AJ291" s="55"/>
      <c r="AK291" s="56"/>
      <c r="AL291" s="56"/>
      <c r="AM291" s="55"/>
      <c r="AN291" s="55"/>
      <c r="AO291" s="55"/>
      <c r="AP291" s="56"/>
      <c r="AQ291" s="55"/>
      <c r="AR291" s="55"/>
      <c r="AS291" s="56"/>
    </row>
    <row r="292" spans="1:45" s="34" customFormat="1" ht="15">
      <c r="A292" s="109"/>
      <c r="B292" s="64"/>
      <c r="C292" s="64"/>
      <c r="D292" s="64"/>
      <c r="E292" s="65"/>
      <c r="F292" s="64"/>
      <c r="G292" s="65"/>
      <c r="H292" s="64"/>
      <c r="I292" s="64"/>
      <c r="J292" s="65"/>
      <c r="K292" s="64"/>
      <c r="L292" s="64"/>
      <c r="M292" s="64"/>
      <c r="N292" s="65"/>
      <c r="O292" s="64"/>
      <c r="P292" s="64"/>
      <c r="Q292" s="65"/>
      <c r="R292" s="65"/>
      <c r="S292" s="64"/>
      <c r="T292" s="64"/>
      <c r="U292" s="65"/>
      <c r="V292" s="64"/>
      <c r="W292" s="65"/>
      <c r="X292" s="43"/>
      <c r="Y292" s="37"/>
      <c r="Z292" s="55"/>
      <c r="AA292" s="55"/>
      <c r="AB292" s="55"/>
      <c r="AC292" s="55"/>
      <c r="AD292" s="55"/>
      <c r="AE292" s="55"/>
      <c r="AF292" s="55"/>
      <c r="AG292" s="55"/>
      <c r="AH292" s="56"/>
      <c r="AI292" s="55"/>
      <c r="AJ292" s="55"/>
      <c r="AK292" s="56"/>
      <c r="AL292" s="56"/>
      <c r="AM292" s="55"/>
      <c r="AN292" s="55"/>
      <c r="AO292" s="55"/>
      <c r="AP292" s="56"/>
      <c r="AQ292" s="55"/>
      <c r="AR292" s="55"/>
      <c r="AS292" s="56"/>
    </row>
    <row r="293" spans="1:45" ht="15">
      <c r="A293" s="52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5"/>
      <c r="O293" s="64"/>
      <c r="P293" s="64"/>
      <c r="Q293" s="64"/>
      <c r="R293" s="65"/>
      <c r="S293" s="64"/>
      <c r="T293" s="64"/>
      <c r="U293" s="65"/>
      <c r="V293" s="64"/>
      <c r="W293" s="64"/>
      <c r="X293" s="43"/>
      <c r="Y293" s="52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6"/>
      <c r="AM293" s="55"/>
      <c r="AN293" s="55"/>
      <c r="AO293" s="55"/>
      <c r="AP293" s="56"/>
      <c r="AQ293" s="55"/>
      <c r="AR293" s="55"/>
      <c r="AS293" s="56"/>
    </row>
    <row r="294" spans="1:45" ht="15">
      <c r="A294" s="37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  <c r="O294" s="64"/>
      <c r="P294" s="64"/>
      <c r="Q294" s="64"/>
      <c r="R294" s="65"/>
      <c r="S294" s="64"/>
      <c r="T294" s="64"/>
      <c r="U294" s="64"/>
      <c r="V294" s="64"/>
      <c r="W294" s="64"/>
      <c r="X294" s="43"/>
      <c r="Y294" s="37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6"/>
      <c r="AM294" s="55"/>
      <c r="AN294" s="55"/>
      <c r="AO294" s="55"/>
      <c r="AP294" s="56"/>
      <c r="AQ294" s="55"/>
      <c r="AR294" s="55"/>
      <c r="AS294" s="56"/>
    </row>
    <row r="295" spans="1:45" ht="15">
      <c r="A295" s="37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5"/>
      <c r="O295" s="64"/>
      <c r="P295" s="64"/>
      <c r="Q295" s="64"/>
      <c r="R295" s="65"/>
      <c r="S295" s="64"/>
      <c r="T295" s="64"/>
      <c r="U295" s="64"/>
      <c r="V295" s="64"/>
      <c r="W295" s="64"/>
      <c r="X295" s="43"/>
      <c r="Y295" s="37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6"/>
      <c r="AM295" s="55"/>
      <c r="AN295" s="55"/>
      <c r="AO295" s="55"/>
      <c r="AP295" s="56"/>
      <c r="AQ295" s="55"/>
      <c r="AR295" s="55"/>
      <c r="AS295" s="56"/>
    </row>
    <row r="296" spans="1:45" ht="15">
      <c r="A296" s="37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5"/>
      <c r="O296" s="64"/>
      <c r="P296" s="64"/>
      <c r="Q296" s="64"/>
      <c r="R296" s="65"/>
      <c r="S296" s="64"/>
      <c r="T296" s="64"/>
      <c r="U296" s="64"/>
      <c r="V296" s="64"/>
      <c r="W296" s="64"/>
      <c r="X296" s="43"/>
      <c r="Y296" s="37"/>
      <c r="Z296" s="55"/>
      <c r="AA296" s="55"/>
      <c r="AB296" s="55"/>
      <c r="AC296" s="55"/>
      <c r="AD296" s="55"/>
      <c r="AE296" s="55"/>
      <c r="AF296" s="55"/>
      <c r="AG296" s="55"/>
      <c r="AH296" s="56"/>
      <c r="AI296" s="55"/>
      <c r="AJ296" s="55"/>
      <c r="AK296" s="55"/>
      <c r="AL296" s="56"/>
      <c r="AM296" s="55"/>
      <c r="AN296" s="55"/>
      <c r="AO296" s="55"/>
      <c r="AP296" s="56"/>
      <c r="AQ296" s="55"/>
      <c r="AR296" s="55"/>
      <c r="AS296" s="56"/>
    </row>
    <row r="297" spans="1:45" ht="15">
      <c r="A297" s="37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5"/>
      <c r="O297" s="64"/>
      <c r="P297" s="64"/>
      <c r="Q297" s="64"/>
      <c r="R297" s="65"/>
      <c r="S297" s="64"/>
      <c r="T297" s="64"/>
      <c r="U297" s="64"/>
      <c r="V297" s="64"/>
      <c r="W297" s="64"/>
      <c r="X297" s="43"/>
      <c r="Y297" s="37"/>
      <c r="Z297" s="55"/>
      <c r="AA297" s="55"/>
      <c r="AB297" s="55"/>
      <c r="AC297" s="55"/>
      <c r="AD297" s="55"/>
      <c r="AE297" s="55"/>
      <c r="AF297" s="55"/>
      <c r="AG297" s="55"/>
      <c r="AH297" s="56"/>
      <c r="AI297" s="55"/>
      <c r="AJ297" s="55"/>
      <c r="AK297" s="55"/>
      <c r="AL297" s="56"/>
      <c r="AM297" s="55"/>
      <c r="AN297" s="55"/>
      <c r="AO297" s="55"/>
      <c r="AP297" s="56"/>
      <c r="AQ297" s="55"/>
      <c r="AR297" s="55"/>
      <c r="AS297" s="56"/>
    </row>
    <row r="298" spans="1:45" ht="15">
      <c r="A298" s="37"/>
      <c r="B298" s="64"/>
      <c r="C298" s="64"/>
      <c r="D298" s="64"/>
      <c r="E298" s="64"/>
      <c r="F298" s="64"/>
      <c r="G298" s="64"/>
      <c r="H298" s="64"/>
      <c r="I298" s="64"/>
      <c r="J298" s="65"/>
      <c r="K298" s="64"/>
      <c r="L298" s="64"/>
      <c r="M298" s="64"/>
      <c r="N298" s="65"/>
      <c r="O298" s="64"/>
      <c r="P298" s="64"/>
      <c r="Q298" s="65"/>
      <c r="R298" s="65"/>
      <c r="S298" s="64"/>
      <c r="T298" s="64"/>
      <c r="U298" s="64"/>
      <c r="V298" s="64"/>
      <c r="W298" s="65"/>
      <c r="X298" s="43"/>
      <c r="Y298" s="37"/>
      <c r="Z298" s="55"/>
      <c r="AA298" s="55"/>
      <c r="AB298" s="55"/>
      <c r="AC298" s="55"/>
      <c r="AD298" s="55"/>
      <c r="AE298" s="55"/>
      <c r="AF298" s="55"/>
      <c r="AG298" s="55"/>
      <c r="AH298" s="56"/>
      <c r="AI298" s="55"/>
      <c r="AJ298" s="55"/>
      <c r="AK298" s="55"/>
      <c r="AL298" s="56"/>
      <c r="AM298" s="55"/>
      <c r="AN298" s="55"/>
      <c r="AO298" s="56"/>
      <c r="AP298" s="56"/>
      <c r="AQ298" s="55"/>
      <c r="AR298" s="55"/>
      <c r="AS298" s="56"/>
    </row>
    <row r="299" spans="1:45" s="22" customFormat="1" ht="15">
      <c r="A299" s="37"/>
      <c r="B299" s="64"/>
      <c r="C299" s="64"/>
      <c r="D299" s="64"/>
      <c r="E299" s="64"/>
      <c r="F299" s="64"/>
      <c r="G299" s="64"/>
      <c r="H299" s="64"/>
      <c r="I299" s="64"/>
      <c r="J299" s="65"/>
      <c r="K299" s="64"/>
      <c r="L299" s="64"/>
      <c r="M299" s="64"/>
      <c r="N299" s="65"/>
      <c r="O299" s="64"/>
      <c r="P299" s="64"/>
      <c r="Q299" s="65"/>
      <c r="R299" s="65"/>
      <c r="S299" s="64"/>
      <c r="T299" s="64"/>
      <c r="U299" s="65"/>
      <c r="V299" s="64"/>
      <c r="W299" s="65"/>
      <c r="X299" s="43"/>
      <c r="Y299" s="37"/>
      <c r="Z299" s="55"/>
      <c r="AA299" s="55"/>
      <c r="AB299" s="55"/>
      <c r="AC299" s="55"/>
      <c r="AD299" s="55"/>
      <c r="AE299" s="55"/>
      <c r="AF299" s="55"/>
      <c r="AG299" s="55"/>
      <c r="AH299" s="56"/>
      <c r="AI299" s="55"/>
      <c r="AJ299" s="55"/>
      <c r="AK299" s="55"/>
      <c r="AL299" s="56"/>
      <c r="AM299" s="55"/>
      <c r="AN299" s="55"/>
      <c r="AO299" s="56"/>
      <c r="AP299" s="56"/>
      <c r="AQ299" s="55"/>
      <c r="AR299" s="55"/>
      <c r="AS299" s="56"/>
    </row>
    <row r="300" spans="1:45" ht="15">
      <c r="A300" s="37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  <c r="O300" s="64"/>
      <c r="P300" s="64"/>
      <c r="Q300" s="64"/>
      <c r="R300" s="65"/>
      <c r="S300" s="64"/>
      <c r="T300" s="64"/>
      <c r="U300" s="65"/>
      <c r="V300" s="64"/>
      <c r="W300" s="64"/>
      <c r="X300" s="43"/>
      <c r="Y300" s="37"/>
      <c r="Z300" s="55"/>
      <c r="AA300" s="55"/>
      <c r="AB300" s="55"/>
      <c r="AC300" s="55"/>
      <c r="AD300" s="55"/>
      <c r="AE300" s="55"/>
      <c r="AF300" s="55"/>
      <c r="AG300" s="55"/>
      <c r="AH300" s="56"/>
      <c r="AI300" s="55"/>
      <c r="AJ300" s="55"/>
      <c r="AK300" s="55"/>
      <c r="AL300" s="56"/>
      <c r="AM300" s="55"/>
      <c r="AN300" s="55"/>
      <c r="AO300" s="55"/>
      <c r="AP300" s="56"/>
      <c r="AQ300" s="55"/>
      <c r="AR300" s="55"/>
      <c r="AS300" s="56"/>
    </row>
    <row r="301" spans="1:45" ht="15">
      <c r="A301" s="37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5"/>
      <c r="O301" s="64"/>
      <c r="P301" s="64"/>
      <c r="Q301" s="64"/>
      <c r="R301" s="65"/>
      <c r="S301" s="64"/>
      <c r="T301" s="64"/>
      <c r="U301" s="64"/>
      <c r="V301" s="64"/>
      <c r="W301" s="64"/>
      <c r="X301" s="43"/>
      <c r="Y301" s="37"/>
      <c r="Z301" s="55"/>
      <c r="AA301" s="55"/>
      <c r="AB301" s="55"/>
      <c r="AC301" s="55"/>
      <c r="AD301" s="55"/>
      <c r="AE301" s="55"/>
      <c r="AF301" s="55"/>
      <c r="AG301" s="55"/>
      <c r="AH301" s="56"/>
      <c r="AI301" s="55"/>
      <c r="AJ301" s="55"/>
      <c r="AK301" s="55"/>
      <c r="AL301" s="56"/>
      <c r="AM301" s="55"/>
      <c r="AN301" s="55"/>
      <c r="AO301" s="55"/>
      <c r="AP301" s="56"/>
      <c r="AQ301" s="55"/>
      <c r="AR301" s="55"/>
      <c r="AS301" s="56"/>
    </row>
    <row r="302" spans="1:45" s="18" customFormat="1" ht="15">
      <c r="A302" s="60"/>
      <c r="B302" s="64"/>
      <c r="C302" s="64"/>
      <c r="D302" s="64"/>
      <c r="E302" s="64"/>
      <c r="F302" s="64"/>
      <c r="G302" s="64"/>
      <c r="H302" s="64"/>
      <c r="I302" s="64"/>
      <c r="J302" s="65"/>
      <c r="K302" s="64"/>
      <c r="L302" s="64"/>
      <c r="M302" s="64"/>
      <c r="N302" s="65"/>
      <c r="O302" s="64"/>
      <c r="P302" s="64"/>
      <c r="Q302" s="65"/>
      <c r="R302" s="65"/>
      <c r="S302" s="64"/>
      <c r="T302" s="64"/>
      <c r="U302" s="64"/>
      <c r="V302" s="64"/>
      <c r="W302" s="65"/>
      <c r="X302" s="43"/>
      <c r="Y302" s="37"/>
      <c r="Z302" s="55"/>
      <c r="AA302" s="55"/>
      <c r="AB302" s="55"/>
      <c r="AC302" s="55"/>
      <c r="AD302" s="55"/>
      <c r="AE302" s="55"/>
      <c r="AF302" s="55"/>
      <c r="AG302" s="55"/>
      <c r="AH302" s="56"/>
      <c r="AI302" s="55"/>
      <c r="AJ302" s="55"/>
      <c r="AK302" s="55"/>
      <c r="AL302" s="56"/>
      <c r="AM302" s="55"/>
      <c r="AN302" s="55"/>
      <c r="AO302" s="55"/>
      <c r="AP302" s="56"/>
      <c r="AQ302" s="55"/>
      <c r="AR302" s="55"/>
      <c r="AS302" s="56"/>
    </row>
    <row r="303" spans="1:45" ht="15">
      <c r="A303" s="37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  <c r="O303" s="64"/>
      <c r="P303" s="64"/>
      <c r="Q303" s="64"/>
      <c r="R303" s="65"/>
      <c r="S303" s="64"/>
      <c r="T303" s="64"/>
      <c r="U303" s="65"/>
      <c r="V303" s="64"/>
      <c r="W303" s="64"/>
      <c r="X303" s="43"/>
      <c r="Y303" s="37"/>
      <c r="Z303" s="55"/>
      <c r="AA303" s="55"/>
      <c r="AB303" s="55"/>
      <c r="AC303" s="55"/>
      <c r="AD303" s="55"/>
      <c r="AE303" s="55"/>
      <c r="AF303" s="55"/>
      <c r="AG303" s="55"/>
      <c r="AH303" s="56"/>
      <c r="AI303" s="55"/>
      <c r="AJ303" s="55"/>
      <c r="AK303" s="55"/>
      <c r="AL303" s="56"/>
      <c r="AM303" s="55"/>
      <c r="AN303" s="55"/>
      <c r="AO303" s="55"/>
      <c r="AP303" s="56"/>
      <c r="AQ303" s="55"/>
      <c r="AR303" s="55"/>
      <c r="AS303" s="56"/>
    </row>
    <row r="304" spans="1:45" ht="15">
      <c r="A304" s="37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5"/>
      <c r="O304" s="64"/>
      <c r="P304" s="64"/>
      <c r="Q304" s="64"/>
      <c r="R304" s="65"/>
      <c r="S304" s="64"/>
      <c r="T304" s="64"/>
      <c r="U304" s="64"/>
      <c r="V304" s="64"/>
      <c r="W304" s="64"/>
      <c r="X304" s="43"/>
      <c r="Y304" s="59"/>
      <c r="Z304" s="55"/>
      <c r="AA304" s="55"/>
      <c r="AB304" s="55"/>
      <c r="AC304" s="55"/>
      <c r="AD304" s="55"/>
      <c r="AE304" s="55"/>
      <c r="AF304" s="55"/>
      <c r="AG304" s="55"/>
      <c r="AH304" s="56"/>
      <c r="AI304" s="55"/>
      <c r="AJ304" s="55"/>
      <c r="AK304" s="55"/>
      <c r="AL304" s="56"/>
      <c r="AM304" s="55"/>
      <c r="AN304" s="55"/>
      <c r="AO304" s="55"/>
      <c r="AP304" s="56"/>
      <c r="AQ304" s="55"/>
      <c r="AR304" s="55"/>
      <c r="AS304" s="56"/>
    </row>
    <row r="305" spans="1:45" s="23" customFormat="1" ht="15">
      <c r="A305" s="37"/>
      <c r="B305" s="64"/>
      <c r="C305" s="64"/>
      <c r="D305" s="64"/>
      <c r="E305" s="65"/>
      <c r="F305" s="64"/>
      <c r="G305" s="65"/>
      <c r="H305" s="64"/>
      <c r="I305" s="64"/>
      <c r="J305" s="65"/>
      <c r="K305" s="64"/>
      <c r="L305" s="64"/>
      <c r="M305" s="64"/>
      <c r="N305" s="65"/>
      <c r="O305" s="64"/>
      <c r="P305" s="64"/>
      <c r="Q305" s="65"/>
      <c r="R305" s="65"/>
      <c r="S305" s="64"/>
      <c r="T305" s="64"/>
      <c r="U305" s="64"/>
      <c r="V305" s="64"/>
      <c r="W305" s="65"/>
      <c r="X305" s="43"/>
      <c r="Y305" s="37"/>
      <c r="Z305" s="55"/>
      <c r="AA305" s="55"/>
      <c r="AB305" s="55"/>
      <c r="AC305" s="56"/>
      <c r="AD305" s="55"/>
      <c r="AE305" s="56"/>
      <c r="AF305" s="55"/>
      <c r="AG305" s="55"/>
      <c r="AH305" s="56"/>
      <c r="AI305" s="55"/>
      <c r="AJ305" s="55"/>
      <c r="AK305" s="56"/>
      <c r="AL305" s="56"/>
      <c r="AM305" s="55"/>
      <c r="AN305" s="55"/>
      <c r="AO305" s="56"/>
      <c r="AP305" s="56"/>
      <c r="AQ305" s="55"/>
      <c r="AR305" s="55"/>
      <c r="AS305" s="56"/>
    </row>
    <row r="306" spans="1:45" ht="15">
      <c r="A306" s="37"/>
      <c r="B306" s="64"/>
      <c r="C306" s="64"/>
      <c r="D306" s="64"/>
      <c r="E306" s="65"/>
      <c r="F306" s="64"/>
      <c r="G306" s="65"/>
      <c r="H306" s="64"/>
      <c r="I306" s="64"/>
      <c r="J306" s="65"/>
      <c r="K306" s="64"/>
      <c r="L306" s="64"/>
      <c r="M306" s="64"/>
      <c r="N306" s="65"/>
      <c r="O306" s="64"/>
      <c r="P306" s="64"/>
      <c r="Q306" s="65"/>
      <c r="R306" s="65"/>
      <c r="S306" s="64"/>
      <c r="T306" s="64"/>
      <c r="U306" s="65"/>
      <c r="V306" s="64"/>
      <c r="W306" s="65"/>
      <c r="X306" s="43"/>
      <c r="Y306" s="37"/>
      <c r="Z306" s="55"/>
      <c r="AA306" s="55"/>
      <c r="AB306" s="55"/>
      <c r="AC306" s="56"/>
      <c r="AD306" s="55"/>
      <c r="AE306" s="56"/>
      <c r="AF306" s="55"/>
      <c r="AG306" s="55"/>
      <c r="AH306" s="56"/>
      <c r="AI306" s="55"/>
      <c r="AJ306" s="55"/>
      <c r="AK306" s="56"/>
      <c r="AL306" s="56"/>
      <c r="AM306" s="55"/>
      <c r="AN306" s="55"/>
      <c r="AO306" s="56"/>
      <c r="AP306" s="56"/>
      <c r="AQ306" s="55"/>
      <c r="AR306" s="55"/>
      <c r="AS306" s="56"/>
    </row>
    <row r="307" spans="1:45" ht="15">
      <c r="A307" s="52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  <c r="O307" s="64"/>
      <c r="P307" s="64"/>
      <c r="Q307" s="64"/>
      <c r="R307" s="65"/>
      <c r="S307" s="64"/>
      <c r="T307" s="64"/>
      <c r="U307" s="65"/>
      <c r="V307" s="64"/>
      <c r="W307" s="64"/>
      <c r="X307" s="43"/>
      <c r="Y307" s="52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6"/>
      <c r="AM307" s="55"/>
      <c r="AN307" s="55"/>
      <c r="AO307" s="55"/>
      <c r="AP307" s="56"/>
      <c r="AQ307" s="55"/>
      <c r="AR307" s="55"/>
      <c r="AS307" s="56"/>
    </row>
    <row r="308" spans="1:45" ht="15">
      <c r="A308" s="37"/>
      <c r="B308" s="64"/>
      <c r="C308" s="64"/>
      <c r="D308" s="64"/>
      <c r="E308" s="64"/>
      <c r="F308" s="64"/>
      <c r="G308" s="64"/>
      <c r="H308" s="64"/>
      <c r="I308" s="64"/>
      <c r="J308" s="65"/>
      <c r="K308" s="64"/>
      <c r="L308" s="64"/>
      <c r="M308" s="64"/>
      <c r="N308" s="65"/>
      <c r="O308" s="64"/>
      <c r="P308" s="64"/>
      <c r="Q308" s="64"/>
      <c r="R308" s="65"/>
      <c r="S308" s="64"/>
      <c r="T308" s="64"/>
      <c r="U308" s="64"/>
      <c r="V308" s="64"/>
      <c r="W308" s="64"/>
      <c r="X308" s="43"/>
      <c r="Y308" s="37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6"/>
      <c r="AL308" s="56"/>
      <c r="AM308" s="55"/>
      <c r="AN308" s="55"/>
      <c r="AO308" s="55"/>
      <c r="AP308" s="56"/>
      <c r="AQ308" s="55"/>
      <c r="AR308" s="55"/>
      <c r="AS308" s="56"/>
    </row>
    <row r="309" spans="1:45" ht="15">
      <c r="A309" s="37"/>
      <c r="B309" s="64"/>
      <c r="C309" s="64"/>
      <c r="D309" s="64"/>
      <c r="E309" s="64"/>
      <c r="F309" s="64"/>
      <c r="G309" s="64"/>
      <c r="H309" s="64"/>
      <c r="I309" s="64"/>
      <c r="J309" s="65"/>
      <c r="K309" s="64"/>
      <c r="L309" s="64"/>
      <c r="M309" s="64"/>
      <c r="N309" s="65"/>
      <c r="O309" s="64"/>
      <c r="P309" s="64"/>
      <c r="Q309" s="64"/>
      <c r="R309" s="65"/>
      <c r="S309" s="64"/>
      <c r="T309" s="64"/>
      <c r="U309" s="64"/>
      <c r="V309" s="64"/>
      <c r="W309" s="64"/>
      <c r="X309" s="43"/>
      <c r="Y309" s="37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6"/>
      <c r="AL309" s="56"/>
      <c r="AM309" s="55"/>
      <c r="AN309" s="55"/>
      <c r="AO309" s="55"/>
      <c r="AP309" s="56"/>
      <c r="AQ309" s="55"/>
      <c r="AR309" s="55"/>
      <c r="AS309" s="56"/>
    </row>
    <row r="310" spans="1:45" ht="15">
      <c r="A310" s="37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5"/>
      <c r="O310" s="64"/>
      <c r="P310" s="64"/>
      <c r="Q310" s="64"/>
      <c r="R310" s="65"/>
      <c r="S310" s="64"/>
      <c r="T310" s="64"/>
      <c r="U310" s="64"/>
      <c r="V310" s="64"/>
      <c r="W310" s="64"/>
      <c r="X310" s="43"/>
      <c r="Y310" s="37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6"/>
      <c r="AM310" s="55"/>
      <c r="AN310" s="55"/>
      <c r="AO310" s="55"/>
      <c r="AP310" s="56"/>
      <c r="AQ310" s="55"/>
      <c r="AR310" s="55"/>
      <c r="AS310" s="56"/>
    </row>
    <row r="311" spans="1:45" ht="15">
      <c r="A311" s="37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  <c r="O311" s="64"/>
      <c r="P311" s="64"/>
      <c r="Q311" s="64"/>
      <c r="R311" s="65"/>
      <c r="S311" s="64"/>
      <c r="T311" s="64"/>
      <c r="U311" s="64"/>
      <c r="V311" s="64"/>
      <c r="W311" s="64"/>
      <c r="X311" s="43"/>
      <c r="Y311" s="59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6"/>
      <c r="AM311" s="55"/>
      <c r="AN311" s="55"/>
      <c r="AO311" s="55"/>
      <c r="AP311" s="56"/>
      <c r="AQ311" s="55"/>
      <c r="AR311" s="55"/>
      <c r="AS311" s="56"/>
    </row>
    <row r="312" spans="1:45" s="18" customFormat="1" ht="15">
      <c r="A312" s="60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5"/>
      <c r="O312" s="64"/>
      <c r="P312" s="64"/>
      <c r="Q312" s="65"/>
      <c r="R312" s="65"/>
      <c r="S312" s="64"/>
      <c r="T312" s="64"/>
      <c r="U312" s="64"/>
      <c r="V312" s="64"/>
      <c r="W312" s="65"/>
      <c r="X312" s="43"/>
      <c r="Y312" s="59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6"/>
      <c r="AM312" s="55"/>
      <c r="AN312" s="55"/>
      <c r="AO312" s="55"/>
      <c r="AP312" s="56"/>
      <c r="AQ312" s="55"/>
      <c r="AR312" s="55"/>
      <c r="AS312" s="56"/>
    </row>
    <row r="313" spans="1:45" s="18" customFormat="1" ht="15">
      <c r="A313" s="110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5"/>
      <c r="O313" s="64"/>
      <c r="P313" s="64"/>
      <c r="Q313" s="65"/>
      <c r="R313" s="65"/>
      <c r="S313" s="64"/>
      <c r="T313" s="64"/>
      <c r="U313" s="65"/>
      <c r="V313" s="64"/>
      <c r="W313" s="65"/>
      <c r="X313" s="43"/>
      <c r="Y313" s="59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6"/>
      <c r="AM313" s="55"/>
      <c r="AN313" s="55"/>
      <c r="AO313" s="55"/>
      <c r="AP313" s="56"/>
      <c r="AQ313" s="55"/>
      <c r="AR313" s="55"/>
      <c r="AS313" s="56"/>
    </row>
    <row r="314" spans="1:45" ht="15">
      <c r="A314" s="37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  <c r="O314" s="64"/>
      <c r="P314" s="64"/>
      <c r="Q314" s="64"/>
      <c r="R314" s="65"/>
      <c r="S314" s="64"/>
      <c r="T314" s="64"/>
      <c r="U314" s="65"/>
      <c r="V314" s="64"/>
      <c r="W314" s="64"/>
      <c r="X314" s="43"/>
      <c r="Y314" s="37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6"/>
      <c r="AM314" s="55"/>
      <c r="AN314" s="55"/>
      <c r="AO314" s="55"/>
      <c r="AP314" s="56"/>
      <c r="AQ314" s="55"/>
      <c r="AR314" s="55"/>
      <c r="AS314" s="56"/>
    </row>
    <row r="315" spans="1:45" ht="15">
      <c r="A315" s="37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5"/>
      <c r="O315" s="64"/>
      <c r="P315" s="64"/>
      <c r="Q315" s="64"/>
      <c r="R315" s="65"/>
      <c r="S315" s="64"/>
      <c r="T315" s="64"/>
      <c r="U315" s="64"/>
      <c r="V315" s="64"/>
      <c r="W315" s="64"/>
      <c r="X315" s="43"/>
      <c r="Y315" s="37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6"/>
      <c r="AM315" s="55"/>
      <c r="AN315" s="55"/>
      <c r="AO315" s="55"/>
      <c r="AP315" s="56"/>
      <c r="AQ315" s="55"/>
      <c r="AR315" s="55"/>
      <c r="AS315" s="56"/>
    </row>
    <row r="316" spans="1:45" s="18" customFormat="1" ht="15">
      <c r="A316" s="60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5"/>
      <c r="O316" s="64"/>
      <c r="P316" s="64"/>
      <c r="Q316" s="64"/>
      <c r="R316" s="65"/>
      <c r="S316" s="64"/>
      <c r="T316" s="64"/>
      <c r="U316" s="64"/>
      <c r="V316" s="64"/>
      <c r="W316" s="65"/>
      <c r="X316" s="43"/>
      <c r="Y316" s="37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6"/>
      <c r="AM316" s="55"/>
      <c r="AN316" s="55"/>
      <c r="AO316" s="55"/>
      <c r="AP316" s="56"/>
      <c r="AQ316" s="55"/>
      <c r="AR316" s="55"/>
      <c r="AS316" s="56"/>
    </row>
    <row r="317" spans="1:45" s="18" customFormat="1" ht="15">
      <c r="A317" s="110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  <c r="O317" s="64"/>
      <c r="P317" s="64"/>
      <c r="Q317" s="64"/>
      <c r="R317" s="65"/>
      <c r="S317" s="64"/>
      <c r="T317" s="64"/>
      <c r="U317" s="65"/>
      <c r="V317" s="64"/>
      <c r="W317" s="65"/>
      <c r="X317" s="43"/>
      <c r="Y317" s="37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6"/>
      <c r="AM317" s="55"/>
      <c r="AN317" s="55"/>
      <c r="AO317" s="55"/>
      <c r="AP317" s="56"/>
      <c r="AQ317" s="55"/>
      <c r="AR317" s="55"/>
      <c r="AS317" s="56"/>
    </row>
    <row r="318" spans="1:45" ht="15">
      <c r="A318" s="52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5"/>
      <c r="O318" s="64"/>
      <c r="P318" s="64"/>
      <c r="Q318" s="64"/>
      <c r="R318" s="65"/>
      <c r="S318" s="64"/>
      <c r="T318" s="64"/>
      <c r="U318" s="65"/>
      <c r="V318" s="64"/>
      <c r="W318" s="64"/>
      <c r="X318" s="43"/>
      <c r="Y318" s="52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6"/>
      <c r="AM318" s="55"/>
      <c r="AN318" s="55"/>
      <c r="AO318" s="55"/>
      <c r="AP318" s="56"/>
      <c r="AQ318" s="55"/>
      <c r="AR318" s="55"/>
      <c r="AS318" s="56"/>
    </row>
    <row r="319" spans="1:45" ht="15">
      <c r="A319" s="37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5"/>
      <c r="O319" s="64"/>
      <c r="P319" s="64"/>
      <c r="Q319" s="64"/>
      <c r="R319" s="65"/>
      <c r="S319" s="64"/>
      <c r="T319" s="64"/>
      <c r="U319" s="64"/>
      <c r="V319" s="64"/>
      <c r="W319" s="64"/>
      <c r="X319" s="43"/>
      <c r="Y319" s="37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6"/>
      <c r="AL319" s="56"/>
      <c r="AM319" s="55"/>
      <c r="AN319" s="55"/>
      <c r="AO319" s="55"/>
      <c r="AP319" s="56"/>
      <c r="AQ319" s="55"/>
      <c r="AR319" s="55"/>
      <c r="AS319" s="56"/>
    </row>
    <row r="320" spans="1:45" s="24" customFormat="1" ht="15">
      <c r="A320" s="37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5"/>
      <c r="O320" s="64"/>
      <c r="P320" s="64"/>
      <c r="Q320" s="64"/>
      <c r="R320" s="65"/>
      <c r="S320" s="64"/>
      <c r="T320" s="64"/>
      <c r="U320" s="64"/>
      <c r="V320" s="64"/>
      <c r="W320" s="64"/>
      <c r="X320" s="43"/>
      <c r="Y320" s="37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6"/>
      <c r="AL320" s="56"/>
      <c r="AM320" s="55"/>
      <c r="AN320" s="55"/>
      <c r="AO320" s="55"/>
      <c r="AP320" s="56"/>
      <c r="AQ320" s="55"/>
      <c r="AR320" s="55"/>
      <c r="AS320" s="56"/>
    </row>
    <row r="321" spans="1:45" ht="15">
      <c r="A321" s="37"/>
      <c r="B321" s="64"/>
      <c r="C321" s="64"/>
      <c r="D321" s="64"/>
      <c r="E321" s="65"/>
      <c r="F321" s="64"/>
      <c r="G321" s="65"/>
      <c r="H321" s="64"/>
      <c r="I321" s="64"/>
      <c r="J321" s="65"/>
      <c r="K321" s="64"/>
      <c r="L321" s="64"/>
      <c r="M321" s="64"/>
      <c r="N321" s="65"/>
      <c r="O321" s="64"/>
      <c r="P321" s="64"/>
      <c r="Q321" s="65"/>
      <c r="R321" s="65"/>
      <c r="S321" s="64"/>
      <c r="T321" s="64"/>
      <c r="U321" s="64"/>
      <c r="V321" s="64"/>
      <c r="W321" s="65"/>
      <c r="X321" s="43"/>
      <c r="Y321" s="37"/>
      <c r="Z321" s="55"/>
      <c r="AA321" s="55"/>
      <c r="AB321" s="55"/>
      <c r="AC321" s="56"/>
      <c r="AD321" s="55"/>
      <c r="AE321" s="56"/>
      <c r="AF321" s="55"/>
      <c r="AG321" s="55"/>
      <c r="AH321" s="56"/>
      <c r="AI321" s="55"/>
      <c r="AJ321" s="55"/>
      <c r="AK321" s="56"/>
      <c r="AL321" s="56"/>
      <c r="AM321" s="55"/>
      <c r="AN321" s="55"/>
      <c r="AO321" s="56"/>
      <c r="AP321" s="56"/>
      <c r="AQ321" s="55"/>
      <c r="AR321" s="55"/>
      <c r="AS321" s="56"/>
    </row>
    <row r="322" spans="1:45" ht="15">
      <c r="A322" s="37"/>
      <c r="B322" s="64"/>
      <c r="C322" s="64"/>
      <c r="D322" s="64"/>
      <c r="E322" s="65"/>
      <c r="F322" s="64"/>
      <c r="G322" s="65"/>
      <c r="H322" s="64"/>
      <c r="I322" s="64"/>
      <c r="J322" s="65"/>
      <c r="K322" s="64"/>
      <c r="L322" s="64"/>
      <c r="M322" s="64"/>
      <c r="N322" s="65"/>
      <c r="O322" s="64"/>
      <c r="P322" s="64"/>
      <c r="Q322" s="65"/>
      <c r="R322" s="65"/>
      <c r="S322" s="64"/>
      <c r="T322" s="64"/>
      <c r="U322" s="65"/>
      <c r="V322" s="64"/>
      <c r="W322" s="65"/>
      <c r="X322" s="43"/>
      <c r="Y322" s="37"/>
      <c r="Z322" s="55"/>
      <c r="AA322" s="55"/>
      <c r="AB322" s="55"/>
      <c r="AC322" s="56"/>
      <c r="AD322" s="55"/>
      <c r="AE322" s="56"/>
      <c r="AF322" s="55"/>
      <c r="AG322" s="55"/>
      <c r="AH322" s="56"/>
      <c r="AI322" s="55"/>
      <c r="AJ322" s="55"/>
      <c r="AK322" s="56"/>
      <c r="AL322" s="56"/>
      <c r="AM322" s="55"/>
      <c r="AN322" s="55"/>
      <c r="AO322" s="56"/>
      <c r="AP322" s="56"/>
      <c r="AQ322" s="55"/>
      <c r="AR322" s="55"/>
      <c r="AS322" s="56"/>
    </row>
    <row r="323" spans="1:45" ht="15">
      <c r="A323" s="37"/>
      <c r="B323" s="64"/>
      <c r="C323" s="64"/>
      <c r="D323" s="64"/>
      <c r="E323" s="65"/>
      <c r="F323" s="64"/>
      <c r="G323" s="65"/>
      <c r="H323" s="64"/>
      <c r="I323" s="64"/>
      <c r="J323" s="65"/>
      <c r="K323" s="64"/>
      <c r="L323" s="64"/>
      <c r="M323" s="64"/>
      <c r="N323" s="65"/>
      <c r="O323" s="64"/>
      <c r="P323" s="64"/>
      <c r="Q323" s="65"/>
      <c r="R323" s="65"/>
      <c r="S323" s="64"/>
      <c r="T323" s="64"/>
      <c r="U323" s="65"/>
      <c r="V323" s="64"/>
      <c r="W323" s="65"/>
      <c r="X323" s="43"/>
      <c r="Y323" s="37"/>
      <c r="Z323" s="55"/>
      <c r="AA323" s="55"/>
      <c r="AB323" s="55"/>
      <c r="AC323" s="56"/>
      <c r="AD323" s="55"/>
      <c r="AE323" s="56"/>
      <c r="AF323" s="55"/>
      <c r="AG323" s="55"/>
      <c r="AH323" s="56"/>
      <c r="AI323" s="55"/>
      <c r="AJ323" s="55"/>
      <c r="AK323" s="56"/>
      <c r="AL323" s="56"/>
      <c r="AM323" s="55"/>
      <c r="AN323" s="55"/>
      <c r="AO323" s="56"/>
      <c r="AP323" s="56"/>
      <c r="AQ323" s="55"/>
      <c r="AR323" s="55"/>
      <c r="AS323" s="56"/>
    </row>
    <row r="324" spans="1:45" ht="15">
      <c r="A324" s="37"/>
      <c r="B324" s="64"/>
      <c r="C324" s="64"/>
      <c r="D324" s="64"/>
      <c r="E324" s="65"/>
      <c r="F324" s="64"/>
      <c r="G324" s="65"/>
      <c r="H324" s="64"/>
      <c r="I324" s="64"/>
      <c r="J324" s="65"/>
      <c r="K324" s="64"/>
      <c r="L324" s="64"/>
      <c r="M324" s="64"/>
      <c r="N324" s="65"/>
      <c r="O324" s="64"/>
      <c r="P324" s="64"/>
      <c r="Q324" s="65"/>
      <c r="R324" s="65"/>
      <c r="S324" s="64"/>
      <c r="T324" s="64"/>
      <c r="U324" s="65"/>
      <c r="V324" s="64"/>
      <c r="W324" s="65"/>
      <c r="X324" s="43"/>
      <c r="Y324" s="37"/>
      <c r="Z324" s="55"/>
      <c r="AA324" s="55"/>
      <c r="AB324" s="55"/>
      <c r="AC324" s="56"/>
      <c r="AD324" s="55"/>
      <c r="AE324" s="56"/>
      <c r="AF324" s="55"/>
      <c r="AG324" s="55"/>
      <c r="AH324" s="56"/>
      <c r="AI324" s="55"/>
      <c r="AJ324" s="55"/>
      <c r="AK324" s="56"/>
      <c r="AL324" s="56"/>
      <c r="AM324" s="55"/>
      <c r="AN324" s="55"/>
      <c r="AO324" s="56"/>
      <c r="AP324" s="56"/>
      <c r="AQ324" s="55"/>
      <c r="AR324" s="55"/>
      <c r="AS324" s="56"/>
    </row>
    <row r="325" spans="1:45" ht="15">
      <c r="A325" s="37"/>
      <c r="B325" s="64"/>
      <c r="C325" s="64"/>
      <c r="D325" s="64"/>
      <c r="E325" s="64"/>
      <c r="F325" s="64"/>
      <c r="G325" s="64"/>
      <c r="H325" s="64"/>
      <c r="I325" s="64"/>
      <c r="J325" s="65"/>
      <c r="K325" s="64"/>
      <c r="L325" s="64"/>
      <c r="M325" s="64"/>
      <c r="N325" s="65"/>
      <c r="O325" s="64"/>
      <c r="P325" s="64"/>
      <c r="Q325" s="65"/>
      <c r="R325" s="65"/>
      <c r="S325" s="64"/>
      <c r="T325" s="64"/>
      <c r="U325" s="65"/>
      <c r="V325" s="64"/>
      <c r="W325" s="64"/>
      <c r="X325" s="43"/>
      <c r="Y325" s="37"/>
      <c r="Z325" s="55"/>
      <c r="AA325" s="55"/>
      <c r="AB325" s="55"/>
      <c r="AC325" s="55"/>
      <c r="AD325" s="55"/>
      <c r="AE325" s="55"/>
      <c r="AF325" s="55"/>
      <c r="AG325" s="55"/>
      <c r="AH325" s="56"/>
      <c r="AI325" s="55"/>
      <c r="AJ325" s="55"/>
      <c r="AK325" s="56"/>
      <c r="AL325" s="56"/>
      <c r="AM325" s="55"/>
      <c r="AN325" s="55"/>
      <c r="AO325" s="55"/>
      <c r="AP325" s="56"/>
      <c r="AQ325" s="55"/>
      <c r="AR325" s="55"/>
      <c r="AS325" s="56"/>
    </row>
    <row r="326" spans="1:45" ht="15">
      <c r="A326" s="37"/>
      <c r="B326" s="64"/>
      <c r="C326" s="64"/>
      <c r="D326" s="64"/>
      <c r="E326" s="64"/>
      <c r="F326" s="64"/>
      <c r="G326" s="64"/>
      <c r="H326" s="64"/>
      <c r="I326" s="64"/>
      <c r="J326" s="65"/>
      <c r="K326" s="64"/>
      <c r="L326" s="64"/>
      <c r="M326" s="64"/>
      <c r="N326" s="65"/>
      <c r="O326" s="64"/>
      <c r="P326" s="64"/>
      <c r="Q326" s="65"/>
      <c r="R326" s="65"/>
      <c r="S326" s="64"/>
      <c r="T326" s="64"/>
      <c r="U326" s="64"/>
      <c r="V326" s="64"/>
      <c r="W326" s="64"/>
      <c r="X326" s="43"/>
      <c r="Y326" s="37"/>
      <c r="Z326" s="55"/>
      <c r="AA326" s="55"/>
      <c r="AB326" s="55"/>
      <c r="AC326" s="55"/>
      <c r="AD326" s="55"/>
      <c r="AE326" s="55"/>
      <c r="AF326" s="55"/>
      <c r="AG326" s="55"/>
      <c r="AH326" s="56"/>
      <c r="AI326" s="55"/>
      <c r="AJ326" s="55"/>
      <c r="AK326" s="56"/>
      <c r="AL326" s="56"/>
      <c r="AM326" s="55"/>
      <c r="AN326" s="55"/>
      <c r="AO326" s="55"/>
      <c r="AP326" s="56"/>
      <c r="AQ326" s="55"/>
      <c r="AR326" s="55"/>
      <c r="AS326" s="56"/>
    </row>
    <row r="327" spans="1:45" s="25" customFormat="1" ht="15">
      <c r="A327" s="37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5"/>
      <c r="O327" s="64"/>
      <c r="P327" s="64"/>
      <c r="Q327" s="64"/>
      <c r="R327" s="65"/>
      <c r="S327" s="64"/>
      <c r="T327" s="64"/>
      <c r="U327" s="64"/>
      <c r="V327" s="64"/>
      <c r="W327" s="64"/>
      <c r="X327" s="43"/>
      <c r="Y327" s="37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6"/>
      <c r="AM327" s="55"/>
      <c r="AN327" s="55"/>
      <c r="AO327" s="55"/>
      <c r="AP327" s="56"/>
      <c r="AQ327" s="55"/>
      <c r="AR327" s="55"/>
      <c r="AS327" s="56"/>
    </row>
    <row r="328" spans="1:45" ht="15">
      <c r="A328" s="37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5"/>
      <c r="O328" s="64"/>
      <c r="P328" s="64"/>
      <c r="Q328" s="64"/>
      <c r="R328" s="65"/>
      <c r="S328" s="64"/>
      <c r="T328" s="64"/>
      <c r="U328" s="64"/>
      <c r="V328" s="64"/>
      <c r="W328" s="64"/>
      <c r="X328" s="43"/>
      <c r="Y328" s="59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6"/>
      <c r="AM328" s="55"/>
      <c r="AN328" s="55"/>
      <c r="AO328" s="55"/>
      <c r="AP328" s="56"/>
      <c r="AQ328" s="55"/>
      <c r="AR328" s="55"/>
      <c r="AS328" s="56"/>
    </row>
    <row r="329" spans="1:45" ht="15">
      <c r="A329" s="37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5"/>
      <c r="O329" s="64"/>
      <c r="P329" s="64"/>
      <c r="Q329" s="64"/>
      <c r="R329" s="65"/>
      <c r="S329" s="64"/>
      <c r="T329" s="64"/>
      <c r="U329" s="64"/>
      <c r="V329" s="64"/>
      <c r="W329" s="64"/>
      <c r="X329" s="43"/>
      <c r="Y329" s="37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6"/>
      <c r="AM329" s="55"/>
      <c r="AN329" s="55"/>
      <c r="AO329" s="55"/>
      <c r="AP329" s="56"/>
      <c r="AQ329" s="55"/>
      <c r="AR329" s="55"/>
      <c r="AS329" s="56"/>
    </row>
    <row r="330" spans="1:45" ht="15">
      <c r="A330" s="37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5"/>
      <c r="O330" s="64"/>
      <c r="P330" s="64"/>
      <c r="Q330" s="64"/>
      <c r="R330" s="65"/>
      <c r="S330" s="64"/>
      <c r="T330" s="64"/>
      <c r="U330" s="64"/>
      <c r="V330" s="64"/>
      <c r="W330" s="64"/>
      <c r="X330" s="43"/>
      <c r="Y330" s="37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6"/>
      <c r="AM330" s="55"/>
      <c r="AN330" s="55"/>
      <c r="AO330" s="55"/>
      <c r="AP330" s="56"/>
      <c r="AQ330" s="55"/>
      <c r="AR330" s="55"/>
      <c r="AS330" s="56"/>
    </row>
    <row r="331" spans="1:45" ht="15">
      <c r="A331" s="52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5"/>
      <c r="O331" s="64"/>
      <c r="P331" s="64"/>
      <c r="Q331" s="64"/>
      <c r="R331" s="65"/>
      <c r="S331" s="64"/>
      <c r="T331" s="64"/>
      <c r="U331" s="64"/>
      <c r="V331" s="64"/>
      <c r="W331" s="64"/>
      <c r="X331" s="43"/>
      <c r="Y331" s="52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6"/>
      <c r="AM331" s="55"/>
      <c r="AN331" s="55"/>
      <c r="AO331" s="55"/>
      <c r="AP331" s="56"/>
      <c r="AQ331" s="55"/>
      <c r="AR331" s="55"/>
      <c r="AS331" s="56"/>
    </row>
    <row r="332" spans="1:45" ht="15">
      <c r="A332" s="37"/>
      <c r="B332" s="64"/>
      <c r="C332" s="64"/>
      <c r="D332" s="64"/>
      <c r="E332" s="64"/>
      <c r="F332" s="64"/>
      <c r="G332" s="64"/>
      <c r="H332" s="64"/>
      <c r="I332" s="64"/>
      <c r="J332" s="65"/>
      <c r="K332" s="64"/>
      <c r="L332" s="64"/>
      <c r="M332" s="64"/>
      <c r="N332" s="65"/>
      <c r="O332" s="64"/>
      <c r="P332" s="64"/>
      <c r="Q332" s="64"/>
      <c r="R332" s="65"/>
      <c r="S332" s="64"/>
      <c r="T332" s="64"/>
      <c r="U332" s="64"/>
      <c r="V332" s="64"/>
      <c r="W332" s="64"/>
      <c r="X332" s="43"/>
      <c r="Y332" s="37"/>
      <c r="Z332" s="55"/>
      <c r="AA332" s="55"/>
      <c r="AB332" s="55"/>
      <c r="AC332" s="55"/>
      <c r="AD332" s="55"/>
      <c r="AE332" s="55"/>
      <c r="AF332" s="55"/>
      <c r="AG332" s="55"/>
      <c r="AH332" s="56"/>
      <c r="AI332" s="55"/>
      <c r="AJ332" s="55"/>
      <c r="AK332" s="55"/>
      <c r="AL332" s="56"/>
      <c r="AM332" s="55"/>
      <c r="AN332" s="55"/>
      <c r="AO332" s="55"/>
      <c r="AP332" s="56"/>
      <c r="AQ332" s="55"/>
      <c r="AR332" s="55"/>
      <c r="AS332" s="56"/>
    </row>
    <row r="333" spans="1:45" ht="15">
      <c r="A333" s="37"/>
      <c r="B333" s="64"/>
      <c r="C333" s="64"/>
      <c r="D333" s="64"/>
      <c r="E333" s="64"/>
      <c r="F333" s="64"/>
      <c r="G333" s="64"/>
      <c r="H333" s="64"/>
      <c r="I333" s="64"/>
      <c r="J333" s="65"/>
      <c r="K333" s="64"/>
      <c r="L333" s="64"/>
      <c r="M333" s="64"/>
      <c r="N333" s="65"/>
      <c r="O333" s="64"/>
      <c r="P333" s="64"/>
      <c r="Q333" s="64"/>
      <c r="R333" s="65"/>
      <c r="S333" s="64"/>
      <c r="T333" s="64"/>
      <c r="U333" s="64"/>
      <c r="V333" s="64"/>
      <c r="W333" s="64"/>
      <c r="X333" s="43"/>
      <c r="Y333" s="37"/>
      <c r="Z333" s="55"/>
      <c r="AA333" s="55"/>
      <c r="AB333" s="55"/>
      <c r="AC333" s="55"/>
      <c r="AD333" s="55"/>
      <c r="AE333" s="55"/>
      <c r="AF333" s="55"/>
      <c r="AG333" s="55"/>
      <c r="AH333" s="56"/>
      <c r="AI333" s="55"/>
      <c r="AJ333" s="55"/>
      <c r="AK333" s="55"/>
      <c r="AL333" s="56"/>
      <c r="AM333" s="55"/>
      <c r="AN333" s="55"/>
      <c r="AO333" s="55"/>
      <c r="AP333" s="56"/>
      <c r="AQ333" s="55"/>
      <c r="AR333" s="55"/>
      <c r="AS333" s="56"/>
    </row>
    <row r="334" spans="1:45" s="26" customFormat="1" ht="15">
      <c r="A334" s="37"/>
      <c r="B334" s="64"/>
      <c r="C334" s="64"/>
      <c r="D334" s="64"/>
      <c r="E334" s="64"/>
      <c r="F334" s="64"/>
      <c r="G334" s="64"/>
      <c r="H334" s="64"/>
      <c r="I334" s="64"/>
      <c r="J334" s="65"/>
      <c r="K334" s="64"/>
      <c r="L334" s="64"/>
      <c r="M334" s="64"/>
      <c r="N334" s="65"/>
      <c r="O334" s="64"/>
      <c r="P334" s="64"/>
      <c r="Q334" s="64"/>
      <c r="R334" s="65"/>
      <c r="S334" s="64"/>
      <c r="T334" s="64"/>
      <c r="U334" s="64"/>
      <c r="V334" s="64"/>
      <c r="W334" s="64"/>
      <c r="X334" s="43"/>
      <c r="Y334" s="37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6"/>
      <c r="AM334" s="55"/>
      <c r="AN334" s="55"/>
      <c r="AO334" s="55"/>
      <c r="AP334" s="56"/>
      <c r="AQ334" s="55"/>
      <c r="AR334" s="55"/>
      <c r="AS334" s="56"/>
    </row>
    <row r="335" spans="1:45" ht="15">
      <c r="A335" s="37"/>
      <c r="B335" s="64"/>
      <c r="C335" s="64"/>
      <c r="D335" s="64"/>
      <c r="E335" s="64"/>
      <c r="F335" s="64"/>
      <c r="G335" s="64"/>
      <c r="H335" s="64"/>
      <c r="I335" s="64"/>
      <c r="J335" s="65"/>
      <c r="K335" s="64"/>
      <c r="L335" s="64"/>
      <c r="M335" s="64"/>
      <c r="N335" s="65"/>
      <c r="O335" s="64"/>
      <c r="P335" s="64"/>
      <c r="Q335" s="64"/>
      <c r="R335" s="65"/>
      <c r="S335" s="64"/>
      <c r="T335" s="64"/>
      <c r="U335" s="64"/>
      <c r="V335" s="64"/>
      <c r="W335" s="64"/>
      <c r="X335" s="43"/>
      <c r="Y335" s="59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6"/>
      <c r="AM335" s="55"/>
      <c r="AN335" s="55"/>
      <c r="AO335" s="55"/>
      <c r="AP335" s="56"/>
      <c r="AQ335" s="55"/>
      <c r="AR335" s="55"/>
      <c r="AS335" s="56"/>
    </row>
    <row r="336" spans="1:45" ht="15">
      <c r="A336" s="37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5"/>
      <c r="O336" s="64"/>
      <c r="P336" s="64"/>
      <c r="Q336" s="64"/>
      <c r="R336" s="65"/>
      <c r="S336" s="64"/>
      <c r="T336" s="64"/>
      <c r="U336" s="64"/>
      <c r="V336" s="64"/>
      <c r="W336" s="64"/>
      <c r="X336" s="43"/>
      <c r="Y336" s="37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6"/>
      <c r="AM336" s="55"/>
      <c r="AN336" s="55"/>
      <c r="AO336" s="55"/>
      <c r="AP336" s="56"/>
      <c r="AQ336" s="55"/>
      <c r="AR336" s="55"/>
      <c r="AS336" s="56"/>
    </row>
    <row r="337" spans="1:45" ht="15">
      <c r="A337" s="37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5"/>
      <c r="O337" s="64"/>
      <c r="P337" s="64"/>
      <c r="Q337" s="64"/>
      <c r="R337" s="65"/>
      <c r="S337" s="64"/>
      <c r="T337" s="64"/>
      <c r="U337" s="64"/>
      <c r="V337" s="64"/>
      <c r="W337" s="64"/>
      <c r="X337" s="43"/>
      <c r="Y337" s="37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6"/>
      <c r="AM337" s="55"/>
      <c r="AN337" s="55"/>
      <c r="AO337" s="55"/>
      <c r="AP337" s="56"/>
      <c r="AQ337" s="55"/>
      <c r="AR337" s="55"/>
      <c r="AS337" s="56"/>
    </row>
    <row r="338" spans="1:45" ht="15">
      <c r="A338" s="52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5"/>
      <c r="O338" s="64"/>
      <c r="P338" s="64"/>
      <c r="Q338" s="64"/>
      <c r="R338" s="65"/>
      <c r="S338" s="64"/>
      <c r="T338" s="64"/>
      <c r="U338" s="64"/>
      <c r="V338" s="64"/>
      <c r="W338" s="64"/>
      <c r="X338" s="43"/>
      <c r="Y338" s="52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6"/>
      <c r="AM338" s="55"/>
      <c r="AN338" s="55"/>
      <c r="AO338" s="55"/>
      <c r="AP338" s="56"/>
      <c r="AQ338" s="55"/>
      <c r="AR338" s="55"/>
      <c r="AS338" s="56"/>
    </row>
    <row r="339" spans="1:45" ht="15">
      <c r="A339" s="37"/>
      <c r="B339" s="64"/>
      <c r="C339" s="64"/>
      <c r="D339" s="64"/>
      <c r="E339" s="64"/>
      <c r="F339" s="64"/>
      <c r="G339" s="64"/>
      <c r="H339" s="64"/>
      <c r="I339" s="64"/>
      <c r="J339" s="65"/>
      <c r="K339" s="64"/>
      <c r="L339" s="64"/>
      <c r="M339" s="64"/>
      <c r="N339" s="65"/>
      <c r="O339" s="64"/>
      <c r="P339" s="64"/>
      <c r="Q339" s="64"/>
      <c r="R339" s="65"/>
      <c r="S339" s="64"/>
      <c r="T339" s="64"/>
      <c r="U339" s="64"/>
      <c r="V339" s="64"/>
      <c r="W339" s="65"/>
      <c r="X339" s="43"/>
      <c r="Y339" s="37"/>
      <c r="Z339" s="55"/>
      <c r="AA339" s="55"/>
      <c r="AB339" s="55"/>
      <c r="AC339" s="55"/>
      <c r="AD339" s="55"/>
      <c r="AE339" s="55"/>
      <c r="AF339" s="55"/>
      <c r="AG339" s="55"/>
      <c r="AH339" s="56"/>
      <c r="AI339" s="55"/>
      <c r="AJ339" s="55"/>
      <c r="AK339" s="56"/>
      <c r="AL339" s="56"/>
      <c r="AM339" s="55"/>
      <c r="AN339" s="55"/>
      <c r="AO339" s="55"/>
      <c r="AP339" s="56"/>
      <c r="AQ339" s="55"/>
      <c r="AR339" s="55"/>
      <c r="AS339" s="56"/>
    </row>
    <row r="340" spans="1:45" ht="15">
      <c r="A340" s="37"/>
      <c r="B340" s="64"/>
      <c r="C340" s="64"/>
      <c r="D340" s="64"/>
      <c r="E340" s="64"/>
      <c r="F340" s="64"/>
      <c r="G340" s="64"/>
      <c r="H340" s="64"/>
      <c r="I340" s="64"/>
      <c r="J340" s="65"/>
      <c r="K340" s="64"/>
      <c r="L340" s="64"/>
      <c r="M340" s="64"/>
      <c r="N340" s="65"/>
      <c r="O340" s="64"/>
      <c r="P340" s="64"/>
      <c r="Q340" s="64"/>
      <c r="R340" s="65"/>
      <c r="S340" s="64"/>
      <c r="T340" s="64"/>
      <c r="U340" s="65"/>
      <c r="V340" s="64"/>
      <c r="W340" s="65"/>
      <c r="X340" s="43"/>
      <c r="Y340" s="37"/>
      <c r="Z340" s="55"/>
      <c r="AA340" s="55"/>
      <c r="AB340" s="55"/>
      <c r="AC340" s="55"/>
      <c r="AD340" s="55"/>
      <c r="AE340" s="55"/>
      <c r="AF340" s="55"/>
      <c r="AG340" s="55"/>
      <c r="AH340" s="56"/>
      <c r="AI340" s="55"/>
      <c r="AJ340" s="55"/>
      <c r="AK340" s="56"/>
      <c r="AL340" s="56"/>
      <c r="AM340" s="55"/>
      <c r="AN340" s="55"/>
      <c r="AO340" s="55"/>
      <c r="AP340" s="56"/>
      <c r="AQ340" s="55"/>
      <c r="AR340" s="55"/>
      <c r="AS340" s="56"/>
    </row>
    <row r="341" spans="1:45" s="27" customFormat="1" ht="15">
      <c r="A341" s="37"/>
      <c r="B341" s="64"/>
      <c r="C341" s="64"/>
      <c r="D341" s="64"/>
      <c r="E341" s="64"/>
      <c r="F341" s="64"/>
      <c r="G341" s="64"/>
      <c r="H341" s="64"/>
      <c r="I341" s="64"/>
      <c r="J341" s="65"/>
      <c r="K341" s="64"/>
      <c r="L341" s="64"/>
      <c r="M341" s="64"/>
      <c r="N341" s="65"/>
      <c r="O341" s="64"/>
      <c r="P341" s="64"/>
      <c r="Q341" s="64"/>
      <c r="R341" s="65"/>
      <c r="S341" s="64"/>
      <c r="T341" s="64"/>
      <c r="U341" s="65"/>
      <c r="V341" s="64"/>
      <c r="W341" s="65"/>
      <c r="X341" s="43"/>
      <c r="Y341" s="37"/>
      <c r="Z341" s="55"/>
      <c r="AA341" s="55"/>
      <c r="AB341" s="55"/>
      <c r="AC341" s="55"/>
      <c r="AD341" s="55"/>
      <c r="AE341" s="55"/>
      <c r="AF341" s="55"/>
      <c r="AG341" s="55"/>
      <c r="AH341" s="56"/>
      <c r="AI341" s="55"/>
      <c r="AJ341" s="55"/>
      <c r="AK341" s="56"/>
      <c r="AL341" s="56"/>
      <c r="AM341" s="55"/>
      <c r="AN341" s="55"/>
      <c r="AO341" s="55"/>
      <c r="AP341" s="56"/>
      <c r="AQ341" s="55"/>
      <c r="AR341" s="55"/>
      <c r="AS341" s="56"/>
    </row>
    <row r="342" spans="1:45" ht="15">
      <c r="A342" s="37"/>
      <c r="B342" s="64"/>
      <c r="C342" s="64"/>
      <c r="D342" s="64"/>
      <c r="E342" s="64"/>
      <c r="F342" s="64"/>
      <c r="G342" s="64"/>
      <c r="H342" s="64"/>
      <c r="I342" s="64"/>
      <c r="J342" s="65"/>
      <c r="K342" s="64"/>
      <c r="L342" s="64"/>
      <c r="M342" s="64"/>
      <c r="N342" s="65"/>
      <c r="O342" s="64"/>
      <c r="P342" s="64"/>
      <c r="Q342" s="64"/>
      <c r="R342" s="65"/>
      <c r="S342" s="64"/>
      <c r="T342" s="64"/>
      <c r="U342" s="65"/>
      <c r="V342" s="64"/>
      <c r="W342" s="65"/>
      <c r="X342" s="43"/>
      <c r="Y342" s="37"/>
      <c r="Z342" s="55"/>
      <c r="AA342" s="55"/>
      <c r="AB342" s="55"/>
      <c r="AC342" s="55"/>
      <c r="AD342" s="55"/>
      <c r="AE342" s="55"/>
      <c r="AF342" s="55"/>
      <c r="AG342" s="55"/>
      <c r="AH342" s="56"/>
      <c r="AI342" s="55"/>
      <c r="AJ342" s="55"/>
      <c r="AK342" s="56"/>
      <c r="AL342" s="56"/>
      <c r="AM342" s="55"/>
      <c r="AN342" s="55"/>
      <c r="AO342" s="55"/>
      <c r="AP342" s="56"/>
      <c r="AQ342" s="55"/>
      <c r="AR342" s="55"/>
      <c r="AS342" s="56"/>
    </row>
    <row r="343" spans="1:45" ht="15">
      <c r="A343" s="37"/>
      <c r="B343" s="64"/>
      <c r="C343" s="64"/>
      <c r="D343" s="64"/>
      <c r="E343" s="65"/>
      <c r="F343" s="64"/>
      <c r="G343" s="65"/>
      <c r="H343" s="64"/>
      <c r="I343" s="64"/>
      <c r="J343" s="65"/>
      <c r="K343" s="64"/>
      <c r="L343" s="64"/>
      <c r="M343" s="64"/>
      <c r="N343" s="65"/>
      <c r="O343" s="64"/>
      <c r="P343" s="64"/>
      <c r="Q343" s="65"/>
      <c r="R343" s="65"/>
      <c r="S343" s="64"/>
      <c r="T343" s="64"/>
      <c r="U343" s="65"/>
      <c r="V343" s="64"/>
      <c r="W343" s="65"/>
      <c r="X343" s="43"/>
      <c r="Y343" s="37"/>
      <c r="Z343" s="55"/>
      <c r="AA343" s="55"/>
      <c r="AB343" s="55"/>
      <c r="AC343" s="56"/>
      <c r="AD343" s="55"/>
      <c r="AE343" s="56"/>
      <c r="AF343" s="55"/>
      <c r="AG343" s="55"/>
      <c r="AH343" s="56"/>
      <c r="AI343" s="55"/>
      <c r="AJ343" s="55"/>
      <c r="AK343" s="56"/>
      <c r="AL343" s="56"/>
      <c r="AM343" s="55"/>
      <c r="AN343" s="55"/>
      <c r="AO343" s="56"/>
      <c r="AP343" s="56"/>
      <c r="AQ343" s="55"/>
      <c r="AR343" s="55"/>
      <c r="AS343" s="56"/>
    </row>
    <row r="344" spans="1:45" ht="15">
      <c r="A344" s="37"/>
      <c r="B344" s="64"/>
      <c r="C344" s="64"/>
      <c r="D344" s="64"/>
      <c r="E344" s="65"/>
      <c r="F344" s="64"/>
      <c r="G344" s="65"/>
      <c r="H344" s="64"/>
      <c r="I344" s="64"/>
      <c r="J344" s="65"/>
      <c r="K344" s="64"/>
      <c r="L344" s="64"/>
      <c r="M344" s="64"/>
      <c r="N344" s="65"/>
      <c r="O344" s="64"/>
      <c r="P344" s="64"/>
      <c r="Q344" s="65"/>
      <c r="R344" s="65"/>
      <c r="S344" s="64"/>
      <c r="T344" s="64"/>
      <c r="U344" s="65"/>
      <c r="V344" s="64"/>
      <c r="W344" s="65"/>
      <c r="X344" s="43"/>
      <c r="Y344" s="37"/>
      <c r="Z344" s="55"/>
      <c r="AA344" s="55"/>
      <c r="AB344" s="55"/>
      <c r="AC344" s="56"/>
      <c r="AD344" s="55"/>
      <c r="AE344" s="56"/>
      <c r="AF344" s="55"/>
      <c r="AG344" s="55"/>
      <c r="AH344" s="56"/>
      <c r="AI344" s="55"/>
      <c r="AJ344" s="55"/>
      <c r="AK344" s="56"/>
      <c r="AL344" s="56"/>
      <c r="AM344" s="55"/>
      <c r="AN344" s="55"/>
      <c r="AO344" s="56"/>
      <c r="AP344" s="56"/>
      <c r="AQ344" s="55"/>
      <c r="AR344" s="55"/>
      <c r="AS344" s="56"/>
    </row>
    <row r="345" spans="1:45" ht="15">
      <c r="A345" s="37"/>
      <c r="B345" s="64"/>
      <c r="C345" s="64"/>
      <c r="D345" s="64"/>
      <c r="E345" s="65"/>
      <c r="F345" s="64"/>
      <c r="G345" s="65"/>
      <c r="H345" s="64"/>
      <c r="I345" s="64"/>
      <c r="J345" s="65"/>
      <c r="K345" s="64"/>
      <c r="L345" s="64"/>
      <c r="M345" s="64"/>
      <c r="N345" s="65"/>
      <c r="O345" s="64"/>
      <c r="P345" s="64"/>
      <c r="Q345" s="65"/>
      <c r="R345" s="65"/>
      <c r="S345" s="64"/>
      <c r="T345" s="64"/>
      <c r="U345" s="65"/>
      <c r="V345" s="64"/>
      <c r="W345" s="65"/>
      <c r="X345" s="43"/>
      <c r="Y345" s="37"/>
      <c r="Z345" s="55"/>
      <c r="AA345" s="55"/>
      <c r="AB345" s="55"/>
      <c r="AC345" s="56"/>
      <c r="AD345" s="55"/>
      <c r="AE345" s="56"/>
      <c r="AF345" s="55"/>
      <c r="AG345" s="55"/>
      <c r="AH345" s="56"/>
      <c r="AI345" s="55"/>
      <c r="AJ345" s="55"/>
      <c r="AK345" s="56"/>
      <c r="AL345" s="56"/>
      <c r="AM345" s="55"/>
      <c r="AN345" s="55"/>
      <c r="AO345" s="56"/>
      <c r="AP345" s="56"/>
      <c r="AQ345" s="55"/>
      <c r="AR345" s="55"/>
      <c r="AS345" s="56"/>
    </row>
    <row r="346" spans="1:45" ht="15">
      <c r="A346" s="37"/>
      <c r="B346" s="64"/>
      <c r="C346" s="64"/>
      <c r="D346" s="64"/>
      <c r="E346" s="65"/>
      <c r="F346" s="64"/>
      <c r="G346" s="65"/>
      <c r="H346" s="64"/>
      <c r="I346" s="64"/>
      <c r="J346" s="65"/>
      <c r="K346" s="64"/>
      <c r="L346" s="64"/>
      <c r="M346" s="64"/>
      <c r="N346" s="65"/>
      <c r="O346" s="64"/>
      <c r="P346" s="64"/>
      <c r="Q346" s="65"/>
      <c r="R346" s="65"/>
      <c r="S346" s="64"/>
      <c r="T346" s="64"/>
      <c r="U346" s="65"/>
      <c r="V346" s="64"/>
      <c r="W346" s="65"/>
      <c r="X346" s="43"/>
      <c r="Y346" s="59"/>
      <c r="Z346" s="55"/>
      <c r="AA346" s="55"/>
      <c r="AB346" s="55"/>
      <c r="AC346" s="56"/>
      <c r="AD346" s="55"/>
      <c r="AE346" s="56"/>
      <c r="AF346" s="55"/>
      <c r="AG346" s="55"/>
      <c r="AH346" s="56"/>
      <c r="AI346" s="55"/>
      <c r="AJ346" s="55"/>
      <c r="AK346" s="56"/>
      <c r="AL346" s="56"/>
      <c r="AM346" s="55"/>
      <c r="AN346" s="55"/>
      <c r="AO346" s="56"/>
      <c r="AP346" s="56"/>
      <c r="AQ346" s="55"/>
      <c r="AR346" s="55"/>
      <c r="AS346" s="56"/>
    </row>
    <row r="347" spans="1:45" ht="15">
      <c r="A347" s="37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5"/>
      <c r="O347" s="64"/>
      <c r="P347" s="64"/>
      <c r="Q347" s="64"/>
      <c r="R347" s="65"/>
      <c r="S347" s="64"/>
      <c r="T347" s="64"/>
      <c r="U347" s="65"/>
      <c r="V347" s="64"/>
      <c r="W347" s="64"/>
      <c r="X347" s="43"/>
      <c r="Y347" s="37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6"/>
      <c r="AM347" s="55"/>
      <c r="AN347" s="55"/>
      <c r="AO347" s="55"/>
      <c r="AP347" s="56"/>
      <c r="AQ347" s="55"/>
      <c r="AR347" s="55"/>
      <c r="AS347" s="56"/>
    </row>
    <row r="348" spans="1:45" ht="15">
      <c r="A348" s="37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5"/>
      <c r="O348" s="64"/>
      <c r="P348" s="64"/>
      <c r="Q348" s="64"/>
      <c r="R348" s="65"/>
      <c r="S348" s="64"/>
      <c r="T348" s="64"/>
      <c r="U348" s="64"/>
      <c r="V348" s="64"/>
      <c r="W348" s="64"/>
      <c r="X348" s="43"/>
      <c r="Y348" s="37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6"/>
      <c r="AM348" s="55"/>
      <c r="AN348" s="55"/>
      <c r="AO348" s="55"/>
      <c r="AP348" s="56"/>
      <c r="AQ348" s="55"/>
      <c r="AR348" s="55"/>
      <c r="AS348" s="56"/>
    </row>
    <row r="349" spans="1:45" ht="15">
      <c r="A349" s="52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5"/>
      <c r="O349" s="64"/>
      <c r="P349" s="64"/>
      <c r="Q349" s="64"/>
      <c r="R349" s="65"/>
      <c r="S349" s="64"/>
      <c r="T349" s="64"/>
      <c r="U349" s="64"/>
      <c r="V349" s="64"/>
      <c r="W349" s="64"/>
      <c r="X349" s="43"/>
      <c r="Y349" s="52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6"/>
      <c r="AM349" s="55"/>
      <c r="AN349" s="55"/>
      <c r="AO349" s="55"/>
      <c r="AP349" s="56"/>
      <c r="AQ349" s="55"/>
      <c r="AR349" s="55"/>
      <c r="AS349" s="56"/>
    </row>
    <row r="350" spans="1:45" ht="15">
      <c r="A350" s="37"/>
      <c r="B350" s="64"/>
      <c r="C350" s="64"/>
      <c r="D350" s="64"/>
      <c r="E350" s="64"/>
      <c r="F350" s="64"/>
      <c r="G350" s="64"/>
      <c r="H350" s="64"/>
      <c r="I350" s="64"/>
      <c r="J350" s="65"/>
      <c r="K350" s="64"/>
      <c r="L350" s="64"/>
      <c r="M350" s="64"/>
      <c r="N350" s="65"/>
      <c r="O350" s="64"/>
      <c r="P350" s="64"/>
      <c r="Q350" s="64"/>
      <c r="R350" s="65"/>
      <c r="S350" s="64"/>
      <c r="T350" s="64"/>
      <c r="U350" s="64"/>
      <c r="V350" s="64"/>
      <c r="W350" s="65"/>
      <c r="X350" s="43"/>
      <c r="Y350" s="37"/>
      <c r="Z350" s="55"/>
      <c r="AA350" s="55"/>
      <c r="AB350" s="55"/>
      <c r="AC350" s="55"/>
      <c r="AD350" s="55"/>
      <c r="AE350" s="55"/>
      <c r="AF350" s="55"/>
      <c r="AG350" s="55"/>
      <c r="AH350" s="56"/>
      <c r="AI350" s="55"/>
      <c r="AJ350" s="55"/>
      <c r="AK350" s="55"/>
      <c r="AL350" s="56"/>
      <c r="AM350" s="55"/>
      <c r="AN350" s="55"/>
      <c r="AO350" s="56"/>
      <c r="AP350" s="56"/>
      <c r="AQ350" s="55"/>
      <c r="AR350" s="55"/>
      <c r="AS350" s="56"/>
    </row>
    <row r="351" spans="1:45" ht="15">
      <c r="A351" s="37"/>
      <c r="B351" s="64"/>
      <c r="C351" s="64"/>
      <c r="D351" s="64"/>
      <c r="E351" s="64"/>
      <c r="F351" s="64"/>
      <c r="G351" s="64"/>
      <c r="H351" s="64"/>
      <c r="I351" s="64"/>
      <c r="J351" s="65"/>
      <c r="K351" s="64"/>
      <c r="L351" s="64"/>
      <c r="M351" s="64"/>
      <c r="N351" s="65"/>
      <c r="O351" s="64"/>
      <c r="P351" s="64"/>
      <c r="Q351" s="64"/>
      <c r="R351" s="65"/>
      <c r="S351" s="64"/>
      <c r="T351" s="64"/>
      <c r="U351" s="65"/>
      <c r="V351" s="64"/>
      <c r="W351" s="65"/>
      <c r="X351" s="43"/>
      <c r="Y351" s="37"/>
      <c r="Z351" s="55"/>
      <c r="AA351" s="55"/>
      <c r="AB351" s="55"/>
      <c r="AC351" s="55"/>
      <c r="AD351" s="55"/>
      <c r="AE351" s="55"/>
      <c r="AF351" s="55"/>
      <c r="AG351" s="55"/>
      <c r="AH351" s="56"/>
      <c r="AI351" s="55"/>
      <c r="AJ351" s="55"/>
      <c r="AK351" s="55"/>
      <c r="AL351" s="56"/>
      <c r="AM351" s="55"/>
      <c r="AN351" s="55"/>
      <c r="AO351" s="56"/>
      <c r="AP351" s="56"/>
      <c r="AQ351" s="55"/>
      <c r="AR351" s="55"/>
      <c r="AS351" s="56"/>
    </row>
    <row r="352" spans="1:45" ht="15">
      <c r="A352" s="37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5"/>
      <c r="O352" s="64"/>
      <c r="P352" s="64"/>
      <c r="Q352" s="64"/>
      <c r="R352" s="65"/>
      <c r="S352" s="64"/>
      <c r="T352" s="64"/>
      <c r="U352" s="65"/>
      <c r="V352" s="64"/>
      <c r="W352" s="64"/>
      <c r="X352" s="43"/>
      <c r="Y352" s="37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6"/>
      <c r="AM352" s="55"/>
      <c r="AN352" s="55"/>
      <c r="AO352" s="55"/>
      <c r="AP352" s="56"/>
      <c r="AQ352" s="55"/>
      <c r="AR352" s="55"/>
      <c r="AS352" s="56"/>
    </row>
    <row r="353" spans="1:45" ht="15">
      <c r="A353" s="37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5"/>
      <c r="O353" s="64"/>
      <c r="P353" s="64"/>
      <c r="Q353" s="64"/>
      <c r="R353" s="65"/>
      <c r="S353" s="64"/>
      <c r="T353" s="64"/>
      <c r="U353" s="64"/>
      <c r="V353" s="64"/>
      <c r="W353" s="64"/>
      <c r="X353" s="43"/>
      <c r="Y353" s="59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6"/>
      <c r="AM353" s="55"/>
      <c r="AN353" s="55"/>
      <c r="AO353" s="55"/>
      <c r="AP353" s="56"/>
      <c r="AQ353" s="55"/>
      <c r="AR353" s="55"/>
      <c r="AS353" s="56"/>
    </row>
    <row r="354" spans="1:45" ht="15">
      <c r="A354" s="37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5"/>
      <c r="O354" s="64"/>
      <c r="P354" s="64"/>
      <c r="Q354" s="64"/>
      <c r="R354" s="65"/>
      <c r="S354" s="64"/>
      <c r="T354" s="64"/>
      <c r="U354" s="64"/>
      <c r="V354" s="64"/>
      <c r="W354" s="64"/>
      <c r="X354" s="43"/>
      <c r="Y354" s="37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6"/>
      <c r="AM354" s="55"/>
      <c r="AN354" s="55"/>
      <c r="AO354" s="55"/>
      <c r="AP354" s="56"/>
      <c r="AQ354" s="55"/>
      <c r="AR354" s="55"/>
      <c r="AS354" s="56"/>
    </row>
    <row r="355" spans="1:45" ht="15">
      <c r="A355" s="37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5"/>
      <c r="O355" s="64"/>
      <c r="P355" s="64"/>
      <c r="Q355" s="64"/>
      <c r="R355" s="65"/>
      <c r="S355" s="64"/>
      <c r="T355" s="64"/>
      <c r="U355" s="64"/>
      <c r="V355" s="64"/>
      <c r="W355" s="64"/>
      <c r="X355" s="43"/>
      <c r="Y355" s="37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6"/>
      <c r="AM355" s="55"/>
      <c r="AN355" s="55"/>
      <c r="AO355" s="55"/>
      <c r="AP355" s="56"/>
      <c r="AQ355" s="55"/>
      <c r="AR355" s="55"/>
      <c r="AS355" s="56"/>
    </row>
    <row r="356" spans="1:45" ht="15">
      <c r="A356" s="52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5"/>
      <c r="O356" s="64"/>
      <c r="P356" s="64"/>
      <c r="Q356" s="64"/>
      <c r="R356" s="65"/>
      <c r="S356" s="64"/>
      <c r="T356" s="64"/>
      <c r="U356" s="64"/>
      <c r="V356" s="64"/>
      <c r="W356" s="64"/>
      <c r="X356" s="43"/>
      <c r="Y356" s="52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6"/>
      <c r="AM356" s="55"/>
      <c r="AN356" s="55"/>
      <c r="AO356" s="55"/>
      <c r="AP356" s="56"/>
      <c r="AQ356" s="55"/>
      <c r="AR356" s="55"/>
      <c r="AS356" s="56"/>
    </row>
    <row r="357" spans="1:45" ht="15">
      <c r="A357" s="37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5"/>
      <c r="O357" s="64"/>
      <c r="P357" s="64"/>
      <c r="Q357" s="64"/>
      <c r="R357" s="65"/>
      <c r="S357" s="64"/>
      <c r="T357" s="64"/>
      <c r="U357" s="64"/>
      <c r="V357" s="64"/>
      <c r="W357" s="64"/>
      <c r="X357" s="43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6"/>
      <c r="AM357" s="55"/>
      <c r="AN357" s="55"/>
      <c r="AO357" s="55"/>
      <c r="AP357" s="56"/>
      <c r="AQ357" s="55"/>
      <c r="AR357" s="55"/>
      <c r="AS357" s="56"/>
    </row>
    <row r="358" spans="1:45" ht="15">
      <c r="A358" s="38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7"/>
      <c r="O358" s="66"/>
      <c r="P358" s="66"/>
      <c r="Q358" s="66"/>
      <c r="R358" s="67"/>
      <c r="S358" s="66"/>
      <c r="T358" s="66"/>
      <c r="U358" s="64"/>
      <c r="V358" s="66"/>
      <c r="W358" s="66"/>
      <c r="X358" s="43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8"/>
      <c r="AM358" s="57"/>
      <c r="AN358" s="57"/>
      <c r="AO358" s="57"/>
      <c r="AP358" s="58"/>
      <c r="AQ358" s="57"/>
      <c r="AR358" s="57"/>
      <c r="AS358" s="58"/>
    </row>
    <row r="359" spans="1:45" s="18" customFormat="1" ht="15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2"/>
      <c r="P359" s="112"/>
      <c r="Q359" s="112"/>
      <c r="R359" s="113"/>
      <c r="S359" s="112"/>
      <c r="T359" s="112"/>
      <c r="U359" s="64"/>
      <c r="V359" s="112"/>
      <c r="W359" s="112"/>
      <c r="X359" s="43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5"/>
      <c r="AM359" s="114"/>
      <c r="AN359" s="114"/>
      <c r="AO359" s="114"/>
      <c r="AP359" s="115"/>
      <c r="AQ359" s="114"/>
      <c r="AR359" s="114"/>
      <c r="AS359" s="115"/>
    </row>
    <row r="360" spans="1:45" s="18" customFormat="1" ht="15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2"/>
      <c r="P360" s="112"/>
      <c r="Q360" s="112"/>
      <c r="R360" s="113"/>
      <c r="S360" s="112"/>
      <c r="T360" s="112"/>
      <c r="U360" s="64"/>
      <c r="V360" s="112"/>
      <c r="W360" s="112"/>
      <c r="X360" s="43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5"/>
      <c r="AM360" s="114"/>
      <c r="AN360" s="114"/>
      <c r="AO360" s="114"/>
      <c r="AP360" s="115"/>
      <c r="AQ360" s="114"/>
      <c r="AR360" s="114"/>
      <c r="AS360" s="115"/>
    </row>
    <row r="361" spans="1:45" s="18" customFormat="1" ht="15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2"/>
      <c r="P361" s="112"/>
      <c r="Q361" s="112"/>
      <c r="R361" s="113"/>
      <c r="S361" s="112"/>
      <c r="T361" s="112"/>
      <c r="U361" s="64"/>
      <c r="V361" s="112"/>
      <c r="W361" s="112"/>
      <c r="X361" s="43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5"/>
      <c r="AM361" s="114"/>
      <c r="AN361" s="114"/>
      <c r="AO361" s="114"/>
      <c r="AP361" s="115"/>
      <c r="AQ361" s="114"/>
      <c r="AR361" s="114"/>
      <c r="AS361" s="115"/>
    </row>
    <row r="362" spans="1:45" s="18" customFormat="1" ht="15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2"/>
      <c r="P362" s="112"/>
      <c r="Q362" s="112"/>
      <c r="R362" s="113"/>
      <c r="S362" s="112"/>
      <c r="T362" s="112"/>
      <c r="U362" s="64"/>
      <c r="V362" s="112"/>
      <c r="W362" s="112"/>
      <c r="X362" s="43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5"/>
      <c r="AM362" s="114"/>
      <c r="AN362" s="114"/>
      <c r="AO362" s="114"/>
      <c r="AP362" s="115"/>
      <c r="AQ362" s="114"/>
      <c r="AR362" s="114"/>
      <c r="AS362" s="115"/>
    </row>
    <row r="363" spans="1:45" s="18" customFormat="1" ht="15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2"/>
      <c r="P363" s="112"/>
      <c r="Q363" s="112"/>
      <c r="R363" s="113"/>
      <c r="S363" s="112"/>
      <c r="T363" s="112"/>
      <c r="U363" s="64"/>
      <c r="V363" s="112"/>
      <c r="W363" s="112"/>
      <c r="X363" s="43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5"/>
      <c r="AM363" s="114"/>
      <c r="AN363" s="114"/>
      <c r="AO363" s="114"/>
      <c r="AP363" s="115"/>
      <c r="AQ363" s="114"/>
      <c r="AR363" s="114"/>
      <c r="AS363" s="115"/>
    </row>
    <row r="364" spans="1:45" s="18" customFormat="1" ht="15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2"/>
      <c r="P364" s="112"/>
      <c r="Q364" s="112"/>
      <c r="R364" s="113"/>
      <c r="S364" s="112"/>
      <c r="T364" s="112"/>
      <c r="U364" s="64"/>
      <c r="V364" s="112"/>
      <c r="W364" s="112"/>
      <c r="X364" s="43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5"/>
      <c r="AM364" s="114"/>
      <c r="AN364" s="114"/>
      <c r="AO364" s="114"/>
      <c r="AP364" s="115"/>
      <c r="AQ364" s="114"/>
      <c r="AR364" s="114"/>
      <c r="AS364" s="115"/>
    </row>
    <row r="365" spans="1:45" s="18" customFormat="1" ht="15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3"/>
      <c r="O365" s="112"/>
      <c r="P365" s="112"/>
      <c r="Q365" s="112"/>
      <c r="R365" s="113"/>
      <c r="S365" s="112"/>
      <c r="T365" s="112"/>
      <c r="U365" s="64"/>
      <c r="V365" s="112"/>
      <c r="W365" s="112"/>
      <c r="X365" s="43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5"/>
      <c r="AM365" s="114"/>
      <c r="AN365" s="114"/>
      <c r="AO365" s="114"/>
      <c r="AP365" s="115"/>
      <c r="AQ365" s="114"/>
      <c r="AR365" s="114"/>
      <c r="AS365" s="115"/>
    </row>
    <row r="366" spans="1:45" s="18" customFormat="1" ht="15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3"/>
      <c r="O366" s="112"/>
      <c r="P366" s="112"/>
      <c r="Q366" s="112"/>
      <c r="R366" s="113"/>
      <c r="S366" s="112"/>
      <c r="T366" s="112"/>
      <c r="U366" s="64"/>
      <c r="V366" s="112"/>
      <c r="W366" s="112"/>
      <c r="X366" s="43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5"/>
      <c r="AM366" s="114"/>
      <c r="AN366" s="114"/>
      <c r="AO366" s="114"/>
      <c r="AP366" s="115"/>
      <c r="AQ366" s="114"/>
      <c r="AR366" s="114"/>
      <c r="AS366" s="115"/>
    </row>
    <row r="367" spans="2:24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66">
        <v>11080133</v>
      </c>
      <c r="V367" s="28"/>
      <c r="W367" s="28"/>
      <c r="X367" s="18"/>
    </row>
    <row r="368" spans="1:24" ht="15">
      <c r="A368" s="69" t="s">
        <v>308</v>
      </c>
      <c r="B368" s="71">
        <v>0</v>
      </c>
      <c r="C368" s="71"/>
      <c r="D368" s="71"/>
      <c r="E368" s="71"/>
      <c r="F368" s="28"/>
      <c r="G368" s="71">
        <v>91200007</v>
      </c>
      <c r="H368" s="71">
        <v>91200007</v>
      </c>
      <c r="I368" s="71">
        <v>91200007</v>
      </c>
      <c r="J368" s="72">
        <v>0</v>
      </c>
      <c r="K368" s="71">
        <v>91200007</v>
      </c>
      <c r="L368" s="71">
        <v>91200007</v>
      </c>
      <c r="M368" s="28"/>
      <c r="N368" s="72">
        <v>100</v>
      </c>
      <c r="O368" s="71">
        <v>91200007</v>
      </c>
      <c r="P368" s="71">
        <v>91200007</v>
      </c>
      <c r="Q368" s="72">
        <v>0</v>
      </c>
      <c r="R368" s="72">
        <v>100</v>
      </c>
      <c r="S368" s="71">
        <v>0</v>
      </c>
      <c r="T368" s="71">
        <v>0</v>
      </c>
      <c r="U368" s="71">
        <v>91200007</v>
      </c>
      <c r="V368" s="28"/>
      <c r="W368" s="28"/>
      <c r="X368" s="18"/>
    </row>
    <row r="369" spans="1:24" ht="15">
      <c r="A369" s="69" t="s">
        <v>188</v>
      </c>
      <c r="B369" s="71">
        <v>0</v>
      </c>
      <c r="C369" s="71"/>
      <c r="D369" s="71"/>
      <c r="E369" s="71"/>
      <c r="F369" s="28"/>
      <c r="G369" s="71">
        <v>91200007</v>
      </c>
      <c r="H369" s="71">
        <v>91200007</v>
      </c>
      <c r="I369" s="71">
        <v>91200007</v>
      </c>
      <c r="J369" s="72">
        <v>0</v>
      </c>
      <c r="K369" s="71">
        <v>91200007</v>
      </c>
      <c r="L369" s="71">
        <v>91200007</v>
      </c>
      <c r="M369" s="28"/>
      <c r="N369" s="72">
        <v>100</v>
      </c>
      <c r="O369" s="71">
        <v>91200007</v>
      </c>
      <c r="P369" s="71">
        <v>91200007</v>
      </c>
      <c r="Q369" s="72">
        <v>0</v>
      </c>
      <c r="R369" s="72">
        <v>100</v>
      </c>
      <c r="S369" s="71">
        <v>0</v>
      </c>
      <c r="T369" s="71">
        <v>0</v>
      </c>
      <c r="U369" s="71">
        <v>91200007</v>
      </c>
      <c r="V369" s="28"/>
      <c r="W369" s="28"/>
      <c r="X369" s="18"/>
    </row>
    <row r="370" spans="1:23" ht="15">
      <c r="A370" s="69" t="s">
        <v>309</v>
      </c>
      <c r="B370" s="71">
        <v>0</v>
      </c>
      <c r="C370" s="71"/>
      <c r="D370" s="71"/>
      <c r="E370" s="71"/>
      <c r="F370" s="68">
        <v>0</v>
      </c>
      <c r="G370" s="71">
        <v>5540000</v>
      </c>
      <c r="H370" s="71">
        <v>5540000</v>
      </c>
      <c r="I370" s="71">
        <v>5540000</v>
      </c>
      <c r="J370" s="72">
        <v>0</v>
      </c>
      <c r="K370" s="71">
        <v>5540000</v>
      </c>
      <c r="L370" s="71">
        <v>5540000</v>
      </c>
      <c r="M370" s="68">
        <v>91200007</v>
      </c>
      <c r="N370" s="72">
        <v>100</v>
      </c>
      <c r="O370" s="71">
        <v>5540000</v>
      </c>
      <c r="P370" s="71">
        <v>5540000</v>
      </c>
      <c r="Q370" s="72">
        <v>0</v>
      </c>
      <c r="R370" s="72">
        <v>100</v>
      </c>
      <c r="S370" s="71">
        <v>0</v>
      </c>
      <c r="T370" s="71">
        <v>0</v>
      </c>
      <c r="U370" s="71">
        <v>5540000</v>
      </c>
      <c r="V370" s="68">
        <v>0</v>
      </c>
      <c r="W370" s="68">
        <v>91200007</v>
      </c>
    </row>
    <row r="371" spans="1:23" ht="15">
      <c r="A371" s="69" t="s">
        <v>188</v>
      </c>
      <c r="B371" s="71">
        <v>0</v>
      </c>
      <c r="C371" s="71"/>
      <c r="D371" s="71"/>
      <c r="E371" s="71"/>
      <c r="F371" s="68">
        <v>0</v>
      </c>
      <c r="G371" s="71">
        <v>5540000</v>
      </c>
      <c r="H371" s="71">
        <v>5540000</v>
      </c>
      <c r="I371" s="71">
        <v>5540000</v>
      </c>
      <c r="J371" s="72">
        <v>0</v>
      </c>
      <c r="K371" s="71">
        <v>5540000</v>
      </c>
      <c r="L371" s="71">
        <v>5540000</v>
      </c>
      <c r="M371" s="68">
        <v>91200007</v>
      </c>
      <c r="N371" s="72">
        <v>100</v>
      </c>
      <c r="O371" s="71">
        <v>5540000</v>
      </c>
      <c r="P371" s="71">
        <v>5540000</v>
      </c>
      <c r="Q371" s="72">
        <v>0</v>
      </c>
      <c r="R371" s="72">
        <v>100</v>
      </c>
      <c r="S371" s="71">
        <v>0</v>
      </c>
      <c r="T371" s="71">
        <v>0</v>
      </c>
      <c r="U371" s="71">
        <v>5540000</v>
      </c>
      <c r="V371" s="68">
        <v>0</v>
      </c>
      <c r="W371" s="68">
        <v>91200007</v>
      </c>
    </row>
    <row r="372" spans="1:23" ht="15">
      <c r="A372" s="69" t="s">
        <v>310</v>
      </c>
      <c r="B372" s="71">
        <v>0</v>
      </c>
      <c r="C372" s="71">
        <v>3500000</v>
      </c>
      <c r="D372" s="71">
        <v>3500000</v>
      </c>
      <c r="E372" s="71">
        <v>3500000</v>
      </c>
      <c r="F372" s="68">
        <v>0</v>
      </c>
      <c r="G372" s="71">
        <v>3500000</v>
      </c>
      <c r="H372" s="71">
        <v>0</v>
      </c>
      <c r="I372" s="71">
        <v>0</v>
      </c>
      <c r="J372" s="71">
        <v>3500000</v>
      </c>
      <c r="K372" s="71">
        <v>0</v>
      </c>
      <c r="L372" s="71">
        <v>0</v>
      </c>
      <c r="M372" s="68">
        <v>5540000</v>
      </c>
      <c r="N372" s="72">
        <v>0</v>
      </c>
      <c r="O372" s="71">
        <v>0</v>
      </c>
      <c r="P372" s="71">
        <v>0</v>
      </c>
      <c r="Q372" s="72">
        <v>0</v>
      </c>
      <c r="R372" s="72">
        <v>0</v>
      </c>
      <c r="S372" s="71">
        <v>0</v>
      </c>
      <c r="T372" s="71">
        <v>0</v>
      </c>
      <c r="U372" s="72">
        <v>0</v>
      </c>
      <c r="V372" s="68">
        <v>0</v>
      </c>
      <c r="W372" s="68">
        <v>5540000</v>
      </c>
    </row>
    <row r="373" spans="1:23" ht="15">
      <c r="A373" s="69" t="s">
        <v>188</v>
      </c>
      <c r="B373" s="71">
        <v>0</v>
      </c>
      <c r="C373" s="71">
        <v>3500000</v>
      </c>
      <c r="D373" s="71">
        <v>3500000</v>
      </c>
      <c r="E373" s="71">
        <v>3500000</v>
      </c>
      <c r="F373" s="68">
        <v>0</v>
      </c>
      <c r="G373" s="71">
        <v>3500000</v>
      </c>
      <c r="H373" s="71">
        <v>0</v>
      </c>
      <c r="I373" s="71">
        <v>0</v>
      </c>
      <c r="J373" s="71">
        <v>3500000</v>
      </c>
      <c r="K373" s="71">
        <v>0</v>
      </c>
      <c r="L373" s="71">
        <v>0</v>
      </c>
      <c r="M373" s="68">
        <v>5540000</v>
      </c>
      <c r="N373" s="72">
        <v>0</v>
      </c>
      <c r="O373" s="71">
        <v>0</v>
      </c>
      <c r="P373" s="71">
        <v>0</v>
      </c>
      <c r="Q373" s="72">
        <v>0</v>
      </c>
      <c r="R373" s="72">
        <v>0</v>
      </c>
      <c r="S373" s="71">
        <v>0</v>
      </c>
      <c r="T373" s="71">
        <v>0</v>
      </c>
      <c r="U373" s="72">
        <v>0</v>
      </c>
      <c r="V373" s="68">
        <v>0</v>
      </c>
      <c r="W373" s="68">
        <v>5540000</v>
      </c>
    </row>
    <row r="374" spans="2:23" ht="15">
      <c r="B374" s="64">
        <v>0</v>
      </c>
      <c r="C374" s="64">
        <v>82400000</v>
      </c>
      <c r="D374" s="64">
        <v>82400000</v>
      </c>
      <c r="E374" s="64">
        <v>82400000</v>
      </c>
      <c r="F374" s="68">
        <v>0</v>
      </c>
      <c r="G374" s="64">
        <v>82400000</v>
      </c>
      <c r="H374" s="64">
        <v>82400000</v>
      </c>
      <c r="I374" s="64">
        <v>82400000</v>
      </c>
      <c r="J374" s="65">
        <v>0</v>
      </c>
      <c r="K374" s="64">
        <v>82400000</v>
      </c>
      <c r="L374" s="64">
        <v>82400000</v>
      </c>
      <c r="M374" s="68">
        <v>0</v>
      </c>
      <c r="N374" s="65">
        <v>100</v>
      </c>
      <c r="O374" s="64">
        <v>0</v>
      </c>
      <c r="P374" s="64">
        <v>0</v>
      </c>
      <c r="Q374" s="64">
        <v>82400000</v>
      </c>
      <c r="R374" s="65">
        <v>0</v>
      </c>
      <c r="S374" s="64">
        <v>0</v>
      </c>
      <c r="T374" s="64">
        <v>0</v>
      </c>
      <c r="U374" s="65">
        <v>0</v>
      </c>
      <c r="V374" s="68">
        <v>0</v>
      </c>
      <c r="W374" s="70">
        <v>0</v>
      </c>
    </row>
    <row r="375" spans="2:23" ht="15">
      <c r="B375" s="68">
        <v>0</v>
      </c>
      <c r="C375" s="68">
        <v>3500000</v>
      </c>
      <c r="D375" s="68">
        <v>3500000</v>
      </c>
      <c r="E375" s="68">
        <v>3500000</v>
      </c>
      <c r="F375" s="68">
        <v>0</v>
      </c>
      <c r="G375" s="68">
        <v>3500000</v>
      </c>
      <c r="H375" s="68">
        <v>0</v>
      </c>
      <c r="I375" s="68">
        <v>0</v>
      </c>
      <c r="J375" s="69" t="s">
        <v>188</v>
      </c>
      <c r="K375" s="68">
        <v>3500000</v>
      </c>
      <c r="L375" s="68">
        <v>0</v>
      </c>
      <c r="M375" s="68">
        <v>0</v>
      </c>
      <c r="N375" s="70">
        <v>0</v>
      </c>
      <c r="O375" s="70">
        <v>0</v>
      </c>
      <c r="P375" s="68">
        <v>0</v>
      </c>
      <c r="Q375" s="68">
        <v>0</v>
      </c>
      <c r="R375" s="70">
        <v>0</v>
      </c>
      <c r="S375" s="70">
        <v>0</v>
      </c>
      <c r="T375" s="68">
        <v>0</v>
      </c>
      <c r="U375" s="69" t="s">
        <v>188</v>
      </c>
      <c r="V375" s="68">
        <v>0</v>
      </c>
      <c r="W375" s="70">
        <v>0</v>
      </c>
    </row>
    <row r="377" ht="15">
      <c r="F377" t="s">
        <v>293</v>
      </c>
    </row>
    <row r="378" ht="15">
      <c r="F378" s="19" t="s">
        <v>292</v>
      </c>
    </row>
    <row r="380" ht="15">
      <c r="G380" s="107">
        <v>642798000</v>
      </c>
    </row>
    <row r="381" ht="15">
      <c r="G381" s="107">
        <v>2217200000</v>
      </c>
    </row>
    <row r="382" ht="15">
      <c r="G382" s="107">
        <v>74445633</v>
      </c>
    </row>
    <row r="383" ht="15">
      <c r="G383" s="107">
        <f>SUBTOTAL(9,G380:G382)</f>
        <v>2934443633</v>
      </c>
    </row>
    <row r="384" ht="15">
      <c r="G384" s="41"/>
    </row>
    <row r="385" ht="15">
      <c r="G385" s="41"/>
    </row>
    <row r="386" ht="15">
      <c r="G386" s="41"/>
    </row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</sheetData>
  <sheetProtection password="EA73" sheet="1"/>
  <autoFilter ref="A1:AR375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9"/>
  <sheetViews>
    <sheetView zoomScalePageLayoutView="0" workbookViewId="0" topLeftCell="A88">
      <selection activeCell="U269" sqref="A2:U269"/>
    </sheetView>
  </sheetViews>
  <sheetFormatPr defaultColWidth="11.421875" defaultRowHeight="15" outlineLevelRow="4"/>
  <cols>
    <col min="1" max="1" width="50.7109375" style="34" customWidth="1"/>
    <col min="2" max="13" width="21.7109375" style="34" customWidth="1"/>
    <col min="14" max="14" width="8.7109375" style="34" customWidth="1"/>
    <col min="15" max="17" width="21.7109375" style="34" customWidth="1"/>
    <col min="18" max="18" width="8.7109375" style="34" customWidth="1"/>
    <col min="19" max="21" width="21.7109375" style="34" customWidth="1"/>
    <col min="22" max="16384" width="11.421875" style="34" customWidth="1"/>
  </cols>
  <sheetData>
    <row r="1" spans="1:21" ht="15">
      <c r="A1" s="44" t="s">
        <v>36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172" t="s">
        <v>8</v>
      </c>
      <c r="K1" s="172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</row>
    <row r="2" spans="1:21" ht="15">
      <c r="A2" s="36" t="s">
        <v>187</v>
      </c>
      <c r="B2" s="101">
        <v>35159875000</v>
      </c>
      <c r="C2" s="101">
        <v>0</v>
      </c>
      <c r="D2" s="101">
        <v>0</v>
      </c>
      <c r="E2" s="101">
        <v>35159875000</v>
      </c>
      <c r="F2" s="101">
        <v>0</v>
      </c>
      <c r="G2" s="101">
        <v>35159875000</v>
      </c>
      <c r="H2" s="101">
        <v>2766094949</v>
      </c>
      <c r="I2" s="101">
        <v>11896006413</v>
      </c>
      <c r="J2" s="101">
        <v>23263868587</v>
      </c>
      <c r="K2" s="101">
        <v>5621859595</v>
      </c>
      <c r="L2" s="101">
        <v>8453234365</v>
      </c>
      <c r="M2" s="101">
        <v>3442772048</v>
      </c>
      <c r="N2" s="102">
        <v>24.0423</v>
      </c>
      <c r="O2" s="101">
        <v>844142487</v>
      </c>
      <c r="P2" s="101">
        <v>1581377757</v>
      </c>
      <c r="Q2" s="101">
        <v>6871856608</v>
      </c>
      <c r="R2" s="102">
        <v>4.4977</v>
      </c>
      <c r="S2" s="101">
        <v>844142487</v>
      </c>
      <c r="T2" s="101">
        <v>1581377757</v>
      </c>
      <c r="U2" s="102">
        <v>0</v>
      </c>
    </row>
    <row r="3" spans="1:21" ht="15" outlineLevel="1">
      <c r="A3" s="37" t="s">
        <v>294</v>
      </c>
      <c r="B3" s="103">
        <v>35159875000</v>
      </c>
      <c r="C3" s="103">
        <v>0</v>
      </c>
      <c r="D3" s="103">
        <v>0</v>
      </c>
      <c r="E3" s="103">
        <v>35159875000</v>
      </c>
      <c r="F3" s="103">
        <v>0</v>
      </c>
      <c r="G3" s="103">
        <v>35159875000</v>
      </c>
      <c r="H3" s="103">
        <v>2766094949</v>
      </c>
      <c r="I3" s="103">
        <v>11896006413</v>
      </c>
      <c r="J3" s="103">
        <v>23263868587</v>
      </c>
      <c r="K3" s="103">
        <v>5621859595</v>
      </c>
      <c r="L3" s="103">
        <v>8453234365</v>
      </c>
      <c r="M3" s="103">
        <v>3442772048</v>
      </c>
      <c r="N3" s="104">
        <v>24.0423</v>
      </c>
      <c r="O3" s="103">
        <v>844142487</v>
      </c>
      <c r="P3" s="103">
        <v>1581377757</v>
      </c>
      <c r="Q3" s="103">
        <v>6871856608</v>
      </c>
      <c r="R3" s="104">
        <v>4.4977</v>
      </c>
      <c r="S3" s="103">
        <v>844142487</v>
      </c>
      <c r="T3" s="103">
        <v>1581377757</v>
      </c>
      <c r="U3" s="104">
        <v>0</v>
      </c>
    </row>
    <row r="4" spans="1:21" ht="15" outlineLevel="2">
      <c r="A4" s="37" t="s">
        <v>295</v>
      </c>
      <c r="B4" s="103">
        <v>17997303000</v>
      </c>
      <c r="C4" s="103">
        <v>0</v>
      </c>
      <c r="D4" s="103">
        <v>0</v>
      </c>
      <c r="E4" s="103">
        <v>17997303000</v>
      </c>
      <c r="F4" s="103">
        <v>0</v>
      </c>
      <c r="G4" s="103">
        <v>17997303000</v>
      </c>
      <c r="H4" s="103">
        <v>1483350846</v>
      </c>
      <c r="I4" s="103">
        <v>3293308998</v>
      </c>
      <c r="J4" s="103">
        <v>14703994002</v>
      </c>
      <c r="K4" s="103">
        <v>1308977143</v>
      </c>
      <c r="L4" s="103">
        <v>2549596413</v>
      </c>
      <c r="M4" s="103">
        <v>743712585</v>
      </c>
      <c r="N4" s="104">
        <v>14.1665</v>
      </c>
      <c r="O4" s="103">
        <v>806804037</v>
      </c>
      <c r="P4" s="103">
        <v>1544039307</v>
      </c>
      <c r="Q4" s="103">
        <v>1005557106</v>
      </c>
      <c r="R4" s="104">
        <v>8.5793</v>
      </c>
      <c r="S4" s="103">
        <v>806804037</v>
      </c>
      <c r="T4" s="103">
        <v>1544039307</v>
      </c>
      <c r="U4" s="104">
        <v>0</v>
      </c>
    </row>
    <row r="5" spans="1:21" ht="15" outlineLevel="3">
      <c r="A5" s="37" t="s">
        <v>189</v>
      </c>
      <c r="B5" s="103">
        <v>5283150000</v>
      </c>
      <c r="C5" s="103">
        <v>0</v>
      </c>
      <c r="D5" s="103">
        <v>0</v>
      </c>
      <c r="E5" s="103">
        <v>5283150000</v>
      </c>
      <c r="F5" s="103">
        <v>0</v>
      </c>
      <c r="G5" s="103">
        <v>5283150000</v>
      </c>
      <c r="H5" s="103">
        <v>404365541</v>
      </c>
      <c r="I5" s="103">
        <v>755125774</v>
      </c>
      <c r="J5" s="103">
        <v>4528024226</v>
      </c>
      <c r="K5" s="103">
        <v>404365541</v>
      </c>
      <c r="L5" s="103">
        <v>755125774</v>
      </c>
      <c r="M5" s="104">
        <v>0</v>
      </c>
      <c r="N5" s="104">
        <v>14.2931</v>
      </c>
      <c r="O5" s="103">
        <v>404365541</v>
      </c>
      <c r="P5" s="103">
        <v>755125774</v>
      </c>
      <c r="Q5" s="104">
        <v>0</v>
      </c>
      <c r="R5" s="104">
        <v>14.2931</v>
      </c>
      <c r="S5" s="103">
        <v>404365541</v>
      </c>
      <c r="T5" s="103">
        <v>755125774</v>
      </c>
      <c r="U5" s="104">
        <v>0</v>
      </c>
    </row>
    <row r="6" spans="1:21" ht="15" outlineLevel="4">
      <c r="A6" s="37" t="s">
        <v>188</v>
      </c>
      <c r="B6" s="103">
        <v>5283150000</v>
      </c>
      <c r="C6" s="103">
        <v>0</v>
      </c>
      <c r="D6" s="103">
        <v>0</v>
      </c>
      <c r="E6" s="103">
        <v>5283150000</v>
      </c>
      <c r="F6" s="103">
        <v>0</v>
      </c>
      <c r="G6" s="103">
        <v>5283150000</v>
      </c>
      <c r="H6" s="103">
        <v>404365541</v>
      </c>
      <c r="I6" s="103">
        <v>755125774</v>
      </c>
      <c r="J6" s="103">
        <v>4528024226</v>
      </c>
      <c r="K6" s="103">
        <v>404365541</v>
      </c>
      <c r="L6" s="103">
        <v>755125774</v>
      </c>
      <c r="M6" s="104">
        <v>0</v>
      </c>
      <c r="N6" s="104">
        <v>14.2931</v>
      </c>
      <c r="O6" s="103">
        <v>404365541</v>
      </c>
      <c r="P6" s="103">
        <v>755125774</v>
      </c>
      <c r="Q6" s="104">
        <v>0</v>
      </c>
      <c r="R6" s="104">
        <v>14.2931</v>
      </c>
      <c r="S6" s="103">
        <v>404365541</v>
      </c>
      <c r="T6" s="103">
        <v>755125774</v>
      </c>
      <c r="U6" s="104">
        <v>0</v>
      </c>
    </row>
    <row r="7" spans="1:21" ht="15" outlineLevel="3">
      <c r="A7" s="37" t="s">
        <v>190</v>
      </c>
      <c r="B7" s="103">
        <v>284974000</v>
      </c>
      <c r="C7" s="103">
        <v>0</v>
      </c>
      <c r="D7" s="103">
        <v>0</v>
      </c>
      <c r="E7" s="103">
        <v>284974000</v>
      </c>
      <c r="F7" s="103">
        <v>0</v>
      </c>
      <c r="G7" s="103">
        <v>284974000</v>
      </c>
      <c r="H7" s="103">
        <v>9258019</v>
      </c>
      <c r="I7" s="103">
        <v>9258019</v>
      </c>
      <c r="J7" s="103">
        <v>275715981</v>
      </c>
      <c r="K7" s="103">
        <v>9258019</v>
      </c>
      <c r="L7" s="103">
        <v>9258019</v>
      </c>
      <c r="M7" s="104">
        <v>0</v>
      </c>
      <c r="N7" s="104">
        <v>3.2487</v>
      </c>
      <c r="O7" s="103">
        <v>9258019</v>
      </c>
      <c r="P7" s="103">
        <v>9258019</v>
      </c>
      <c r="Q7" s="104">
        <v>0</v>
      </c>
      <c r="R7" s="104">
        <v>3.2487</v>
      </c>
      <c r="S7" s="103">
        <v>9258019</v>
      </c>
      <c r="T7" s="103">
        <v>9258019</v>
      </c>
      <c r="U7" s="104">
        <v>0</v>
      </c>
    </row>
    <row r="8" spans="1:21" ht="15" outlineLevel="4">
      <c r="A8" s="37" t="s">
        <v>188</v>
      </c>
      <c r="B8" s="103">
        <v>284974000</v>
      </c>
      <c r="C8" s="103">
        <v>0</v>
      </c>
      <c r="D8" s="103">
        <v>0</v>
      </c>
      <c r="E8" s="103">
        <v>284974000</v>
      </c>
      <c r="F8" s="103">
        <v>0</v>
      </c>
      <c r="G8" s="103">
        <v>284974000</v>
      </c>
      <c r="H8" s="103">
        <v>9258019</v>
      </c>
      <c r="I8" s="103">
        <v>9258019</v>
      </c>
      <c r="J8" s="103">
        <v>275715981</v>
      </c>
      <c r="K8" s="103">
        <v>9258019</v>
      </c>
      <c r="L8" s="103">
        <v>9258019</v>
      </c>
      <c r="M8" s="104">
        <v>0</v>
      </c>
      <c r="N8" s="104">
        <v>3.2487</v>
      </c>
      <c r="O8" s="103">
        <v>9258019</v>
      </c>
      <c r="P8" s="103">
        <v>9258019</v>
      </c>
      <c r="Q8" s="104">
        <v>0</v>
      </c>
      <c r="R8" s="104">
        <v>3.2487</v>
      </c>
      <c r="S8" s="103">
        <v>9258019</v>
      </c>
      <c r="T8" s="103">
        <v>9258019</v>
      </c>
      <c r="U8" s="104">
        <v>0</v>
      </c>
    </row>
    <row r="9" spans="1:21" ht="15" outlineLevel="3">
      <c r="A9" s="37" t="s">
        <v>191</v>
      </c>
      <c r="B9" s="103">
        <v>548743000</v>
      </c>
      <c r="C9" s="103">
        <v>0</v>
      </c>
      <c r="D9" s="103">
        <v>0</v>
      </c>
      <c r="E9" s="103">
        <v>548743000</v>
      </c>
      <c r="F9" s="103">
        <v>0</v>
      </c>
      <c r="G9" s="103">
        <v>548743000</v>
      </c>
      <c r="H9" s="103">
        <v>45468572</v>
      </c>
      <c r="I9" s="103">
        <v>89189726</v>
      </c>
      <c r="J9" s="103">
        <v>459553274</v>
      </c>
      <c r="K9" s="103">
        <v>45468572</v>
      </c>
      <c r="L9" s="103">
        <v>89189726</v>
      </c>
      <c r="M9" s="104">
        <v>0</v>
      </c>
      <c r="N9" s="104">
        <v>16.2535</v>
      </c>
      <c r="O9" s="103">
        <v>45468572</v>
      </c>
      <c r="P9" s="103">
        <v>89189726</v>
      </c>
      <c r="Q9" s="104">
        <v>0</v>
      </c>
      <c r="R9" s="104">
        <v>16.2535</v>
      </c>
      <c r="S9" s="103">
        <v>45468572</v>
      </c>
      <c r="T9" s="103">
        <v>89189726</v>
      </c>
      <c r="U9" s="104">
        <v>0</v>
      </c>
    </row>
    <row r="10" spans="1:21" ht="15" outlineLevel="4">
      <c r="A10" s="37" t="s">
        <v>188</v>
      </c>
      <c r="B10" s="103">
        <v>548743000</v>
      </c>
      <c r="C10" s="103">
        <v>0</v>
      </c>
      <c r="D10" s="103">
        <v>0</v>
      </c>
      <c r="E10" s="103">
        <v>548743000</v>
      </c>
      <c r="F10" s="103">
        <v>0</v>
      </c>
      <c r="G10" s="103">
        <v>548743000</v>
      </c>
      <c r="H10" s="103">
        <v>45468572</v>
      </c>
      <c r="I10" s="103">
        <v>89189726</v>
      </c>
      <c r="J10" s="103">
        <v>459553274</v>
      </c>
      <c r="K10" s="103">
        <v>45468572</v>
      </c>
      <c r="L10" s="103">
        <v>89189726</v>
      </c>
      <c r="M10" s="104">
        <v>0</v>
      </c>
      <c r="N10" s="104">
        <v>16.2535</v>
      </c>
      <c r="O10" s="103">
        <v>45468572</v>
      </c>
      <c r="P10" s="103">
        <v>89189726</v>
      </c>
      <c r="Q10" s="104">
        <v>0</v>
      </c>
      <c r="R10" s="104">
        <v>16.2535</v>
      </c>
      <c r="S10" s="103">
        <v>45468572</v>
      </c>
      <c r="T10" s="103">
        <v>89189726</v>
      </c>
      <c r="U10" s="104">
        <v>0</v>
      </c>
    </row>
    <row r="11" spans="1:21" ht="15" outlineLevel="3">
      <c r="A11" s="37" t="s">
        <v>192</v>
      </c>
      <c r="B11" s="103">
        <v>3736000</v>
      </c>
      <c r="C11" s="103">
        <v>0</v>
      </c>
      <c r="D11" s="103">
        <v>0</v>
      </c>
      <c r="E11" s="103">
        <v>3736000</v>
      </c>
      <c r="F11" s="103">
        <v>0</v>
      </c>
      <c r="G11" s="103">
        <v>3736000</v>
      </c>
      <c r="H11" s="103">
        <v>218247</v>
      </c>
      <c r="I11" s="103">
        <v>487418</v>
      </c>
      <c r="J11" s="103">
        <v>3248582</v>
      </c>
      <c r="K11" s="103">
        <v>218247</v>
      </c>
      <c r="L11" s="103">
        <v>487418</v>
      </c>
      <c r="M11" s="104">
        <v>0</v>
      </c>
      <c r="N11" s="104">
        <v>13.0465</v>
      </c>
      <c r="O11" s="103">
        <v>218247</v>
      </c>
      <c r="P11" s="103">
        <v>487418</v>
      </c>
      <c r="Q11" s="104">
        <v>0</v>
      </c>
      <c r="R11" s="104">
        <v>13.0465</v>
      </c>
      <c r="S11" s="103">
        <v>218247</v>
      </c>
      <c r="T11" s="103">
        <v>487418</v>
      </c>
      <c r="U11" s="104">
        <v>0</v>
      </c>
    </row>
    <row r="12" spans="1:21" ht="15" outlineLevel="4">
      <c r="A12" s="37" t="s">
        <v>188</v>
      </c>
      <c r="B12" s="103">
        <v>3736000</v>
      </c>
      <c r="C12" s="103">
        <v>0</v>
      </c>
      <c r="D12" s="103">
        <v>0</v>
      </c>
      <c r="E12" s="103">
        <v>3736000</v>
      </c>
      <c r="F12" s="103">
        <v>0</v>
      </c>
      <c r="G12" s="103">
        <v>3736000</v>
      </c>
      <c r="H12" s="103">
        <v>218247</v>
      </c>
      <c r="I12" s="103">
        <v>487418</v>
      </c>
      <c r="J12" s="103">
        <v>3248582</v>
      </c>
      <c r="K12" s="103">
        <v>218247</v>
      </c>
      <c r="L12" s="103">
        <v>487418</v>
      </c>
      <c r="M12" s="104">
        <v>0</v>
      </c>
      <c r="N12" s="104">
        <v>13.0465</v>
      </c>
      <c r="O12" s="103">
        <v>218247</v>
      </c>
      <c r="P12" s="103">
        <v>487418</v>
      </c>
      <c r="Q12" s="104">
        <v>0</v>
      </c>
      <c r="R12" s="104">
        <v>13.0465</v>
      </c>
      <c r="S12" s="103">
        <v>218247</v>
      </c>
      <c r="T12" s="103">
        <v>487418</v>
      </c>
      <c r="U12" s="104">
        <v>0</v>
      </c>
    </row>
    <row r="13" spans="1:21" ht="15" outlineLevel="3">
      <c r="A13" s="37" t="s">
        <v>193</v>
      </c>
      <c r="B13" s="103">
        <v>6016000</v>
      </c>
      <c r="C13" s="103">
        <v>0</v>
      </c>
      <c r="D13" s="103">
        <v>0</v>
      </c>
      <c r="E13" s="103">
        <v>6016000</v>
      </c>
      <c r="F13" s="103">
        <v>0</v>
      </c>
      <c r="G13" s="103">
        <v>6016000</v>
      </c>
      <c r="H13" s="103">
        <v>421818</v>
      </c>
      <c r="I13" s="103">
        <v>810828</v>
      </c>
      <c r="J13" s="103">
        <v>5205172</v>
      </c>
      <c r="K13" s="103">
        <v>421818</v>
      </c>
      <c r="L13" s="103">
        <v>810828</v>
      </c>
      <c r="M13" s="104">
        <v>0</v>
      </c>
      <c r="N13" s="104">
        <v>13.4779</v>
      </c>
      <c r="O13" s="103">
        <v>421818</v>
      </c>
      <c r="P13" s="103">
        <v>810828</v>
      </c>
      <c r="Q13" s="104">
        <v>0</v>
      </c>
      <c r="R13" s="104">
        <v>13.4779</v>
      </c>
      <c r="S13" s="103">
        <v>421818</v>
      </c>
      <c r="T13" s="103">
        <v>810828</v>
      </c>
      <c r="U13" s="104">
        <v>0</v>
      </c>
    </row>
    <row r="14" spans="1:21" ht="15" outlineLevel="4">
      <c r="A14" s="37" t="s">
        <v>188</v>
      </c>
      <c r="B14" s="103">
        <v>6016000</v>
      </c>
      <c r="C14" s="103">
        <v>0</v>
      </c>
      <c r="D14" s="103">
        <v>0</v>
      </c>
      <c r="E14" s="103">
        <v>6016000</v>
      </c>
      <c r="F14" s="103">
        <v>0</v>
      </c>
      <c r="G14" s="103">
        <v>6016000</v>
      </c>
      <c r="H14" s="103">
        <v>421818</v>
      </c>
      <c r="I14" s="103">
        <v>810828</v>
      </c>
      <c r="J14" s="103">
        <v>5205172</v>
      </c>
      <c r="K14" s="103">
        <v>421818</v>
      </c>
      <c r="L14" s="103">
        <v>810828</v>
      </c>
      <c r="M14" s="104">
        <v>0</v>
      </c>
      <c r="N14" s="104">
        <v>13.4779</v>
      </c>
      <c r="O14" s="103">
        <v>421818</v>
      </c>
      <c r="P14" s="103">
        <v>810828</v>
      </c>
      <c r="Q14" s="104">
        <v>0</v>
      </c>
      <c r="R14" s="104">
        <v>13.4779</v>
      </c>
      <c r="S14" s="103">
        <v>421818</v>
      </c>
      <c r="T14" s="103">
        <v>810828</v>
      </c>
      <c r="U14" s="104">
        <v>0</v>
      </c>
    </row>
    <row r="15" spans="1:21" ht="15" outlineLevel="3">
      <c r="A15" s="37" t="s">
        <v>194</v>
      </c>
      <c r="B15" s="103">
        <v>176364000</v>
      </c>
      <c r="C15" s="103">
        <v>0</v>
      </c>
      <c r="D15" s="103">
        <v>0</v>
      </c>
      <c r="E15" s="103">
        <v>176364000</v>
      </c>
      <c r="F15" s="103">
        <v>0</v>
      </c>
      <c r="G15" s="103">
        <v>176364000</v>
      </c>
      <c r="H15" s="103">
        <v>4678891</v>
      </c>
      <c r="I15" s="103">
        <v>37613759</v>
      </c>
      <c r="J15" s="103">
        <v>138750241</v>
      </c>
      <c r="K15" s="103">
        <v>4678891</v>
      </c>
      <c r="L15" s="103">
        <v>37613759</v>
      </c>
      <c r="M15" s="104">
        <v>0</v>
      </c>
      <c r="N15" s="104">
        <v>21.3273</v>
      </c>
      <c r="O15" s="103">
        <v>4678891</v>
      </c>
      <c r="P15" s="103">
        <v>37613759</v>
      </c>
      <c r="Q15" s="104">
        <v>0</v>
      </c>
      <c r="R15" s="104">
        <v>21.3273</v>
      </c>
      <c r="S15" s="103">
        <v>4678891</v>
      </c>
      <c r="T15" s="103">
        <v>37613759</v>
      </c>
      <c r="U15" s="104">
        <v>0</v>
      </c>
    </row>
    <row r="16" spans="1:21" ht="15" outlineLevel="4">
      <c r="A16" s="37" t="s">
        <v>188</v>
      </c>
      <c r="B16" s="103">
        <v>176364000</v>
      </c>
      <c r="C16" s="103">
        <v>0</v>
      </c>
      <c r="D16" s="103">
        <v>0</v>
      </c>
      <c r="E16" s="103">
        <v>176364000</v>
      </c>
      <c r="F16" s="103">
        <v>0</v>
      </c>
      <c r="G16" s="103">
        <v>176364000</v>
      </c>
      <c r="H16" s="103">
        <v>4678891</v>
      </c>
      <c r="I16" s="103">
        <v>37613759</v>
      </c>
      <c r="J16" s="103">
        <v>138750241</v>
      </c>
      <c r="K16" s="103">
        <v>4678891</v>
      </c>
      <c r="L16" s="103">
        <v>37613759</v>
      </c>
      <c r="M16" s="104">
        <v>0</v>
      </c>
      <c r="N16" s="104">
        <v>21.3273</v>
      </c>
      <c r="O16" s="103">
        <v>4678891</v>
      </c>
      <c r="P16" s="103">
        <v>37613759</v>
      </c>
      <c r="Q16" s="104">
        <v>0</v>
      </c>
      <c r="R16" s="104">
        <v>21.3273</v>
      </c>
      <c r="S16" s="103">
        <v>4678891</v>
      </c>
      <c r="T16" s="103">
        <v>37613759</v>
      </c>
      <c r="U16" s="104">
        <v>0</v>
      </c>
    </row>
    <row r="17" spans="1:21" ht="15" outlineLevel="3">
      <c r="A17" s="37" t="s">
        <v>195</v>
      </c>
      <c r="B17" s="103">
        <v>760462000</v>
      </c>
      <c r="C17" s="103">
        <v>0</v>
      </c>
      <c r="D17" s="103">
        <v>0</v>
      </c>
      <c r="E17" s="103">
        <v>760462000</v>
      </c>
      <c r="F17" s="103">
        <v>0</v>
      </c>
      <c r="G17" s="103">
        <v>760462000</v>
      </c>
      <c r="H17" s="103">
        <v>0</v>
      </c>
      <c r="I17" s="103">
        <v>0</v>
      </c>
      <c r="J17" s="103">
        <v>760462000</v>
      </c>
      <c r="K17" s="103">
        <v>0</v>
      </c>
      <c r="L17" s="103">
        <v>0</v>
      </c>
      <c r="M17" s="104">
        <v>0</v>
      </c>
      <c r="N17" s="104">
        <v>0</v>
      </c>
      <c r="O17" s="103">
        <v>0</v>
      </c>
      <c r="P17" s="103">
        <v>0</v>
      </c>
      <c r="Q17" s="104">
        <v>0</v>
      </c>
      <c r="R17" s="104">
        <v>0</v>
      </c>
      <c r="S17" s="103">
        <v>0</v>
      </c>
      <c r="T17" s="103">
        <v>0</v>
      </c>
      <c r="U17" s="104">
        <v>0</v>
      </c>
    </row>
    <row r="18" spans="1:21" ht="15" outlineLevel="4">
      <c r="A18" s="37" t="s">
        <v>188</v>
      </c>
      <c r="B18" s="103">
        <v>760462000</v>
      </c>
      <c r="C18" s="103">
        <v>0</v>
      </c>
      <c r="D18" s="103">
        <v>0</v>
      </c>
      <c r="E18" s="103">
        <v>760462000</v>
      </c>
      <c r="F18" s="103">
        <v>0</v>
      </c>
      <c r="G18" s="103">
        <v>760462000</v>
      </c>
      <c r="H18" s="103">
        <v>0</v>
      </c>
      <c r="I18" s="103">
        <v>0</v>
      </c>
      <c r="J18" s="103">
        <v>760462000</v>
      </c>
      <c r="K18" s="103">
        <v>0</v>
      </c>
      <c r="L18" s="103">
        <v>0</v>
      </c>
      <c r="M18" s="104">
        <v>0</v>
      </c>
      <c r="N18" s="104">
        <v>0</v>
      </c>
      <c r="O18" s="103">
        <v>0</v>
      </c>
      <c r="P18" s="103">
        <v>0</v>
      </c>
      <c r="Q18" s="104">
        <v>0</v>
      </c>
      <c r="R18" s="104">
        <v>0</v>
      </c>
      <c r="S18" s="103">
        <v>0</v>
      </c>
      <c r="T18" s="103">
        <v>0</v>
      </c>
      <c r="U18" s="104">
        <v>0</v>
      </c>
    </row>
    <row r="19" spans="1:21" ht="15" outlineLevel="3">
      <c r="A19" s="37" t="s">
        <v>196</v>
      </c>
      <c r="B19" s="103">
        <v>365014000</v>
      </c>
      <c r="C19" s="103">
        <v>0</v>
      </c>
      <c r="D19" s="103">
        <v>0</v>
      </c>
      <c r="E19" s="103">
        <v>365014000</v>
      </c>
      <c r="F19" s="103">
        <v>0</v>
      </c>
      <c r="G19" s="103">
        <v>365014000</v>
      </c>
      <c r="H19" s="103">
        <v>7339272</v>
      </c>
      <c r="I19" s="103">
        <v>12121009</v>
      </c>
      <c r="J19" s="103">
        <v>352892991</v>
      </c>
      <c r="K19" s="103">
        <v>7339272</v>
      </c>
      <c r="L19" s="103">
        <v>12121009</v>
      </c>
      <c r="M19" s="104">
        <v>0</v>
      </c>
      <c r="N19" s="104">
        <v>3.3207</v>
      </c>
      <c r="O19" s="103">
        <v>7339272</v>
      </c>
      <c r="P19" s="103">
        <v>12121009</v>
      </c>
      <c r="Q19" s="104">
        <v>0</v>
      </c>
      <c r="R19" s="104">
        <v>3.3207</v>
      </c>
      <c r="S19" s="103">
        <v>7339272</v>
      </c>
      <c r="T19" s="103">
        <v>12121009</v>
      </c>
      <c r="U19" s="104">
        <v>0</v>
      </c>
    </row>
    <row r="20" spans="1:21" ht="15" outlineLevel="4">
      <c r="A20" s="37" t="s">
        <v>188</v>
      </c>
      <c r="B20" s="103">
        <v>365014000</v>
      </c>
      <c r="C20" s="103">
        <v>0</v>
      </c>
      <c r="D20" s="103">
        <v>0</v>
      </c>
      <c r="E20" s="103">
        <v>365014000</v>
      </c>
      <c r="F20" s="103">
        <v>0</v>
      </c>
      <c r="G20" s="103">
        <v>365014000</v>
      </c>
      <c r="H20" s="103">
        <v>7339272</v>
      </c>
      <c r="I20" s="103">
        <v>12121009</v>
      </c>
      <c r="J20" s="103">
        <v>352892991</v>
      </c>
      <c r="K20" s="103">
        <v>7339272</v>
      </c>
      <c r="L20" s="103">
        <v>12121009</v>
      </c>
      <c r="M20" s="104">
        <v>0</v>
      </c>
      <c r="N20" s="104">
        <v>3.3207</v>
      </c>
      <c r="O20" s="103">
        <v>7339272</v>
      </c>
      <c r="P20" s="103">
        <v>12121009</v>
      </c>
      <c r="Q20" s="104">
        <v>0</v>
      </c>
      <c r="R20" s="104">
        <v>3.3207</v>
      </c>
      <c r="S20" s="103">
        <v>7339272</v>
      </c>
      <c r="T20" s="103">
        <v>12121009</v>
      </c>
      <c r="U20" s="104">
        <v>0</v>
      </c>
    </row>
    <row r="21" spans="1:21" ht="15" outlineLevel="3">
      <c r="A21" s="37" t="s">
        <v>197</v>
      </c>
      <c r="B21" s="103">
        <v>1695522000</v>
      </c>
      <c r="C21" s="103">
        <v>0</v>
      </c>
      <c r="D21" s="103">
        <v>0</v>
      </c>
      <c r="E21" s="103">
        <v>1695522000</v>
      </c>
      <c r="F21" s="103">
        <v>0</v>
      </c>
      <c r="G21" s="103">
        <v>1695522000</v>
      </c>
      <c r="H21" s="103">
        <v>120865980</v>
      </c>
      <c r="I21" s="103">
        <v>233092693</v>
      </c>
      <c r="J21" s="103">
        <v>1462429307</v>
      </c>
      <c r="K21" s="103">
        <v>120865980</v>
      </c>
      <c r="L21" s="103">
        <v>233092693</v>
      </c>
      <c r="M21" s="104">
        <v>0</v>
      </c>
      <c r="N21" s="104">
        <v>13.7475</v>
      </c>
      <c r="O21" s="103">
        <v>120865980</v>
      </c>
      <c r="P21" s="103">
        <v>233092693</v>
      </c>
      <c r="Q21" s="104">
        <v>0</v>
      </c>
      <c r="R21" s="104">
        <v>13.7475</v>
      </c>
      <c r="S21" s="103">
        <v>120865980</v>
      </c>
      <c r="T21" s="103">
        <v>233092693</v>
      </c>
      <c r="U21" s="104">
        <v>0</v>
      </c>
    </row>
    <row r="22" spans="1:21" ht="15" outlineLevel="4">
      <c r="A22" s="37" t="s">
        <v>188</v>
      </c>
      <c r="B22" s="103">
        <v>1695522000</v>
      </c>
      <c r="C22" s="103">
        <v>0</v>
      </c>
      <c r="D22" s="103">
        <v>0</v>
      </c>
      <c r="E22" s="103">
        <v>1695522000</v>
      </c>
      <c r="F22" s="103">
        <v>0</v>
      </c>
      <c r="G22" s="103">
        <v>1695522000</v>
      </c>
      <c r="H22" s="103">
        <v>120865980</v>
      </c>
      <c r="I22" s="103">
        <v>233092693</v>
      </c>
      <c r="J22" s="103">
        <v>1462429307</v>
      </c>
      <c r="K22" s="103">
        <v>120865980</v>
      </c>
      <c r="L22" s="103">
        <v>233092693</v>
      </c>
      <c r="M22" s="104">
        <v>0</v>
      </c>
      <c r="N22" s="104">
        <v>13.7475</v>
      </c>
      <c r="O22" s="103">
        <v>120865980</v>
      </c>
      <c r="P22" s="103">
        <v>233092693</v>
      </c>
      <c r="Q22" s="104">
        <v>0</v>
      </c>
      <c r="R22" s="104">
        <v>13.7475</v>
      </c>
      <c r="S22" s="103">
        <v>120865980</v>
      </c>
      <c r="T22" s="103">
        <v>233092693</v>
      </c>
      <c r="U22" s="104">
        <v>0</v>
      </c>
    </row>
    <row r="23" spans="1:21" ht="15" outlineLevel="3">
      <c r="A23" s="37" t="s">
        <v>198</v>
      </c>
      <c r="B23" s="103">
        <v>865922000</v>
      </c>
      <c r="C23" s="103">
        <v>0</v>
      </c>
      <c r="D23" s="103">
        <v>0</v>
      </c>
      <c r="E23" s="103">
        <v>865922000</v>
      </c>
      <c r="F23" s="103">
        <v>0</v>
      </c>
      <c r="G23" s="103">
        <v>865922000</v>
      </c>
      <c r="H23" s="103">
        <v>0</v>
      </c>
      <c r="I23" s="103">
        <v>0</v>
      </c>
      <c r="J23" s="103">
        <v>865922000</v>
      </c>
      <c r="K23" s="103">
        <v>0</v>
      </c>
      <c r="L23" s="103">
        <v>0</v>
      </c>
      <c r="M23" s="104">
        <v>0</v>
      </c>
      <c r="N23" s="104">
        <v>0</v>
      </c>
      <c r="O23" s="103">
        <v>0</v>
      </c>
      <c r="P23" s="103">
        <v>0</v>
      </c>
      <c r="Q23" s="104">
        <v>0</v>
      </c>
      <c r="R23" s="104">
        <v>0</v>
      </c>
      <c r="S23" s="103">
        <v>0</v>
      </c>
      <c r="T23" s="103">
        <v>0</v>
      </c>
      <c r="U23" s="104">
        <v>0</v>
      </c>
    </row>
    <row r="24" spans="1:21" ht="15" outlineLevel="4">
      <c r="A24" s="37" t="s">
        <v>188</v>
      </c>
      <c r="B24" s="103">
        <v>865922000</v>
      </c>
      <c r="C24" s="103">
        <v>0</v>
      </c>
      <c r="D24" s="103">
        <v>0</v>
      </c>
      <c r="E24" s="103">
        <v>865922000</v>
      </c>
      <c r="F24" s="103">
        <v>0</v>
      </c>
      <c r="G24" s="103">
        <v>865922000</v>
      </c>
      <c r="H24" s="103">
        <v>0</v>
      </c>
      <c r="I24" s="103">
        <v>0</v>
      </c>
      <c r="J24" s="103">
        <v>865922000</v>
      </c>
      <c r="K24" s="103">
        <v>0</v>
      </c>
      <c r="L24" s="103">
        <v>0</v>
      </c>
      <c r="M24" s="104">
        <v>0</v>
      </c>
      <c r="N24" s="104">
        <v>0</v>
      </c>
      <c r="O24" s="103">
        <v>0</v>
      </c>
      <c r="P24" s="103">
        <v>0</v>
      </c>
      <c r="Q24" s="104">
        <v>0</v>
      </c>
      <c r="R24" s="104">
        <v>0</v>
      </c>
      <c r="S24" s="103">
        <v>0</v>
      </c>
      <c r="T24" s="103">
        <v>0</v>
      </c>
      <c r="U24" s="104">
        <v>0</v>
      </c>
    </row>
    <row r="25" spans="1:21" ht="15" outlineLevel="3">
      <c r="A25" s="37" t="s">
        <v>199</v>
      </c>
      <c r="B25" s="103">
        <v>173874000</v>
      </c>
      <c r="C25" s="103">
        <v>0</v>
      </c>
      <c r="D25" s="103">
        <v>0</v>
      </c>
      <c r="E25" s="103">
        <v>173874000</v>
      </c>
      <c r="F25" s="103">
        <v>0</v>
      </c>
      <c r="G25" s="103">
        <v>173874000</v>
      </c>
      <c r="H25" s="103">
        <v>12070842</v>
      </c>
      <c r="I25" s="103">
        <v>22457182</v>
      </c>
      <c r="J25" s="103">
        <v>151416818</v>
      </c>
      <c r="K25" s="103">
        <v>12070842</v>
      </c>
      <c r="L25" s="103">
        <v>22457182</v>
      </c>
      <c r="M25" s="104">
        <v>0</v>
      </c>
      <c r="N25" s="104">
        <v>12.9158</v>
      </c>
      <c r="O25" s="103">
        <v>12070842</v>
      </c>
      <c r="P25" s="103">
        <v>22457182</v>
      </c>
      <c r="Q25" s="104">
        <v>0</v>
      </c>
      <c r="R25" s="104">
        <v>12.9158</v>
      </c>
      <c r="S25" s="103">
        <v>12070842</v>
      </c>
      <c r="T25" s="103">
        <v>22457182</v>
      </c>
      <c r="U25" s="104">
        <v>0</v>
      </c>
    </row>
    <row r="26" spans="1:21" ht="15" outlineLevel="4">
      <c r="A26" s="37" t="s">
        <v>188</v>
      </c>
      <c r="B26" s="103">
        <v>173874000</v>
      </c>
      <c r="C26" s="103">
        <v>0</v>
      </c>
      <c r="D26" s="103">
        <v>0</v>
      </c>
      <c r="E26" s="103">
        <v>173874000</v>
      </c>
      <c r="F26" s="103">
        <v>0</v>
      </c>
      <c r="G26" s="103">
        <v>173874000</v>
      </c>
      <c r="H26" s="103">
        <v>12070842</v>
      </c>
      <c r="I26" s="103">
        <v>22457182</v>
      </c>
      <c r="J26" s="103">
        <v>151416818</v>
      </c>
      <c r="K26" s="103">
        <v>12070842</v>
      </c>
      <c r="L26" s="103">
        <v>22457182</v>
      </c>
      <c r="M26" s="104">
        <v>0</v>
      </c>
      <c r="N26" s="104">
        <v>12.9158</v>
      </c>
      <c r="O26" s="103">
        <v>12070842</v>
      </c>
      <c r="P26" s="103">
        <v>22457182</v>
      </c>
      <c r="Q26" s="104">
        <v>0</v>
      </c>
      <c r="R26" s="104">
        <v>12.9158</v>
      </c>
      <c r="S26" s="103">
        <v>12070842</v>
      </c>
      <c r="T26" s="103">
        <v>22457182</v>
      </c>
      <c r="U26" s="104">
        <v>0</v>
      </c>
    </row>
    <row r="27" spans="1:21" ht="15" outlineLevel="3">
      <c r="A27" s="37" t="s">
        <v>200</v>
      </c>
      <c r="B27" s="103">
        <v>594831000</v>
      </c>
      <c r="C27" s="103">
        <v>0</v>
      </c>
      <c r="D27" s="103">
        <v>0</v>
      </c>
      <c r="E27" s="103">
        <v>594831000</v>
      </c>
      <c r="F27" s="103">
        <v>0</v>
      </c>
      <c r="G27" s="103">
        <v>594831000</v>
      </c>
      <c r="H27" s="103">
        <v>45654675</v>
      </c>
      <c r="I27" s="103">
        <v>93379500</v>
      </c>
      <c r="J27" s="103">
        <v>501451500</v>
      </c>
      <c r="K27" s="103">
        <v>45654675</v>
      </c>
      <c r="L27" s="103">
        <v>93379500</v>
      </c>
      <c r="M27" s="104">
        <v>0</v>
      </c>
      <c r="N27" s="104">
        <v>15.6985</v>
      </c>
      <c r="O27" s="103">
        <v>45654675</v>
      </c>
      <c r="P27" s="103">
        <v>93379500</v>
      </c>
      <c r="Q27" s="104">
        <v>0</v>
      </c>
      <c r="R27" s="104">
        <v>15.6985</v>
      </c>
      <c r="S27" s="103">
        <v>45654675</v>
      </c>
      <c r="T27" s="103">
        <v>93379500</v>
      </c>
      <c r="U27" s="104">
        <v>0</v>
      </c>
    </row>
    <row r="28" spans="1:21" ht="15" outlineLevel="4">
      <c r="A28" s="37" t="s">
        <v>188</v>
      </c>
      <c r="B28" s="103">
        <v>594831000</v>
      </c>
      <c r="C28" s="103">
        <v>0</v>
      </c>
      <c r="D28" s="103">
        <v>0</v>
      </c>
      <c r="E28" s="103">
        <v>594831000</v>
      </c>
      <c r="F28" s="103">
        <v>0</v>
      </c>
      <c r="G28" s="103">
        <v>594831000</v>
      </c>
      <c r="H28" s="103">
        <v>45654675</v>
      </c>
      <c r="I28" s="103">
        <v>93379500</v>
      </c>
      <c r="J28" s="103">
        <v>501451500</v>
      </c>
      <c r="K28" s="103">
        <v>45654675</v>
      </c>
      <c r="L28" s="103">
        <v>93379500</v>
      </c>
      <c r="M28" s="104">
        <v>0</v>
      </c>
      <c r="N28" s="104">
        <v>15.6985</v>
      </c>
      <c r="O28" s="103">
        <v>45654675</v>
      </c>
      <c r="P28" s="103">
        <v>93379500</v>
      </c>
      <c r="Q28" s="104">
        <v>0</v>
      </c>
      <c r="R28" s="104">
        <v>15.6985</v>
      </c>
      <c r="S28" s="103">
        <v>45654675</v>
      </c>
      <c r="T28" s="103">
        <v>93379500</v>
      </c>
      <c r="U28" s="104">
        <v>0</v>
      </c>
    </row>
    <row r="29" spans="1:21" ht="15" outlineLevel="3">
      <c r="A29" s="37" t="s">
        <v>201</v>
      </c>
      <c r="B29" s="103">
        <v>385531000</v>
      </c>
      <c r="C29" s="103">
        <v>0</v>
      </c>
      <c r="D29" s="103">
        <v>0</v>
      </c>
      <c r="E29" s="103">
        <v>385531000</v>
      </c>
      <c r="F29" s="103">
        <v>0</v>
      </c>
      <c r="G29" s="103">
        <v>385531000</v>
      </c>
      <c r="H29" s="103">
        <v>25315875</v>
      </c>
      <c r="I29" s="103">
        <v>50920275</v>
      </c>
      <c r="J29" s="103">
        <v>334610725</v>
      </c>
      <c r="K29" s="103">
        <v>25315875</v>
      </c>
      <c r="L29" s="103">
        <v>50920275</v>
      </c>
      <c r="M29" s="104">
        <v>0</v>
      </c>
      <c r="N29" s="104">
        <v>13.2078</v>
      </c>
      <c r="O29" s="103">
        <v>25315875</v>
      </c>
      <c r="P29" s="103">
        <v>50920275</v>
      </c>
      <c r="Q29" s="104">
        <v>0</v>
      </c>
      <c r="R29" s="104">
        <v>13.2078</v>
      </c>
      <c r="S29" s="103">
        <v>25315875</v>
      </c>
      <c r="T29" s="103">
        <v>50920275</v>
      </c>
      <c r="U29" s="104">
        <v>0</v>
      </c>
    </row>
    <row r="30" spans="1:21" ht="15" outlineLevel="4">
      <c r="A30" s="37" t="s">
        <v>188</v>
      </c>
      <c r="B30" s="103">
        <v>385531000</v>
      </c>
      <c r="C30" s="103">
        <v>0</v>
      </c>
      <c r="D30" s="103">
        <v>0</v>
      </c>
      <c r="E30" s="103">
        <v>385531000</v>
      </c>
      <c r="F30" s="103">
        <v>0</v>
      </c>
      <c r="G30" s="103">
        <v>385531000</v>
      </c>
      <c r="H30" s="103">
        <v>25315875</v>
      </c>
      <c r="I30" s="103">
        <v>50920275</v>
      </c>
      <c r="J30" s="103">
        <v>334610725</v>
      </c>
      <c r="K30" s="103">
        <v>25315875</v>
      </c>
      <c r="L30" s="103">
        <v>50920275</v>
      </c>
      <c r="M30" s="104">
        <v>0</v>
      </c>
      <c r="N30" s="104">
        <v>13.2078</v>
      </c>
      <c r="O30" s="103">
        <v>25315875</v>
      </c>
      <c r="P30" s="103">
        <v>50920275</v>
      </c>
      <c r="Q30" s="104">
        <v>0</v>
      </c>
      <c r="R30" s="104">
        <v>13.2078</v>
      </c>
      <c r="S30" s="103">
        <v>25315875</v>
      </c>
      <c r="T30" s="103">
        <v>50920275</v>
      </c>
      <c r="U30" s="104">
        <v>0</v>
      </c>
    </row>
    <row r="31" spans="1:21" ht="15" outlineLevel="3">
      <c r="A31" s="37" t="s">
        <v>202</v>
      </c>
      <c r="B31" s="103">
        <v>19386000</v>
      </c>
      <c r="C31" s="103">
        <v>0</v>
      </c>
      <c r="D31" s="103">
        <v>0</v>
      </c>
      <c r="E31" s="103">
        <v>19386000</v>
      </c>
      <c r="F31" s="103">
        <v>0</v>
      </c>
      <c r="G31" s="103">
        <v>19386000</v>
      </c>
      <c r="H31" s="103">
        <v>945676</v>
      </c>
      <c r="I31" s="103">
        <v>1955952</v>
      </c>
      <c r="J31" s="103">
        <v>17430048</v>
      </c>
      <c r="K31" s="103">
        <v>945676</v>
      </c>
      <c r="L31" s="103">
        <v>1955952</v>
      </c>
      <c r="M31" s="104">
        <v>0</v>
      </c>
      <c r="N31" s="104">
        <v>10.0895</v>
      </c>
      <c r="O31" s="103">
        <v>945676</v>
      </c>
      <c r="P31" s="103">
        <v>1955952</v>
      </c>
      <c r="Q31" s="104">
        <v>0</v>
      </c>
      <c r="R31" s="104">
        <v>10.0895</v>
      </c>
      <c r="S31" s="103">
        <v>945676</v>
      </c>
      <c r="T31" s="103">
        <v>1955952</v>
      </c>
      <c r="U31" s="104">
        <v>0</v>
      </c>
    </row>
    <row r="32" spans="1:21" ht="15" outlineLevel="4">
      <c r="A32" s="37" t="s">
        <v>188</v>
      </c>
      <c r="B32" s="103">
        <v>19386000</v>
      </c>
      <c r="C32" s="103">
        <v>0</v>
      </c>
      <c r="D32" s="103">
        <v>0</v>
      </c>
      <c r="E32" s="103">
        <v>19386000</v>
      </c>
      <c r="F32" s="103">
        <v>0</v>
      </c>
      <c r="G32" s="103">
        <v>19386000</v>
      </c>
      <c r="H32" s="103">
        <v>945676</v>
      </c>
      <c r="I32" s="103">
        <v>1955952</v>
      </c>
      <c r="J32" s="103">
        <v>17430048</v>
      </c>
      <c r="K32" s="103">
        <v>945676</v>
      </c>
      <c r="L32" s="103">
        <v>1955952</v>
      </c>
      <c r="M32" s="104">
        <v>0</v>
      </c>
      <c r="N32" s="104">
        <v>10.0895</v>
      </c>
      <c r="O32" s="103">
        <v>945676</v>
      </c>
      <c r="P32" s="103">
        <v>1955952</v>
      </c>
      <c r="Q32" s="104">
        <v>0</v>
      </c>
      <c r="R32" s="104">
        <v>10.0895</v>
      </c>
      <c r="S32" s="103">
        <v>945676</v>
      </c>
      <c r="T32" s="103">
        <v>1955952</v>
      </c>
      <c r="U32" s="104">
        <v>0</v>
      </c>
    </row>
    <row r="33" spans="1:21" ht="15" outlineLevel="3">
      <c r="A33" s="37" t="s">
        <v>203</v>
      </c>
      <c r="B33" s="103">
        <v>675049000</v>
      </c>
      <c r="C33" s="103">
        <v>0</v>
      </c>
      <c r="D33" s="103">
        <v>0</v>
      </c>
      <c r="E33" s="103">
        <v>675049000</v>
      </c>
      <c r="F33" s="103">
        <v>0</v>
      </c>
      <c r="G33" s="103">
        <v>675049000</v>
      </c>
      <c r="H33" s="103">
        <v>49252799</v>
      </c>
      <c r="I33" s="103">
        <v>100087372</v>
      </c>
      <c r="J33" s="103">
        <v>574961628</v>
      </c>
      <c r="K33" s="103">
        <v>49252799</v>
      </c>
      <c r="L33" s="103">
        <v>100087372</v>
      </c>
      <c r="M33" s="104">
        <v>0</v>
      </c>
      <c r="N33" s="104">
        <v>14.8267</v>
      </c>
      <c r="O33" s="103">
        <v>49252799</v>
      </c>
      <c r="P33" s="103">
        <v>100087372</v>
      </c>
      <c r="Q33" s="104">
        <v>0</v>
      </c>
      <c r="R33" s="104">
        <v>14.8267</v>
      </c>
      <c r="S33" s="103">
        <v>49252799</v>
      </c>
      <c r="T33" s="103">
        <v>100087372</v>
      </c>
      <c r="U33" s="104">
        <v>0</v>
      </c>
    </row>
    <row r="34" spans="1:21" ht="15" outlineLevel="4">
      <c r="A34" s="37" t="s">
        <v>188</v>
      </c>
      <c r="B34" s="103">
        <v>675049000</v>
      </c>
      <c r="C34" s="103">
        <v>0</v>
      </c>
      <c r="D34" s="103">
        <v>0</v>
      </c>
      <c r="E34" s="103">
        <v>675049000</v>
      </c>
      <c r="F34" s="103">
        <v>0</v>
      </c>
      <c r="G34" s="103">
        <v>675049000</v>
      </c>
      <c r="H34" s="103">
        <v>49252799</v>
      </c>
      <c r="I34" s="103">
        <v>100087372</v>
      </c>
      <c r="J34" s="103">
        <v>574961628</v>
      </c>
      <c r="K34" s="103">
        <v>49252799</v>
      </c>
      <c r="L34" s="103">
        <v>100087372</v>
      </c>
      <c r="M34" s="104">
        <v>0</v>
      </c>
      <c r="N34" s="104">
        <v>14.8267</v>
      </c>
      <c r="O34" s="103">
        <v>49252799</v>
      </c>
      <c r="P34" s="103">
        <v>100087372</v>
      </c>
      <c r="Q34" s="104">
        <v>0</v>
      </c>
      <c r="R34" s="104">
        <v>14.8267</v>
      </c>
      <c r="S34" s="103">
        <v>49252799</v>
      </c>
      <c r="T34" s="103">
        <v>100087372</v>
      </c>
      <c r="U34" s="104">
        <v>0</v>
      </c>
    </row>
    <row r="35" spans="1:21" ht="15" outlineLevel="3">
      <c r="A35" s="37" t="s">
        <v>204</v>
      </c>
      <c r="B35" s="103">
        <v>632104000</v>
      </c>
      <c r="C35" s="103">
        <v>0</v>
      </c>
      <c r="D35" s="103">
        <v>0</v>
      </c>
      <c r="E35" s="103">
        <v>632104000</v>
      </c>
      <c r="F35" s="103">
        <v>0</v>
      </c>
      <c r="G35" s="103">
        <v>632104000</v>
      </c>
      <c r="H35" s="103">
        <v>1524688</v>
      </c>
      <c r="I35" s="103">
        <v>2479090</v>
      </c>
      <c r="J35" s="103">
        <v>629624910</v>
      </c>
      <c r="K35" s="103">
        <v>1524688</v>
      </c>
      <c r="L35" s="103">
        <v>2479090</v>
      </c>
      <c r="M35" s="104">
        <v>0</v>
      </c>
      <c r="N35" s="104">
        <v>0.3922</v>
      </c>
      <c r="O35" s="103">
        <v>1524688</v>
      </c>
      <c r="P35" s="103">
        <v>2479090</v>
      </c>
      <c r="Q35" s="104">
        <v>0</v>
      </c>
      <c r="R35" s="104">
        <v>0.3922</v>
      </c>
      <c r="S35" s="103">
        <v>1524688</v>
      </c>
      <c r="T35" s="103">
        <v>2479090</v>
      </c>
      <c r="U35" s="104">
        <v>0</v>
      </c>
    </row>
    <row r="36" spans="1:21" ht="15" outlineLevel="4">
      <c r="A36" s="37" t="s">
        <v>188</v>
      </c>
      <c r="B36" s="103">
        <v>632104000</v>
      </c>
      <c r="C36" s="103">
        <v>0</v>
      </c>
      <c r="D36" s="103">
        <v>0</v>
      </c>
      <c r="E36" s="103">
        <v>632104000</v>
      </c>
      <c r="F36" s="103">
        <v>0</v>
      </c>
      <c r="G36" s="103">
        <v>632104000</v>
      </c>
      <c r="H36" s="103">
        <v>1524688</v>
      </c>
      <c r="I36" s="103">
        <v>2479090</v>
      </c>
      <c r="J36" s="103">
        <v>629624910</v>
      </c>
      <c r="K36" s="103">
        <v>1524688</v>
      </c>
      <c r="L36" s="103">
        <v>2479090</v>
      </c>
      <c r="M36" s="104">
        <v>0</v>
      </c>
      <c r="N36" s="104">
        <v>0.3922</v>
      </c>
      <c r="O36" s="103">
        <v>1524688</v>
      </c>
      <c r="P36" s="103">
        <v>2479090</v>
      </c>
      <c r="Q36" s="104">
        <v>0</v>
      </c>
      <c r="R36" s="104">
        <v>0.3922</v>
      </c>
      <c r="S36" s="103">
        <v>1524688</v>
      </c>
      <c r="T36" s="103">
        <v>2479090</v>
      </c>
      <c r="U36" s="104">
        <v>0</v>
      </c>
    </row>
    <row r="37" spans="1:21" ht="15" outlineLevel="3">
      <c r="A37" s="37" t="s">
        <v>205</v>
      </c>
      <c r="B37" s="103">
        <v>316261000</v>
      </c>
      <c r="C37" s="103">
        <v>0</v>
      </c>
      <c r="D37" s="103">
        <v>0</v>
      </c>
      <c r="E37" s="103">
        <v>316261000</v>
      </c>
      <c r="F37" s="103">
        <v>0</v>
      </c>
      <c r="G37" s="103">
        <v>316261000</v>
      </c>
      <c r="H37" s="103">
        <v>0</v>
      </c>
      <c r="I37" s="103">
        <v>0</v>
      </c>
      <c r="J37" s="103">
        <v>316261000</v>
      </c>
      <c r="K37" s="103">
        <v>0</v>
      </c>
      <c r="L37" s="103">
        <v>0</v>
      </c>
      <c r="M37" s="104">
        <v>0</v>
      </c>
      <c r="N37" s="104">
        <v>0</v>
      </c>
      <c r="O37" s="103">
        <v>0</v>
      </c>
      <c r="P37" s="103">
        <v>0</v>
      </c>
      <c r="Q37" s="104">
        <v>0</v>
      </c>
      <c r="R37" s="104">
        <v>0</v>
      </c>
      <c r="S37" s="103">
        <v>0</v>
      </c>
      <c r="T37" s="103">
        <v>0</v>
      </c>
      <c r="U37" s="104">
        <v>0</v>
      </c>
    </row>
    <row r="38" spans="1:21" ht="15" outlineLevel="4">
      <c r="A38" s="37" t="s">
        <v>188</v>
      </c>
      <c r="B38" s="103">
        <v>316261000</v>
      </c>
      <c r="C38" s="103">
        <v>0</v>
      </c>
      <c r="D38" s="103">
        <v>0</v>
      </c>
      <c r="E38" s="103">
        <v>316261000</v>
      </c>
      <c r="F38" s="103">
        <v>0</v>
      </c>
      <c r="G38" s="103">
        <v>316261000</v>
      </c>
      <c r="H38" s="103">
        <v>0</v>
      </c>
      <c r="I38" s="103">
        <v>0</v>
      </c>
      <c r="J38" s="103">
        <v>316261000</v>
      </c>
      <c r="K38" s="103">
        <v>0</v>
      </c>
      <c r="L38" s="103">
        <v>0</v>
      </c>
      <c r="M38" s="104">
        <v>0</v>
      </c>
      <c r="N38" s="104">
        <v>0</v>
      </c>
      <c r="O38" s="103">
        <v>0</v>
      </c>
      <c r="P38" s="103">
        <v>0</v>
      </c>
      <c r="Q38" s="104">
        <v>0</v>
      </c>
      <c r="R38" s="104">
        <v>0</v>
      </c>
      <c r="S38" s="103">
        <v>0</v>
      </c>
      <c r="T38" s="103">
        <v>0</v>
      </c>
      <c r="U38" s="104">
        <v>0</v>
      </c>
    </row>
    <row r="39" spans="1:21" ht="15" outlineLevel="3">
      <c r="A39" s="37" t="s">
        <v>206</v>
      </c>
      <c r="B39" s="103">
        <v>376184000</v>
      </c>
      <c r="C39" s="103">
        <v>0</v>
      </c>
      <c r="D39" s="103">
        <v>0</v>
      </c>
      <c r="E39" s="103">
        <v>376184000</v>
      </c>
      <c r="F39" s="103">
        <v>0</v>
      </c>
      <c r="G39" s="103">
        <v>376184000</v>
      </c>
      <c r="H39" s="103">
        <v>24256200</v>
      </c>
      <c r="I39" s="103">
        <v>47499300</v>
      </c>
      <c r="J39" s="103">
        <v>328684700</v>
      </c>
      <c r="K39" s="103">
        <v>24256200</v>
      </c>
      <c r="L39" s="103">
        <v>47499300</v>
      </c>
      <c r="M39" s="104">
        <v>0</v>
      </c>
      <c r="N39" s="104">
        <v>12.6266</v>
      </c>
      <c r="O39" s="103">
        <v>24256200</v>
      </c>
      <c r="P39" s="103">
        <v>47499300</v>
      </c>
      <c r="Q39" s="104">
        <v>0</v>
      </c>
      <c r="R39" s="104">
        <v>12.6266</v>
      </c>
      <c r="S39" s="103">
        <v>24256200</v>
      </c>
      <c r="T39" s="103">
        <v>47499300</v>
      </c>
      <c r="U39" s="104">
        <v>0</v>
      </c>
    </row>
    <row r="40" spans="1:21" ht="15" outlineLevel="4">
      <c r="A40" s="37" t="s">
        <v>188</v>
      </c>
      <c r="B40" s="103">
        <v>376184000</v>
      </c>
      <c r="C40" s="103">
        <v>0</v>
      </c>
      <c r="D40" s="103">
        <v>0</v>
      </c>
      <c r="E40" s="103">
        <v>376184000</v>
      </c>
      <c r="F40" s="103">
        <v>0</v>
      </c>
      <c r="G40" s="103">
        <v>376184000</v>
      </c>
      <c r="H40" s="103">
        <v>24256200</v>
      </c>
      <c r="I40" s="103">
        <v>47499300</v>
      </c>
      <c r="J40" s="103">
        <v>328684700</v>
      </c>
      <c r="K40" s="103">
        <v>24256200</v>
      </c>
      <c r="L40" s="103">
        <v>47499300</v>
      </c>
      <c r="M40" s="104">
        <v>0</v>
      </c>
      <c r="N40" s="104">
        <v>12.6266</v>
      </c>
      <c r="O40" s="103">
        <v>24256200</v>
      </c>
      <c r="P40" s="103">
        <v>47499300</v>
      </c>
      <c r="Q40" s="104">
        <v>0</v>
      </c>
      <c r="R40" s="104">
        <v>12.6266</v>
      </c>
      <c r="S40" s="103">
        <v>24256200</v>
      </c>
      <c r="T40" s="103">
        <v>47499300</v>
      </c>
      <c r="U40" s="104">
        <v>0</v>
      </c>
    </row>
    <row r="41" spans="1:21" ht="15" outlineLevel="3">
      <c r="A41" s="37" t="s">
        <v>207</v>
      </c>
      <c r="B41" s="103">
        <v>42637000</v>
      </c>
      <c r="C41" s="103">
        <v>0</v>
      </c>
      <c r="D41" s="103">
        <v>0</v>
      </c>
      <c r="E41" s="103">
        <v>42637000</v>
      </c>
      <c r="F41" s="103">
        <v>0</v>
      </c>
      <c r="G41" s="103">
        <v>42637000</v>
      </c>
      <c r="H41" s="103">
        <v>3075200</v>
      </c>
      <c r="I41" s="103">
        <v>5839600</v>
      </c>
      <c r="J41" s="103">
        <v>36797400</v>
      </c>
      <c r="K41" s="103">
        <v>3075200</v>
      </c>
      <c r="L41" s="103">
        <v>5839600</v>
      </c>
      <c r="M41" s="104">
        <v>0</v>
      </c>
      <c r="N41" s="104">
        <v>13.6961</v>
      </c>
      <c r="O41" s="103">
        <v>3075200</v>
      </c>
      <c r="P41" s="103">
        <v>5839600</v>
      </c>
      <c r="Q41" s="104">
        <v>0</v>
      </c>
      <c r="R41" s="104">
        <v>13.6961</v>
      </c>
      <c r="S41" s="103">
        <v>3075200</v>
      </c>
      <c r="T41" s="103">
        <v>5839600</v>
      </c>
      <c r="U41" s="104">
        <v>0</v>
      </c>
    </row>
    <row r="42" spans="1:21" ht="15" outlineLevel="4">
      <c r="A42" s="37" t="s">
        <v>188</v>
      </c>
      <c r="B42" s="103">
        <v>42637000</v>
      </c>
      <c r="C42" s="103">
        <v>0</v>
      </c>
      <c r="D42" s="103">
        <v>0</v>
      </c>
      <c r="E42" s="103">
        <v>42637000</v>
      </c>
      <c r="F42" s="103">
        <v>0</v>
      </c>
      <c r="G42" s="103">
        <v>42637000</v>
      </c>
      <c r="H42" s="103">
        <v>3075200</v>
      </c>
      <c r="I42" s="103">
        <v>5839600</v>
      </c>
      <c r="J42" s="103">
        <v>36797400</v>
      </c>
      <c r="K42" s="103">
        <v>3075200</v>
      </c>
      <c r="L42" s="103">
        <v>5839600</v>
      </c>
      <c r="M42" s="104">
        <v>0</v>
      </c>
      <c r="N42" s="104">
        <v>13.6961</v>
      </c>
      <c r="O42" s="103">
        <v>3075200</v>
      </c>
      <c r="P42" s="103">
        <v>5839600</v>
      </c>
      <c r="Q42" s="104">
        <v>0</v>
      </c>
      <c r="R42" s="104">
        <v>13.6961</v>
      </c>
      <c r="S42" s="103">
        <v>3075200</v>
      </c>
      <c r="T42" s="103">
        <v>5839600</v>
      </c>
      <c r="U42" s="104">
        <v>0</v>
      </c>
    </row>
    <row r="43" spans="1:21" ht="15" outlineLevel="3">
      <c r="A43" s="37" t="s">
        <v>208</v>
      </c>
      <c r="B43" s="103">
        <v>282128000</v>
      </c>
      <c r="C43" s="103">
        <v>0</v>
      </c>
      <c r="D43" s="103">
        <v>0</v>
      </c>
      <c r="E43" s="103">
        <v>282128000</v>
      </c>
      <c r="F43" s="103">
        <v>0</v>
      </c>
      <c r="G43" s="103">
        <v>282128000</v>
      </c>
      <c r="H43" s="103">
        <v>18193900</v>
      </c>
      <c r="I43" s="103">
        <v>35628500</v>
      </c>
      <c r="J43" s="103">
        <v>246499500</v>
      </c>
      <c r="K43" s="103">
        <v>18193900</v>
      </c>
      <c r="L43" s="103">
        <v>35628500</v>
      </c>
      <c r="M43" s="104">
        <v>0</v>
      </c>
      <c r="N43" s="104">
        <v>12.6285</v>
      </c>
      <c r="O43" s="103">
        <v>18193900</v>
      </c>
      <c r="P43" s="103">
        <v>35628500</v>
      </c>
      <c r="Q43" s="104">
        <v>0</v>
      </c>
      <c r="R43" s="104">
        <v>12.6285</v>
      </c>
      <c r="S43" s="103">
        <v>18193900</v>
      </c>
      <c r="T43" s="103">
        <v>35628500</v>
      </c>
      <c r="U43" s="104">
        <v>0</v>
      </c>
    </row>
    <row r="44" spans="1:21" ht="15" outlineLevel="4">
      <c r="A44" s="37" t="s">
        <v>188</v>
      </c>
      <c r="B44" s="103">
        <v>282128000</v>
      </c>
      <c r="C44" s="103">
        <v>0</v>
      </c>
      <c r="D44" s="103">
        <v>0</v>
      </c>
      <c r="E44" s="103">
        <v>282128000</v>
      </c>
      <c r="F44" s="103">
        <v>0</v>
      </c>
      <c r="G44" s="103">
        <v>282128000</v>
      </c>
      <c r="H44" s="103">
        <v>18193900</v>
      </c>
      <c r="I44" s="103">
        <v>35628500</v>
      </c>
      <c r="J44" s="103">
        <v>246499500</v>
      </c>
      <c r="K44" s="103">
        <v>18193900</v>
      </c>
      <c r="L44" s="103">
        <v>35628500</v>
      </c>
      <c r="M44" s="104">
        <v>0</v>
      </c>
      <c r="N44" s="104">
        <v>12.6285</v>
      </c>
      <c r="O44" s="103">
        <v>18193900</v>
      </c>
      <c r="P44" s="103">
        <v>35628500</v>
      </c>
      <c r="Q44" s="104">
        <v>0</v>
      </c>
      <c r="R44" s="104">
        <v>12.6285</v>
      </c>
      <c r="S44" s="103">
        <v>18193900</v>
      </c>
      <c r="T44" s="103">
        <v>35628500</v>
      </c>
      <c r="U44" s="104">
        <v>0</v>
      </c>
    </row>
    <row r="45" spans="1:21" ht="15" outlineLevel="3">
      <c r="A45" s="37" t="s">
        <v>209</v>
      </c>
      <c r="B45" s="103">
        <v>188086000</v>
      </c>
      <c r="C45" s="103">
        <v>0</v>
      </c>
      <c r="D45" s="103">
        <v>0</v>
      </c>
      <c r="E45" s="103">
        <v>188086000</v>
      </c>
      <c r="F45" s="103">
        <v>0</v>
      </c>
      <c r="G45" s="103">
        <v>188086000</v>
      </c>
      <c r="H45" s="103">
        <v>12131300</v>
      </c>
      <c r="I45" s="103">
        <v>23756600</v>
      </c>
      <c r="J45" s="103">
        <v>164329400</v>
      </c>
      <c r="K45" s="103">
        <v>12131300</v>
      </c>
      <c r="L45" s="103">
        <v>23756600</v>
      </c>
      <c r="M45" s="104">
        <v>0</v>
      </c>
      <c r="N45" s="104">
        <v>12.6307</v>
      </c>
      <c r="O45" s="103">
        <v>12131300</v>
      </c>
      <c r="P45" s="103">
        <v>23756600</v>
      </c>
      <c r="Q45" s="104">
        <v>0</v>
      </c>
      <c r="R45" s="104">
        <v>12.6307</v>
      </c>
      <c r="S45" s="103">
        <v>12131300</v>
      </c>
      <c r="T45" s="103">
        <v>23756600</v>
      </c>
      <c r="U45" s="104">
        <v>0</v>
      </c>
    </row>
    <row r="46" spans="1:21" ht="15" outlineLevel="4">
      <c r="A46" s="37" t="s">
        <v>188</v>
      </c>
      <c r="B46" s="103">
        <v>188086000</v>
      </c>
      <c r="C46" s="103">
        <v>0</v>
      </c>
      <c r="D46" s="103">
        <v>0</v>
      </c>
      <c r="E46" s="103">
        <v>188086000</v>
      </c>
      <c r="F46" s="103">
        <v>0</v>
      </c>
      <c r="G46" s="103">
        <v>188086000</v>
      </c>
      <c r="H46" s="103">
        <v>12131300</v>
      </c>
      <c r="I46" s="103">
        <v>23756600</v>
      </c>
      <c r="J46" s="103">
        <v>164329400</v>
      </c>
      <c r="K46" s="103">
        <v>12131300</v>
      </c>
      <c r="L46" s="103">
        <v>23756600</v>
      </c>
      <c r="M46" s="104">
        <v>0</v>
      </c>
      <c r="N46" s="104">
        <v>12.6307</v>
      </c>
      <c r="O46" s="103">
        <v>12131300</v>
      </c>
      <c r="P46" s="103">
        <v>23756600</v>
      </c>
      <c r="Q46" s="104">
        <v>0</v>
      </c>
      <c r="R46" s="104">
        <v>12.6307</v>
      </c>
      <c r="S46" s="103">
        <v>12131300</v>
      </c>
      <c r="T46" s="103">
        <v>23756600</v>
      </c>
      <c r="U46" s="104">
        <v>0</v>
      </c>
    </row>
    <row r="47" spans="1:21" ht="15" outlineLevel="3">
      <c r="A47" s="37" t="s">
        <v>210</v>
      </c>
      <c r="B47" s="103">
        <v>10000000</v>
      </c>
      <c r="C47" s="103">
        <v>0</v>
      </c>
      <c r="D47" s="103">
        <v>0</v>
      </c>
      <c r="E47" s="103">
        <v>10000000</v>
      </c>
      <c r="F47" s="103">
        <v>0</v>
      </c>
      <c r="G47" s="103">
        <v>10000000</v>
      </c>
      <c r="H47" s="103">
        <v>0</v>
      </c>
      <c r="I47" s="103">
        <v>113877</v>
      </c>
      <c r="J47" s="103">
        <v>9886123</v>
      </c>
      <c r="K47" s="103">
        <v>0</v>
      </c>
      <c r="L47" s="103">
        <v>113877</v>
      </c>
      <c r="M47" s="104">
        <v>0</v>
      </c>
      <c r="N47" s="104">
        <v>1.1388</v>
      </c>
      <c r="O47" s="103">
        <v>0</v>
      </c>
      <c r="P47" s="103">
        <v>113877</v>
      </c>
      <c r="Q47" s="104">
        <v>0</v>
      </c>
      <c r="R47" s="104">
        <v>1.1388</v>
      </c>
      <c r="S47" s="103">
        <v>0</v>
      </c>
      <c r="T47" s="103">
        <v>113877</v>
      </c>
      <c r="U47" s="104">
        <v>0</v>
      </c>
    </row>
    <row r="48" spans="1:21" ht="15" outlineLevel="4">
      <c r="A48" s="37" t="s">
        <v>188</v>
      </c>
      <c r="B48" s="103">
        <v>10000000</v>
      </c>
      <c r="C48" s="103">
        <v>0</v>
      </c>
      <c r="D48" s="103">
        <v>0</v>
      </c>
      <c r="E48" s="103">
        <v>10000000</v>
      </c>
      <c r="F48" s="103">
        <v>0</v>
      </c>
      <c r="G48" s="103">
        <v>10000000</v>
      </c>
      <c r="H48" s="103">
        <v>0</v>
      </c>
      <c r="I48" s="103">
        <v>113877</v>
      </c>
      <c r="J48" s="103">
        <v>9886123</v>
      </c>
      <c r="K48" s="103">
        <v>0</v>
      </c>
      <c r="L48" s="103">
        <v>113877</v>
      </c>
      <c r="M48" s="104">
        <v>0</v>
      </c>
      <c r="N48" s="104">
        <v>1.1388</v>
      </c>
      <c r="O48" s="103">
        <v>0</v>
      </c>
      <c r="P48" s="103">
        <v>113877</v>
      </c>
      <c r="Q48" s="104">
        <v>0</v>
      </c>
      <c r="R48" s="104">
        <v>1.1388</v>
      </c>
      <c r="S48" s="103">
        <v>0</v>
      </c>
      <c r="T48" s="103">
        <v>113877</v>
      </c>
      <c r="U48" s="104">
        <v>0</v>
      </c>
    </row>
    <row r="49" spans="1:21" ht="15" outlineLevel="3">
      <c r="A49" s="37" t="s">
        <v>211</v>
      </c>
      <c r="B49" s="103">
        <v>29329000</v>
      </c>
      <c r="C49" s="103">
        <v>0</v>
      </c>
      <c r="D49" s="103">
        <v>0</v>
      </c>
      <c r="E49" s="103">
        <v>29329000</v>
      </c>
      <c r="F49" s="103">
        <v>0</v>
      </c>
      <c r="G49" s="103">
        <v>29329000</v>
      </c>
      <c r="H49" s="103">
        <v>578169</v>
      </c>
      <c r="I49" s="103">
        <v>996772</v>
      </c>
      <c r="J49" s="103">
        <v>28332228</v>
      </c>
      <c r="K49" s="103">
        <v>578169</v>
      </c>
      <c r="L49" s="103">
        <v>996772</v>
      </c>
      <c r="M49" s="104">
        <v>0</v>
      </c>
      <c r="N49" s="104">
        <v>3.3986</v>
      </c>
      <c r="O49" s="103">
        <v>578169</v>
      </c>
      <c r="P49" s="103">
        <v>996772</v>
      </c>
      <c r="Q49" s="104">
        <v>0</v>
      </c>
      <c r="R49" s="104">
        <v>3.3986</v>
      </c>
      <c r="S49" s="103">
        <v>578169</v>
      </c>
      <c r="T49" s="103">
        <v>996772</v>
      </c>
      <c r="U49" s="104">
        <v>0</v>
      </c>
    </row>
    <row r="50" spans="1:21" ht="15" outlineLevel="4">
      <c r="A50" s="37" t="s">
        <v>188</v>
      </c>
      <c r="B50" s="103">
        <v>29329000</v>
      </c>
      <c r="C50" s="103">
        <v>0</v>
      </c>
      <c r="D50" s="103">
        <v>0</v>
      </c>
      <c r="E50" s="103">
        <v>29329000</v>
      </c>
      <c r="F50" s="103">
        <v>0</v>
      </c>
      <c r="G50" s="103">
        <v>29329000</v>
      </c>
      <c r="H50" s="103">
        <v>578169</v>
      </c>
      <c r="I50" s="103">
        <v>996772</v>
      </c>
      <c r="J50" s="103">
        <v>28332228</v>
      </c>
      <c r="K50" s="103">
        <v>578169</v>
      </c>
      <c r="L50" s="103">
        <v>996772</v>
      </c>
      <c r="M50" s="104">
        <v>0</v>
      </c>
      <c r="N50" s="104">
        <v>3.3986</v>
      </c>
      <c r="O50" s="103">
        <v>578169</v>
      </c>
      <c r="P50" s="103">
        <v>996772</v>
      </c>
      <c r="Q50" s="104">
        <v>0</v>
      </c>
      <c r="R50" s="104">
        <v>3.3986</v>
      </c>
      <c r="S50" s="103">
        <v>578169</v>
      </c>
      <c r="T50" s="103">
        <v>996772</v>
      </c>
      <c r="U50" s="104">
        <v>0</v>
      </c>
    </row>
    <row r="51" spans="1:21" ht="15" outlineLevel="3">
      <c r="A51" s="37" t="s">
        <v>296</v>
      </c>
      <c r="B51" s="103">
        <v>24188000</v>
      </c>
      <c r="C51" s="103">
        <v>0</v>
      </c>
      <c r="D51" s="103">
        <v>0</v>
      </c>
      <c r="E51" s="103">
        <v>24188000</v>
      </c>
      <c r="F51" s="103">
        <v>0</v>
      </c>
      <c r="G51" s="103">
        <v>24188000</v>
      </c>
      <c r="H51" s="103">
        <v>4060000</v>
      </c>
      <c r="I51" s="103">
        <v>4060000</v>
      </c>
      <c r="J51" s="103">
        <v>20128000</v>
      </c>
      <c r="K51" s="103">
        <v>4060000</v>
      </c>
      <c r="L51" s="103">
        <v>4060000</v>
      </c>
      <c r="M51" s="104">
        <v>0</v>
      </c>
      <c r="N51" s="104">
        <v>16.7852</v>
      </c>
      <c r="O51" s="103">
        <v>0</v>
      </c>
      <c r="P51" s="103">
        <v>0</v>
      </c>
      <c r="Q51" s="103">
        <v>4060000</v>
      </c>
      <c r="R51" s="104">
        <v>0</v>
      </c>
      <c r="S51" s="103">
        <v>0</v>
      </c>
      <c r="T51" s="103">
        <v>0</v>
      </c>
      <c r="U51" s="104">
        <v>0</v>
      </c>
    </row>
    <row r="52" spans="1:21" ht="15" outlineLevel="4">
      <c r="A52" s="37" t="s">
        <v>188</v>
      </c>
      <c r="B52" s="103">
        <v>24188000</v>
      </c>
      <c r="C52" s="103">
        <v>0</v>
      </c>
      <c r="D52" s="103">
        <v>0</v>
      </c>
      <c r="E52" s="103">
        <v>24188000</v>
      </c>
      <c r="F52" s="103">
        <v>0</v>
      </c>
      <c r="G52" s="103">
        <v>24188000</v>
      </c>
      <c r="H52" s="103">
        <v>4060000</v>
      </c>
      <c r="I52" s="103">
        <v>4060000</v>
      </c>
      <c r="J52" s="103">
        <v>20128000</v>
      </c>
      <c r="K52" s="103">
        <v>4060000</v>
      </c>
      <c r="L52" s="103">
        <v>4060000</v>
      </c>
      <c r="M52" s="104">
        <v>0</v>
      </c>
      <c r="N52" s="104">
        <v>16.7852</v>
      </c>
      <c r="O52" s="103">
        <v>0</v>
      </c>
      <c r="P52" s="103">
        <v>0</v>
      </c>
      <c r="Q52" s="103">
        <v>4060000</v>
      </c>
      <c r="R52" s="104">
        <v>0</v>
      </c>
      <c r="S52" s="103">
        <v>0</v>
      </c>
      <c r="T52" s="103">
        <v>0</v>
      </c>
      <c r="U52" s="104">
        <v>0</v>
      </c>
    </row>
    <row r="53" spans="1:21" ht="15" outlineLevel="3">
      <c r="A53" s="37" t="s">
        <v>212</v>
      </c>
      <c r="B53" s="103">
        <v>540000</v>
      </c>
      <c r="C53" s="103">
        <v>0</v>
      </c>
      <c r="D53" s="103">
        <v>0</v>
      </c>
      <c r="E53" s="103">
        <v>540000</v>
      </c>
      <c r="F53" s="103">
        <v>0</v>
      </c>
      <c r="G53" s="103">
        <v>540000</v>
      </c>
      <c r="H53" s="103">
        <v>0</v>
      </c>
      <c r="I53" s="103">
        <v>0</v>
      </c>
      <c r="J53" s="103">
        <v>540000</v>
      </c>
      <c r="K53" s="103">
        <v>0</v>
      </c>
      <c r="L53" s="103">
        <v>0</v>
      </c>
      <c r="M53" s="104">
        <v>0</v>
      </c>
      <c r="N53" s="104">
        <v>0</v>
      </c>
      <c r="O53" s="103">
        <v>0</v>
      </c>
      <c r="P53" s="103">
        <v>0</v>
      </c>
      <c r="Q53" s="104">
        <v>0</v>
      </c>
      <c r="R53" s="104">
        <v>0</v>
      </c>
      <c r="S53" s="103">
        <v>0</v>
      </c>
      <c r="T53" s="103">
        <v>0</v>
      </c>
      <c r="U53" s="104">
        <v>0</v>
      </c>
    </row>
    <row r="54" spans="1:21" ht="15" outlineLevel="4">
      <c r="A54" s="37" t="s">
        <v>188</v>
      </c>
      <c r="B54" s="103">
        <v>540000</v>
      </c>
      <c r="C54" s="103">
        <v>0</v>
      </c>
      <c r="D54" s="103">
        <v>0</v>
      </c>
      <c r="E54" s="103">
        <v>540000</v>
      </c>
      <c r="F54" s="103">
        <v>0</v>
      </c>
      <c r="G54" s="103">
        <v>540000</v>
      </c>
      <c r="H54" s="103">
        <v>0</v>
      </c>
      <c r="I54" s="103">
        <v>0</v>
      </c>
      <c r="J54" s="103">
        <v>540000</v>
      </c>
      <c r="K54" s="103">
        <v>0</v>
      </c>
      <c r="L54" s="103">
        <v>0</v>
      </c>
      <c r="M54" s="104">
        <v>0</v>
      </c>
      <c r="N54" s="104">
        <v>0</v>
      </c>
      <c r="O54" s="103">
        <v>0</v>
      </c>
      <c r="P54" s="103">
        <v>0</v>
      </c>
      <c r="Q54" s="104">
        <v>0</v>
      </c>
      <c r="R54" s="104">
        <v>0</v>
      </c>
      <c r="S54" s="103">
        <v>0</v>
      </c>
      <c r="T54" s="103">
        <v>0</v>
      </c>
      <c r="U54" s="104">
        <v>0</v>
      </c>
    </row>
    <row r="55" spans="1:21" ht="15" outlineLevel="3">
      <c r="A55" s="37" t="s">
        <v>213</v>
      </c>
      <c r="B55" s="103">
        <v>420000</v>
      </c>
      <c r="C55" s="103">
        <v>0</v>
      </c>
      <c r="D55" s="103">
        <v>0</v>
      </c>
      <c r="E55" s="103">
        <v>420000</v>
      </c>
      <c r="F55" s="103">
        <v>0</v>
      </c>
      <c r="G55" s="103">
        <v>420000</v>
      </c>
      <c r="H55" s="103">
        <v>0</v>
      </c>
      <c r="I55" s="103">
        <v>0</v>
      </c>
      <c r="J55" s="103">
        <v>420000</v>
      </c>
      <c r="K55" s="103">
        <v>0</v>
      </c>
      <c r="L55" s="103">
        <v>0</v>
      </c>
      <c r="M55" s="104">
        <v>0</v>
      </c>
      <c r="N55" s="104">
        <v>0</v>
      </c>
      <c r="O55" s="103">
        <v>0</v>
      </c>
      <c r="P55" s="103">
        <v>0</v>
      </c>
      <c r="Q55" s="104">
        <v>0</v>
      </c>
      <c r="R55" s="104">
        <v>0</v>
      </c>
      <c r="S55" s="103">
        <v>0</v>
      </c>
      <c r="T55" s="103">
        <v>0</v>
      </c>
      <c r="U55" s="104">
        <v>0</v>
      </c>
    </row>
    <row r="56" spans="1:21" ht="15" outlineLevel="4">
      <c r="A56" s="37" t="s">
        <v>188</v>
      </c>
      <c r="B56" s="103">
        <v>420000</v>
      </c>
      <c r="C56" s="103">
        <v>0</v>
      </c>
      <c r="D56" s="103">
        <v>0</v>
      </c>
      <c r="E56" s="103">
        <v>420000</v>
      </c>
      <c r="F56" s="103">
        <v>0</v>
      </c>
      <c r="G56" s="103">
        <v>420000</v>
      </c>
      <c r="H56" s="103">
        <v>0</v>
      </c>
      <c r="I56" s="103">
        <v>0</v>
      </c>
      <c r="J56" s="103">
        <v>420000</v>
      </c>
      <c r="K56" s="103">
        <v>0</v>
      </c>
      <c r="L56" s="103">
        <v>0</v>
      </c>
      <c r="M56" s="104">
        <v>0</v>
      </c>
      <c r="N56" s="104">
        <v>0</v>
      </c>
      <c r="O56" s="103">
        <v>0</v>
      </c>
      <c r="P56" s="103">
        <v>0</v>
      </c>
      <c r="Q56" s="104">
        <v>0</v>
      </c>
      <c r="R56" s="104">
        <v>0</v>
      </c>
      <c r="S56" s="103">
        <v>0</v>
      </c>
      <c r="T56" s="103">
        <v>0</v>
      </c>
      <c r="U56" s="104">
        <v>0</v>
      </c>
    </row>
    <row r="57" spans="1:21" ht="15" outlineLevel="3">
      <c r="A57" s="37" t="s">
        <v>214</v>
      </c>
      <c r="B57" s="103">
        <v>720000</v>
      </c>
      <c r="C57" s="103">
        <v>0</v>
      </c>
      <c r="D57" s="103">
        <v>0</v>
      </c>
      <c r="E57" s="103">
        <v>720000</v>
      </c>
      <c r="F57" s="103">
        <v>0</v>
      </c>
      <c r="G57" s="103">
        <v>720000</v>
      </c>
      <c r="H57" s="103">
        <v>0</v>
      </c>
      <c r="I57" s="103">
        <v>0</v>
      </c>
      <c r="J57" s="103">
        <v>720000</v>
      </c>
      <c r="K57" s="103">
        <v>0</v>
      </c>
      <c r="L57" s="103">
        <v>0</v>
      </c>
      <c r="M57" s="104">
        <v>0</v>
      </c>
      <c r="N57" s="104">
        <v>0</v>
      </c>
      <c r="O57" s="103">
        <v>0</v>
      </c>
      <c r="P57" s="103">
        <v>0</v>
      </c>
      <c r="Q57" s="104">
        <v>0</v>
      </c>
      <c r="R57" s="104">
        <v>0</v>
      </c>
      <c r="S57" s="103">
        <v>0</v>
      </c>
      <c r="T57" s="103">
        <v>0</v>
      </c>
      <c r="U57" s="104">
        <v>0</v>
      </c>
    </row>
    <row r="58" spans="1:21" ht="15" outlineLevel="4">
      <c r="A58" s="37" t="s">
        <v>188</v>
      </c>
      <c r="B58" s="103">
        <v>720000</v>
      </c>
      <c r="C58" s="103">
        <v>0</v>
      </c>
      <c r="D58" s="103">
        <v>0</v>
      </c>
      <c r="E58" s="103">
        <v>720000</v>
      </c>
      <c r="F58" s="103">
        <v>0</v>
      </c>
      <c r="G58" s="103">
        <v>720000</v>
      </c>
      <c r="H58" s="103">
        <v>0</v>
      </c>
      <c r="I58" s="103">
        <v>0</v>
      </c>
      <c r="J58" s="103">
        <v>720000</v>
      </c>
      <c r="K58" s="103">
        <v>0</v>
      </c>
      <c r="L58" s="103">
        <v>0</v>
      </c>
      <c r="M58" s="104">
        <v>0</v>
      </c>
      <c r="N58" s="104">
        <v>0</v>
      </c>
      <c r="O58" s="103">
        <v>0</v>
      </c>
      <c r="P58" s="103">
        <v>0</v>
      </c>
      <c r="Q58" s="104">
        <v>0</v>
      </c>
      <c r="R58" s="104">
        <v>0</v>
      </c>
      <c r="S58" s="103">
        <v>0</v>
      </c>
      <c r="T58" s="103">
        <v>0</v>
      </c>
      <c r="U58" s="104">
        <v>0</v>
      </c>
    </row>
    <row r="59" spans="1:21" ht="15" outlineLevel="3">
      <c r="A59" s="37" t="s">
        <v>215</v>
      </c>
      <c r="B59" s="103">
        <v>450000</v>
      </c>
      <c r="C59" s="103">
        <v>0</v>
      </c>
      <c r="D59" s="103">
        <v>0</v>
      </c>
      <c r="E59" s="103">
        <v>450000</v>
      </c>
      <c r="F59" s="103">
        <v>0</v>
      </c>
      <c r="G59" s="103">
        <v>450000</v>
      </c>
      <c r="H59" s="103">
        <v>0</v>
      </c>
      <c r="I59" s="103">
        <v>0</v>
      </c>
      <c r="J59" s="103">
        <v>450000</v>
      </c>
      <c r="K59" s="103">
        <v>0</v>
      </c>
      <c r="L59" s="103">
        <v>0</v>
      </c>
      <c r="M59" s="104">
        <v>0</v>
      </c>
      <c r="N59" s="104">
        <v>0</v>
      </c>
      <c r="O59" s="103">
        <v>0</v>
      </c>
      <c r="P59" s="103">
        <v>0</v>
      </c>
      <c r="Q59" s="104">
        <v>0</v>
      </c>
      <c r="R59" s="104">
        <v>0</v>
      </c>
      <c r="S59" s="103">
        <v>0</v>
      </c>
      <c r="T59" s="103">
        <v>0</v>
      </c>
      <c r="U59" s="104">
        <v>0</v>
      </c>
    </row>
    <row r="60" spans="1:21" ht="15" outlineLevel="4">
      <c r="A60" s="37" t="s">
        <v>188</v>
      </c>
      <c r="B60" s="103">
        <v>450000</v>
      </c>
      <c r="C60" s="103">
        <v>0</v>
      </c>
      <c r="D60" s="103">
        <v>0</v>
      </c>
      <c r="E60" s="103">
        <v>450000</v>
      </c>
      <c r="F60" s="103">
        <v>0</v>
      </c>
      <c r="G60" s="103">
        <v>450000</v>
      </c>
      <c r="H60" s="103">
        <v>0</v>
      </c>
      <c r="I60" s="103">
        <v>0</v>
      </c>
      <c r="J60" s="103">
        <v>450000</v>
      </c>
      <c r="K60" s="103">
        <v>0</v>
      </c>
      <c r="L60" s="103">
        <v>0</v>
      </c>
      <c r="M60" s="104">
        <v>0</v>
      </c>
      <c r="N60" s="104">
        <v>0</v>
      </c>
      <c r="O60" s="103">
        <v>0</v>
      </c>
      <c r="P60" s="103">
        <v>0</v>
      </c>
      <c r="Q60" s="104">
        <v>0</v>
      </c>
      <c r="R60" s="104">
        <v>0</v>
      </c>
      <c r="S60" s="103">
        <v>0</v>
      </c>
      <c r="T60" s="103">
        <v>0</v>
      </c>
      <c r="U60" s="104">
        <v>0</v>
      </c>
    </row>
    <row r="61" spans="1:21" ht="15" outlineLevel="3">
      <c r="A61" s="37" t="s">
        <v>216</v>
      </c>
      <c r="B61" s="103">
        <v>392000</v>
      </c>
      <c r="C61" s="103">
        <v>0</v>
      </c>
      <c r="D61" s="103">
        <v>0</v>
      </c>
      <c r="E61" s="103">
        <v>392000</v>
      </c>
      <c r="F61" s="103">
        <v>0</v>
      </c>
      <c r="G61" s="103">
        <v>392000</v>
      </c>
      <c r="H61" s="103">
        <v>0</v>
      </c>
      <c r="I61" s="103">
        <v>0</v>
      </c>
      <c r="J61" s="103">
        <v>392000</v>
      </c>
      <c r="K61" s="103">
        <v>0</v>
      </c>
      <c r="L61" s="103">
        <v>0</v>
      </c>
      <c r="M61" s="104">
        <v>0</v>
      </c>
      <c r="N61" s="104">
        <v>0</v>
      </c>
      <c r="O61" s="103">
        <v>0</v>
      </c>
      <c r="P61" s="103">
        <v>0</v>
      </c>
      <c r="Q61" s="104">
        <v>0</v>
      </c>
      <c r="R61" s="104">
        <v>0</v>
      </c>
      <c r="S61" s="103">
        <v>0</v>
      </c>
      <c r="T61" s="103">
        <v>0</v>
      </c>
      <c r="U61" s="104">
        <v>0</v>
      </c>
    </row>
    <row r="62" spans="1:21" ht="15" outlineLevel="4">
      <c r="A62" s="37" t="s">
        <v>188</v>
      </c>
      <c r="B62" s="103">
        <v>392000</v>
      </c>
      <c r="C62" s="103">
        <v>0</v>
      </c>
      <c r="D62" s="103">
        <v>0</v>
      </c>
      <c r="E62" s="103">
        <v>392000</v>
      </c>
      <c r="F62" s="103">
        <v>0</v>
      </c>
      <c r="G62" s="103">
        <v>392000</v>
      </c>
      <c r="H62" s="103">
        <v>0</v>
      </c>
      <c r="I62" s="103">
        <v>0</v>
      </c>
      <c r="J62" s="103">
        <v>392000</v>
      </c>
      <c r="K62" s="103">
        <v>0</v>
      </c>
      <c r="L62" s="103">
        <v>0</v>
      </c>
      <c r="M62" s="104">
        <v>0</v>
      </c>
      <c r="N62" s="104">
        <v>0</v>
      </c>
      <c r="O62" s="103">
        <v>0</v>
      </c>
      <c r="P62" s="103">
        <v>0</v>
      </c>
      <c r="Q62" s="104">
        <v>0</v>
      </c>
      <c r="R62" s="104">
        <v>0</v>
      </c>
      <c r="S62" s="103">
        <v>0</v>
      </c>
      <c r="T62" s="103">
        <v>0</v>
      </c>
      <c r="U62" s="104">
        <v>0</v>
      </c>
    </row>
    <row r="63" spans="1:21" ht="15" outlineLevel="3">
      <c r="A63" s="37" t="s">
        <v>217</v>
      </c>
      <c r="B63" s="103">
        <v>260000</v>
      </c>
      <c r="C63" s="103">
        <v>0</v>
      </c>
      <c r="D63" s="103">
        <v>0</v>
      </c>
      <c r="E63" s="103">
        <v>260000</v>
      </c>
      <c r="F63" s="103">
        <v>0</v>
      </c>
      <c r="G63" s="103">
        <v>260000</v>
      </c>
      <c r="H63" s="103">
        <v>0</v>
      </c>
      <c r="I63" s="103">
        <v>0</v>
      </c>
      <c r="J63" s="103">
        <v>260000</v>
      </c>
      <c r="K63" s="103">
        <v>0</v>
      </c>
      <c r="L63" s="103">
        <v>0</v>
      </c>
      <c r="M63" s="104">
        <v>0</v>
      </c>
      <c r="N63" s="104">
        <v>0</v>
      </c>
      <c r="O63" s="103">
        <v>0</v>
      </c>
      <c r="P63" s="103">
        <v>0</v>
      </c>
      <c r="Q63" s="104">
        <v>0</v>
      </c>
      <c r="R63" s="104">
        <v>0</v>
      </c>
      <c r="S63" s="103">
        <v>0</v>
      </c>
      <c r="T63" s="103">
        <v>0</v>
      </c>
      <c r="U63" s="104">
        <v>0</v>
      </c>
    </row>
    <row r="64" spans="1:21" ht="15" outlineLevel="4">
      <c r="A64" s="37" t="s">
        <v>188</v>
      </c>
      <c r="B64" s="103">
        <v>260000</v>
      </c>
      <c r="C64" s="103">
        <v>0</v>
      </c>
      <c r="D64" s="103">
        <v>0</v>
      </c>
      <c r="E64" s="103">
        <v>260000</v>
      </c>
      <c r="F64" s="103">
        <v>0</v>
      </c>
      <c r="G64" s="103">
        <v>260000</v>
      </c>
      <c r="H64" s="103">
        <v>0</v>
      </c>
      <c r="I64" s="103">
        <v>0</v>
      </c>
      <c r="J64" s="103">
        <v>260000</v>
      </c>
      <c r="K64" s="103">
        <v>0</v>
      </c>
      <c r="L64" s="103">
        <v>0</v>
      </c>
      <c r="M64" s="104">
        <v>0</v>
      </c>
      <c r="N64" s="104">
        <v>0</v>
      </c>
      <c r="O64" s="103">
        <v>0</v>
      </c>
      <c r="P64" s="103">
        <v>0</v>
      </c>
      <c r="Q64" s="104">
        <v>0</v>
      </c>
      <c r="R64" s="104">
        <v>0</v>
      </c>
      <c r="S64" s="103">
        <v>0</v>
      </c>
      <c r="T64" s="103">
        <v>0</v>
      </c>
      <c r="U64" s="104">
        <v>0</v>
      </c>
    </row>
    <row r="65" spans="1:21" ht="15" outlineLevel="3">
      <c r="A65" s="37" t="s">
        <v>218</v>
      </c>
      <c r="B65" s="103">
        <v>408000</v>
      </c>
      <c r="C65" s="103">
        <v>0</v>
      </c>
      <c r="D65" s="103">
        <v>0</v>
      </c>
      <c r="E65" s="103">
        <v>408000</v>
      </c>
      <c r="F65" s="103">
        <v>0</v>
      </c>
      <c r="G65" s="103">
        <v>408000</v>
      </c>
      <c r="H65" s="103">
        <v>0</v>
      </c>
      <c r="I65" s="103">
        <v>0</v>
      </c>
      <c r="J65" s="103">
        <v>408000</v>
      </c>
      <c r="K65" s="103">
        <v>0</v>
      </c>
      <c r="L65" s="103">
        <v>0</v>
      </c>
      <c r="M65" s="104">
        <v>0</v>
      </c>
      <c r="N65" s="104">
        <v>0</v>
      </c>
      <c r="O65" s="103">
        <v>0</v>
      </c>
      <c r="P65" s="103">
        <v>0</v>
      </c>
      <c r="Q65" s="104">
        <v>0</v>
      </c>
      <c r="R65" s="104">
        <v>0</v>
      </c>
      <c r="S65" s="103">
        <v>0</v>
      </c>
      <c r="T65" s="103">
        <v>0</v>
      </c>
      <c r="U65" s="104">
        <v>0</v>
      </c>
    </row>
    <row r="66" spans="1:21" ht="15" outlineLevel="4">
      <c r="A66" s="37" t="s">
        <v>188</v>
      </c>
      <c r="B66" s="103">
        <v>408000</v>
      </c>
      <c r="C66" s="103">
        <v>0</v>
      </c>
      <c r="D66" s="103">
        <v>0</v>
      </c>
      <c r="E66" s="103">
        <v>408000</v>
      </c>
      <c r="F66" s="103">
        <v>0</v>
      </c>
      <c r="G66" s="103">
        <v>408000</v>
      </c>
      <c r="H66" s="103">
        <v>0</v>
      </c>
      <c r="I66" s="103">
        <v>0</v>
      </c>
      <c r="J66" s="103">
        <v>408000</v>
      </c>
      <c r="K66" s="103">
        <v>0</v>
      </c>
      <c r="L66" s="103">
        <v>0</v>
      </c>
      <c r="M66" s="104">
        <v>0</v>
      </c>
      <c r="N66" s="104">
        <v>0</v>
      </c>
      <c r="O66" s="103">
        <v>0</v>
      </c>
      <c r="P66" s="103">
        <v>0</v>
      </c>
      <c r="Q66" s="104">
        <v>0</v>
      </c>
      <c r="R66" s="104">
        <v>0</v>
      </c>
      <c r="S66" s="103">
        <v>0</v>
      </c>
      <c r="T66" s="103">
        <v>0</v>
      </c>
      <c r="U66" s="104">
        <v>0</v>
      </c>
    </row>
    <row r="67" spans="1:21" ht="15" outlineLevel="3">
      <c r="A67" s="37" t="s">
        <v>219</v>
      </c>
      <c r="B67" s="103">
        <v>334000</v>
      </c>
      <c r="C67" s="103">
        <v>0</v>
      </c>
      <c r="D67" s="103">
        <v>0</v>
      </c>
      <c r="E67" s="103">
        <v>334000</v>
      </c>
      <c r="F67" s="103">
        <v>0</v>
      </c>
      <c r="G67" s="103">
        <v>334000</v>
      </c>
      <c r="H67" s="103">
        <v>0</v>
      </c>
      <c r="I67" s="103">
        <v>0</v>
      </c>
      <c r="J67" s="103">
        <v>334000</v>
      </c>
      <c r="K67" s="103">
        <v>0</v>
      </c>
      <c r="L67" s="103">
        <v>0</v>
      </c>
      <c r="M67" s="104">
        <v>0</v>
      </c>
      <c r="N67" s="104">
        <v>0</v>
      </c>
      <c r="O67" s="103">
        <v>0</v>
      </c>
      <c r="P67" s="103">
        <v>0</v>
      </c>
      <c r="Q67" s="104">
        <v>0</v>
      </c>
      <c r="R67" s="104">
        <v>0</v>
      </c>
      <c r="S67" s="103">
        <v>0</v>
      </c>
      <c r="T67" s="103">
        <v>0</v>
      </c>
      <c r="U67" s="104">
        <v>0</v>
      </c>
    </row>
    <row r="68" spans="1:21" ht="15" outlineLevel="4">
      <c r="A68" s="37" t="s">
        <v>188</v>
      </c>
      <c r="B68" s="103">
        <v>334000</v>
      </c>
      <c r="C68" s="103">
        <v>0</v>
      </c>
      <c r="D68" s="103">
        <v>0</v>
      </c>
      <c r="E68" s="103">
        <v>334000</v>
      </c>
      <c r="F68" s="103">
        <v>0</v>
      </c>
      <c r="G68" s="103">
        <v>334000</v>
      </c>
      <c r="H68" s="103">
        <v>0</v>
      </c>
      <c r="I68" s="103">
        <v>0</v>
      </c>
      <c r="J68" s="103">
        <v>334000</v>
      </c>
      <c r="K68" s="103">
        <v>0</v>
      </c>
      <c r="L68" s="103">
        <v>0</v>
      </c>
      <c r="M68" s="104">
        <v>0</v>
      </c>
      <c r="N68" s="104">
        <v>0</v>
      </c>
      <c r="O68" s="103">
        <v>0</v>
      </c>
      <c r="P68" s="103">
        <v>0</v>
      </c>
      <c r="Q68" s="104">
        <v>0</v>
      </c>
      <c r="R68" s="104">
        <v>0</v>
      </c>
      <c r="S68" s="103">
        <v>0</v>
      </c>
      <c r="T68" s="103">
        <v>0</v>
      </c>
      <c r="U68" s="104">
        <v>0</v>
      </c>
    </row>
    <row r="69" spans="1:21" ht="15" outlineLevel="3">
      <c r="A69" s="37" t="s">
        <v>314</v>
      </c>
      <c r="B69" s="103">
        <v>552000</v>
      </c>
      <c r="C69" s="103">
        <v>0</v>
      </c>
      <c r="D69" s="103">
        <v>0</v>
      </c>
      <c r="E69" s="103">
        <v>552000</v>
      </c>
      <c r="F69" s="103">
        <v>0</v>
      </c>
      <c r="G69" s="103">
        <v>552000</v>
      </c>
      <c r="H69" s="103">
        <v>0</v>
      </c>
      <c r="I69" s="103">
        <v>0</v>
      </c>
      <c r="J69" s="103">
        <v>552000</v>
      </c>
      <c r="K69" s="103">
        <v>0</v>
      </c>
      <c r="L69" s="103">
        <v>0</v>
      </c>
      <c r="M69" s="104">
        <v>0</v>
      </c>
      <c r="N69" s="104">
        <v>0</v>
      </c>
      <c r="O69" s="103">
        <v>0</v>
      </c>
      <c r="P69" s="103">
        <v>0</v>
      </c>
      <c r="Q69" s="104">
        <v>0</v>
      </c>
      <c r="R69" s="104">
        <v>0</v>
      </c>
      <c r="S69" s="103">
        <v>0</v>
      </c>
      <c r="T69" s="103">
        <v>0</v>
      </c>
      <c r="U69" s="104">
        <v>0</v>
      </c>
    </row>
    <row r="70" spans="1:21" ht="15" outlineLevel="4">
      <c r="A70" s="37" t="s">
        <v>188</v>
      </c>
      <c r="B70" s="103">
        <v>552000</v>
      </c>
      <c r="C70" s="103">
        <v>0</v>
      </c>
      <c r="D70" s="103">
        <v>0</v>
      </c>
      <c r="E70" s="103">
        <v>552000</v>
      </c>
      <c r="F70" s="103">
        <v>0</v>
      </c>
      <c r="G70" s="103">
        <v>552000</v>
      </c>
      <c r="H70" s="103">
        <v>0</v>
      </c>
      <c r="I70" s="103">
        <v>0</v>
      </c>
      <c r="J70" s="103">
        <v>552000</v>
      </c>
      <c r="K70" s="103">
        <v>0</v>
      </c>
      <c r="L70" s="103">
        <v>0</v>
      </c>
      <c r="M70" s="104">
        <v>0</v>
      </c>
      <c r="N70" s="104">
        <v>0</v>
      </c>
      <c r="O70" s="103">
        <v>0</v>
      </c>
      <c r="P70" s="103">
        <v>0</v>
      </c>
      <c r="Q70" s="104">
        <v>0</v>
      </c>
      <c r="R70" s="104">
        <v>0</v>
      </c>
      <c r="S70" s="103">
        <v>0</v>
      </c>
      <c r="T70" s="103">
        <v>0</v>
      </c>
      <c r="U70" s="104">
        <v>0</v>
      </c>
    </row>
    <row r="71" spans="1:21" ht="15" outlineLevel="3">
      <c r="A71" s="37" t="s">
        <v>220</v>
      </c>
      <c r="B71" s="103">
        <v>184000</v>
      </c>
      <c r="C71" s="103">
        <v>0</v>
      </c>
      <c r="D71" s="103">
        <v>0</v>
      </c>
      <c r="E71" s="103">
        <v>184000</v>
      </c>
      <c r="F71" s="103">
        <v>0</v>
      </c>
      <c r="G71" s="103">
        <v>184000</v>
      </c>
      <c r="H71" s="103">
        <v>0</v>
      </c>
      <c r="I71" s="103">
        <v>0</v>
      </c>
      <c r="J71" s="103">
        <v>184000</v>
      </c>
      <c r="K71" s="103">
        <v>0</v>
      </c>
      <c r="L71" s="103">
        <v>0</v>
      </c>
      <c r="M71" s="104">
        <v>0</v>
      </c>
      <c r="N71" s="104">
        <v>0</v>
      </c>
      <c r="O71" s="103">
        <v>0</v>
      </c>
      <c r="P71" s="103">
        <v>0</v>
      </c>
      <c r="Q71" s="104">
        <v>0</v>
      </c>
      <c r="R71" s="104">
        <v>0</v>
      </c>
      <c r="S71" s="103">
        <v>0</v>
      </c>
      <c r="T71" s="103">
        <v>0</v>
      </c>
      <c r="U71" s="104">
        <v>0</v>
      </c>
    </row>
    <row r="72" spans="1:21" ht="15" outlineLevel="4">
      <c r="A72" s="37" t="s">
        <v>188</v>
      </c>
      <c r="B72" s="103">
        <v>184000</v>
      </c>
      <c r="C72" s="103">
        <v>0</v>
      </c>
      <c r="D72" s="103">
        <v>0</v>
      </c>
      <c r="E72" s="103">
        <v>184000</v>
      </c>
      <c r="F72" s="103">
        <v>0</v>
      </c>
      <c r="G72" s="103">
        <v>184000</v>
      </c>
      <c r="H72" s="103">
        <v>0</v>
      </c>
      <c r="I72" s="103">
        <v>0</v>
      </c>
      <c r="J72" s="103">
        <v>184000</v>
      </c>
      <c r="K72" s="103">
        <v>0</v>
      </c>
      <c r="L72" s="103">
        <v>0</v>
      </c>
      <c r="M72" s="104">
        <v>0</v>
      </c>
      <c r="N72" s="104">
        <v>0</v>
      </c>
      <c r="O72" s="103">
        <v>0</v>
      </c>
      <c r="P72" s="103">
        <v>0</v>
      </c>
      <c r="Q72" s="104">
        <v>0</v>
      </c>
      <c r="R72" s="104">
        <v>0</v>
      </c>
      <c r="S72" s="103">
        <v>0</v>
      </c>
      <c r="T72" s="103">
        <v>0</v>
      </c>
      <c r="U72" s="104">
        <v>0</v>
      </c>
    </row>
    <row r="73" spans="1:21" ht="15" outlineLevel="3">
      <c r="A73" s="37" t="s">
        <v>221</v>
      </c>
      <c r="B73" s="103">
        <v>3995000</v>
      </c>
      <c r="C73" s="103">
        <v>0</v>
      </c>
      <c r="D73" s="103">
        <v>0</v>
      </c>
      <c r="E73" s="103">
        <v>3995000</v>
      </c>
      <c r="F73" s="103">
        <v>0</v>
      </c>
      <c r="G73" s="103">
        <v>3995000</v>
      </c>
      <c r="H73" s="103">
        <v>0</v>
      </c>
      <c r="I73" s="103">
        <v>0</v>
      </c>
      <c r="J73" s="103">
        <v>3995000</v>
      </c>
      <c r="K73" s="103">
        <v>0</v>
      </c>
      <c r="L73" s="103">
        <v>0</v>
      </c>
      <c r="M73" s="104">
        <v>0</v>
      </c>
      <c r="N73" s="104">
        <v>0</v>
      </c>
      <c r="O73" s="103">
        <v>0</v>
      </c>
      <c r="P73" s="103">
        <v>0</v>
      </c>
      <c r="Q73" s="104">
        <v>0</v>
      </c>
      <c r="R73" s="104">
        <v>0</v>
      </c>
      <c r="S73" s="103">
        <v>0</v>
      </c>
      <c r="T73" s="103">
        <v>0</v>
      </c>
      <c r="U73" s="104">
        <v>0</v>
      </c>
    </row>
    <row r="74" spans="1:21" ht="15" outlineLevel="4">
      <c r="A74" s="37" t="s">
        <v>188</v>
      </c>
      <c r="B74" s="103">
        <v>3995000</v>
      </c>
      <c r="C74" s="103">
        <v>0</v>
      </c>
      <c r="D74" s="103">
        <v>0</v>
      </c>
      <c r="E74" s="103">
        <v>3995000</v>
      </c>
      <c r="F74" s="103">
        <v>0</v>
      </c>
      <c r="G74" s="103">
        <v>3995000</v>
      </c>
      <c r="H74" s="103">
        <v>0</v>
      </c>
      <c r="I74" s="103">
        <v>0</v>
      </c>
      <c r="J74" s="103">
        <v>3995000</v>
      </c>
      <c r="K74" s="103">
        <v>0</v>
      </c>
      <c r="L74" s="103">
        <v>0</v>
      </c>
      <c r="M74" s="104">
        <v>0</v>
      </c>
      <c r="N74" s="104">
        <v>0</v>
      </c>
      <c r="O74" s="103">
        <v>0</v>
      </c>
      <c r="P74" s="103">
        <v>0</v>
      </c>
      <c r="Q74" s="104">
        <v>0</v>
      </c>
      <c r="R74" s="104">
        <v>0</v>
      </c>
      <c r="S74" s="103">
        <v>0</v>
      </c>
      <c r="T74" s="103">
        <v>0</v>
      </c>
      <c r="U74" s="104">
        <v>0</v>
      </c>
    </row>
    <row r="75" spans="1:21" ht="15" outlineLevel="3">
      <c r="A75" s="37" t="s">
        <v>222</v>
      </c>
      <c r="B75" s="103">
        <v>50000</v>
      </c>
      <c r="C75" s="103">
        <v>0</v>
      </c>
      <c r="D75" s="103">
        <v>0</v>
      </c>
      <c r="E75" s="103">
        <v>50000</v>
      </c>
      <c r="F75" s="103">
        <v>0</v>
      </c>
      <c r="G75" s="103">
        <v>50000</v>
      </c>
      <c r="H75" s="103">
        <v>0</v>
      </c>
      <c r="I75" s="103">
        <v>0</v>
      </c>
      <c r="J75" s="103">
        <v>50000</v>
      </c>
      <c r="K75" s="103">
        <v>0</v>
      </c>
      <c r="L75" s="103">
        <v>0</v>
      </c>
      <c r="M75" s="104">
        <v>0</v>
      </c>
      <c r="N75" s="104">
        <v>0</v>
      </c>
      <c r="O75" s="103">
        <v>0</v>
      </c>
      <c r="P75" s="103">
        <v>0</v>
      </c>
      <c r="Q75" s="104">
        <v>0</v>
      </c>
      <c r="R75" s="104">
        <v>0</v>
      </c>
      <c r="S75" s="103">
        <v>0</v>
      </c>
      <c r="T75" s="103">
        <v>0</v>
      </c>
      <c r="U75" s="104">
        <v>0</v>
      </c>
    </row>
    <row r="76" spans="1:21" ht="15" outlineLevel="4">
      <c r="A76" s="37" t="s">
        <v>188</v>
      </c>
      <c r="B76" s="103">
        <v>50000</v>
      </c>
      <c r="C76" s="103">
        <v>0</v>
      </c>
      <c r="D76" s="103">
        <v>0</v>
      </c>
      <c r="E76" s="103">
        <v>50000</v>
      </c>
      <c r="F76" s="103">
        <v>0</v>
      </c>
      <c r="G76" s="103">
        <v>50000</v>
      </c>
      <c r="H76" s="103">
        <v>0</v>
      </c>
      <c r="I76" s="103">
        <v>0</v>
      </c>
      <c r="J76" s="103">
        <v>50000</v>
      </c>
      <c r="K76" s="103">
        <v>0</v>
      </c>
      <c r="L76" s="103">
        <v>0</v>
      </c>
      <c r="M76" s="104">
        <v>0</v>
      </c>
      <c r="N76" s="104">
        <v>0</v>
      </c>
      <c r="O76" s="103">
        <v>0</v>
      </c>
      <c r="P76" s="103">
        <v>0</v>
      </c>
      <c r="Q76" s="104">
        <v>0</v>
      </c>
      <c r="R76" s="104">
        <v>0</v>
      </c>
      <c r="S76" s="103">
        <v>0</v>
      </c>
      <c r="T76" s="103">
        <v>0</v>
      </c>
      <c r="U76" s="104">
        <v>0</v>
      </c>
    </row>
    <row r="77" spans="1:21" ht="15" outlineLevel="3">
      <c r="A77" s="37" t="s">
        <v>223</v>
      </c>
      <c r="B77" s="103">
        <v>60000</v>
      </c>
      <c r="C77" s="103">
        <v>0</v>
      </c>
      <c r="D77" s="103">
        <v>0</v>
      </c>
      <c r="E77" s="103">
        <v>60000</v>
      </c>
      <c r="F77" s="103">
        <v>0</v>
      </c>
      <c r="G77" s="103">
        <v>60000</v>
      </c>
      <c r="H77" s="103">
        <v>0</v>
      </c>
      <c r="I77" s="103">
        <v>0</v>
      </c>
      <c r="J77" s="103">
        <v>60000</v>
      </c>
      <c r="K77" s="103">
        <v>0</v>
      </c>
      <c r="L77" s="103">
        <v>0</v>
      </c>
      <c r="M77" s="104">
        <v>0</v>
      </c>
      <c r="N77" s="104">
        <v>0</v>
      </c>
      <c r="O77" s="103">
        <v>0</v>
      </c>
      <c r="P77" s="103">
        <v>0</v>
      </c>
      <c r="Q77" s="104">
        <v>0</v>
      </c>
      <c r="R77" s="104">
        <v>0</v>
      </c>
      <c r="S77" s="103">
        <v>0</v>
      </c>
      <c r="T77" s="103">
        <v>0</v>
      </c>
      <c r="U77" s="104">
        <v>0</v>
      </c>
    </row>
    <row r="78" spans="1:21" ht="15" outlineLevel="4">
      <c r="A78" s="37" t="s">
        <v>188</v>
      </c>
      <c r="B78" s="103">
        <v>60000</v>
      </c>
      <c r="C78" s="103">
        <v>0</v>
      </c>
      <c r="D78" s="103">
        <v>0</v>
      </c>
      <c r="E78" s="103">
        <v>60000</v>
      </c>
      <c r="F78" s="103">
        <v>0</v>
      </c>
      <c r="G78" s="103">
        <v>60000</v>
      </c>
      <c r="H78" s="103">
        <v>0</v>
      </c>
      <c r="I78" s="103">
        <v>0</v>
      </c>
      <c r="J78" s="103">
        <v>60000</v>
      </c>
      <c r="K78" s="103">
        <v>0</v>
      </c>
      <c r="L78" s="103">
        <v>0</v>
      </c>
      <c r="M78" s="104">
        <v>0</v>
      </c>
      <c r="N78" s="104">
        <v>0</v>
      </c>
      <c r="O78" s="103">
        <v>0</v>
      </c>
      <c r="P78" s="103">
        <v>0</v>
      </c>
      <c r="Q78" s="104">
        <v>0</v>
      </c>
      <c r="R78" s="104">
        <v>0</v>
      </c>
      <c r="S78" s="103">
        <v>0</v>
      </c>
      <c r="T78" s="103">
        <v>0</v>
      </c>
      <c r="U78" s="104">
        <v>0</v>
      </c>
    </row>
    <row r="79" spans="1:21" ht="15" outlineLevel="3">
      <c r="A79" s="37" t="s">
        <v>224</v>
      </c>
      <c r="B79" s="103">
        <v>150000</v>
      </c>
      <c r="C79" s="103">
        <v>0</v>
      </c>
      <c r="D79" s="103">
        <v>0</v>
      </c>
      <c r="E79" s="103">
        <v>150000</v>
      </c>
      <c r="F79" s="103">
        <v>0</v>
      </c>
      <c r="G79" s="103">
        <v>150000</v>
      </c>
      <c r="H79" s="103">
        <v>0</v>
      </c>
      <c r="I79" s="103">
        <v>0</v>
      </c>
      <c r="J79" s="103">
        <v>150000</v>
      </c>
      <c r="K79" s="103">
        <v>0</v>
      </c>
      <c r="L79" s="103">
        <v>0</v>
      </c>
      <c r="M79" s="104">
        <v>0</v>
      </c>
      <c r="N79" s="104">
        <v>0</v>
      </c>
      <c r="O79" s="103">
        <v>0</v>
      </c>
      <c r="P79" s="103">
        <v>0</v>
      </c>
      <c r="Q79" s="104">
        <v>0</v>
      </c>
      <c r="R79" s="104">
        <v>0</v>
      </c>
      <c r="S79" s="103">
        <v>0</v>
      </c>
      <c r="T79" s="103">
        <v>0</v>
      </c>
      <c r="U79" s="104">
        <v>0</v>
      </c>
    </row>
    <row r="80" spans="1:21" ht="15" outlineLevel="4">
      <c r="A80" s="37" t="s">
        <v>188</v>
      </c>
      <c r="B80" s="103">
        <v>150000</v>
      </c>
      <c r="C80" s="103">
        <v>0</v>
      </c>
      <c r="D80" s="103">
        <v>0</v>
      </c>
      <c r="E80" s="103">
        <v>150000</v>
      </c>
      <c r="F80" s="103">
        <v>0</v>
      </c>
      <c r="G80" s="103">
        <v>150000</v>
      </c>
      <c r="H80" s="103">
        <v>0</v>
      </c>
      <c r="I80" s="103">
        <v>0</v>
      </c>
      <c r="J80" s="103">
        <v>150000</v>
      </c>
      <c r="K80" s="103">
        <v>0</v>
      </c>
      <c r="L80" s="103">
        <v>0</v>
      </c>
      <c r="M80" s="104">
        <v>0</v>
      </c>
      <c r="N80" s="104">
        <v>0</v>
      </c>
      <c r="O80" s="103">
        <v>0</v>
      </c>
      <c r="P80" s="103">
        <v>0</v>
      </c>
      <c r="Q80" s="104">
        <v>0</v>
      </c>
      <c r="R80" s="104">
        <v>0</v>
      </c>
      <c r="S80" s="103">
        <v>0</v>
      </c>
      <c r="T80" s="103">
        <v>0</v>
      </c>
      <c r="U80" s="104">
        <v>0</v>
      </c>
    </row>
    <row r="81" spans="1:21" ht="15" outlineLevel="3">
      <c r="A81" s="37" t="s">
        <v>225</v>
      </c>
      <c r="B81" s="103">
        <v>3000000</v>
      </c>
      <c r="C81" s="103">
        <v>0</v>
      </c>
      <c r="D81" s="103">
        <v>0</v>
      </c>
      <c r="E81" s="103">
        <v>3000000</v>
      </c>
      <c r="F81" s="103">
        <v>0</v>
      </c>
      <c r="G81" s="103">
        <v>3000000</v>
      </c>
      <c r="H81" s="103">
        <v>0</v>
      </c>
      <c r="I81" s="103">
        <v>0</v>
      </c>
      <c r="J81" s="103">
        <v>3000000</v>
      </c>
      <c r="K81" s="103">
        <v>0</v>
      </c>
      <c r="L81" s="103">
        <v>0</v>
      </c>
      <c r="M81" s="104">
        <v>0</v>
      </c>
      <c r="N81" s="104">
        <v>0</v>
      </c>
      <c r="O81" s="103">
        <v>0</v>
      </c>
      <c r="P81" s="103">
        <v>0</v>
      </c>
      <c r="Q81" s="104">
        <v>0</v>
      </c>
      <c r="R81" s="104">
        <v>0</v>
      </c>
      <c r="S81" s="103">
        <v>0</v>
      </c>
      <c r="T81" s="103">
        <v>0</v>
      </c>
      <c r="U81" s="104">
        <v>0</v>
      </c>
    </row>
    <row r="82" spans="1:21" ht="15" outlineLevel="4">
      <c r="A82" s="37" t="s">
        <v>188</v>
      </c>
      <c r="B82" s="103">
        <v>3000000</v>
      </c>
      <c r="C82" s="103">
        <v>0</v>
      </c>
      <c r="D82" s="103">
        <v>0</v>
      </c>
      <c r="E82" s="103">
        <v>3000000</v>
      </c>
      <c r="F82" s="103">
        <v>0</v>
      </c>
      <c r="G82" s="103">
        <v>3000000</v>
      </c>
      <c r="H82" s="103">
        <v>0</v>
      </c>
      <c r="I82" s="103">
        <v>0</v>
      </c>
      <c r="J82" s="103">
        <v>3000000</v>
      </c>
      <c r="K82" s="103">
        <v>0</v>
      </c>
      <c r="L82" s="103">
        <v>0</v>
      </c>
      <c r="M82" s="104">
        <v>0</v>
      </c>
      <c r="N82" s="104">
        <v>0</v>
      </c>
      <c r="O82" s="103">
        <v>0</v>
      </c>
      <c r="P82" s="103">
        <v>0</v>
      </c>
      <c r="Q82" s="104">
        <v>0</v>
      </c>
      <c r="R82" s="104">
        <v>0</v>
      </c>
      <c r="S82" s="103">
        <v>0</v>
      </c>
      <c r="T82" s="103">
        <v>0</v>
      </c>
      <c r="U82" s="104">
        <v>0</v>
      </c>
    </row>
    <row r="83" spans="1:21" ht="15" outlineLevel="3">
      <c r="A83" s="37" t="s">
        <v>226</v>
      </c>
      <c r="B83" s="103">
        <v>3600000</v>
      </c>
      <c r="C83" s="103">
        <v>0</v>
      </c>
      <c r="D83" s="103">
        <v>0</v>
      </c>
      <c r="E83" s="103">
        <v>3600000</v>
      </c>
      <c r="F83" s="103">
        <v>0</v>
      </c>
      <c r="G83" s="103">
        <v>3600000</v>
      </c>
      <c r="H83" s="103">
        <v>0</v>
      </c>
      <c r="I83" s="103">
        <v>0</v>
      </c>
      <c r="J83" s="103">
        <v>3600000</v>
      </c>
      <c r="K83" s="103">
        <v>0</v>
      </c>
      <c r="L83" s="103">
        <v>0</v>
      </c>
      <c r="M83" s="104">
        <v>0</v>
      </c>
      <c r="N83" s="104">
        <v>0</v>
      </c>
      <c r="O83" s="103">
        <v>0</v>
      </c>
      <c r="P83" s="103">
        <v>0</v>
      </c>
      <c r="Q83" s="104">
        <v>0</v>
      </c>
      <c r="R83" s="104">
        <v>0</v>
      </c>
      <c r="S83" s="103">
        <v>0</v>
      </c>
      <c r="T83" s="103">
        <v>0</v>
      </c>
      <c r="U83" s="104">
        <v>0</v>
      </c>
    </row>
    <row r="84" spans="1:21" ht="15" outlineLevel="4">
      <c r="A84" s="37" t="s">
        <v>188</v>
      </c>
      <c r="B84" s="103">
        <v>3600000</v>
      </c>
      <c r="C84" s="103">
        <v>0</v>
      </c>
      <c r="D84" s="103">
        <v>0</v>
      </c>
      <c r="E84" s="103">
        <v>3600000</v>
      </c>
      <c r="F84" s="103">
        <v>0</v>
      </c>
      <c r="G84" s="103">
        <v>3600000</v>
      </c>
      <c r="H84" s="103">
        <v>0</v>
      </c>
      <c r="I84" s="103">
        <v>0</v>
      </c>
      <c r="J84" s="103">
        <v>3600000</v>
      </c>
      <c r="K84" s="103">
        <v>0</v>
      </c>
      <c r="L84" s="103">
        <v>0</v>
      </c>
      <c r="M84" s="104">
        <v>0</v>
      </c>
      <c r="N84" s="104">
        <v>0</v>
      </c>
      <c r="O84" s="103">
        <v>0</v>
      </c>
      <c r="P84" s="103">
        <v>0</v>
      </c>
      <c r="Q84" s="104">
        <v>0</v>
      </c>
      <c r="R84" s="104">
        <v>0</v>
      </c>
      <c r="S84" s="103">
        <v>0</v>
      </c>
      <c r="T84" s="103">
        <v>0</v>
      </c>
      <c r="U84" s="104">
        <v>0</v>
      </c>
    </row>
    <row r="85" spans="1:21" ht="15" outlineLevel="3">
      <c r="A85" s="37" t="s">
        <v>227</v>
      </c>
      <c r="B85" s="103">
        <v>450000</v>
      </c>
      <c r="C85" s="103">
        <v>0</v>
      </c>
      <c r="D85" s="103">
        <v>0</v>
      </c>
      <c r="E85" s="103">
        <v>450000</v>
      </c>
      <c r="F85" s="103">
        <v>0</v>
      </c>
      <c r="G85" s="103">
        <v>450000</v>
      </c>
      <c r="H85" s="103">
        <v>0</v>
      </c>
      <c r="I85" s="103">
        <v>0</v>
      </c>
      <c r="J85" s="103">
        <v>450000</v>
      </c>
      <c r="K85" s="103">
        <v>0</v>
      </c>
      <c r="L85" s="103">
        <v>0</v>
      </c>
      <c r="M85" s="104">
        <v>0</v>
      </c>
      <c r="N85" s="104">
        <v>0</v>
      </c>
      <c r="O85" s="103">
        <v>0</v>
      </c>
      <c r="P85" s="103">
        <v>0</v>
      </c>
      <c r="Q85" s="104">
        <v>0</v>
      </c>
      <c r="R85" s="104">
        <v>0</v>
      </c>
      <c r="S85" s="103">
        <v>0</v>
      </c>
      <c r="T85" s="103">
        <v>0</v>
      </c>
      <c r="U85" s="104">
        <v>0</v>
      </c>
    </row>
    <row r="86" spans="1:21" ht="15" outlineLevel="4">
      <c r="A86" s="37" t="s">
        <v>188</v>
      </c>
      <c r="B86" s="103">
        <v>450000</v>
      </c>
      <c r="C86" s="103">
        <v>0</v>
      </c>
      <c r="D86" s="103">
        <v>0</v>
      </c>
      <c r="E86" s="103">
        <v>450000</v>
      </c>
      <c r="F86" s="103">
        <v>0</v>
      </c>
      <c r="G86" s="103">
        <v>450000</v>
      </c>
      <c r="H86" s="103">
        <v>0</v>
      </c>
      <c r="I86" s="103">
        <v>0</v>
      </c>
      <c r="J86" s="103">
        <v>450000</v>
      </c>
      <c r="K86" s="103">
        <v>0</v>
      </c>
      <c r="L86" s="103">
        <v>0</v>
      </c>
      <c r="M86" s="104">
        <v>0</v>
      </c>
      <c r="N86" s="104">
        <v>0</v>
      </c>
      <c r="O86" s="103">
        <v>0</v>
      </c>
      <c r="P86" s="103">
        <v>0</v>
      </c>
      <c r="Q86" s="104">
        <v>0</v>
      </c>
      <c r="R86" s="104">
        <v>0</v>
      </c>
      <c r="S86" s="103">
        <v>0</v>
      </c>
      <c r="T86" s="103">
        <v>0</v>
      </c>
      <c r="U86" s="104">
        <v>0</v>
      </c>
    </row>
    <row r="87" spans="1:21" ht="15" outlineLevel="3">
      <c r="A87" s="37" t="s">
        <v>228</v>
      </c>
      <c r="B87" s="103">
        <v>250000</v>
      </c>
      <c r="C87" s="103">
        <v>0</v>
      </c>
      <c r="D87" s="103">
        <v>0</v>
      </c>
      <c r="E87" s="103">
        <v>250000</v>
      </c>
      <c r="F87" s="103">
        <v>0</v>
      </c>
      <c r="G87" s="103">
        <v>250000</v>
      </c>
      <c r="H87" s="103">
        <v>0</v>
      </c>
      <c r="I87" s="103">
        <v>0</v>
      </c>
      <c r="J87" s="103">
        <v>250000</v>
      </c>
      <c r="K87" s="103">
        <v>0</v>
      </c>
      <c r="L87" s="103">
        <v>0</v>
      </c>
      <c r="M87" s="104">
        <v>0</v>
      </c>
      <c r="N87" s="104">
        <v>0</v>
      </c>
      <c r="O87" s="103">
        <v>0</v>
      </c>
      <c r="P87" s="103">
        <v>0</v>
      </c>
      <c r="Q87" s="104">
        <v>0</v>
      </c>
      <c r="R87" s="104">
        <v>0</v>
      </c>
      <c r="S87" s="103">
        <v>0</v>
      </c>
      <c r="T87" s="103">
        <v>0</v>
      </c>
      <c r="U87" s="104">
        <v>0</v>
      </c>
    </row>
    <row r="88" spans="1:21" ht="15" outlineLevel="4">
      <c r="A88" s="37" t="s">
        <v>188</v>
      </c>
      <c r="B88" s="103">
        <v>250000</v>
      </c>
      <c r="C88" s="103">
        <v>0</v>
      </c>
      <c r="D88" s="103">
        <v>0</v>
      </c>
      <c r="E88" s="103">
        <v>250000</v>
      </c>
      <c r="F88" s="103">
        <v>0</v>
      </c>
      <c r="G88" s="103">
        <v>250000</v>
      </c>
      <c r="H88" s="103">
        <v>0</v>
      </c>
      <c r="I88" s="103">
        <v>0</v>
      </c>
      <c r="J88" s="103">
        <v>250000</v>
      </c>
      <c r="K88" s="103">
        <v>0</v>
      </c>
      <c r="L88" s="103">
        <v>0</v>
      </c>
      <c r="M88" s="104">
        <v>0</v>
      </c>
      <c r="N88" s="104">
        <v>0</v>
      </c>
      <c r="O88" s="103">
        <v>0</v>
      </c>
      <c r="P88" s="103">
        <v>0</v>
      </c>
      <c r="Q88" s="104">
        <v>0</v>
      </c>
      <c r="R88" s="104">
        <v>0</v>
      </c>
      <c r="S88" s="103">
        <v>0</v>
      </c>
      <c r="T88" s="103">
        <v>0</v>
      </c>
      <c r="U88" s="104">
        <v>0</v>
      </c>
    </row>
    <row r="89" spans="1:21" ht="15" outlineLevel="3">
      <c r="A89" s="37" t="s">
        <v>229</v>
      </c>
      <c r="B89" s="103">
        <v>1000000</v>
      </c>
      <c r="C89" s="103">
        <v>0</v>
      </c>
      <c r="D89" s="103">
        <v>0</v>
      </c>
      <c r="E89" s="103">
        <v>1000000</v>
      </c>
      <c r="F89" s="103">
        <v>0</v>
      </c>
      <c r="G89" s="103">
        <v>1000000</v>
      </c>
      <c r="H89" s="103">
        <v>0</v>
      </c>
      <c r="I89" s="103">
        <v>0</v>
      </c>
      <c r="J89" s="103">
        <v>1000000</v>
      </c>
      <c r="K89" s="103">
        <v>0</v>
      </c>
      <c r="L89" s="103">
        <v>0</v>
      </c>
      <c r="M89" s="104">
        <v>0</v>
      </c>
      <c r="N89" s="104">
        <v>0</v>
      </c>
      <c r="O89" s="103">
        <v>0</v>
      </c>
      <c r="P89" s="103">
        <v>0</v>
      </c>
      <c r="Q89" s="104">
        <v>0</v>
      </c>
      <c r="R89" s="104">
        <v>0</v>
      </c>
      <c r="S89" s="103">
        <v>0</v>
      </c>
      <c r="T89" s="103">
        <v>0</v>
      </c>
      <c r="U89" s="104">
        <v>0</v>
      </c>
    </row>
    <row r="90" spans="1:21" ht="15" outlineLevel="4">
      <c r="A90" s="37" t="s">
        <v>188</v>
      </c>
      <c r="B90" s="103">
        <v>1000000</v>
      </c>
      <c r="C90" s="103">
        <v>0</v>
      </c>
      <c r="D90" s="103">
        <v>0</v>
      </c>
      <c r="E90" s="103">
        <v>1000000</v>
      </c>
      <c r="F90" s="103">
        <v>0</v>
      </c>
      <c r="G90" s="103">
        <v>1000000</v>
      </c>
      <c r="H90" s="103">
        <v>0</v>
      </c>
      <c r="I90" s="103">
        <v>0</v>
      </c>
      <c r="J90" s="103">
        <v>1000000</v>
      </c>
      <c r="K90" s="103">
        <v>0</v>
      </c>
      <c r="L90" s="103">
        <v>0</v>
      </c>
      <c r="M90" s="104">
        <v>0</v>
      </c>
      <c r="N90" s="104">
        <v>0</v>
      </c>
      <c r="O90" s="103">
        <v>0</v>
      </c>
      <c r="P90" s="103">
        <v>0</v>
      </c>
      <c r="Q90" s="104">
        <v>0</v>
      </c>
      <c r="R90" s="104">
        <v>0</v>
      </c>
      <c r="S90" s="103">
        <v>0</v>
      </c>
      <c r="T90" s="103">
        <v>0</v>
      </c>
      <c r="U90" s="104">
        <v>0</v>
      </c>
    </row>
    <row r="91" spans="1:21" ht="15" outlineLevel="3">
      <c r="A91" s="37" t="s">
        <v>230</v>
      </c>
      <c r="B91" s="103">
        <v>170000</v>
      </c>
      <c r="C91" s="103">
        <v>0</v>
      </c>
      <c r="D91" s="103">
        <v>0</v>
      </c>
      <c r="E91" s="103">
        <v>170000</v>
      </c>
      <c r="F91" s="103">
        <v>0</v>
      </c>
      <c r="G91" s="103">
        <v>170000</v>
      </c>
      <c r="H91" s="103">
        <v>0</v>
      </c>
      <c r="I91" s="103">
        <v>0</v>
      </c>
      <c r="J91" s="103">
        <v>170000</v>
      </c>
      <c r="K91" s="103">
        <v>0</v>
      </c>
      <c r="L91" s="103">
        <v>0</v>
      </c>
      <c r="M91" s="104">
        <v>0</v>
      </c>
      <c r="N91" s="104">
        <v>0</v>
      </c>
      <c r="O91" s="103">
        <v>0</v>
      </c>
      <c r="P91" s="103">
        <v>0</v>
      </c>
      <c r="Q91" s="104">
        <v>0</v>
      </c>
      <c r="R91" s="104">
        <v>0</v>
      </c>
      <c r="S91" s="103">
        <v>0</v>
      </c>
      <c r="T91" s="103">
        <v>0</v>
      </c>
      <c r="U91" s="104">
        <v>0</v>
      </c>
    </row>
    <row r="92" spans="1:21" ht="15" outlineLevel="4">
      <c r="A92" s="37" t="s">
        <v>188</v>
      </c>
      <c r="B92" s="103">
        <v>170000</v>
      </c>
      <c r="C92" s="103">
        <v>0</v>
      </c>
      <c r="D92" s="103">
        <v>0</v>
      </c>
      <c r="E92" s="103">
        <v>170000</v>
      </c>
      <c r="F92" s="103">
        <v>0</v>
      </c>
      <c r="G92" s="103">
        <v>170000</v>
      </c>
      <c r="H92" s="103">
        <v>0</v>
      </c>
      <c r="I92" s="103">
        <v>0</v>
      </c>
      <c r="J92" s="103">
        <v>170000</v>
      </c>
      <c r="K92" s="103">
        <v>0</v>
      </c>
      <c r="L92" s="103">
        <v>0</v>
      </c>
      <c r="M92" s="104">
        <v>0</v>
      </c>
      <c r="N92" s="104">
        <v>0</v>
      </c>
      <c r="O92" s="103">
        <v>0</v>
      </c>
      <c r="P92" s="103">
        <v>0</v>
      </c>
      <c r="Q92" s="104">
        <v>0</v>
      </c>
      <c r="R92" s="104">
        <v>0</v>
      </c>
      <c r="S92" s="103">
        <v>0</v>
      </c>
      <c r="T92" s="103">
        <v>0</v>
      </c>
      <c r="U92" s="104">
        <v>0</v>
      </c>
    </row>
    <row r="93" spans="1:21" ht="15" outlineLevel="3">
      <c r="A93" s="37" t="s">
        <v>231</v>
      </c>
      <c r="B93" s="103">
        <v>450000</v>
      </c>
      <c r="C93" s="103">
        <v>0</v>
      </c>
      <c r="D93" s="103">
        <v>0</v>
      </c>
      <c r="E93" s="103">
        <v>450000</v>
      </c>
      <c r="F93" s="103">
        <v>0</v>
      </c>
      <c r="G93" s="103">
        <v>450000</v>
      </c>
      <c r="H93" s="103">
        <v>0</v>
      </c>
      <c r="I93" s="103">
        <v>0</v>
      </c>
      <c r="J93" s="103">
        <v>450000</v>
      </c>
      <c r="K93" s="103">
        <v>0</v>
      </c>
      <c r="L93" s="103">
        <v>0</v>
      </c>
      <c r="M93" s="104">
        <v>0</v>
      </c>
      <c r="N93" s="104">
        <v>0</v>
      </c>
      <c r="O93" s="103">
        <v>0</v>
      </c>
      <c r="P93" s="103">
        <v>0</v>
      </c>
      <c r="Q93" s="104">
        <v>0</v>
      </c>
      <c r="R93" s="104">
        <v>0</v>
      </c>
      <c r="S93" s="103">
        <v>0</v>
      </c>
      <c r="T93" s="103">
        <v>0</v>
      </c>
      <c r="U93" s="104">
        <v>0</v>
      </c>
    </row>
    <row r="94" spans="1:21" ht="15" outlineLevel="4">
      <c r="A94" s="37" t="s">
        <v>188</v>
      </c>
      <c r="B94" s="103">
        <v>450000</v>
      </c>
      <c r="C94" s="103">
        <v>0</v>
      </c>
      <c r="D94" s="103">
        <v>0</v>
      </c>
      <c r="E94" s="103">
        <v>450000</v>
      </c>
      <c r="F94" s="103">
        <v>0</v>
      </c>
      <c r="G94" s="103">
        <v>450000</v>
      </c>
      <c r="H94" s="103">
        <v>0</v>
      </c>
      <c r="I94" s="103">
        <v>0</v>
      </c>
      <c r="J94" s="103">
        <v>450000</v>
      </c>
      <c r="K94" s="103">
        <v>0</v>
      </c>
      <c r="L94" s="103">
        <v>0</v>
      </c>
      <c r="M94" s="104">
        <v>0</v>
      </c>
      <c r="N94" s="104">
        <v>0</v>
      </c>
      <c r="O94" s="103">
        <v>0</v>
      </c>
      <c r="P94" s="103">
        <v>0</v>
      </c>
      <c r="Q94" s="104">
        <v>0</v>
      </c>
      <c r="R94" s="104">
        <v>0</v>
      </c>
      <c r="S94" s="103">
        <v>0</v>
      </c>
      <c r="T94" s="103">
        <v>0</v>
      </c>
      <c r="U94" s="104">
        <v>0</v>
      </c>
    </row>
    <row r="95" spans="1:21" ht="15" outlineLevel="3">
      <c r="A95" s="37" t="s">
        <v>232</v>
      </c>
      <c r="B95" s="103">
        <v>1200000</v>
      </c>
      <c r="C95" s="103">
        <v>0</v>
      </c>
      <c r="D95" s="103">
        <v>0</v>
      </c>
      <c r="E95" s="103">
        <v>1200000</v>
      </c>
      <c r="F95" s="103">
        <v>0</v>
      </c>
      <c r="G95" s="103">
        <v>1200000</v>
      </c>
      <c r="H95" s="103">
        <v>0</v>
      </c>
      <c r="I95" s="103">
        <v>0</v>
      </c>
      <c r="J95" s="103">
        <v>1200000</v>
      </c>
      <c r="K95" s="103">
        <v>0</v>
      </c>
      <c r="L95" s="103">
        <v>0</v>
      </c>
      <c r="M95" s="104">
        <v>0</v>
      </c>
      <c r="N95" s="104">
        <v>0</v>
      </c>
      <c r="O95" s="103">
        <v>0</v>
      </c>
      <c r="P95" s="103">
        <v>0</v>
      </c>
      <c r="Q95" s="104">
        <v>0</v>
      </c>
      <c r="R95" s="104">
        <v>0</v>
      </c>
      <c r="S95" s="103">
        <v>0</v>
      </c>
      <c r="T95" s="103">
        <v>0</v>
      </c>
      <c r="U95" s="104">
        <v>0</v>
      </c>
    </row>
    <row r="96" spans="1:21" ht="15" outlineLevel="4">
      <c r="A96" s="37" t="s">
        <v>188</v>
      </c>
      <c r="B96" s="103">
        <v>1200000</v>
      </c>
      <c r="C96" s="103">
        <v>0</v>
      </c>
      <c r="D96" s="103">
        <v>0</v>
      </c>
      <c r="E96" s="103">
        <v>1200000</v>
      </c>
      <c r="F96" s="103">
        <v>0</v>
      </c>
      <c r="G96" s="103">
        <v>1200000</v>
      </c>
      <c r="H96" s="103">
        <v>0</v>
      </c>
      <c r="I96" s="103">
        <v>0</v>
      </c>
      <c r="J96" s="103">
        <v>1200000</v>
      </c>
      <c r="K96" s="103">
        <v>0</v>
      </c>
      <c r="L96" s="103">
        <v>0</v>
      </c>
      <c r="M96" s="104">
        <v>0</v>
      </c>
      <c r="N96" s="104">
        <v>0</v>
      </c>
      <c r="O96" s="103">
        <v>0</v>
      </c>
      <c r="P96" s="103">
        <v>0</v>
      </c>
      <c r="Q96" s="104">
        <v>0</v>
      </c>
      <c r="R96" s="104">
        <v>0</v>
      </c>
      <c r="S96" s="103">
        <v>0</v>
      </c>
      <c r="T96" s="103">
        <v>0</v>
      </c>
      <c r="U96" s="104">
        <v>0</v>
      </c>
    </row>
    <row r="97" spans="1:21" ht="15" outlineLevel="3">
      <c r="A97" s="37" t="s">
        <v>310</v>
      </c>
      <c r="B97" s="103">
        <v>0</v>
      </c>
      <c r="C97" s="103">
        <v>0</v>
      </c>
      <c r="D97" s="103">
        <v>650000</v>
      </c>
      <c r="E97" s="103">
        <v>650000</v>
      </c>
      <c r="F97" s="103">
        <v>0</v>
      </c>
      <c r="G97" s="103">
        <v>650000</v>
      </c>
      <c r="H97" s="103">
        <v>576000</v>
      </c>
      <c r="I97" s="103">
        <v>576000</v>
      </c>
      <c r="J97" s="103">
        <v>74000</v>
      </c>
      <c r="K97" s="103">
        <v>576000</v>
      </c>
      <c r="L97" s="103">
        <v>576000</v>
      </c>
      <c r="M97" s="104">
        <v>0</v>
      </c>
      <c r="N97" s="104">
        <v>88.6154</v>
      </c>
      <c r="O97" s="103">
        <v>576000</v>
      </c>
      <c r="P97" s="103">
        <v>576000</v>
      </c>
      <c r="Q97" s="104">
        <v>0</v>
      </c>
      <c r="R97" s="104">
        <v>88.6154</v>
      </c>
      <c r="S97" s="103">
        <v>576000</v>
      </c>
      <c r="T97" s="103">
        <v>576000</v>
      </c>
      <c r="U97" s="104">
        <v>0</v>
      </c>
    </row>
    <row r="98" spans="1:21" ht="15" outlineLevel="4">
      <c r="A98" s="37" t="s">
        <v>188</v>
      </c>
      <c r="B98" s="103">
        <v>0</v>
      </c>
      <c r="C98" s="103">
        <v>0</v>
      </c>
      <c r="D98" s="103">
        <v>650000</v>
      </c>
      <c r="E98" s="103">
        <v>650000</v>
      </c>
      <c r="F98" s="103">
        <v>0</v>
      </c>
      <c r="G98" s="103">
        <v>650000</v>
      </c>
      <c r="H98" s="103">
        <v>576000</v>
      </c>
      <c r="I98" s="103">
        <v>576000</v>
      </c>
      <c r="J98" s="103">
        <v>74000</v>
      </c>
      <c r="K98" s="103">
        <v>576000</v>
      </c>
      <c r="L98" s="103">
        <v>576000</v>
      </c>
      <c r="M98" s="104">
        <v>0</v>
      </c>
      <c r="N98" s="104">
        <v>88.6154</v>
      </c>
      <c r="O98" s="103">
        <v>576000</v>
      </c>
      <c r="P98" s="103">
        <v>576000</v>
      </c>
      <c r="Q98" s="104">
        <v>0</v>
      </c>
      <c r="R98" s="104">
        <v>88.6154</v>
      </c>
      <c r="S98" s="103">
        <v>576000</v>
      </c>
      <c r="T98" s="103">
        <v>576000</v>
      </c>
      <c r="U98" s="104">
        <v>0</v>
      </c>
    </row>
    <row r="99" spans="1:21" ht="15" outlineLevel="3">
      <c r="A99" s="37" t="s">
        <v>233</v>
      </c>
      <c r="B99" s="103">
        <v>700000</v>
      </c>
      <c r="C99" s="103">
        <v>0</v>
      </c>
      <c r="D99" s="103">
        <v>0</v>
      </c>
      <c r="E99" s="103">
        <v>700000</v>
      </c>
      <c r="F99" s="103">
        <v>0</v>
      </c>
      <c r="G99" s="103">
        <v>700000</v>
      </c>
      <c r="H99" s="103">
        <v>0</v>
      </c>
      <c r="I99" s="103">
        <v>0</v>
      </c>
      <c r="J99" s="103">
        <v>700000</v>
      </c>
      <c r="K99" s="103">
        <v>0</v>
      </c>
      <c r="L99" s="103">
        <v>0</v>
      </c>
      <c r="M99" s="104">
        <v>0</v>
      </c>
      <c r="N99" s="104">
        <v>0</v>
      </c>
      <c r="O99" s="103">
        <v>0</v>
      </c>
      <c r="P99" s="103">
        <v>0</v>
      </c>
      <c r="Q99" s="104">
        <v>0</v>
      </c>
      <c r="R99" s="104">
        <v>0</v>
      </c>
      <c r="S99" s="103">
        <v>0</v>
      </c>
      <c r="T99" s="103">
        <v>0</v>
      </c>
      <c r="U99" s="104">
        <v>0</v>
      </c>
    </row>
    <row r="100" spans="1:21" ht="15" outlineLevel="4">
      <c r="A100" s="37" t="s">
        <v>188</v>
      </c>
      <c r="B100" s="103">
        <v>700000</v>
      </c>
      <c r="C100" s="103">
        <v>0</v>
      </c>
      <c r="D100" s="103">
        <v>0</v>
      </c>
      <c r="E100" s="103">
        <v>700000</v>
      </c>
      <c r="F100" s="103">
        <v>0</v>
      </c>
      <c r="G100" s="103">
        <v>700000</v>
      </c>
      <c r="H100" s="103">
        <v>0</v>
      </c>
      <c r="I100" s="103">
        <v>0</v>
      </c>
      <c r="J100" s="103">
        <v>700000</v>
      </c>
      <c r="K100" s="103">
        <v>0</v>
      </c>
      <c r="L100" s="103">
        <v>0</v>
      </c>
      <c r="M100" s="104">
        <v>0</v>
      </c>
      <c r="N100" s="104">
        <v>0</v>
      </c>
      <c r="O100" s="103">
        <v>0</v>
      </c>
      <c r="P100" s="103">
        <v>0</v>
      </c>
      <c r="Q100" s="104">
        <v>0</v>
      </c>
      <c r="R100" s="104">
        <v>0</v>
      </c>
      <c r="S100" s="103">
        <v>0</v>
      </c>
      <c r="T100" s="103">
        <v>0</v>
      </c>
      <c r="U100" s="104">
        <v>0</v>
      </c>
    </row>
    <row r="101" spans="1:21" ht="15" outlineLevel="3">
      <c r="A101" s="37" t="s">
        <v>234</v>
      </c>
      <c r="B101" s="103">
        <v>2200000</v>
      </c>
      <c r="C101" s="103">
        <v>0</v>
      </c>
      <c r="D101" s="103">
        <v>-650000</v>
      </c>
      <c r="E101" s="103">
        <v>1550000</v>
      </c>
      <c r="F101" s="103">
        <v>0</v>
      </c>
      <c r="G101" s="103">
        <v>1550000</v>
      </c>
      <c r="H101" s="103">
        <v>0</v>
      </c>
      <c r="I101" s="103">
        <v>0</v>
      </c>
      <c r="J101" s="103">
        <v>1550000</v>
      </c>
      <c r="K101" s="103">
        <v>0</v>
      </c>
      <c r="L101" s="103">
        <v>0</v>
      </c>
      <c r="M101" s="104">
        <v>0</v>
      </c>
      <c r="N101" s="104">
        <v>0</v>
      </c>
      <c r="O101" s="103">
        <v>0</v>
      </c>
      <c r="P101" s="103">
        <v>0</v>
      </c>
      <c r="Q101" s="104">
        <v>0</v>
      </c>
      <c r="R101" s="104">
        <v>0</v>
      </c>
      <c r="S101" s="103">
        <v>0</v>
      </c>
      <c r="T101" s="103">
        <v>0</v>
      </c>
      <c r="U101" s="104">
        <v>0</v>
      </c>
    </row>
    <row r="102" spans="1:21" ht="15" outlineLevel="4">
      <c r="A102" s="37" t="s">
        <v>188</v>
      </c>
      <c r="B102" s="103">
        <v>2200000</v>
      </c>
      <c r="C102" s="103">
        <v>0</v>
      </c>
      <c r="D102" s="103">
        <v>-650000</v>
      </c>
      <c r="E102" s="103">
        <v>1550000</v>
      </c>
      <c r="F102" s="103">
        <v>0</v>
      </c>
      <c r="G102" s="103">
        <v>1550000</v>
      </c>
      <c r="H102" s="103">
        <v>0</v>
      </c>
      <c r="I102" s="103">
        <v>0</v>
      </c>
      <c r="J102" s="103">
        <v>1550000</v>
      </c>
      <c r="K102" s="103">
        <v>0</v>
      </c>
      <c r="L102" s="103">
        <v>0</v>
      </c>
      <c r="M102" s="104">
        <v>0</v>
      </c>
      <c r="N102" s="104">
        <v>0</v>
      </c>
      <c r="O102" s="103">
        <v>0</v>
      </c>
      <c r="P102" s="103">
        <v>0</v>
      </c>
      <c r="Q102" s="104">
        <v>0</v>
      </c>
      <c r="R102" s="104">
        <v>0</v>
      </c>
      <c r="S102" s="103">
        <v>0</v>
      </c>
      <c r="T102" s="103">
        <v>0</v>
      </c>
      <c r="U102" s="104">
        <v>0</v>
      </c>
    </row>
    <row r="103" spans="1:21" ht="15" outlineLevel="3">
      <c r="A103" s="37" t="s">
        <v>235</v>
      </c>
      <c r="B103" s="103">
        <v>158000</v>
      </c>
      <c r="C103" s="103">
        <v>0</v>
      </c>
      <c r="D103" s="103">
        <v>0</v>
      </c>
      <c r="E103" s="103">
        <v>158000</v>
      </c>
      <c r="F103" s="103">
        <v>0</v>
      </c>
      <c r="G103" s="103">
        <v>158000</v>
      </c>
      <c r="H103" s="103">
        <v>0</v>
      </c>
      <c r="I103" s="103">
        <v>0</v>
      </c>
      <c r="J103" s="103">
        <v>158000</v>
      </c>
      <c r="K103" s="103">
        <v>0</v>
      </c>
      <c r="L103" s="103">
        <v>0</v>
      </c>
      <c r="M103" s="104">
        <v>0</v>
      </c>
      <c r="N103" s="104">
        <v>0</v>
      </c>
      <c r="O103" s="103">
        <v>0</v>
      </c>
      <c r="P103" s="103">
        <v>0</v>
      </c>
      <c r="Q103" s="104">
        <v>0</v>
      </c>
      <c r="R103" s="104">
        <v>0</v>
      </c>
      <c r="S103" s="103">
        <v>0</v>
      </c>
      <c r="T103" s="103">
        <v>0</v>
      </c>
      <c r="U103" s="104">
        <v>0</v>
      </c>
    </row>
    <row r="104" spans="1:21" ht="15" outlineLevel="4">
      <c r="A104" s="37" t="s">
        <v>188</v>
      </c>
      <c r="B104" s="103">
        <v>158000</v>
      </c>
      <c r="C104" s="103">
        <v>0</v>
      </c>
      <c r="D104" s="103">
        <v>0</v>
      </c>
      <c r="E104" s="103">
        <v>158000</v>
      </c>
      <c r="F104" s="103">
        <v>0</v>
      </c>
      <c r="G104" s="103">
        <v>158000</v>
      </c>
      <c r="H104" s="103">
        <v>0</v>
      </c>
      <c r="I104" s="103">
        <v>0</v>
      </c>
      <c r="J104" s="103">
        <v>158000</v>
      </c>
      <c r="K104" s="103">
        <v>0</v>
      </c>
      <c r="L104" s="103">
        <v>0</v>
      </c>
      <c r="M104" s="104">
        <v>0</v>
      </c>
      <c r="N104" s="104">
        <v>0</v>
      </c>
      <c r="O104" s="103">
        <v>0</v>
      </c>
      <c r="P104" s="103">
        <v>0</v>
      </c>
      <c r="Q104" s="104">
        <v>0</v>
      </c>
      <c r="R104" s="104">
        <v>0</v>
      </c>
      <c r="S104" s="103">
        <v>0</v>
      </c>
      <c r="T104" s="103">
        <v>0</v>
      </c>
      <c r="U104" s="104">
        <v>0</v>
      </c>
    </row>
    <row r="105" spans="1:21" ht="15" outlineLevel="3">
      <c r="A105" s="37" t="s">
        <v>236</v>
      </c>
      <c r="B105" s="103">
        <v>48781000</v>
      </c>
      <c r="C105" s="103">
        <v>0</v>
      </c>
      <c r="D105" s="103">
        <v>0</v>
      </c>
      <c r="E105" s="103">
        <v>48781000</v>
      </c>
      <c r="F105" s="103">
        <v>0</v>
      </c>
      <c r="G105" s="103">
        <v>48781000</v>
      </c>
      <c r="H105" s="103">
        <v>0</v>
      </c>
      <c r="I105" s="103">
        <v>0</v>
      </c>
      <c r="J105" s="103">
        <v>48781000</v>
      </c>
      <c r="K105" s="103">
        <v>0</v>
      </c>
      <c r="L105" s="103">
        <v>0</v>
      </c>
      <c r="M105" s="104">
        <v>0</v>
      </c>
      <c r="N105" s="104">
        <v>0</v>
      </c>
      <c r="O105" s="103">
        <v>0</v>
      </c>
      <c r="P105" s="103">
        <v>0</v>
      </c>
      <c r="Q105" s="104">
        <v>0</v>
      </c>
      <c r="R105" s="104">
        <v>0</v>
      </c>
      <c r="S105" s="103">
        <v>0</v>
      </c>
      <c r="T105" s="103">
        <v>0</v>
      </c>
      <c r="U105" s="104">
        <v>0</v>
      </c>
    </row>
    <row r="106" spans="1:21" ht="15" outlineLevel="4">
      <c r="A106" s="37" t="s">
        <v>188</v>
      </c>
      <c r="B106" s="103">
        <v>48781000</v>
      </c>
      <c r="C106" s="103">
        <v>0</v>
      </c>
      <c r="D106" s="103">
        <v>0</v>
      </c>
      <c r="E106" s="103">
        <v>48781000</v>
      </c>
      <c r="F106" s="103">
        <v>0</v>
      </c>
      <c r="G106" s="103">
        <v>48781000</v>
      </c>
      <c r="H106" s="103">
        <v>0</v>
      </c>
      <c r="I106" s="103">
        <v>0</v>
      </c>
      <c r="J106" s="103">
        <v>48781000</v>
      </c>
      <c r="K106" s="103">
        <v>0</v>
      </c>
      <c r="L106" s="103">
        <v>0</v>
      </c>
      <c r="M106" s="104">
        <v>0</v>
      </c>
      <c r="N106" s="104">
        <v>0</v>
      </c>
      <c r="O106" s="103">
        <v>0</v>
      </c>
      <c r="P106" s="103">
        <v>0</v>
      </c>
      <c r="Q106" s="104">
        <v>0</v>
      </c>
      <c r="R106" s="104">
        <v>0</v>
      </c>
      <c r="S106" s="103">
        <v>0</v>
      </c>
      <c r="T106" s="103">
        <v>0</v>
      </c>
      <c r="U106" s="104">
        <v>0</v>
      </c>
    </row>
    <row r="107" spans="1:21" ht="15" outlineLevel="3">
      <c r="A107" s="37" t="s">
        <v>237</v>
      </c>
      <c r="B107" s="103">
        <v>1540000</v>
      </c>
      <c r="C107" s="103">
        <v>0</v>
      </c>
      <c r="D107" s="103">
        <v>0</v>
      </c>
      <c r="E107" s="103">
        <v>1540000</v>
      </c>
      <c r="F107" s="103">
        <v>0</v>
      </c>
      <c r="G107" s="103">
        <v>1540000</v>
      </c>
      <c r="H107" s="103">
        <v>0</v>
      </c>
      <c r="I107" s="103">
        <v>0</v>
      </c>
      <c r="J107" s="103">
        <v>1540000</v>
      </c>
      <c r="K107" s="103">
        <v>0</v>
      </c>
      <c r="L107" s="103">
        <v>0</v>
      </c>
      <c r="M107" s="104">
        <v>0</v>
      </c>
      <c r="N107" s="104">
        <v>0</v>
      </c>
      <c r="O107" s="103">
        <v>0</v>
      </c>
      <c r="P107" s="103">
        <v>0</v>
      </c>
      <c r="Q107" s="104">
        <v>0</v>
      </c>
      <c r="R107" s="104">
        <v>0</v>
      </c>
      <c r="S107" s="103">
        <v>0</v>
      </c>
      <c r="T107" s="103">
        <v>0</v>
      </c>
      <c r="U107" s="104">
        <v>0</v>
      </c>
    </row>
    <row r="108" spans="1:21" ht="15" outlineLevel="4">
      <c r="A108" s="37" t="s">
        <v>188</v>
      </c>
      <c r="B108" s="103">
        <v>1540000</v>
      </c>
      <c r="C108" s="103">
        <v>0</v>
      </c>
      <c r="D108" s="103">
        <v>0</v>
      </c>
      <c r="E108" s="103">
        <v>1540000</v>
      </c>
      <c r="F108" s="103">
        <v>0</v>
      </c>
      <c r="G108" s="103">
        <v>1540000</v>
      </c>
      <c r="H108" s="103">
        <v>0</v>
      </c>
      <c r="I108" s="103">
        <v>0</v>
      </c>
      <c r="J108" s="103">
        <v>1540000</v>
      </c>
      <c r="K108" s="103">
        <v>0</v>
      </c>
      <c r="L108" s="103">
        <v>0</v>
      </c>
      <c r="M108" s="104">
        <v>0</v>
      </c>
      <c r="N108" s="104">
        <v>0</v>
      </c>
      <c r="O108" s="103">
        <v>0</v>
      </c>
      <c r="P108" s="103">
        <v>0</v>
      </c>
      <c r="Q108" s="104">
        <v>0</v>
      </c>
      <c r="R108" s="104">
        <v>0</v>
      </c>
      <c r="S108" s="103">
        <v>0</v>
      </c>
      <c r="T108" s="103">
        <v>0</v>
      </c>
      <c r="U108" s="104">
        <v>0</v>
      </c>
    </row>
    <row r="109" spans="1:21" ht="15" outlineLevel="3">
      <c r="A109" s="37" t="s">
        <v>238</v>
      </c>
      <c r="B109" s="103">
        <v>560000</v>
      </c>
      <c r="C109" s="103">
        <v>0</v>
      </c>
      <c r="D109" s="103">
        <v>0</v>
      </c>
      <c r="E109" s="103">
        <v>560000</v>
      </c>
      <c r="F109" s="103">
        <v>0</v>
      </c>
      <c r="G109" s="103">
        <v>560000</v>
      </c>
      <c r="H109" s="103">
        <v>0</v>
      </c>
      <c r="I109" s="103">
        <v>0</v>
      </c>
      <c r="J109" s="103">
        <v>560000</v>
      </c>
      <c r="K109" s="103">
        <v>0</v>
      </c>
      <c r="L109" s="103">
        <v>0</v>
      </c>
      <c r="M109" s="104">
        <v>0</v>
      </c>
      <c r="N109" s="104">
        <v>0</v>
      </c>
      <c r="O109" s="103">
        <v>0</v>
      </c>
      <c r="P109" s="103">
        <v>0</v>
      </c>
      <c r="Q109" s="104">
        <v>0</v>
      </c>
      <c r="R109" s="104">
        <v>0</v>
      </c>
      <c r="S109" s="103">
        <v>0</v>
      </c>
      <c r="T109" s="103">
        <v>0</v>
      </c>
      <c r="U109" s="104">
        <v>0</v>
      </c>
    </row>
    <row r="110" spans="1:21" ht="15" outlineLevel="4">
      <c r="A110" s="37" t="s">
        <v>188</v>
      </c>
      <c r="B110" s="103">
        <v>560000</v>
      </c>
      <c r="C110" s="103">
        <v>0</v>
      </c>
      <c r="D110" s="103">
        <v>0</v>
      </c>
      <c r="E110" s="103">
        <v>560000</v>
      </c>
      <c r="F110" s="103">
        <v>0</v>
      </c>
      <c r="G110" s="103">
        <v>560000</v>
      </c>
      <c r="H110" s="103">
        <v>0</v>
      </c>
      <c r="I110" s="103">
        <v>0</v>
      </c>
      <c r="J110" s="103">
        <v>560000</v>
      </c>
      <c r="K110" s="103">
        <v>0</v>
      </c>
      <c r="L110" s="103">
        <v>0</v>
      </c>
      <c r="M110" s="104">
        <v>0</v>
      </c>
      <c r="N110" s="104">
        <v>0</v>
      </c>
      <c r="O110" s="103">
        <v>0</v>
      </c>
      <c r="P110" s="103">
        <v>0</v>
      </c>
      <c r="Q110" s="104">
        <v>0</v>
      </c>
      <c r="R110" s="104">
        <v>0</v>
      </c>
      <c r="S110" s="103">
        <v>0</v>
      </c>
      <c r="T110" s="103">
        <v>0</v>
      </c>
      <c r="U110" s="104">
        <v>0</v>
      </c>
    </row>
    <row r="111" spans="1:21" ht="15" outlineLevel="3">
      <c r="A111" s="37" t="s">
        <v>239</v>
      </c>
      <c r="B111" s="103">
        <v>250000</v>
      </c>
      <c r="C111" s="103">
        <v>0</v>
      </c>
      <c r="D111" s="103">
        <v>0</v>
      </c>
      <c r="E111" s="103">
        <v>250000</v>
      </c>
      <c r="F111" s="103">
        <v>0</v>
      </c>
      <c r="G111" s="103">
        <v>250000</v>
      </c>
      <c r="H111" s="103">
        <v>0</v>
      </c>
      <c r="I111" s="103">
        <v>0</v>
      </c>
      <c r="J111" s="103">
        <v>250000</v>
      </c>
      <c r="K111" s="103">
        <v>0</v>
      </c>
      <c r="L111" s="103">
        <v>0</v>
      </c>
      <c r="M111" s="104">
        <v>0</v>
      </c>
      <c r="N111" s="104">
        <v>0</v>
      </c>
      <c r="O111" s="103">
        <v>0</v>
      </c>
      <c r="P111" s="103">
        <v>0</v>
      </c>
      <c r="Q111" s="104">
        <v>0</v>
      </c>
      <c r="R111" s="104">
        <v>0</v>
      </c>
      <c r="S111" s="103">
        <v>0</v>
      </c>
      <c r="T111" s="103">
        <v>0</v>
      </c>
      <c r="U111" s="104">
        <v>0</v>
      </c>
    </row>
    <row r="112" spans="1:21" ht="15" outlineLevel="4">
      <c r="A112" s="37" t="s">
        <v>188</v>
      </c>
      <c r="B112" s="103">
        <v>250000</v>
      </c>
      <c r="C112" s="103">
        <v>0</v>
      </c>
      <c r="D112" s="103">
        <v>0</v>
      </c>
      <c r="E112" s="103">
        <v>250000</v>
      </c>
      <c r="F112" s="103">
        <v>0</v>
      </c>
      <c r="G112" s="103">
        <v>250000</v>
      </c>
      <c r="H112" s="103">
        <v>0</v>
      </c>
      <c r="I112" s="103">
        <v>0</v>
      </c>
      <c r="J112" s="103">
        <v>250000</v>
      </c>
      <c r="K112" s="103">
        <v>0</v>
      </c>
      <c r="L112" s="103">
        <v>0</v>
      </c>
      <c r="M112" s="104">
        <v>0</v>
      </c>
      <c r="N112" s="104">
        <v>0</v>
      </c>
      <c r="O112" s="103">
        <v>0</v>
      </c>
      <c r="P112" s="103">
        <v>0</v>
      </c>
      <c r="Q112" s="104">
        <v>0</v>
      </c>
      <c r="R112" s="104">
        <v>0</v>
      </c>
      <c r="S112" s="103">
        <v>0</v>
      </c>
      <c r="T112" s="103">
        <v>0</v>
      </c>
      <c r="U112" s="104">
        <v>0</v>
      </c>
    </row>
    <row r="113" spans="1:21" ht="15" outlineLevel="3">
      <c r="A113" s="37" t="s">
        <v>240</v>
      </c>
      <c r="B113" s="103">
        <v>224000</v>
      </c>
      <c r="C113" s="103">
        <v>0</v>
      </c>
      <c r="D113" s="103">
        <v>0</v>
      </c>
      <c r="E113" s="103">
        <v>224000</v>
      </c>
      <c r="F113" s="103">
        <v>0</v>
      </c>
      <c r="G113" s="103">
        <v>224000</v>
      </c>
      <c r="H113" s="103">
        <v>0</v>
      </c>
      <c r="I113" s="103">
        <v>0</v>
      </c>
      <c r="J113" s="103">
        <v>224000</v>
      </c>
      <c r="K113" s="103">
        <v>0</v>
      </c>
      <c r="L113" s="103">
        <v>0</v>
      </c>
      <c r="M113" s="104">
        <v>0</v>
      </c>
      <c r="N113" s="104">
        <v>0</v>
      </c>
      <c r="O113" s="103">
        <v>0</v>
      </c>
      <c r="P113" s="103">
        <v>0</v>
      </c>
      <c r="Q113" s="104">
        <v>0</v>
      </c>
      <c r="R113" s="104">
        <v>0</v>
      </c>
      <c r="S113" s="103">
        <v>0</v>
      </c>
      <c r="T113" s="103">
        <v>0</v>
      </c>
      <c r="U113" s="104">
        <v>0</v>
      </c>
    </row>
    <row r="114" spans="1:21" ht="15" outlineLevel="4">
      <c r="A114" s="37" t="s">
        <v>188</v>
      </c>
      <c r="B114" s="103">
        <v>224000</v>
      </c>
      <c r="C114" s="103">
        <v>0</v>
      </c>
      <c r="D114" s="103">
        <v>0</v>
      </c>
      <c r="E114" s="103">
        <v>224000</v>
      </c>
      <c r="F114" s="103">
        <v>0</v>
      </c>
      <c r="G114" s="103">
        <v>224000</v>
      </c>
      <c r="H114" s="103">
        <v>0</v>
      </c>
      <c r="I114" s="103">
        <v>0</v>
      </c>
      <c r="J114" s="103">
        <v>224000</v>
      </c>
      <c r="K114" s="103">
        <v>0</v>
      </c>
      <c r="L114" s="103">
        <v>0</v>
      </c>
      <c r="M114" s="104">
        <v>0</v>
      </c>
      <c r="N114" s="104">
        <v>0</v>
      </c>
      <c r="O114" s="103">
        <v>0</v>
      </c>
      <c r="P114" s="103">
        <v>0</v>
      </c>
      <c r="Q114" s="104">
        <v>0</v>
      </c>
      <c r="R114" s="104">
        <v>0</v>
      </c>
      <c r="S114" s="103">
        <v>0</v>
      </c>
      <c r="T114" s="103">
        <v>0</v>
      </c>
      <c r="U114" s="104">
        <v>0</v>
      </c>
    </row>
    <row r="115" spans="1:21" ht="15" outlineLevel="3">
      <c r="A115" s="37" t="s">
        <v>241</v>
      </c>
      <c r="B115" s="103">
        <v>500000</v>
      </c>
      <c r="C115" s="103">
        <v>0</v>
      </c>
      <c r="D115" s="103">
        <v>0</v>
      </c>
      <c r="E115" s="103">
        <v>500000</v>
      </c>
      <c r="F115" s="103">
        <v>0</v>
      </c>
      <c r="G115" s="103">
        <v>500000</v>
      </c>
      <c r="H115" s="103">
        <v>0</v>
      </c>
      <c r="I115" s="103">
        <v>0</v>
      </c>
      <c r="J115" s="103">
        <v>500000</v>
      </c>
      <c r="K115" s="103">
        <v>0</v>
      </c>
      <c r="L115" s="103">
        <v>0</v>
      </c>
      <c r="M115" s="104">
        <v>0</v>
      </c>
      <c r="N115" s="104">
        <v>0</v>
      </c>
      <c r="O115" s="103">
        <v>0</v>
      </c>
      <c r="P115" s="103">
        <v>0</v>
      </c>
      <c r="Q115" s="104">
        <v>0</v>
      </c>
      <c r="R115" s="104">
        <v>0</v>
      </c>
      <c r="S115" s="103">
        <v>0</v>
      </c>
      <c r="T115" s="103">
        <v>0</v>
      </c>
      <c r="U115" s="104">
        <v>0</v>
      </c>
    </row>
    <row r="116" spans="1:21" ht="15" outlineLevel="4">
      <c r="A116" s="37" t="s">
        <v>188</v>
      </c>
      <c r="B116" s="103">
        <v>500000</v>
      </c>
      <c r="C116" s="103">
        <v>0</v>
      </c>
      <c r="D116" s="103">
        <v>0</v>
      </c>
      <c r="E116" s="103">
        <v>500000</v>
      </c>
      <c r="F116" s="103">
        <v>0</v>
      </c>
      <c r="G116" s="103">
        <v>500000</v>
      </c>
      <c r="H116" s="103">
        <v>0</v>
      </c>
      <c r="I116" s="103">
        <v>0</v>
      </c>
      <c r="J116" s="103">
        <v>500000</v>
      </c>
      <c r="K116" s="103">
        <v>0</v>
      </c>
      <c r="L116" s="103">
        <v>0</v>
      </c>
      <c r="M116" s="104">
        <v>0</v>
      </c>
      <c r="N116" s="104">
        <v>0</v>
      </c>
      <c r="O116" s="103">
        <v>0</v>
      </c>
      <c r="P116" s="103">
        <v>0</v>
      </c>
      <c r="Q116" s="104">
        <v>0</v>
      </c>
      <c r="R116" s="104">
        <v>0</v>
      </c>
      <c r="S116" s="103">
        <v>0</v>
      </c>
      <c r="T116" s="103">
        <v>0</v>
      </c>
      <c r="U116" s="104">
        <v>0</v>
      </c>
    </row>
    <row r="117" spans="1:21" ht="15" outlineLevel="3">
      <c r="A117" s="37" t="s">
        <v>242</v>
      </c>
      <c r="B117" s="103">
        <v>900000</v>
      </c>
      <c r="C117" s="103">
        <v>0</v>
      </c>
      <c r="D117" s="103">
        <v>0</v>
      </c>
      <c r="E117" s="103">
        <v>900000</v>
      </c>
      <c r="F117" s="103">
        <v>0</v>
      </c>
      <c r="G117" s="103">
        <v>900000</v>
      </c>
      <c r="H117" s="103">
        <v>0</v>
      </c>
      <c r="I117" s="103">
        <v>0</v>
      </c>
      <c r="J117" s="103">
        <v>900000</v>
      </c>
      <c r="K117" s="103">
        <v>0</v>
      </c>
      <c r="L117" s="103">
        <v>0</v>
      </c>
      <c r="M117" s="104">
        <v>0</v>
      </c>
      <c r="N117" s="104">
        <v>0</v>
      </c>
      <c r="O117" s="103">
        <v>0</v>
      </c>
      <c r="P117" s="103">
        <v>0</v>
      </c>
      <c r="Q117" s="104">
        <v>0</v>
      </c>
      <c r="R117" s="104">
        <v>0</v>
      </c>
      <c r="S117" s="103">
        <v>0</v>
      </c>
      <c r="T117" s="103">
        <v>0</v>
      </c>
      <c r="U117" s="104">
        <v>0</v>
      </c>
    </row>
    <row r="118" spans="1:21" ht="15" outlineLevel="4">
      <c r="A118" s="37" t="s">
        <v>188</v>
      </c>
      <c r="B118" s="103">
        <v>900000</v>
      </c>
      <c r="C118" s="103">
        <v>0</v>
      </c>
      <c r="D118" s="103">
        <v>0</v>
      </c>
      <c r="E118" s="103">
        <v>900000</v>
      </c>
      <c r="F118" s="103">
        <v>0</v>
      </c>
      <c r="G118" s="103">
        <v>900000</v>
      </c>
      <c r="H118" s="103">
        <v>0</v>
      </c>
      <c r="I118" s="103">
        <v>0</v>
      </c>
      <c r="J118" s="103">
        <v>900000</v>
      </c>
      <c r="K118" s="103">
        <v>0</v>
      </c>
      <c r="L118" s="103">
        <v>0</v>
      </c>
      <c r="M118" s="104">
        <v>0</v>
      </c>
      <c r="N118" s="104">
        <v>0</v>
      </c>
      <c r="O118" s="103">
        <v>0</v>
      </c>
      <c r="P118" s="103">
        <v>0</v>
      </c>
      <c r="Q118" s="104">
        <v>0</v>
      </c>
      <c r="R118" s="104">
        <v>0</v>
      </c>
      <c r="S118" s="103">
        <v>0</v>
      </c>
      <c r="T118" s="103">
        <v>0</v>
      </c>
      <c r="U118" s="104">
        <v>0</v>
      </c>
    </row>
    <row r="119" spans="1:21" ht="15" outlineLevel="3">
      <c r="A119" s="37" t="s">
        <v>243</v>
      </c>
      <c r="B119" s="103">
        <v>50000</v>
      </c>
      <c r="C119" s="103">
        <v>0</v>
      </c>
      <c r="D119" s="103">
        <v>0</v>
      </c>
      <c r="E119" s="103">
        <v>50000</v>
      </c>
      <c r="F119" s="103">
        <v>0</v>
      </c>
      <c r="G119" s="103">
        <v>50000</v>
      </c>
      <c r="H119" s="103">
        <v>0</v>
      </c>
      <c r="I119" s="103">
        <v>0</v>
      </c>
      <c r="J119" s="103">
        <v>50000</v>
      </c>
      <c r="K119" s="103">
        <v>0</v>
      </c>
      <c r="L119" s="103">
        <v>0</v>
      </c>
      <c r="M119" s="104">
        <v>0</v>
      </c>
      <c r="N119" s="104">
        <v>0</v>
      </c>
      <c r="O119" s="103">
        <v>0</v>
      </c>
      <c r="P119" s="103">
        <v>0</v>
      </c>
      <c r="Q119" s="104">
        <v>0</v>
      </c>
      <c r="R119" s="104">
        <v>0</v>
      </c>
      <c r="S119" s="103">
        <v>0</v>
      </c>
      <c r="T119" s="103">
        <v>0</v>
      </c>
      <c r="U119" s="104">
        <v>0</v>
      </c>
    </row>
    <row r="120" spans="1:21" ht="15" outlineLevel="4">
      <c r="A120" s="37" t="s">
        <v>188</v>
      </c>
      <c r="B120" s="103">
        <v>50000</v>
      </c>
      <c r="C120" s="103">
        <v>0</v>
      </c>
      <c r="D120" s="103">
        <v>0</v>
      </c>
      <c r="E120" s="103">
        <v>50000</v>
      </c>
      <c r="F120" s="103">
        <v>0</v>
      </c>
      <c r="G120" s="103">
        <v>50000</v>
      </c>
      <c r="H120" s="103">
        <v>0</v>
      </c>
      <c r="I120" s="103">
        <v>0</v>
      </c>
      <c r="J120" s="103">
        <v>50000</v>
      </c>
      <c r="K120" s="103">
        <v>0</v>
      </c>
      <c r="L120" s="103">
        <v>0</v>
      </c>
      <c r="M120" s="104">
        <v>0</v>
      </c>
      <c r="N120" s="104">
        <v>0</v>
      </c>
      <c r="O120" s="103">
        <v>0</v>
      </c>
      <c r="P120" s="103">
        <v>0</v>
      </c>
      <c r="Q120" s="104">
        <v>0</v>
      </c>
      <c r="R120" s="104">
        <v>0</v>
      </c>
      <c r="S120" s="103">
        <v>0</v>
      </c>
      <c r="T120" s="103">
        <v>0</v>
      </c>
      <c r="U120" s="104">
        <v>0</v>
      </c>
    </row>
    <row r="121" spans="1:21" ht="15" outlineLevel="3">
      <c r="A121" s="37" t="s">
        <v>244</v>
      </c>
      <c r="B121" s="103">
        <v>50000</v>
      </c>
      <c r="C121" s="103">
        <v>0</v>
      </c>
      <c r="D121" s="103">
        <v>0</v>
      </c>
      <c r="E121" s="103">
        <v>50000</v>
      </c>
      <c r="F121" s="103">
        <v>0</v>
      </c>
      <c r="G121" s="103">
        <v>50000</v>
      </c>
      <c r="H121" s="103">
        <v>0</v>
      </c>
      <c r="I121" s="103">
        <v>0</v>
      </c>
      <c r="J121" s="103">
        <v>50000</v>
      </c>
      <c r="K121" s="103">
        <v>0</v>
      </c>
      <c r="L121" s="103">
        <v>0</v>
      </c>
      <c r="M121" s="104">
        <v>0</v>
      </c>
      <c r="N121" s="104">
        <v>0</v>
      </c>
      <c r="O121" s="103">
        <v>0</v>
      </c>
      <c r="P121" s="103">
        <v>0</v>
      </c>
      <c r="Q121" s="104">
        <v>0</v>
      </c>
      <c r="R121" s="104">
        <v>0</v>
      </c>
      <c r="S121" s="103">
        <v>0</v>
      </c>
      <c r="T121" s="103">
        <v>0</v>
      </c>
      <c r="U121" s="104">
        <v>0</v>
      </c>
    </row>
    <row r="122" spans="1:21" ht="15" outlineLevel="4">
      <c r="A122" s="37" t="s">
        <v>188</v>
      </c>
      <c r="B122" s="103">
        <v>50000</v>
      </c>
      <c r="C122" s="103">
        <v>0</v>
      </c>
      <c r="D122" s="103">
        <v>0</v>
      </c>
      <c r="E122" s="103">
        <v>50000</v>
      </c>
      <c r="F122" s="103">
        <v>0</v>
      </c>
      <c r="G122" s="103">
        <v>50000</v>
      </c>
      <c r="H122" s="103">
        <v>0</v>
      </c>
      <c r="I122" s="103">
        <v>0</v>
      </c>
      <c r="J122" s="103">
        <v>50000</v>
      </c>
      <c r="K122" s="103">
        <v>0</v>
      </c>
      <c r="L122" s="103">
        <v>0</v>
      </c>
      <c r="M122" s="104">
        <v>0</v>
      </c>
      <c r="N122" s="104">
        <v>0</v>
      </c>
      <c r="O122" s="103">
        <v>0</v>
      </c>
      <c r="P122" s="103">
        <v>0</v>
      </c>
      <c r="Q122" s="104">
        <v>0</v>
      </c>
      <c r="R122" s="104">
        <v>0</v>
      </c>
      <c r="S122" s="103">
        <v>0</v>
      </c>
      <c r="T122" s="103">
        <v>0</v>
      </c>
      <c r="U122" s="104">
        <v>0</v>
      </c>
    </row>
    <row r="123" spans="1:21" ht="15" outlineLevel="3">
      <c r="A123" s="37" t="s">
        <v>245</v>
      </c>
      <c r="B123" s="103">
        <v>100000</v>
      </c>
      <c r="C123" s="103">
        <v>0</v>
      </c>
      <c r="D123" s="103">
        <v>0</v>
      </c>
      <c r="E123" s="103">
        <v>100000</v>
      </c>
      <c r="F123" s="103">
        <v>0</v>
      </c>
      <c r="G123" s="103">
        <v>100000</v>
      </c>
      <c r="H123" s="103">
        <v>0</v>
      </c>
      <c r="I123" s="103">
        <v>0</v>
      </c>
      <c r="J123" s="103">
        <v>100000</v>
      </c>
      <c r="K123" s="103">
        <v>0</v>
      </c>
      <c r="L123" s="103">
        <v>0</v>
      </c>
      <c r="M123" s="104">
        <v>0</v>
      </c>
      <c r="N123" s="104">
        <v>0</v>
      </c>
      <c r="O123" s="103">
        <v>0</v>
      </c>
      <c r="P123" s="103">
        <v>0</v>
      </c>
      <c r="Q123" s="104">
        <v>0</v>
      </c>
      <c r="R123" s="104">
        <v>0</v>
      </c>
      <c r="S123" s="103">
        <v>0</v>
      </c>
      <c r="T123" s="103">
        <v>0</v>
      </c>
      <c r="U123" s="104">
        <v>0</v>
      </c>
    </row>
    <row r="124" spans="1:21" ht="15" outlineLevel="4">
      <c r="A124" s="37" t="s">
        <v>188</v>
      </c>
      <c r="B124" s="103">
        <v>100000</v>
      </c>
      <c r="C124" s="103">
        <v>0</v>
      </c>
      <c r="D124" s="103">
        <v>0</v>
      </c>
      <c r="E124" s="103">
        <v>100000</v>
      </c>
      <c r="F124" s="103">
        <v>0</v>
      </c>
      <c r="G124" s="103">
        <v>100000</v>
      </c>
      <c r="H124" s="103">
        <v>0</v>
      </c>
      <c r="I124" s="103">
        <v>0</v>
      </c>
      <c r="J124" s="103">
        <v>100000</v>
      </c>
      <c r="K124" s="103">
        <v>0</v>
      </c>
      <c r="L124" s="103">
        <v>0</v>
      </c>
      <c r="M124" s="104">
        <v>0</v>
      </c>
      <c r="N124" s="104">
        <v>0</v>
      </c>
      <c r="O124" s="103">
        <v>0</v>
      </c>
      <c r="P124" s="103">
        <v>0</v>
      </c>
      <c r="Q124" s="104">
        <v>0</v>
      </c>
      <c r="R124" s="104">
        <v>0</v>
      </c>
      <c r="S124" s="103">
        <v>0</v>
      </c>
      <c r="T124" s="103">
        <v>0</v>
      </c>
      <c r="U124" s="104">
        <v>0</v>
      </c>
    </row>
    <row r="125" spans="1:21" ht="15" outlineLevel="3">
      <c r="A125" s="37" t="s">
        <v>246</v>
      </c>
      <c r="B125" s="103">
        <v>950000</v>
      </c>
      <c r="C125" s="103">
        <v>0</v>
      </c>
      <c r="D125" s="103">
        <v>0</v>
      </c>
      <c r="E125" s="103">
        <v>950000</v>
      </c>
      <c r="F125" s="103">
        <v>0</v>
      </c>
      <c r="G125" s="103">
        <v>950000</v>
      </c>
      <c r="H125" s="103">
        <v>0</v>
      </c>
      <c r="I125" s="103">
        <v>0</v>
      </c>
      <c r="J125" s="103">
        <v>950000</v>
      </c>
      <c r="K125" s="103">
        <v>0</v>
      </c>
      <c r="L125" s="103">
        <v>0</v>
      </c>
      <c r="M125" s="104">
        <v>0</v>
      </c>
      <c r="N125" s="104">
        <v>0</v>
      </c>
      <c r="O125" s="103">
        <v>0</v>
      </c>
      <c r="P125" s="103">
        <v>0</v>
      </c>
      <c r="Q125" s="104">
        <v>0</v>
      </c>
      <c r="R125" s="104">
        <v>0</v>
      </c>
      <c r="S125" s="103">
        <v>0</v>
      </c>
      <c r="T125" s="103">
        <v>0</v>
      </c>
      <c r="U125" s="104">
        <v>0</v>
      </c>
    </row>
    <row r="126" spans="1:21" ht="15" outlineLevel="4">
      <c r="A126" s="37" t="s">
        <v>188</v>
      </c>
      <c r="B126" s="103">
        <v>950000</v>
      </c>
      <c r="C126" s="103">
        <v>0</v>
      </c>
      <c r="D126" s="103">
        <v>0</v>
      </c>
      <c r="E126" s="103">
        <v>950000</v>
      </c>
      <c r="F126" s="103">
        <v>0</v>
      </c>
      <c r="G126" s="103">
        <v>950000</v>
      </c>
      <c r="H126" s="103">
        <v>0</v>
      </c>
      <c r="I126" s="103">
        <v>0</v>
      </c>
      <c r="J126" s="103">
        <v>950000</v>
      </c>
      <c r="K126" s="103">
        <v>0</v>
      </c>
      <c r="L126" s="103">
        <v>0</v>
      </c>
      <c r="M126" s="104">
        <v>0</v>
      </c>
      <c r="N126" s="104">
        <v>0</v>
      </c>
      <c r="O126" s="103">
        <v>0</v>
      </c>
      <c r="P126" s="103">
        <v>0</v>
      </c>
      <c r="Q126" s="104">
        <v>0</v>
      </c>
      <c r="R126" s="104">
        <v>0</v>
      </c>
      <c r="S126" s="103">
        <v>0</v>
      </c>
      <c r="T126" s="103">
        <v>0</v>
      </c>
      <c r="U126" s="104">
        <v>0</v>
      </c>
    </row>
    <row r="127" spans="1:21" ht="15" outlineLevel="3">
      <c r="A127" s="37" t="s">
        <v>247</v>
      </c>
      <c r="B127" s="103">
        <v>170000</v>
      </c>
      <c r="C127" s="103">
        <v>0</v>
      </c>
      <c r="D127" s="103">
        <v>0</v>
      </c>
      <c r="E127" s="103">
        <v>170000</v>
      </c>
      <c r="F127" s="103">
        <v>0</v>
      </c>
      <c r="G127" s="103">
        <v>170000</v>
      </c>
      <c r="H127" s="103">
        <v>0</v>
      </c>
      <c r="I127" s="103">
        <v>0</v>
      </c>
      <c r="J127" s="103">
        <v>170000</v>
      </c>
      <c r="K127" s="103">
        <v>0</v>
      </c>
      <c r="L127" s="103">
        <v>0</v>
      </c>
      <c r="M127" s="104">
        <v>0</v>
      </c>
      <c r="N127" s="104">
        <v>0</v>
      </c>
      <c r="O127" s="103">
        <v>0</v>
      </c>
      <c r="P127" s="103">
        <v>0</v>
      </c>
      <c r="Q127" s="104">
        <v>0</v>
      </c>
      <c r="R127" s="104">
        <v>0</v>
      </c>
      <c r="S127" s="103">
        <v>0</v>
      </c>
      <c r="T127" s="103">
        <v>0</v>
      </c>
      <c r="U127" s="104">
        <v>0</v>
      </c>
    </row>
    <row r="128" spans="1:21" ht="15" outlineLevel="4">
      <c r="A128" s="37" t="s">
        <v>188</v>
      </c>
      <c r="B128" s="103">
        <v>170000</v>
      </c>
      <c r="C128" s="103">
        <v>0</v>
      </c>
      <c r="D128" s="103">
        <v>0</v>
      </c>
      <c r="E128" s="103">
        <v>170000</v>
      </c>
      <c r="F128" s="103">
        <v>0</v>
      </c>
      <c r="G128" s="103">
        <v>170000</v>
      </c>
      <c r="H128" s="103">
        <v>0</v>
      </c>
      <c r="I128" s="103">
        <v>0</v>
      </c>
      <c r="J128" s="103">
        <v>170000</v>
      </c>
      <c r="K128" s="103">
        <v>0</v>
      </c>
      <c r="L128" s="103">
        <v>0</v>
      </c>
      <c r="M128" s="104">
        <v>0</v>
      </c>
      <c r="N128" s="104">
        <v>0</v>
      </c>
      <c r="O128" s="103">
        <v>0</v>
      </c>
      <c r="P128" s="103">
        <v>0</v>
      </c>
      <c r="Q128" s="104">
        <v>0</v>
      </c>
      <c r="R128" s="104">
        <v>0</v>
      </c>
      <c r="S128" s="103">
        <v>0</v>
      </c>
      <c r="T128" s="103">
        <v>0</v>
      </c>
      <c r="U128" s="104">
        <v>0</v>
      </c>
    </row>
    <row r="129" spans="1:21" ht="15" outlineLevel="3">
      <c r="A129" s="37" t="s">
        <v>248</v>
      </c>
      <c r="B129" s="103">
        <v>24000</v>
      </c>
      <c r="C129" s="103">
        <v>0</v>
      </c>
      <c r="D129" s="103">
        <v>0</v>
      </c>
      <c r="E129" s="103">
        <v>24000</v>
      </c>
      <c r="F129" s="103">
        <v>0</v>
      </c>
      <c r="G129" s="103">
        <v>24000</v>
      </c>
      <c r="H129" s="103">
        <v>0</v>
      </c>
      <c r="I129" s="103">
        <v>0</v>
      </c>
      <c r="J129" s="103">
        <v>24000</v>
      </c>
      <c r="K129" s="103">
        <v>0</v>
      </c>
      <c r="L129" s="103">
        <v>0</v>
      </c>
      <c r="M129" s="104">
        <v>0</v>
      </c>
      <c r="N129" s="104">
        <v>0</v>
      </c>
      <c r="O129" s="103">
        <v>0</v>
      </c>
      <c r="P129" s="103">
        <v>0</v>
      </c>
      <c r="Q129" s="104">
        <v>0</v>
      </c>
      <c r="R129" s="104">
        <v>0</v>
      </c>
      <c r="S129" s="103">
        <v>0</v>
      </c>
      <c r="T129" s="103">
        <v>0</v>
      </c>
      <c r="U129" s="104">
        <v>0</v>
      </c>
    </row>
    <row r="130" spans="1:21" ht="15" outlineLevel="4">
      <c r="A130" s="37" t="s">
        <v>188</v>
      </c>
      <c r="B130" s="103">
        <v>24000</v>
      </c>
      <c r="C130" s="103">
        <v>0</v>
      </c>
      <c r="D130" s="103">
        <v>0</v>
      </c>
      <c r="E130" s="103">
        <v>24000</v>
      </c>
      <c r="F130" s="103">
        <v>0</v>
      </c>
      <c r="G130" s="103">
        <v>24000</v>
      </c>
      <c r="H130" s="103">
        <v>0</v>
      </c>
      <c r="I130" s="103">
        <v>0</v>
      </c>
      <c r="J130" s="103">
        <v>24000</v>
      </c>
      <c r="K130" s="103">
        <v>0</v>
      </c>
      <c r="L130" s="103">
        <v>0</v>
      </c>
      <c r="M130" s="104">
        <v>0</v>
      </c>
      <c r="N130" s="104">
        <v>0</v>
      </c>
      <c r="O130" s="103">
        <v>0</v>
      </c>
      <c r="P130" s="103">
        <v>0</v>
      </c>
      <c r="Q130" s="104">
        <v>0</v>
      </c>
      <c r="R130" s="104">
        <v>0</v>
      </c>
      <c r="S130" s="103">
        <v>0</v>
      </c>
      <c r="T130" s="103">
        <v>0</v>
      </c>
      <c r="U130" s="104">
        <v>0</v>
      </c>
    </row>
    <row r="131" spans="1:21" ht="15" outlineLevel="3">
      <c r="A131" s="37" t="s">
        <v>249</v>
      </c>
      <c r="B131" s="103">
        <v>640000</v>
      </c>
      <c r="C131" s="103">
        <v>0</v>
      </c>
      <c r="D131" s="103">
        <v>0</v>
      </c>
      <c r="E131" s="103">
        <v>640000</v>
      </c>
      <c r="F131" s="103">
        <v>0</v>
      </c>
      <c r="G131" s="103">
        <v>640000</v>
      </c>
      <c r="H131" s="103">
        <v>0</v>
      </c>
      <c r="I131" s="103">
        <v>0</v>
      </c>
      <c r="J131" s="103">
        <v>640000</v>
      </c>
      <c r="K131" s="103">
        <v>0</v>
      </c>
      <c r="L131" s="103">
        <v>0</v>
      </c>
      <c r="M131" s="104">
        <v>0</v>
      </c>
      <c r="N131" s="104">
        <v>0</v>
      </c>
      <c r="O131" s="103">
        <v>0</v>
      </c>
      <c r="P131" s="103">
        <v>0</v>
      </c>
      <c r="Q131" s="104">
        <v>0</v>
      </c>
      <c r="R131" s="104">
        <v>0</v>
      </c>
      <c r="S131" s="103">
        <v>0</v>
      </c>
      <c r="T131" s="103">
        <v>0</v>
      </c>
      <c r="U131" s="104">
        <v>0</v>
      </c>
    </row>
    <row r="132" spans="1:21" ht="15" outlineLevel="4">
      <c r="A132" s="37" t="s">
        <v>188</v>
      </c>
      <c r="B132" s="103">
        <v>640000</v>
      </c>
      <c r="C132" s="103">
        <v>0</v>
      </c>
      <c r="D132" s="103">
        <v>0</v>
      </c>
      <c r="E132" s="103">
        <v>640000</v>
      </c>
      <c r="F132" s="103">
        <v>0</v>
      </c>
      <c r="G132" s="103">
        <v>640000</v>
      </c>
      <c r="H132" s="103">
        <v>0</v>
      </c>
      <c r="I132" s="103">
        <v>0</v>
      </c>
      <c r="J132" s="103">
        <v>640000</v>
      </c>
      <c r="K132" s="103">
        <v>0</v>
      </c>
      <c r="L132" s="103">
        <v>0</v>
      </c>
      <c r="M132" s="104">
        <v>0</v>
      </c>
      <c r="N132" s="104">
        <v>0</v>
      </c>
      <c r="O132" s="103">
        <v>0</v>
      </c>
      <c r="P132" s="103">
        <v>0</v>
      </c>
      <c r="Q132" s="104">
        <v>0</v>
      </c>
      <c r="R132" s="104">
        <v>0</v>
      </c>
      <c r="S132" s="103">
        <v>0</v>
      </c>
      <c r="T132" s="103">
        <v>0</v>
      </c>
      <c r="U132" s="104">
        <v>0</v>
      </c>
    </row>
    <row r="133" spans="1:21" ht="15" outlineLevel="3">
      <c r="A133" s="37" t="s">
        <v>250</v>
      </c>
      <c r="B133" s="103">
        <v>190000</v>
      </c>
      <c r="C133" s="103">
        <v>0</v>
      </c>
      <c r="D133" s="103">
        <v>0</v>
      </c>
      <c r="E133" s="103">
        <v>190000</v>
      </c>
      <c r="F133" s="103">
        <v>0</v>
      </c>
      <c r="G133" s="103">
        <v>190000</v>
      </c>
      <c r="H133" s="103">
        <v>0</v>
      </c>
      <c r="I133" s="103">
        <v>0</v>
      </c>
      <c r="J133" s="103">
        <v>190000</v>
      </c>
      <c r="K133" s="103">
        <v>0</v>
      </c>
      <c r="L133" s="103">
        <v>0</v>
      </c>
      <c r="M133" s="104">
        <v>0</v>
      </c>
      <c r="N133" s="104">
        <v>0</v>
      </c>
      <c r="O133" s="103">
        <v>0</v>
      </c>
      <c r="P133" s="103">
        <v>0</v>
      </c>
      <c r="Q133" s="104">
        <v>0</v>
      </c>
      <c r="R133" s="104">
        <v>0</v>
      </c>
      <c r="S133" s="103">
        <v>0</v>
      </c>
      <c r="T133" s="103">
        <v>0</v>
      </c>
      <c r="U133" s="104">
        <v>0</v>
      </c>
    </row>
    <row r="134" spans="1:21" ht="15" outlineLevel="4">
      <c r="A134" s="37" t="s">
        <v>188</v>
      </c>
      <c r="B134" s="103">
        <v>190000</v>
      </c>
      <c r="C134" s="103">
        <v>0</v>
      </c>
      <c r="D134" s="103">
        <v>0</v>
      </c>
      <c r="E134" s="103">
        <v>190000</v>
      </c>
      <c r="F134" s="103">
        <v>0</v>
      </c>
      <c r="G134" s="103">
        <v>190000</v>
      </c>
      <c r="H134" s="103">
        <v>0</v>
      </c>
      <c r="I134" s="103">
        <v>0</v>
      </c>
      <c r="J134" s="103">
        <v>190000</v>
      </c>
      <c r="K134" s="103">
        <v>0</v>
      </c>
      <c r="L134" s="103">
        <v>0</v>
      </c>
      <c r="M134" s="104">
        <v>0</v>
      </c>
      <c r="N134" s="104">
        <v>0</v>
      </c>
      <c r="O134" s="103">
        <v>0</v>
      </c>
      <c r="P134" s="103">
        <v>0</v>
      </c>
      <c r="Q134" s="104">
        <v>0</v>
      </c>
      <c r="R134" s="104">
        <v>0</v>
      </c>
      <c r="S134" s="103">
        <v>0</v>
      </c>
      <c r="T134" s="103">
        <v>0</v>
      </c>
      <c r="U134" s="104">
        <v>0</v>
      </c>
    </row>
    <row r="135" spans="1:21" ht="15" outlineLevel="3">
      <c r="A135" s="37" t="s">
        <v>251</v>
      </c>
      <c r="B135" s="103">
        <v>625000</v>
      </c>
      <c r="C135" s="103">
        <v>0</v>
      </c>
      <c r="D135" s="103">
        <v>0</v>
      </c>
      <c r="E135" s="103">
        <v>625000</v>
      </c>
      <c r="F135" s="103">
        <v>0</v>
      </c>
      <c r="G135" s="103">
        <v>625000</v>
      </c>
      <c r="H135" s="103">
        <v>0</v>
      </c>
      <c r="I135" s="103">
        <v>0</v>
      </c>
      <c r="J135" s="103">
        <v>625000</v>
      </c>
      <c r="K135" s="103">
        <v>0</v>
      </c>
      <c r="L135" s="103">
        <v>0</v>
      </c>
      <c r="M135" s="104">
        <v>0</v>
      </c>
      <c r="N135" s="104">
        <v>0</v>
      </c>
      <c r="O135" s="103">
        <v>0</v>
      </c>
      <c r="P135" s="103">
        <v>0</v>
      </c>
      <c r="Q135" s="104">
        <v>0</v>
      </c>
      <c r="R135" s="104">
        <v>0</v>
      </c>
      <c r="S135" s="103">
        <v>0</v>
      </c>
      <c r="T135" s="103">
        <v>0</v>
      </c>
      <c r="U135" s="104">
        <v>0</v>
      </c>
    </row>
    <row r="136" spans="1:21" ht="15" outlineLevel="4">
      <c r="A136" s="37" t="s">
        <v>188</v>
      </c>
      <c r="B136" s="103">
        <v>625000</v>
      </c>
      <c r="C136" s="103">
        <v>0</v>
      </c>
      <c r="D136" s="103">
        <v>0</v>
      </c>
      <c r="E136" s="103">
        <v>625000</v>
      </c>
      <c r="F136" s="103">
        <v>0</v>
      </c>
      <c r="G136" s="103">
        <v>625000</v>
      </c>
      <c r="H136" s="103">
        <v>0</v>
      </c>
      <c r="I136" s="103">
        <v>0</v>
      </c>
      <c r="J136" s="103">
        <v>625000</v>
      </c>
      <c r="K136" s="103">
        <v>0</v>
      </c>
      <c r="L136" s="103">
        <v>0</v>
      </c>
      <c r="M136" s="104">
        <v>0</v>
      </c>
      <c r="N136" s="104">
        <v>0</v>
      </c>
      <c r="O136" s="103">
        <v>0</v>
      </c>
      <c r="P136" s="103">
        <v>0</v>
      </c>
      <c r="Q136" s="104">
        <v>0</v>
      </c>
      <c r="R136" s="104">
        <v>0</v>
      </c>
      <c r="S136" s="103">
        <v>0</v>
      </c>
      <c r="T136" s="103">
        <v>0</v>
      </c>
      <c r="U136" s="104">
        <v>0</v>
      </c>
    </row>
    <row r="137" spans="1:21" ht="15" outlineLevel="3">
      <c r="A137" s="37" t="s">
        <v>252</v>
      </c>
      <c r="B137" s="103">
        <v>500000</v>
      </c>
      <c r="C137" s="103">
        <v>0</v>
      </c>
      <c r="D137" s="103">
        <v>0</v>
      </c>
      <c r="E137" s="103">
        <v>500000</v>
      </c>
      <c r="F137" s="103">
        <v>0</v>
      </c>
      <c r="G137" s="103">
        <v>500000</v>
      </c>
      <c r="H137" s="103">
        <v>0</v>
      </c>
      <c r="I137" s="103">
        <v>0</v>
      </c>
      <c r="J137" s="103">
        <v>500000</v>
      </c>
      <c r="K137" s="103">
        <v>0</v>
      </c>
      <c r="L137" s="103">
        <v>0</v>
      </c>
      <c r="M137" s="104">
        <v>0</v>
      </c>
      <c r="N137" s="104">
        <v>0</v>
      </c>
      <c r="O137" s="103">
        <v>0</v>
      </c>
      <c r="P137" s="103">
        <v>0</v>
      </c>
      <c r="Q137" s="104">
        <v>0</v>
      </c>
      <c r="R137" s="104">
        <v>0</v>
      </c>
      <c r="S137" s="103">
        <v>0</v>
      </c>
      <c r="T137" s="103">
        <v>0</v>
      </c>
      <c r="U137" s="104">
        <v>0</v>
      </c>
    </row>
    <row r="138" spans="1:21" ht="15" outlineLevel="4">
      <c r="A138" s="37" t="s">
        <v>188</v>
      </c>
      <c r="B138" s="103">
        <v>500000</v>
      </c>
      <c r="C138" s="103">
        <v>0</v>
      </c>
      <c r="D138" s="103">
        <v>0</v>
      </c>
      <c r="E138" s="103">
        <v>500000</v>
      </c>
      <c r="F138" s="103">
        <v>0</v>
      </c>
      <c r="G138" s="103">
        <v>500000</v>
      </c>
      <c r="H138" s="103">
        <v>0</v>
      </c>
      <c r="I138" s="103">
        <v>0</v>
      </c>
      <c r="J138" s="103">
        <v>500000</v>
      </c>
      <c r="K138" s="103">
        <v>0</v>
      </c>
      <c r="L138" s="103">
        <v>0</v>
      </c>
      <c r="M138" s="104">
        <v>0</v>
      </c>
      <c r="N138" s="104">
        <v>0</v>
      </c>
      <c r="O138" s="103">
        <v>0</v>
      </c>
      <c r="P138" s="103">
        <v>0</v>
      </c>
      <c r="Q138" s="104">
        <v>0</v>
      </c>
      <c r="R138" s="104">
        <v>0</v>
      </c>
      <c r="S138" s="103">
        <v>0</v>
      </c>
      <c r="T138" s="103">
        <v>0</v>
      </c>
      <c r="U138" s="104">
        <v>0</v>
      </c>
    </row>
    <row r="139" spans="1:21" ht="15" outlineLevel="3">
      <c r="A139" s="37" t="s">
        <v>253</v>
      </c>
      <c r="B139" s="103">
        <v>825000</v>
      </c>
      <c r="C139" s="103">
        <v>0</v>
      </c>
      <c r="D139" s="103">
        <v>0</v>
      </c>
      <c r="E139" s="103">
        <v>825000</v>
      </c>
      <c r="F139" s="103">
        <v>0</v>
      </c>
      <c r="G139" s="103">
        <v>825000</v>
      </c>
      <c r="H139" s="103">
        <v>0</v>
      </c>
      <c r="I139" s="103">
        <v>0</v>
      </c>
      <c r="J139" s="103">
        <v>825000</v>
      </c>
      <c r="K139" s="103">
        <v>0</v>
      </c>
      <c r="L139" s="103">
        <v>0</v>
      </c>
      <c r="M139" s="104">
        <v>0</v>
      </c>
      <c r="N139" s="104">
        <v>0</v>
      </c>
      <c r="O139" s="103">
        <v>0</v>
      </c>
      <c r="P139" s="103">
        <v>0</v>
      </c>
      <c r="Q139" s="104">
        <v>0</v>
      </c>
      <c r="R139" s="104">
        <v>0</v>
      </c>
      <c r="S139" s="103">
        <v>0</v>
      </c>
      <c r="T139" s="103">
        <v>0</v>
      </c>
      <c r="U139" s="104">
        <v>0</v>
      </c>
    </row>
    <row r="140" spans="1:21" ht="15" outlineLevel="4">
      <c r="A140" s="37" t="s">
        <v>188</v>
      </c>
      <c r="B140" s="103">
        <v>825000</v>
      </c>
      <c r="C140" s="103">
        <v>0</v>
      </c>
      <c r="D140" s="103">
        <v>0</v>
      </c>
      <c r="E140" s="103">
        <v>825000</v>
      </c>
      <c r="F140" s="103">
        <v>0</v>
      </c>
      <c r="G140" s="103">
        <v>825000</v>
      </c>
      <c r="H140" s="103">
        <v>0</v>
      </c>
      <c r="I140" s="103">
        <v>0</v>
      </c>
      <c r="J140" s="103">
        <v>825000</v>
      </c>
      <c r="K140" s="103">
        <v>0</v>
      </c>
      <c r="L140" s="103">
        <v>0</v>
      </c>
      <c r="M140" s="104">
        <v>0</v>
      </c>
      <c r="N140" s="104">
        <v>0</v>
      </c>
      <c r="O140" s="103">
        <v>0</v>
      </c>
      <c r="P140" s="103">
        <v>0</v>
      </c>
      <c r="Q140" s="104">
        <v>0</v>
      </c>
      <c r="R140" s="104">
        <v>0</v>
      </c>
      <c r="S140" s="103">
        <v>0</v>
      </c>
      <c r="T140" s="103">
        <v>0</v>
      </c>
      <c r="U140" s="104">
        <v>0</v>
      </c>
    </row>
    <row r="141" spans="1:21" ht="15" outlineLevel="3">
      <c r="A141" s="37" t="s">
        <v>254</v>
      </c>
      <c r="B141" s="103">
        <v>45512000</v>
      </c>
      <c r="C141" s="103">
        <v>0</v>
      </c>
      <c r="D141" s="103">
        <v>0</v>
      </c>
      <c r="E141" s="103">
        <v>45512000</v>
      </c>
      <c r="F141" s="103">
        <v>0</v>
      </c>
      <c r="G141" s="103">
        <v>45512000</v>
      </c>
      <c r="H141" s="103">
        <v>0</v>
      </c>
      <c r="I141" s="103">
        <v>0</v>
      </c>
      <c r="J141" s="103">
        <v>45512000</v>
      </c>
      <c r="K141" s="103">
        <v>0</v>
      </c>
      <c r="L141" s="103">
        <v>0</v>
      </c>
      <c r="M141" s="104">
        <v>0</v>
      </c>
      <c r="N141" s="104">
        <v>0</v>
      </c>
      <c r="O141" s="103">
        <v>0</v>
      </c>
      <c r="P141" s="103">
        <v>0</v>
      </c>
      <c r="Q141" s="104">
        <v>0</v>
      </c>
      <c r="R141" s="104">
        <v>0</v>
      </c>
      <c r="S141" s="103">
        <v>0</v>
      </c>
      <c r="T141" s="103">
        <v>0</v>
      </c>
      <c r="U141" s="104">
        <v>0</v>
      </c>
    </row>
    <row r="142" spans="1:21" ht="15" outlineLevel="4">
      <c r="A142" s="37" t="s">
        <v>188</v>
      </c>
      <c r="B142" s="103">
        <v>45512000</v>
      </c>
      <c r="C142" s="103">
        <v>0</v>
      </c>
      <c r="D142" s="103">
        <v>0</v>
      </c>
      <c r="E142" s="103">
        <v>45512000</v>
      </c>
      <c r="F142" s="103">
        <v>0</v>
      </c>
      <c r="G142" s="103">
        <v>45512000</v>
      </c>
      <c r="H142" s="103">
        <v>0</v>
      </c>
      <c r="I142" s="103">
        <v>0</v>
      </c>
      <c r="J142" s="103">
        <v>45512000</v>
      </c>
      <c r="K142" s="103">
        <v>0</v>
      </c>
      <c r="L142" s="103">
        <v>0</v>
      </c>
      <c r="M142" s="104">
        <v>0</v>
      </c>
      <c r="N142" s="104">
        <v>0</v>
      </c>
      <c r="O142" s="103">
        <v>0</v>
      </c>
      <c r="P142" s="103">
        <v>0</v>
      </c>
      <c r="Q142" s="104">
        <v>0</v>
      </c>
      <c r="R142" s="104">
        <v>0</v>
      </c>
      <c r="S142" s="103">
        <v>0</v>
      </c>
      <c r="T142" s="103">
        <v>0</v>
      </c>
      <c r="U142" s="104">
        <v>0</v>
      </c>
    </row>
    <row r="143" spans="1:21" ht="15" outlineLevel="3">
      <c r="A143" s="37" t="s">
        <v>315</v>
      </c>
      <c r="B143" s="103">
        <v>4050000</v>
      </c>
      <c r="C143" s="103">
        <v>0</v>
      </c>
      <c r="D143" s="103">
        <v>0</v>
      </c>
      <c r="E143" s="103">
        <v>4050000</v>
      </c>
      <c r="F143" s="103">
        <v>0</v>
      </c>
      <c r="G143" s="103">
        <v>4050000</v>
      </c>
      <c r="H143" s="103">
        <v>0</v>
      </c>
      <c r="I143" s="103">
        <v>0</v>
      </c>
      <c r="J143" s="103">
        <v>4050000</v>
      </c>
      <c r="K143" s="103">
        <v>0</v>
      </c>
      <c r="L143" s="103">
        <v>0</v>
      </c>
      <c r="M143" s="104">
        <v>0</v>
      </c>
      <c r="N143" s="104">
        <v>0</v>
      </c>
      <c r="O143" s="103">
        <v>0</v>
      </c>
      <c r="P143" s="103">
        <v>0</v>
      </c>
      <c r="Q143" s="104">
        <v>0</v>
      </c>
      <c r="R143" s="104">
        <v>0</v>
      </c>
      <c r="S143" s="103">
        <v>0</v>
      </c>
      <c r="T143" s="103">
        <v>0</v>
      </c>
      <c r="U143" s="104">
        <v>0</v>
      </c>
    </row>
    <row r="144" spans="1:21" ht="15" outlineLevel="4">
      <c r="A144" s="37" t="s">
        <v>188</v>
      </c>
      <c r="B144" s="103">
        <v>4050000</v>
      </c>
      <c r="C144" s="103">
        <v>0</v>
      </c>
      <c r="D144" s="103">
        <v>0</v>
      </c>
      <c r="E144" s="103">
        <v>4050000</v>
      </c>
      <c r="F144" s="103">
        <v>0</v>
      </c>
      <c r="G144" s="103">
        <v>4050000</v>
      </c>
      <c r="H144" s="103">
        <v>0</v>
      </c>
      <c r="I144" s="103">
        <v>0</v>
      </c>
      <c r="J144" s="103">
        <v>4050000</v>
      </c>
      <c r="K144" s="103">
        <v>0</v>
      </c>
      <c r="L144" s="103">
        <v>0</v>
      </c>
      <c r="M144" s="104">
        <v>0</v>
      </c>
      <c r="N144" s="104">
        <v>0</v>
      </c>
      <c r="O144" s="103">
        <v>0</v>
      </c>
      <c r="P144" s="103">
        <v>0</v>
      </c>
      <c r="Q144" s="104">
        <v>0</v>
      </c>
      <c r="R144" s="104">
        <v>0</v>
      </c>
      <c r="S144" s="103">
        <v>0</v>
      </c>
      <c r="T144" s="103">
        <v>0</v>
      </c>
      <c r="U144" s="104">
        <v>0</v>
      </c>
    </row>
    <row r="145" spans="1:21" ht="15" outlineLevel="3">
      <c r="A145" s="37" t="s">
        <v>316</v>
      </c>
      <c r="B145" s="103">
        <v>24375000</v>
      </c>
      <c r="C145" s="103">
        <v>0</v>
      </c>
      <c r="D145" s="103">
        <v>0</v>
      </c>
      <c r="E145" s="103">
        <v>24375000</v>
      </c>
      <c r="F145" s="103">
        <v>0</v>
      </c>
      <c r="G145" s="103">
        <v>24375000</v>
      </c>
      <c r="H145" s="103">
        <v>0</v>
      </c>
      <c r="I145" s="103">
        <v>0</v>
      </c>
      <c r="J145" s="103">
        <v>24375000</v>
      </c>
      <c r="K145" s="103">
        <v>0</v>
      </c>
      <c r="L145" s="103">
        <v>0</v>
      </c>
      <c r="M145" s="104">
        <v>0</v>
      </c>
      <c r="N145" s="104">
        <v>0</v>
      </c>
      <c r="O145" s="103">
        <v>0</v>
      </c>
      <c r="P145" s="103">
        <v>0</v>
      </c>
      <c r="Q145" s="104">
        <v>0</v>
      </c>
      <c r="R145" s="104">
        <v>0</v>
      </c>
      <c r="S145" s="103">
        <v>0</v>
      </c>
      <c r="T145" s="103">
        <v>0</v>
      </c>
      <c r="U145" s="104">
        <v>0</v>
      </c>
    </row>
    <row r="146" spans="1:21" ht="15" outlineLevel="4">
      <c r="A146" s="37" t="s">
        <v>188</v>
      </c>
      <c r="B146" s="103">
        <v>24375000</v>
      </c>
      <c r="C146" s="103">
        <v>0</v>
      </c>
      <c r="D146" s="103">
        <v>0</v>
      </c>
      <c r="E146" s="103">
        <v>24375000</v>
      </c>
      <c r="F146" s="103">
        <v>0</v>
      </c>
      <c r="G146" s="103">
        <v>24375000</v>
      </c>
      <c r="H146" s="103">
        <v>0</v>
      </c>
      <c r="I146" s="103">
        <v>0</v>
      </c>
      <c r="J146" s="103">
        <v>24375000</v>
      </c>
      <c r="K146" s="103">
        <v>0</v>
      </c>
      <c r="L146" s="103">
        <v>0</v>
      </c>
      <c r="M146" s="104">
        <v>0</v>
      </c>
      <c r="N146" s="104">
        <v>0</v>
      </c>
      <c r="O146" s="103">
        <v>0</v>
      </c>
      <c r="P146" s="103">
        <v>0</v>
      </c>
      <c r="Q146" s="104">
        <v>0</v>
      </c>
      <c r="R146" s="104">
        <v>0</v>
      </c>
      <c r="S146" s="103">
        <v>0</v>
      </c>
      <c r="T146" s="103">
        <v>0</v>
      </c>
      <c r="U146" s="104">
        <v>0</v>
      </c>
    </row>
    <row r="147" spans="1:21" ht="15" outlineLevel="3">
      <c r="A147" s="37" t="s">
        <v>317</v>
      </c>
      <c r="B147" s="103">
        <v>27075000</v>
      </c>
      <c r="C147" s="103">
        <v>0</v>
      </c>
      <c r="D147" s="103">
        <v>0</v>
      </c>
      <c r="E147" s="103">
        <v>27075000</v>
      </c>
      <c r="F147" s="103">
        <v>0</v>
      </c>
      <c r="G147" s="103">
        <v>27075000</v>
      </c>
      <c r="H147" s="103">
        <v>0</v>
      </c>
      <c r="I147" s="103">
        <v>0</v>
      </c>
      <c r="J147" s="103">
        <v>27075000</v>
      </c>
      <c r="K147" s="103">
        <v>0</v>
      </c>
      <c r="L147" s="103">
        <v>0</v>
      </c>
      <c r="M147" s="104">
        <v>0</v>
      </c>
      <c r="N147" s="104">
        <v>0</v>
      </c>
      <c r="O147" s="103">
        <v>0</v>
      </c>
      <c r="P147" s="103">
        <v>0</v>
      </c>
      <c r="Q147" s="104">
        <v>0</v>
      </c>
      <c r="R147" s="104">
        <v>0</v>
      </c>
      <c r="S147" s="103">
        <v>0</v>
      </c>
      <c r="T147" s="103">
        <v>0</v>
      </c>
      <c r="U147" s="104">
        <v>0</v>
      </c>
    </row>
    <row r="148" spans="1:21" ht="15" outlineLevel="4">
      <c r="A148" s="37" t="s">
        <v>188</v>
      </c>
      <c r="B148" s="103">
        <v>27075000</v>
      </c>
      <c r="C148" s="103">
        <v>0</v>
      </c>
      <c r="D148" s="103">
        <v>0</v>
      </c>
      <c r="E148" s="103">
        <v>27075000</v>
      </c>
      <c r="F148" s="103">
        <v>0</v>
      </c>
      <c r="G148" s="103">
        <v>27075000</v>
      </c>
      <c r="H148" s="103">
        <v>0</v>
      </c>
      <c r="I148" s="103">
        <v>0</v>
      </c>
      <c r="J148" s="103">
        <v>27075000</v>
      </c>
      <c r="K148" s="103">
        <v>0</v>
      </c>
      <c r="L148" s="103">
        <v>0</v>
      </c>
      <c r="M148" s="104">
        <v>0</v>
      </c>
      <c r="N148" s="104">
        <v>0</v>
      </c>
      <c r="O148" s="103">
        <v>0</v>
      </c>
      <c r="P148" s="103">
        <v>0</v>
      </c>
      <c r="Q148" s="104">
        <v>0</v>
      </c>
      <c r="R148" s="104">
        <v>0</v>
      </c>
      <c r="S148" s="103">
        <v>0</v>
      </c>
      <c r="T148" s="103">
        <v>0</v>
      </c>
      <c r="U148" s="104">
        <v>0</v>
      </c>
    </row>
    <row r="149" spans="1:21" ht="15" outlineLevel="3">
      <c r="A149" s="37" t="s">
        <v>318</v>
      </c>
      <c r="B149" s="103">
        <v>14025000</v>
      </c>
      <c r="C149" s="103">
        <v>0</v>
      </c>
      <c r="D149" s="103">
        <v>0</v>
      </c>
      <c r="E149" s="103">
        <v>14025000</v>
      </c>
      <c r="F149" s="103">
        <v>0</v>
      </c>
      <c r="G149" s="103">
        <v>14025000</v>
      </c>
      <c r="H149" s="103">
        <v>0</v>
      </c>
      <c r="I149" s="103">
        <v>0</v>
      </c>
      <c r="J149" s="103">
        <v>14025000</v>
      </c>
      <c r="K149" s="103">
        <v>0</v>
      </c>
      <c r="L149" s="103">
        <v>0</v>
      </c>
      <c r="M149" s="104">
        <v>0</v>
      </c>
      <c r="N149" s="104">
        <v>0</v>
      </c>
      <c r="O149" s="103">
        <v>0</v>
      </c>
      <c r="P149" s="103">
        <v>0</v>
      </c>
      <c r="Q149" s="104">
        <v>0</v>
      </c>
      <c r="R149" s="104">
        <v>0</v>
      </c>
      <c r="S149" s="103">
        <v>0</v>
      </c>
      <c r="T149" s="103">
        <v>0</v>
      </c>
      <c r="U149" s="104">
        <v>0</v>
      </c>
    </row>
    <row r="150" spans="1:21" ht="15" outlineLevel="4">
      <c r="A150" s="37" t="s">
        <v>188</v>
      </c>
      <c r="B150" s="103">
        <v>14025000</v>
      </c>
      <c r="C150" s="103">
        <v>0</v>
      </c>
      <c r="D150" s="103">
        <v>0</v>
      </c>
      <c r="E150" s="103">
        <v>14025000</v>
      </c>
      <c r="F150" s="103">
        <v>0</v>
      </c>
      <c r="G150" s="103">
        <v>14025000</v>
      </c>
      <c r="H150" s="103">
        <v>0</v>
      </c>
      <c r="I150" s="103">
        <v>0</v>
      </c>
      <c r="J150" s="103">
        <v>14025000</v>
      </c>
      <c r="K150" s="103">
        <v>0</v>
      </c>
      <c r="L150" s="103">
        <v>0</v>
      </c>
      <c r="M150" s="104">
        <v>0</v>
      </c>
      <c r="N150" s="104">
        <v>0</v>
      </c>
      <c r="O150" s="103">
        <v>0</v>
      </c>
      <c r="P150" s="103">
        <v>0</v>
      </c>
      <c r="Q150" s="104">
        <v>0</v>
      </c>
      <c r="R150" s="104">
        <v>0</v>
      </c>
      <c r="S150" s="103">
        <v>0</v>
      </c>
      <c r="T150" s="103">
        <v>0</v>
      </c>
      <c r="U150" s="104">
        <v>0</v>
      </c>
    </row>
    <row r="151" spans="1:21" ht="15" outlineLevel="3">
      <c r="A151" s="37" t="s">
        <v>319</v>
      </c>
      <c r="B151" s="103">
        <v>27480000</v>
      </c>
      <c r="C151" s="103">
        <v>0</v>
      </c>
      <c r="D151" s="103">
        <v>0</v>
      </c>
      <c r="E151" s="103">
        <v>27480000</v>
      </c>
      <c r="F151" s="103">
        <v>0</v>
      </c>
      <c r="G151" s="103">
        <v>27480000</v>
      </c>
      <c r="H151" s="103">
        <v>0</v>
      </c>
      <c r="I151" s="103">
        <v>0</v>
      </c>
      <c r="J151" s="103">
        <v>27480000</v>
      </c>
      <c r="K151" s="103">
        <v>0</v>
      </c>
      <c r="L151" s="103">
        <v>0</v>
      </c>
      <c r="M151" s="104">
        <v>0</v>
      </c>
      <c r="N151" s="104">
        <v>0</v>
      </c>
      <c r="O151" s="103">
        <v>0</v>
      </c>
      <c r="P151" s="103">
        <v>0</v>
      </c>
      <c r="Q151" s="104">
        <v>0</v>
      </c>
      <c r="R151" s="104">
        <v>0</v>
      </c>
      <c r="S151" s="103">
        <v>0</v>
      </c>
      <c r="T151" s="103">
        <v>0</v>
      </c>
      <c r="U151" s="104">
        <v>0</v>
      </c>
    </row>
    <row r="152" spans="1:21" ht="15" outlineLevel="4">
      <c r="A152" s="37" t="s">
        <v>188</v>
      </c>
      <c r="B152" s="103">
        <v>27480000</v>
      </c>
      <c r="C152" s="103">
        <v>0</v>
      </c>
      <c r="D152" s="103">
        <v>0</v>
      </c>
      <c r="E152" s="103">
        <v>27480000</v>
      </c>
      <c r="F152" s="103">
        <v>0</v>
      </c>
      <c r="G152" s="103">
        <v>27480000</v>
      </c>
      <c r="H152" s="103">
        <v>0</v>
      </c>
      <c r="I152" s="103">
        <v>0</v>
      </c>
      <c r="J152" s="103">
        <v>27480000</v>
      </c>
      <c r="K152" s="103">
        <v>0</v>
      </c>
      <c r="L152" s="103">
        <v>0</v>
      </c>
      <c r="M152" s="104">
        <v>0</v>
      </c>
      <c r="N152" s="104">
        <v>0</v>
      </c>
      <c r="O152" s="103">
        <v>0</v>
      </c>
      <c r="P152" s="103">
        <v>0</v>
      </c>
      <c r="Q152" s="104">
        <v>0</v>
      </c>
      <c r="R152" s="104">
        <v>0</v>
      </c>
      <c r="S152" s="103">
        <v>0</v>
      </c>
      <c r="T152" s="103">
        <v>0</v>
      </c>
      <c r="U152" s="104">
        <v>0</v>
      </c>
    </row>
    <row r="153" spans="1:21" ht="15" outlineLevel="3">
      <c r="A153" s="37" t="s">
        <v>320</v>
      </c>
      <c r="B153" s="103">
        <v>9426000</v>
      </c>
      <c r="C153" s="103">
        <v>0</v>
      </c>
      <c r="D153" s="103">
        <v>0</v>
      </c>
      <c r="E153" s="103">
        <v>9426000</v>
      </c>
      <c r="F153" s="103">
        <v>0</v>
      </c>
      <c r="G153" s="103">
        <v>9426000</v>
      </c>
      <c r="H153" s="103">
        <v>0</v>
      </c>
      <c r="I153" s="103">
        <v>0</v>
      </c>
      <c r="J153" s="103">
        <v>9426000</v>
      </c>
      <c r="K153" s="103">
        <v>0</v>
      </c>
      <c r="L153" s="103">
        <v>0</v>
      </c>
      <c r="M153" s="104">
        <v>0</v>
      </c>
      <c r="N153" s="104">
        <v>0</v>
      </c>
      <c r="O153" s="103">
        <v>0</v>
      </c>
      <c r="P153" s="103">
        <v>0</v>
      </c>
      <c r="Q153" s="104">
        <v>0</v>
      </c>
      <c r="R153" s="104">
        <v>0</v>
      </c>
      <c r="S153" s="103">
        <v>0</v>
      </c>
      <c r="T153" s="103">
        <v>0</v>
      </c>
      <c r="U153" s="104">
        <v>0</v>
      </c>
    </row>
    <row r="154" spans="1:21" ht="15" outlineLevel="4">
      <c r="A154" s="37" t="s">
        <v>188</v>
      </c>
      <c r="B154" s="103">
        <v>9426000</v>
      </c>
      <c r="C154" s="103">
        <v>0</v>
      </c>
      <c r="D154" s="103">
        <v>0</v>
      </c>
      <c r="E154" s="103">
        <v>9426000</v>
      </c>
      <c r="F154" s="103">
        <v>0</v>
      </c>
      <c r="G154" s="103">
        <v>9426000</v>
      </c>
      <c r="H154" s="103">
        <v>0</v>
      </c>
      <c r="I154" s="103">
        <v>0</v>
      </c>
      <c r="J154" s="103">
        <v>9426000</v>
      </c>
      <c r="K154" s="103">
        <v>0</v>
      </c>
      <c r="L154" s="103">
        <v>0</v>
      </c>
      <c r="M154" s="104">
        <v>0</v>
      </c>
      <c r="N154" s="104">
        <v>0</v>
      </c>
      <c r="O154" s="103">
        <v>0</v>
      </c>
      <c r="P154" s="103">
        <v>0</v>
      </c>
      <c r="Q154" s="104">
        <v>0</v>
      </c>
      <c r="R154" s="104">
        <v>0</v>
      </c>
      <c r="S154" s="103">
        <v>0</v>
      </c>
      <c r="T154" s="103">
        <v>0</v>
      </c>
      <c r="U154" s="104">
        <v>0</v>
      </c>
    </row>
    <row r="155" spans="1:21" ht="15" outlineLevel="3">
      <c r="A155" s="37" t="s">
        <v>321</v>
      </c>
      <c r="B155" s="103">
        <v>80742000</v>
      </c>
      <c r="C155" s="103">
        <v>0</v>
      </c>
      <c r="D155" s="103">
        <v>0</v>
      </c>
      <c r="E155" s="103">
        <v>80742000</v>
      </c>
      <c r="F155" s="103">
        <v>0</v>
      </c>
      <c r="G155" s="103">
        <v>80742000</v>
      </c>
      <c r="H155" s="103">
        <v>0</v>
      </c>
      <c r="I155" s="103">
        <v>0</v>
      </c>
      <c r="J155" s="103">
        <v>80742000</v>
      </c>
      <c r="K155" s="103">
        <v>0</v>
      </c>
      <c r="L155" s="103">
        <v>0</v>
      </c>
      <c r="M155" s="104">
        <v>0</v>
      </c>
      <c r="N155" s="104">
        <v>0</v>
      </c>
      <c r="O155" s="103">
        <v>0</v>
      </c>
      <c r="P155" s="103">
        <v>0</v>
      </c>
      <c r="Q155" s="104">
        <v>0</v>
      </c>
      <c r="R155" s="104">
        <v>0</v>
      </c>
      <c r="S155" s="103">
        <v>0</v>
      </c>
      <c r="T155" s="103">
        <v>0</v>
      </c>
      <c r="U155" s="104">
        <v>0</v>
      </c>
    </row>
    <row r="156" spans="1:21" ht="15" outlineLevel="4">
      <c r="A156" s="37" t="s">
        <v>188</v>
      </c>
      <c r="B156" s="103">
        <v>80742000</v>
      </c>
      <c r="C156" s="103">
        <v>0</v>
      </c>
      <c r="D156" s="103">
        <v>0</v>
      </c>
      <c r="E156" s="103">
        <v>80742000</v>
      </c>
      <c r="F156" s="103">
        <v>0</v>
      </c>
      <c r="G156" s="103">
        <v>80742000</v>
      </c>
      <c r="H156" s="103">
        <v>0</v>
      </c>
      <c r="I156" s="103">
        <v>0</v>
      </c>
      <c r="J156" s="103">
        <v>80742000</v>
      </c>
      <c r="K156" s="103">
        <v>0</v>
      </c>
      <c r="L156" s="103">
        <v>0</v>
      </c>
      <c r="M156" s="104">
        <v>0</v>
      </c>
      <c r="N156" s="104">
        <v>0</v>
      </c>
      <c r="O156" s="103">
        <v>0</v>
      </c>
      <c r="P156" s="103">
        <v>0</v>
      </c>
      <c r="Q156" s="104">
        <v>0</v>
      </c>
      <c r="R156" s="104">
        <v>0</v>
      </c>
      <c r="S156" s="103">
        <v>0</v>
      </c>
      <c r="T156" s="103">
        <v>0</v>
      </c>
      <c r="U156" s="104">
        <v>0</v>
      </c>
    </row>
    <row r="157" spans="1:21" ht="15" outlineLevel="3">
      <c r="A157" s="37" t="s">
        <v>322</v>
      </c>
      <c r="B157" s="103">
        <v>48000000</v>
      </c>
      <c r="C157" s="103">
        <v>0</v>
      </c>
      <c r="D157" s="103">
        <v>0</v>
      </c>
      <c r="E157" s="103">
        <v>48000000</v>
      </c>
      <c r="F157" s="103">
        <v>0</v>
      </c>
      <c r="G157" s="103">
        <v>48000000</v>
      </c>
      <c r="H157" s="103">
        <v>0</v>
      </c>
      <c r="I157" s="103">
        <v>0</v>
      </c>
      <c r="J157" s="103">
        <v>48000000</v>
      </c>
      <c r="K157" s="103">
        <v>0</v>
      </c>
      <c r="L157" s="103">
        <v>0</v>
      </c>
      <c r="M157" s="104">
        <v>0</v>
      </c>
      <c r="N157" s="104">
        <v>0</v>
      </c>
      <c r="O157" s="103">
        <v>0</v>
      </c>
      <c r="P157" s="103">
        <v>0</v>
      </c>
      <c r="Q157" s="104">
        <v>0</v>
      </c>
      <c r="R157" s="104">
        <v>0</v>
      </c>
      <c r="S157" s="103">
        <v>0</v>
      </c>
      <c r="T157" s="103">
        <v>0</v>
      </c>
      <c r="U157" s="104">
        <v>0</v>
      </c>
    </row>
    <row r="158" spans="1:21" ht="15" outlineLevel="4">
      <c r="A158" s="37" t="s">
        <v>188</v>
      </c>
      <c r="B158" s="103">
        <v>48000000</v>
      </c>
      <c r="C158" s="103">
        <v>0</v>
      </c>
      <c r="D158" s="103">
        <v>0</v>
      </c>
      <c r="E158" s="103">
        <v>48000000</v>
      </c>
      <c r="F158" s="103">
        <v>0</v>
      </c>
      <c r="G158" s="103">
        <v>48000000</v>
      </c>
      <c r="H158" s="103">
        <v>0</v>
      </c>
      <c r="I158" s="103">
        <v>0</v>
      </c>
      <c r="J158" s="103">
        <v>48000000</v>
      </c>
      <c r="K158" s="103">
        <v>0</v>
      </c>
      <c r="L158" s="103">
        <v>0</v>
      </c>
      <c r="M158" s="104">
        <v>0</v>
      </c>
      <c r="N158" s="104">
        <v>0</v>
      </c>
      <c r="O158" s="103">
        <v>0</v>
      </c>
      <c r="P158" s="103">
        <v>0</v>
      </c>
      <c r="Q158" s="104">
        <v>0</v>
      </c>
      <c r="R158" s="104">
        <v>0</v>
      </c>
      <c r="S158" s="103">
        <v>0</v>
      </c>
      <c r="T158" s="103">
        <v>0</v>
      </c>
      <c r="U158" s="104">
        <v>0</v>
      </c>
    </row>
    <row r="159" spans="1:21" ht="15" outlineLevel="3">
      <c r="A159" s="37" t="s">
        <v>255</v>
      </c>
      <c r="B159" s="103">
        <v>78347000</v>
      </c>
      <c r="C159" s="103">
        <v>0</v>
      </c>
      <c r="D159" s="103">
        <v>0</v>
      </c>
      <c r="E159" s="103">
        <v>78347000</v>
      </c>
      <c r="F159" s="103">
        <v>0</v>
      </c>
      <c r="G159" s="103">
        <v>78347000</v>
      </c>
      <c r="H159" s="103">
        <v>78347000</v>
      </c>
      <c r="I159" s="103">
        <v>78347000</v>
      </c>
      <c r="J159" s="104">
        <v>0</v>
      </c>
      <c r="K159" s="103">
        <v>0</v>
      </c>
      <c r="L159" s="103">
        <v>0</v>
      </c>
      <c r="M159" s="103">
        <v>78347000</v>
      </c>
      <c r="N159" s="104">
        <v>0</v>
      </c>
      <c r="O159" s="103">
        <v>0</v>
      </c>
      <c r="P159" s="103">
        <v>0</v>
      </c>
      <c r="Q159" s="104">
        <v>0</v>
      </c>
      <c r="R159" s="104">
        <v>0</v>
      </c>
      <c r="S159" s="103">
        <v>0</v>
      </c>
      <c r="T159" s="103">
        <v>0</v>
      </c>
      <c r="U159" s="104">
        <v>0</v>
      </c>
    </row>
    <row r="160" spans="1:21" ht="15" outlineLevel="4">
      <c r="A160" s="37" t="s">
        <v>188</v>
      </c>
      <c r="B160" s="103">
        <v>78347000</v>
      </c>
      <c r="C160" s="103">
        <v>0</v>
      </c>
      <c r="D160" s="103">
        <v>0</v>
      </c>
      <c r="E160" s="103">
        <v>78347000</v>
      </c>
      <c r="F160" s="103">
        <v>0</v>
      </c>
      <c r="G160" s="103">
        <v>78347000</v>
      </c>
      <c r="H160" s="103">
        <v>78347000</v>
      </c>
      <c r="I160" s="103">
        <v>78347000</v>
      </c>
      <c r="J160" s="104">
        <v>0</v>
      </c>
      <c r="K160" s="103">
        <v>0</v>
      </c>
      <c r="L160" s="103">
        <v>0</v>
      </c>
      <c r="M160" s="103">
        <v>78347000</v>
      </c>
      <c r="N160" s="104">
        <v>0</v>
      </c>
      <c r="O160" s="103">
        <v>0</v>
      </c>
      <c r="P160" s="103">
        <v>0</v>
      </c>
      <c r="Q160" s="104">
        <v>0</v>
      </c>
      <c r="R160" s="104">
        <v>0</v>
      </c>
      <c r="S160" s="103">
        <v>0</v>
      </c>
      <c r="T160" s="103">
        <v>0</v>
      </c>
      <c r="U160" s="104">
        <v>0</v>
      </c>
    </row>
    <row r="161" spans="1:21" ht="15" outlineLevel="3">
      <c r="A161" s="37" t="s">
        <v>256</v>
      </c>
      <c r="B161" s="103">
        <v>399000</v>
      </c>
      <c r="C161" s="103">
        <v>0</v>
      </c>
      <c r="D161" s="103">
        <v>0</v>
      </c>
      <c r="E161" s="103">
        <v>399000</v>
      </c>
      <c r="F161" s="103">
        <v>0</v>
      </c>
      <c r="G161" s="103">
        <v>399000</v>
      </c>
      <c r="H161" s="103">
        <v>60649</v>
      </c>
      <c r="I161" s="103">
        <v>60649</v>
      </c>
      <c r="J161" s="103">
        <v>338351</v>
      </c>
      <c r="K161" s="103">
        <v>60640</v>
      </c>
      <c r="L161" s="103">
        <v>60640</v>
      </c>
      <c r="M161" s="103">
        <v>9</v>
      </c>
      <c r="N161" s="104">
        <v>15.198</v>
      </c>
      <c r="O161" s="103">
        <v>12200</v>
      </c>
      <c r="P161" s="103">
        <v>12200</v>
      </c>
      <c r="Q161" s="103">
        <v>48440</v>
      </c>
      <c r="R161" s="104">
        <v>3.0576</v>
      </c>
      <c r="S161" s="103">
        <v>12200</v>
      </c>
      <c r="T161" s="103">
        <v>12200</v>
      </c>
      <c r="U161" s="104">
        <v>0</v>
      </c>
    </row>
    <row r="162" spans="1:21" ht="15" outlineLevel="4">
      <c r="A162" s="37" t="s">
        <v>188</v>
      </c>
      <c r="B162" s="103">
        <v>399000</v>
      </c>
      <c r="C162" s="103">
        <v>0</v>
      </c>
      <c r="D162" s="103">
        <v>0</v>
      </c>
      <c r="E162" s="103">
        <v>399000</v>
      </c>
      <c r="F162" s="103">
        <v>0</v>
      </c>
      <c r="G162" s="103">
        <v>399000</v>
      </c>
      <c r="H162" s="103">
        <v>60649</v>
      </c>
      <c r="I162" s="103">
        <v>60649</v>
      </c>
      <c r="J162" s="103">
        <v>338351</v>
      </c>
      <c r="K162" s="103">
        <v>60640</v>
      </c>
      <c r="L162" s="103">
        <v>60640</v>
      </c>
      <c r="M162" s="103">
        <v>9</v>
      </c>
      <c r="N162" s="104">
        <v>15.198</v>
      </c>
      <c r="O162" s="103">
        <v>12200</v>
      </c>
      <c r="P162" s="103">
        <v>12200</v>
      </c>
      <c r="Q162" s="103">
        <v>48440</v>
      </c>
      <c r="R162" s="104">
        <v>3.0576</v>
      </c>
      <c r="S162" s="103">
        <v>12200</v>
      </c>
      <c r="T162" s="103">
        <v>12200</v>
      </c>
      <c r="U162" s="104">
        <v>0</v>
      </c>
    </row>
    <row r="163" spans="1:21" ht="15" outlineLevel="3">
      <c r="A163" s="37" t="s">
        <v>257</v>
      </c>
      <c r="B163" s="103">
        <v>36695000</v>
      </c>
      <c r="C163" s="103">
        <v>0</v>
      </c>
      <c r="D163" s="103">
        <v>0</v>
      </c>
      <c r="E163" s="103">
        <v>36695000</v>
      </c>
      <c r="F163" s="103">
        <v>0</v>
      </c>
      <c r="G163" s="103">
        <v>36695000</v>
      </c>
      <c r="H163" s="103">
        <v>0</v>
      </c>
      <c r="I163" s="103">
        <v>0</v>
      </c>
      <c r="J163" s="103">
        <v>36695000</v>
      </c>
      <c r="K163" s="103">
        <v>0</v>
      </c>
      <c r="L163" s="103">
        <v>0</v>
      </c>
      <c r="M163" s="104">
        <v>0</v>
      </c>
      <c r="N163" s="104">
        <v>0</v>
      </c>
      <c r="O163" s="103">
        <v>0</v>
      </c>
      <c r="P163" s="103">
        <v>0</v>
      </c>
      <c r="Q163" s="104">
        <v>0</v>
      </c>
      <c r="R163" s="104">
        <v>0</v>
      </c>
      <c r="S163" s="103">
        <v>0</v>
      </c>
      <c r="T163" s="103">
        <v>0</v>
      </c>
      <c r="U163" s="104">
        <v>0</v>
      </c>
    </row>
    <row r="164" spans="1:21" ht="15" outlineLevel="4">
      <c r="A164" s="37" t="s">
        <v>188</v>
      </c>
      <c r="B164" s="103">
        <v>36695000</v>
      </c>
      <c r="C164" s="103">
        <v>0</v>
      </c>
      <c r="D164" s="103">
        <v>0</v>
      </c>
      <c r="E164" s="103">
        <v>36695000</v>
      </c>
      <c r="F164" s="103">
        <v>0</v>
      </c>
      <c r="G164" s="103">
        <v>36695000</v>
      </c>
      <c r="H164" s="103">
        <v>0</v>
      </c>
      <c r="I164" s="103">
        <v>0</v>
      </c>
      <c r="J164" s="103">
        <v>36695000</v>
      </c>
      <c r="K164" s="103">
        <v>0</v>
      </c>
      <c r="L164" s="103">
        <v>0</v>
      </c>
      <c r="M164" s="104">
        <v>0</v>
      </c>
      <c r="N164" s="104">
        <v>0</v>
      </c>
      <c r="O164" s="103">
        <v>0</v>
      </c>
      <c r="P164" s="103">
        <v>0</v>
      </c>
      <c r="Q164" s="104">
        <v>0</v>
      </c>
      <c r="R164" s="104">
        <v>0</v>
      </c>
      <c r="S164" s="103">
        <v>0</v>
      </c>
      <c r="T164" s="103">
        <v>0</v>
      </c>
      <c r="U164" s="104">
        <v>0</v>
      </c>
    </row>
    <row r="165" spans="1:21" ht="15" outlineLevel="3">
      <c r="A165" s="37" t="s">
        <v>258</v>
      </c>
      <c r="B165" s="103">
        <v>48360000</v>
      </c>
      <c r="C165" s="103">
        <v>0</v>
      </c>
      <c r="D165" s="103">
        <v>0</v>
      </c>
      <c r="E165" s="103">
        <v>48360000</v>
      </c>
      <c r="F165" s="103">
        <v>0</v>
      </c>
      <c r="G165" s="103">
        <v>48360000</v>
      </c>
      <c r="H165" s="103">
        <v>0</v>
      </c>
      <c r="I165" s="103">
        <v>0</v>
      </c>
      <c r="J165" s="103">
        <v>48360000</v>
      </c>
      <c r="K165" s="103">
        <v>0</v>
      </c>
      <c r="L165" s="103">
        <v>0</v>
      </c>
      <c r="M165" s="104">
        <v>0</v>
      </c>
      <c r="N165" s="104">
        <v>0</v>
      </c>
      <c r="O165" s="103">
        <v>0</v>
      </c>
      <c r="P165" s="103">
        <v>0</v>
      </c>
      <c r="Q165" s="104">
        <v>0</v>
      </c>
      <c r="R165" s="104">
        <v>0</v>
      </c>
      <c r="S165" s="103">
        <v>0</v>
      </c>
      <c r="T165" s="103">
        <v>0</v>
      </c>
      <c r="U165" s="104">
        <v>0</v>
      </c>
    </row>
    <row r="166" spans="1:21" ht="15" outlineLevel="4">
      <c r="A166" s="37" t="s">
        <v>188</v>
      </c>
      <c r="B166" s="103">
        <v>48360000</v>
      </c>
      <c r="C166" s="103">
        <v>0</v>
      </c>
      <c r="D166" s="103">
        <v>0</v>
      </c>
      <c r="E166" s="103">
        <v>48360000</v>
      </c>
      <c r="F166" s="103">
        <v>0</v>
      </c>
      <c r="G166" s="103">
        <v>48360000</v>
      </c>
      <c r="H166" s="103">
        <v>0</v>
      </c>
      <c r="I166" s="103">
        <v>0</v>
      </c>
      <c r="J166" s="103">
        <v>48360000</v>
      </c>
      <c r="K166" s="103">
        <v>0</v>
      </c>
      <c r="L166" s="103">
        <v>0</v>
      </c>
      <c r="M166" s="104">
        <v>0</v>
      </c>
      <c r="N166" s="104">
        <v>0</v>
      </c>
      <c r="O166" s="103">
        <v>0</v>
      </c>
      <c r="P166" s="103">
        <v>0</v>
      </c>
      <c r="Q166" s="104">
        <v>0</v>
      </c>
      <c r="R166" s="104">
        <v>0</v>
      </c>
      <c r="S166" s="103">
        <v>0</v>
      </c>
      <c r="T166" s="103">
        <v>0</v>
      </c>
      <c r="U166" s="104">
        <v>0</v>
      </c>
    </row>
    <row r="167" spans="1:21" ht="15" outlineLevel="3">
      <c r="A167" s="37" t="s">
        <v>259</v>
      </c>
      <c r="B167" s="103">
        <v>22520000</v>
      </c>
      <c r="C167" s="103">
        <v>0</v>
      </c>
      <c r="D167" s="103">
        <v>0</v>
      </c>
      <c r="E167" s="103">
        <v>22520000</v>
      </c>
      <c r="F167" s="103">
        <v>0</v>
      </c>
      <c r="G167" s="103">
        <v>22520000</v>
      </c>
      <c r="H167" s="103">
        <v>0</v>
      </c>
      <c r="I167" s="103">
        <v>0</v>
      </c>
      <c r="J167" s="103">
        <v>22520000</v>
      </c>
      <c r="K167" s="103">
        <v>0</v>
      </c>
      <c r="L167" s="103">
        <v>0</v>
      </c>
      <c r="M167" s="104">
        <v>0</v>
      </c>
      <c r="N167" s="104">
        <v>0</v>
      </c>
      <c r="O167" s="103">
        <v>0</v>
      </c>
      <c r="P167" s="103">
        <v>0</v>
      </c>
      <c r="Q167" s="104">
        <v>0</v>
      </c>
      <c r="R167" s="104">
        <v>0</v>
      </c>
      <c r="S167" s="103">
        <v>0</v>
      </c>
      <c r="T167" s="103">
        <v>0</v>
      </c>
      <c r="U167" s="104">
        <v>0</v>
      </c>
    </row>
    <row r="168" spans="1:21" ht="15" outlineLevel="4">
      <c r="A168" s="37" t="s">
        <v>188</v>
      </c>
      <c r="B168" s="103">
        <v>22520000</v>
      </c>
      <c r="C168" s="103">
        <v>0</v>
      </c>
      <c r="D168" s="103">
        <v>0</v>
      </c>
      <c r="E168" s="103">
        <v>22520000</v>
      </c>
      <c r="F168" s="103">
        <v>0</v>
      </c>
      <c r="G168" s="103">
        <v>22520000</v>
      </c>
      <c r="H168" s="103">
        <v>0</v>
      </c>
      <c r="I168" s="103">
        <v>0</v>
      </c>
      <c r="J168" s="103">
        <v>22520000</v>
      </c>
      <c r="K168" s="103">
        <v>0</v>
      </c>
      <c r="L168" s="103">
        <v>0</v>
      </c>
      <c r="M168" s="104">
        <v>0</v>
      </c>
      <c r="N168" s="104">
        <v>0</v>
      </c>
      <c r="O168" s="103">
        <v>0</v>
      </c>
      <c r="P168" s="103">
        <v>0</v>
      </c>
      <c r="Q168" s="104">
        <v>0</v>
      </c>
      <c r="R168" s="104">
        <v>0</v>
      </c>
      <c r="S168" s="103">
        <v>0</v>
      </c>
      <c r="T168" s="103">
        <v>0</v>
      </c>
      <c r="U168" s="104">
        <v>0</v>
      </c>
    </row>
    <row r="169" spans="1:21" ht="15" outlineLevel="3">
      <c r="A169" s="37" t="s">
        <v>260</v>
      </c>
      <c r="B169" s="103">
        <v>6922000</v>
      </c>
      <c r="C169" s="103">
        <v>0</v>
      </c>
      <c r="D169" s="103">
        <v>0</v>
      </c>
      <c r="E169" s="103">
        <v>6922000</v>
      </c>
      <c r="F169" s="103">
        <v>0</v>
      </c>
      <c r="G169" s="103">
        <v>6922000</v>
      </c>
      <c r="H169" s="103">
        <v>0</v>
      </c>
      <c r="I169" s="103">
        <v>0</v>
      </c>
      <c r="J169" s="103">
        <v>6922000</v>
      </c>
      <c r="K169" s="103">
        <v>0</v>
      </c>
      <c r="L169" s="103">
        <v>0</v>
      </c>
      <c r="M169" s="104">
        <v>0</v>
      </c>
      <c r="N169" s="104">
        <v>0</v>
      </c>
      <c r="O169" s="103">
        <v>0</v>
      </c>
      <c r="P169" s="103">
        <v>0</v>
      </c>
      <c r="Q169" s="104">
        <v>0</v>
      </c>
      <c r="R169" s="104">
        <v>0</v>
      </c>
      <c r="S169" s="103">
        <v>0</v>
      </c>
      <c r="T169" s="103">
        <v>0</v>
      </c>
      <c r="U169" s="104">
        <v>0</v>
      </c>
    </row>
    <row r="170" spans="1:21" ht="15" outlineLevel="4">
      <c r="A170" s="37" t="s">
        <v>188</v>
      </c>
      <c r="B170" s="103">
        <v>6922000</v>
      </c>
      <c r="C170" s="103">
        <v>0</v>
      </c>
      <c r="D170" s="103">
        <v>0</v>
      </c>
      <c r="E170" s="103">
        <v>6922000</v>
      </c>
      <c r="F170" s="103">
        <v>0</v>
      </c>
      <c r="G170" s="103">
        <v>6922000</v>
      </c>
      <c r="H170" s="103">
        <v>0</v>
      </c>
      <c r="I170" s="103">
        <v>0</v>
      </c>
      <c r="J170" s="103">
        <v>6922000</v>
      </c>
      <c r="K170" s="103">
        <v>0</v>
      </c>
      <c r="L170" s="103">
        <v>0</v>
      </c>
      <c r="M170" s="104">
        <v>0</v>
      </c>
      <c r="N170" s="104">
        <v>0</v>
      </c>
      <c r="O170" s="103">
        <v>0</v>
      </c>
      <c r="P170" s="103">
        <v>0</v>
      </c>
      <c r="Q170" s="104">
        <v>0</v>
      </c>
      <c r="R170" s="104">
        <v>0</v>
      </c>
      <c r="S170" s="103">
        <v>0</v>
      </c>
      <c r="T170" s="103">
        <v>0</v>
      </c>
      <c r="U170" s="104">
        <v>0</v>
      </c>
    </row>
    <row r="171" spans="1:21" ht="15" outlineLevel="3">
      <c r="A171" s="37" t="s">
        <v>261</v>
      </c>
      <c r="B171" s="103">
        <v>4144000</v>
      </c>
      <c r="C171" s="103">
        <v>0</v>
      </c>
      <c r="D171" s="103">
        <v>0</v>
      </c>
      <c r="E171" s="103">
        <v>4144000</v>
      </c>
      <c r="F171" s="103">
        <v>0</v>
      </c>
      <c r="G171" s="103">
        <v>4144000</v>
      </c>
      <c r="H171" s="103">
        <v>0</v>
      </c>
      <c r="I171" s="103">
        <v>0</v>
      </c>
      <c r="J171" s="103">
        <v>4144000</v>
      </c>
      <c r="K171" s="103">
        <v>0</v>
      </c>
      <c r="L171" s="103">
        <v>0</v>
      </c>
      <c r="M171" s="104">
        <v>0</v>
      </c>
      <c r="N171" s="104">
        <v>0</v>
      </c>
      <c r="O171" s="103">
        <v>0</v>
      </c>
      <c r="P171" s="103">
        <v>0</v>
      </c>
      <c r="Q171" s="104">
        <v>0</v>
      </c>
      <c r="R171" s="104">
        <v>0</v>
      </c>
      <c r="S171" s="103">
        <v>0</v>
      </c>
      <c r="T171" s="103">
        <v>0</v>
      </c>
      <c r="U171" s="104">
        <v>0</v>
      </c>
    </row>
    <row r="172" spans="1:21" ht="15" outlineLevel="4">
      <c r="A172" s="37" t="s">
        <v>188</v>
      </c>
      <c r="B172" s="103">
        <v>4144000</v>
      </c>
      <c r="C172" s="103">
        <v>0</v>
      </c>
      <c r="D172" s="103">
        <v>0</v>
      </c>
      <c r="E172" s="103">
        <v>4144000</v>
      </c>
      <c r="F172" s="103">
        <v>0</v>
      </c>
      <c r="G172" s="103">
        <v>4144000</v>
      </c>
      <c r="H172" s="103">
        <v>0</v>
      </c>
      <c r="I172" s="103">
        <v>0</v>
      </c>
      <c r="J172" s="103">
        <v>4144000</v>
      </c>
      <c r="K172" s="103">
        <v>0</v>
      </c>
      <c r="L172" s="103">
        <v>0</v>
      </c>
      <c r="M172" s="104">
        <v>0</v>
      </c>
      <c r="N172" s="104">
        <v>0</v>
      </c>
      <c r="O172" s="103">
        <v>0</v>
      </c>
      <c r="P172" s="103">
        <v>0</v>
      </c>
      <c r="Q172" s="104">
        <v>0</v>
      </c>
      <c r="R172" s="104">
        <v>0</v>
      </c>
      <c r="S172" s="103">
        <v>0</v>
      </c>
      <c r="T172" s="103">
        <v>0</v>
      </c>
      <c r="U172" s="104">
        <v>0</v>
      </c>
    </row>
    <row r="173" spans="1:21" ht="15" outlineLevel="3">
      <c r="A173" s="37" t="s">
        <v>262</v>
      </c>
      <c r="B173" s="103">
        <v>840000</v>
      </c>
      <c r="C173" s="103">
        <v>0</v>
      </c>
      <c r="D173" s="103">
        <v>0</v>
      </c>
      <c r="E173" s="103">
        <v>840000</v>
      </c>
      <c r="F173" s="103">
        <v>0</v>
      </c>
      <c r="G173" s="103">
        <v>840000</v>
      </c>
      <c r="H173" s="103">
        <v>30494</v>
      </c>
      <c r="I173" s="103">
        <v>49582</v>
      </c>
      <c r="J173" s="103">
        <v>790418</v>
      </c>
      <c r="K173" s="103">
        <v>30494</v>
      </c>
      <c r="L173" s="103">
        <v>49582</v>
      </c>
      <c r="M173" s="104">
        <v>0</v>
      </c>
      <c r="N173" s="104">
        <v>5.9026</v>
      </c>
      <c r="O173" s="103">
        <v>30494</v>
      </c>
      <c r="P173" s="103">
        <v>49582</v>
      </c>
      <c r="Q173" s="104">
        <v>0</v>
      </c>
      <c r="R173" s="104">
        <v>5.9026</v>
      </c>
      <c r="S173" s="103">
        <v>30494</v>
      </c>
      <c r="T173" s="103">
        <v>49582</v>
      </c>
      <c r="U173" s="104">
        <v>0</v>
      </c>
    </row>
    <row r="174" spans="1:21" ht="15" outlineLevel="4">
      <c r="A174" s="37" t="s">
        <v>188</v>
      </c>
      <c r="B174" s="103">
        <v>840000</v>
      </c>
      <c r="C174" s="103">
        <v>0</v>
      </c>
      <c r="D174" s="103">
        <v>0</v>
      </c>
      <c r="E174" s="103">
        <v>840000</v>
      </c>
      <c r="F174" s="103">
        <v>0</v>
      </c>
      <c r="G174" s="103">
        <v>840000</v>
      </c>
      <c r="H174" s="103">
        <v>30494</v>
      </c>
      <c r="I174" s="103">
        <v>49582</v>
      </c>
      <c r="J174" s="103">
        <v>790418</v>
      </c>
      <c r="K174" s="103">
        <v>30494</v>
      </c>
      <c r="L174" s="103">
        <v>49582</v>
      </c>
      <c r="M174" s="104">
        <v>0</v>
      </c>
      <c r="N174" s="104">
        <v>5.9026</v>
      </c>
      <c r="O174" s="103">
        <v>30494</v>
      </c>
      <c r="P174" s="103">
        <v>49582</v>
      </c>
      <c r="Q174" s="104">
        <v>0</v>
      </c>
      <c r="R174" s="104">
        <v>5.9026</v>
      </c>
      <c r="S174" s="103">
        <v>30494</v>
      </c>
      <c r="T174" s="103">
        <v>49582</v>
      </c>
      <c r="U174" s="104">
        <v>0</v>
      </c>
    </row>
    <row r="175" spans="1:21" ht="15" outlineLevel="3">
      <c r="A175" s="37" t="s">
        <v>263</v>
      </c>
      <c r="B175" s="103">
        <v>238437000</v>
      </c>
      <c r="C175" s="103">
        <v>0</v>
      </c>
      <c r="D175" s="103">
        <v>0</v>
      </c>
      <c r="E175" s="103">
        <v>238437000</v>
      </c>
      <c r="F175" s="103">
        <v>0</v>
      </c>
      <c r="G175" s="103">
        <v>238437000</v>
      </c>
      <c r="H175" s="103">
        <v>0</v>
      </c>
      <c r="I175" s="103">
        <v>219912000</v>
      </c>
      <c r="J175" s="103">
        <v>18525000</v>
      </c>
      <c r="K175" s="103">
        <v>0</v>
      </c>
      <c r="L175" s="103">
        <v>219912000</v>
      </c>
      <c r="M175" s="104">
        <v>0</v>
      </c>
      <c r="N175" s="104">
        <v>92.2307</v>
      </c>
      <c r="O175" s="103">
        <v>0</v>
      </c>
      <c r="P175" s="103">
        <v>0</v>
      </c>
      <c r="Q175" s="103">
        <v>219912000</v>
      </c>
      <c r="R175" s="104">
        <v>0</v>
      </c>
      <c r="S175" s="103">
        <v>0</v>
      </c>
      <c r="T175" s="103">
        <v>0</v>
      </c>
      <c r="U175" s="104">
        <v>0</v>
      </c>
    </row>
    <row r="176" spans="1:21" ht="15" outlineLevel="4">
      <c r="A176" s="37" t="s">
        <v>188</v>
      </c>
      <c r="B176" s="103">
        <v>238437000</v>
      </c>
      <c r="C176" s="103">
        <v>0</v>
      </c>
      <c r="D176" s="103">
        <v>0</v>
      </c>
      <c r="E176" s="103">
        <v>238437000</v>
      </c>
      <c r="F176" s="103">
        <v>0</v>
      </c>
      <c r="G176" s="103">
        <v>238437000</v>
      </c>
      <c r="H176" s="103">
        <v>0</v>
      </c>
      <c r="I176" s="103">
        <v>219912000</v>
      </c>
      <c r="J176" s="103">
        <v>18525000</v>
      </c>
      <c r="K176" s="103">
        <v>0</v>
      </c>
      <c r="L176" s="103">
        <v>219912000</v>
      </c>
      <c r="M176" s="104">
        <v>0</v>
      </c>
      <c r="N176" s="104">
        <v>92.2307</v>
      </c>
      <c r="O176" s="103">
        <v>0</v>
      </c>
      <c r="P176" s="103">
        <v>0</v>
      </c>
      <c r="Q176" s="103">
        <v>219912000</v>
      </c>
      <c r="R176" s="104">
        <v>0</v>
      </c>
      <c r="S176" s="103">
        <v>0</v>
      </c>
      <c r="T176" s="103">
        <v>0</v>
      </c>
      <c r="U176" s="104">
        <v>0</v>
      </c>
    </row>
    <row r="177" spans="1:21" ht="15" outlineLevel="3">
      <c r="A177" s="37" t="s">
        <v>264</v>
      </c>
      <c r="B177" s="103">
        <v>24770000</v>
      </c>
      <c r="C177" s="103">
        <v>0</v>
      </c>
      <c r="D177" s="103">
        <v>0</v>
      </c>
      <c r="E177" s="103">
        <v>24770000</v>
      </c>
      <c r="F177" s="103">
        <v>0</v>
      </c>
      <c r="G177" s="103">
        <v>24770000</v>
      </c>
      <c r="H177" s="103">
        <v>0</v>
      </c>
      <c r="I177" s="103">
        <v>8000000</v>
      </c>
      <c r="J177" s="103">
        <v>16770000</v>
      </c>
      <c r="K177" s="103">
        <v>0</v>
      </c>
      <c r="L177" s="103">
        <v>0</v>
      </c>
      <c r="M177" s="103">
        <v>8000000</v>
      </c>
      <c r="N177" s="104">
        <v>0</v>
      </c>
      <c r="O177" s="103">
        <v>0</v>
      </c>
      <c r="P177" s="103">
        <v>0</v>
      </c>
      <c r="Q177" s="104">
        <v>0</v>
      </c>
      <c r="R177" s="104">
        <v>0</v>
      </c>
      <c r="S177" s="103">
        <v>0</v>
      </c>
      <c r="T177" s="103">
        <v>0</v>
      </c>
      <c r="U177" s="104">
        <v>0</v>
      </c>
    </row>
    <row r="178" spans="1:21" ht="15" outlineLevel="4">
      <c r="A178" s="37" t="s">
        <v>188</v>
      </c>
      <c r="B178" s="103">
        <v>24770000</v>
      </c>
      <c r="C178" s="103">
        <v>0</v>
      </c>
      <c r="D178" s="103">
        <v>0</v>
      </c>
      <c r="E178" s="103">
        <v>24770000</v>
      </c>
      <c r="F178" s="103">
        <v>0</v>
      </c>
      <c r="G178" s="103">
        <v>24770000</v>
      </c>
      <c r="H178" s="103">
        <v>0</v>
      </c>
      <c r="I178" s="103">
        <v>8000000</v>
      </c>
      <c r="J178" s="103">
        <v>16770000</v>
      </c>
      <c r="K178" s="103">
        <v>0</v>
      </c>
      <c r="L178" s="103">
        <v>0</v>
      </c>
      <c r="M178" s="103">
        <v>8000000</v>
      </c>
      <c r="N178" s="104">
        <v>0</v>
      </c>
      <c r="O178" s="103">
        <v>0</v>
      </c>
      <c r="P178" s="103">
        <v>0</v>
      </c>
      <c r="Q178" s="104">
        <v>0</v>
      </c>
      <c r="R178" s="104">
        <v>0</v>
      </c>
      <c r="S178" s="103">
        <v>0</v>
      </c>
      <c r="T178" s="103">
        <v>0</v>
      </c>
      <c r="U178" s="104">
        <v>0</v>
      </c>
    </row>
    <row r="179" spans="1:21" ht="15" outlineLevel="3">
      <c r="A179" s="37" t="s">
        <v>265</v>
      </c>
      <c r="B179" s="103">
        <v>47788000</v>
      </c>
      <c r="C179" s="103">
        <v>0</v>
      </c>
      <c r="D179" s="103">
        <v>0</v>
      </c>
      <c r="E179" s="103">
        <v>47788000</v>
      </c>
      <c r="F179" s="103">
        <v>0</v>
      </c>
      <c r="G179" s="103">
        <v>47788000</v>
      </c>
      <c r="H179" s="103">
        <v>0</v>
      </c>
      <c r="I179" s="103">
        <v>34246582</v>
      </c>
      <c r="J179" s="103">
        <v>13541418</v>
      </c>
      <c r="K179" s="103">
        <v>34246582</v>
      </c>
      <c r="L179" s="103">
        <v>34246582</v>
      </c>
      <c r="M179" s="104">
        <v>0</v>
      </c>
      <c r="N179" s="104">
        <v>71.6636</v>
      </c>
      <c r="O179" s="103">
        <v>0</v>
      </c>
      <c r="P179" s="103">
        <v>0</v>
      </c>
      <c r="Q179" s="103">
        <v>34246582</v>
      </c>
      <c r="R179" s="104">
        <v>0</v>
      </c>
      <c r="S179" s="103">
        <v>0</v>
      </c>
      <c r="T179" s="103">
        <v>0</v>
      </c>
      <c r="U179" s="104">
        <v>0</v>
      </c>
    </row>
    <row r="180" spans="1:21" ht="15" outlineLevel="4">
      <c r="A180" s="37" t="s">
        <v>188</v>
      </c>
      <c r="B180" s="103">
        <v>47788000</v>
      </c>
      <c r="C180" s="103">
        <v>0</v>
      </c>
      <c r="D180" s="103">
        <v>0</v>
      </c>
      <c r="E180" s="103">
        <v>47788000</v>
      </c>
      <c r="F180" s="103">
        <v>0</v>
      </c>
      <c r="G180" s="103">
        <v>47788000</v>
      </c>
      <c r="H180" s="103">
        <v>0</v>
      </c>
      <c r="I180" s="103">
        <v>34246582</v>
      </c>
      <c r="J180" s="103">
        <v>13541418</v>
      </c>
      <c r="K180" s="103">
        <v>34246582</v>
      </c>
      <c r="L180" s="103">
        <v>34246582</v>
      </c>
      <c r="M180" s="104">
        <v>0</v>
      </c>
      <c r="N180" s="104">
        <v>71.6636</v>
      </c>
      <c r="O180" s="103">
        <v>0</v>
      </c>
      <c r="P180" s="103">
        <v>0</v>
      </c>
      <c r="Q180" s="103">
        <v>34246582</v>
      </c>
      <c r="R180" s="104">
        <v>0</v>
      </c>
      <c r="S180" s="103">
        <v>0</v>
      </c>
      <c r="T180" s="103">
        <v>0</v>
      </c>
      <c r="U180" s="104">
        <v>0</v>
      </c>
    </row>
    <row r="181" spans="1:21" ht="15" outlineLevel="3">
      <c r="A181" s="37" t="s">
        <v>266</v>
      </c>
      <c r="B181" s="103">
        <v>512610000</v>
      </c>
      <c r="C181" s="103">
        <v>0</v>
      </c>
      <c r="D181" s="103">
        <v>0</v>
      </c>
      <c r="E181" s="103">
        <v>512610000</v>
      </c>
      <c r="F181" s="103">
        <v>0</v>
      </c>
      <c r="G181" s="103">
        <v>512610000</v>
      </c>
      <c r="H181" s="103">
        <v>42000000</v>
      </c>
      <c r="I181" s="103">
        <v>469044300</v>
      </c>
      <c r="J181" s="103">
        <v>43565700</v>
      </c>
      <c r="K181" s="103">
        <v>154387300</v>
      </c>
      <c r="L181" s="103">
        <v>402530300</v>
      </c>
      <c r="M181" s="103">
        <v>66514000</v>
      </c>
      <c r="N181" s="104">
        <v>78.5256</v>
      </c>
      <c r="O181" s="103">
        <v>10066166</v>
      </c>
      <c r="P181" s="103">
        <v>10066166</v>
      </c>
      <c r="Q181" s="103">
        <v>392464134</v>
      </c>
      <c r="R181" s="104">
        <v>1.9637</v>
      </c>
      <c r="S181" s="103">
        <v>10066166</v>
      </c>
      <c r="T181" s="103">
        <v>10066166</v>
      </c>
      <c r="U181" s="104">
        <v>0</v>
      </c>
    </row>
    <row r="182" spans="1:21" ht="15" outlineLevel="4">
      <c r="A182" s="37" t="s">
        <v>188</v>
      </c>
      <c r="B182" s="103">
        <v>512610000</v>
      </c>
      <c r="C182" s="103">
        <v>0</v>
      </c>
      <c r="D182" s="103">
        <v>0</v>
      </c>
      <c r="E182" s="103">
        <v>512610000</v>
      </c>
      <c r="F182" s="103">
        <v>0</v>
      </c>
      <c r="G182" s="103">
        <v>512610000</v>
      </c>
      <c r="H182" s="103">
        <v>42000000</v>
      </c>
      <c r="I182" s="103">
        <v>469044300</v>
      </c>
      <c r="J182" s="103">
        <v>43565700</v>
      </c>
      <c r="K182" s="103">
        <v>154387300</v>
      </c>
      <c r="L182" s="103">
        <v>402530300</v>
      </c>
      <c r="M182" s="103">
        <v>66514000</v>
      </c>
      <c r="N182" s="104">
        <v>78.5256</v>
      </c>
      <c r="O182" s="103">
        <v>10066166</v>
      </c>
      <c r="P182" s="103">
        <v>10066166</v>
      </c>
      <c r="Q182" s="103">
        <v>392464134</v>
      </c>
      <c r="R182" s="104">
        <v>1.9637</v>
      </c>
      <c r="S182" s="103">
        <v>10066166</v>
      </c>
      <c r="T182" s="103">
        <v>10066166</v>
      </c>
      <c r="U182" s="104">
        <v>0</v>
      </c>
    </row>
    <row r="183" spans="1:21" ht="15" outlineLevel="3">
      <c r="A183" s="37" t="s">
        <v>267</v>
      </c>
      <c r="B183" s="103">
        <v>16609000</v>
      </c>
      <c r="C183" s="103">
        <v>0</v>
      </c>
      <c r="D183" s="103">
        <v>0</v>
      </c>
      <c r="E183" s="103">
        <v>16609000</v>
      </c>
      <c r="F183" s="103">
        <v>0</v>
      </c>
      <c r="G183" s="103">
        <v>16609000</v>
      </c>
      <c r="H183" s="103">
        <v>11498726</v>
      </c>
      <c r="I183" s="103">
        <v>11498726</v>
      </c>
      <c r="J183" s="103">
        <v>5110274</v>
      </c>
      <c r="K183" s="103">
        <v>1151085</v>
      </c>
      <c r="L183" s="103">
        <v>1151085</v>
      </c>
      <c r="M183" s="103">
        <v>10347641</v>
      </c>
      <c r="N183" s="104">
        <v>6.9305</v>
      </c>
      <c r="O183" s="103">
        <v>1151085</v>
      </c>
      <c r="P183" s="103">
        <v>1151085</v>
      </c>
      <c r="Q183" s="104">
        <v>0</v>
      </c>
      <c r="R183" s="104">
        <v>6.9305</v>
      </c>
      <c r="S183" s="103">
        <v>1151085</v>
      </c>
      <c r="T183" s="103">
        <v>1151085</v>
      </c>
      <c r="U183" s="104">
        <v>0</v>
      </c>
    </row>
    <row r="184" spans="1:21" ht="15" outlineLevel="4">
      <c r="A184" s="37" t="s">
        <v>188</v>
      </c>
      <c r="B184" s="103">
        <v>16609000</v>
      </c>
      <c r="C184" s="103">
        <v>0</v>
      </c>
      <c r="D184" s="103">
        <v>0</v>
      </c>
      <c r="E184" s="103">
        <v>16609000</v>
      </c>
      <c r="F184" s="103">
        <v>0</v>
      </c>
      <c r="G184" s="103">
        <v>16609000</v>
      </c>
      <c r="H184" s="103">
        <v>11498726</v>
      </c>
      <c r="I184" s="103">
        <v>11498726</v>
      </c>
      <c r="J184" s="103">
        <v>5110274</v>
      </c>
      <c r="K184" s="103">
        <v>1151085</v>
      </c>
      <c r="L184" s="103">
        <v>1151085</v>
      </c>
      <c r="M184" s="103">
        <v>10347641</v>
      </c>
      <c r="N184" s="104">
        <v>6.9305</v>
      </c>
      <c r="O184" s="103">
        <v>1151085</v>
      </c>
      <c r="P184" s="103">
        <v>1151085</v>
      </c>
      <c r="Q184" s="104">
        <v>0</v>
      </c>
      <c r="R184" s="104">
        <v>6.9305</v>
      </c>
      <c r="S184" s="103">
        <v>1151085</v>
      </c>
      <c r="T184" s="103">
        <v>1151085</v>
      </c>
      <c r="U184" s="104">
        <v>0</v>
      </c>
    </row>
    <row r="185" spans="1:21" ht="15" outlineLevel="3">
      <c r="A185" s="37" t="s">
        <v>268</v>
      </c>
      <c r="B185" s="103">
        <v>1107000</v>
      </c>
      <c r="C185" s="103">
        <v>0</v>
      </c>
      <c r="D185" s="103">
        <v>0</v>
      </c>
      <c r="E185" s="103">
        <v>1107000</v>
      </c>
      <c r="F185" s="103">
        <v>0</v>
      </c>
      <c r="G185" s="103">
        <v>1107000</v>
      </c>
      <c r="H185" s="103">
        <v>0</v>
      </c>
      <c r="I185" s="103">
        <v>0</v>
      </c>
      <c r="J185" s="103">
        <v>1107000</v>
      </c>
      <c r="K185" s="103">
        <v>0</v>
      </c>
      <c r="L185" s="103">
        <v>0</v>
      </c>
      <c r="M185" s="104">
        <v>0</v>
      </c>
      <c r="N185" s="104">
        <v>0</v>
      </c>
      <c r="O185" s="103">
        <v>0</v>
      </c>
      <c r="P185" s="103">
        <v>0</v>
      </c>
      <c r="Q185" s="104">
        <v>0</v>
      </c>
      <c r="R185" s="104">
        <v>0</v>
      </c>
      <c r="S185" s="103">
        <v>0</v>
      </c>
      <c r="T185" s="103">
        <v>0</v>
      </c>
      <c r="U185" s="104">
        <v>0</v>
      </c>
    </row>
    <row r="186" spans="1:21" ht="15" outlineLevel="4">
      <c r="A186" s="37" t="s">
        <v>188</v>
      </c>
      <c r="B186" s="103">
        <v>1107000</v>
      </c>
      <c r="C186" s="103">
        <v>0</v>
      </c>
      <c r="D186" s="103">
        <v>0</v>
      </c>
      <c r="E186" s="103">
        <v>1107000</v>
      </c>
      <c r="F186" s="103">
        <v>0</v>
      </c>
      <c r="G186" s="103">
        <v>1107000</v>
      </c>
      <c r="H186" s="103">
        <v>0</v>
      </c>
      <c r="I186" s="103">
        <v>0</v>
      </c>
      <c r="J186" s="103">
        <v>1107000</v>
      </c>
      <c r="K186" s="103">
        <v>0</v>
      </c>
      <c r="L186" s="103">
        <v>0</v>
      </c>
      <c r="M186" s="104">
        <v>0</v>
      </c>
      <c r="N186" s="104">
        <v>0</v>
      </c>
      <c r="O186" s="103">
        <v>0</v>
      </c>
      <c r="P186" s="103">
        <v>0</v>
      </c>
      <c r="Q186" s="104">
        <v>0</v>
      </c>
      <c r="R186" s="104">
        <v>0</v>
      </c>
      <c r="S186" s="103">
        <v>0</v>
      </c>
      <c r="T186" s="103">
        <v>0</v>
      </c>
      <c r="U186" s="104">
        <v>0</v>
      </c>
    </row>
    <row r="187" spans="1:21" ht="15" outlineLevel="3">
      <c r="A187" s="37" t="s">
        <v>269</v>
      </c>
      <c r="B187" s="103">
        <v>300813000</v>
      </c>
      <c r="C187" s="103">
        <v>0</v>
      </c>
      <c r="D187" s="103">
        <v>0</v>
      </c>
      <c r="E187" s="103">
        <v>300813000</v>
      </c>
      <c r="F187" s="103">
        <v>0</v>
      </c>
      <c r="G187" s="103">
        <v>300813000</v>
      </c>
      <c r="H187" s="103">
        <v>0</v>
      </c>
      <c r="I187" s="103">
        <v>0</v>
      </c>
      <c r="J187" s="103">
        <v>300813000</v>
      </c>
      <c r="K187" s="103">
        <v>0</v>
      </c>
      <c r="L187" s="103">
        <v>0</v>
      </c>
      <c r="M187" s="104">
        <v>0</v>
      </c>
      <c r="N187" s="104">
        <v>0</v>
      </c>
      <c r="O187" s="103">
        <v>0</v>
      </c>
      <c r="P187" s="103">
        <v>0</v>
      </c>
      <c r="Q187" s="104">
        <v>0</v>
      </c>
      <c r="R187" s="104">
        <v>0</v>
      </c>
      <c r="S187" s="103">
        <v>0</v>
      </c>
      <c r="T187" s="103">
        <v>0</v>
      </c>
      <c r="U187" s="104">
        <v>0</v>
      </c>
    </row>
    <row r="188" spans="1:21" ht="15" outlineLevel="4">
      <c r="A188" s="37" t="s">
        <v>188</v>
      </c>
      <c r="B188" s="103">
        <v>300813000</v>
      </c>
      <c r="C188" s="103">
        <v>0</v>
      </c>
      <c r="D188" s="103">
        <v>0</v>
      </c>
      <c r="E188" s="103">
        <v>300813000</v>
      </c>
      <c r="F188" s="103">
        <v>0</v>
      </c>
      <c r="G188" s="103">
        <v>300813000</v>
      </c>
      <c r="H188" s="103">
        <v>0</v>
      </c>
      <c r="I188" s="103">
        <v>0</v>
      </c>
      <c r="J188" s="103">
        <v>300813000</v>
      </c>
      <c r="K188" s="103">
        <v>0</v>
      </c>
      <c r="L188" s="103">
        <v>0</v>
      </c>
      <c r="M188" s="104">
        <v>0</v>
      </c>
      <c r="N188" s="104">
        <v>0</v>
      </c>
      <c r="O188" s="103">
        <v>0</v>
      </c>
      <c r="P188" s="103">
        <v>0</v>
      </c>
      <c r="Q188" s="104">
        <v>0</v>
      </c>
      <c r="R188" s="104">
        <v>0</v>
      </c>
      <c r="S188" s="103">
        <v>0</v>
      </c>
      <c r="T188" s="103">
        <v>0</v>
      </c>
      <c r="U188" s="104">
        <v>0</v>
      </c>
    </row>
    <row r="189" spans="1:21" ht="15" outlineLevel="3">
      <c r="A189" s="37" t="s">
        <v>323</v>
      </c>
      <c r="B189" s="103">
        <v>676775000</v>
      </c>
      <c r="C189" s="103">
        <v>0</v>
      </c>
      <c r="D189" s="103">
        <v>0</v>
      </c>
      <c r="E189" s="103">
        <v>676775000</v>
      </c>
      <c r="F189" s="103">
        <v>0</v>
      </c>
      <c r="G189" s="103">
        <v>676775000</v>
      </c>
      <c r="H189" s="103">
        <v>326000000</v>
      </c>
      <c r="I189" s="103">
        <v>570200000</v>
      </c>
      <c r="J189" s="103">
        <v>106575000</v>
      </c>
      <c r="K189" s="103">
        <v>244147783</v>
      </c>
      <c r="L189" s="103">
        <v>244147783</v>
      </c>
      <c r="M189" s="103">
        <v>326052217</v>
      </c>
      <c r="N189" s="104">
        <v>36.0752</v>
      </c>
      <c r="O189" s="103">
        <v>0</v>
      </c>
      <c r="P189" s="103">
        <v>0</v>
      </c>
      <c r="Q189" s="103">
        <v>244147783</v>
      </c>
      <c r="R189" s="104">
        <v>0</v>
      </c>
      <c r="S189" s="103">
        <v>0</v>
      </c>
      <c r="T189" s="103">
        <v>0</v>
      </c>
      <c r="U189" s="104">
        <v>0</v>
      </c>
    </row>
    <row r="190" spans="1:21" ht="15" outlineLevel="4">
      <c r="A190" s="37" t="s">
        <v>188</v>
      </c>
      <c r="B190" s="103">
        <v>676775000</v>
      </c>
      <c r="C190" s="103">
        <v>0</v>
      </c>
      <c r="D190" s="103">
        <v>0</v>
      </c>
      <c r="E190" s="103">
        <v>676775000</v>
      </c>
      <c r="F190" s="103">
        <v>0</v>
      </c>
      <c r="G190" s="103">
        <v>676775000</v>
      </c>
      <c r="H190" s="103">
        <v>326000000</v>
      </c>
      <c r="I190" s="103">
        <v>570200000</v>
      </c>
      <c r="J190" s="103">
        <v>106575000</v>
      </c>
      <c r="K190" s="103">
        <v>244147783</v>
      </c>
      <c r="L190" s="103">
        <v>244147783</v>
      </c>
      <c r="M190" s="103">
        <v>326052217</v>
      </c>
      <c r="N190" s="104">
        <v>36.0752</v>
      </c>
      <c r="O190" s="103">
        <v>0</v>
      </c>
      <c r="P190" s="103">
        <v>0</v>
      </c>
      <c r="Q190" s="103">
        <v>244147783</v>
      </c>
      <c r="R190" s="104">
        <v>0</v>
      </c>
      <c r="S190" s="103">
        <v>0</v>
      </c>
      <c r="T190" s="103">
        <v>0</v>
      </c>
      <c r="U190" s="104">
        <v>0</v>
      </c>
    </row>
    <row r="191" spans="1:21" ht="15" outlineLevel="3">
      <c r="A191" s="37" t="s">
        <v>270</v>
      </c>
      <c r="B191" s="103">
        <v>474880000</v>
      </c>
      <c r="C191" s="103">
        <v>0</v>
      </c>
      <c r="D191" s="103">
        <v>0</v>
      </c>
      <c r="E191" s="103">
        <v>474880000</v>
      </c>
      <c r="F191" s="103">
        <v>0</v>
      </c>
      <c r="G191" s="103">
        <v>474880000</v>
      </c>
      <c r="H191" s="103">
        <v>0</v>
      </c>
      <c r="I191" s="103">
        <v>12900000</v>
      </c>
      <c r="J191" s="103">
        <v>461980000</v>
      </c>
      <c r="K191" s="103">
        <v>0</v>
      </c>
      <c r="L191" s="103">
        <v>0</v>
      </c>
      <c r="M191" s="103">
        <v>12900000</v>
      </c>
      <c r="N191" s="104">
        <v>0</v>
      </c>
      <c r="O191" s="103">
        <v>0</v>
      </c>
      <c r="P191" s="103">
        <v>0</v>
      </c>
      <c r="Q191" s="104">
        <v>0</v>
      </c>
      <c r="R191" s="104">
        <v>0</v>
      </c>
      <c r="S191" s="103">
        <v>0</v>
      </c>
      <c r="T191" s="103">
        <v>0</v>
      </c>
      <c r="U191" s="104">
        <v>0</v>
      </c>
    </row>
    <row r="192" spans="1:21" ht="15" outlineLevel="4">
      <c r="A192" s="37" t="s">
        <v>188</v>
      </c>
      <c r="B192" s="103">
        <v>474880000</v>
      </c>
      <c r="C192" s="103">
        <v>0</v>
      </c>
      <c r="D192" s="103">
        <v>0</v>
      </c>
      <c r="E192" s="103">
        <v>474880000</v>
      </c>
      <c r="F192" s="103">
        <v>0</v>
      </c>
      <c r="G192" s="103">
        <v>474880000</v>
      </c>
      <c r="H192" s="103">
        <v>0</v>
      </c>
      <c r="I192" s="103">
        <v>12900000</v>
      </c>
      <c r="J192" s="103">
        <v>461980000</v>
      </c>
      <c r="K192" s="103">
        <v>0</v>
      </c>
      <c r="L192" s="103">
        <v>0</v>
      </c>
      <c r="M192" s="103">
        <v>12900000</v>
      </c>
      <c r="N192" s="104">
        <v>0</v>
      </c>
      <c r="O192" s="103">
        <v>0</v>
      </c>
      <c r="P192" s="103">
        <v>0</v>
      </c>
      <c r="Q192" s="104">
        <v>0</v>
      </c>
      <c r="R192" s="104">
        <v>0</v>
      </c>
      <c r="S192" s="103">
        <v>0</v>
      </c>
      <c r="T192" s="103">
        <v>0</v>
      </c>
      <c r="U192" s="104">
        <v>0</v>
      </c>
    </row>
    <row r="193" spans="1:21" ht="15" outlineLevel="3">
      <c r="A193" s="37" t="s">
        <v>271</v>
      </c>
      <c r="B193" s="103">
        <v>320000000</v>
      </c>
      <c r="C193" s="103">
        <v>0</v>
      </c>
      <c r="D193" s="103">
        <v>0</v>
      </c>
      <c r="E193" s="103">
        <v>320000000</v>
      </c>
      <c r="F193" s="103">
        <v>0</v>
      </c>
      <c r="G193" s="103">
        <v>320000000</v>
      </c>
      <c r="H193" s="103">
        <v>0</v>
      </c>
      <c r="I193" s="103">
        <v>0</v>
      </c>
      <c r="J193" s="103">
        <v>320000000</v>
      </c>
      <c r="K193" s="103">
        <v>0</v>
      </c>
      <c r="L193" s="103">
        <v>0</v>
      </c>
      <c r="M193" s="104">
        <v>0</v>
      </c>
      <c r="N193" s="104">
        <v>0</v>
      </c>
      <c r="O193" s="103">
        <v>0</v>
      </c>
      <c r="P193" s="103">
        <v>0</v>
      </c>
      <c r="Q193" s="104">
        <v>0</v>
      </c>
      <c r="R193" s="104">
        <v>0</v>
      </c>
      <c r="S193" s="103">
        <v>0</v>
      </c>
      <c r="T193" s="103">
        <v>0</v>
      </c>
      <c r="U193" s="104">
        <v>0</v>
      </c>
    </row>
    <row r="194" spans="1:21" ht="15" outlineLevel="4">
      <c r="A194" s="37" t="s">
        <v>188</v>
      </c>
      <c r="B194" s="103">
        <v>320000000</v>
      </c>
      <c r="C194" s="103">
        <v>0</v>
      </c>
      <c r="D194" s="103">
        <v>0</v>
      </c>
      <c r="E194" s="103">
        <v>320000000</v>
      </c>
      <c r="F194" s="103">
        <v>0</v>
      </c>
      <c r="G194" s="103">
        <v>320000000</v>
      </c>
      <c r="H194" s="103">
        <v>0</v>
      </c>
      <c r="I194" s="103">
        <v>0</v>
      </c>
      <c r="J194" s="103">
        <v>320000000</v>
      </c>
      <c r="K194" s="103">
        <v>0</v>
      </c>
      <c r="L194" s="103">
        <v>0</v>
      </c>
      <c r="M194" s="104">
        <v>0</v>
      </c>
      <c r="N194" s="104">
        <v>0</v>
      </c>
      <c r="O194" s="103">
        <v>0</v>
      </c>
      <c r="P194" s="103">
        <v>0</v>
      </c>
      <c r="Q194" s="104">
        <v>0</v>
      </c>
      <c r="R194" s="104">
        <v>0</v>
      </c>
      <c r="S194" s="103">
        <v>0</v>
      </c>
      <c r="T194" s="103">
        <v>0</v>
      </c>
      <c r="U194" s="104">
        <v>0</v>
      </c>
    </row>
    <row r="195" spans="1:21" ht="15" outlineLevel="3">
      <c r="A195" s="37" t="s">
        <v>272</v>
      </c>
      <c r="B195" s="103">
        <v>48971000</v>
      </c>
      <c r="C195" s="103">
        <v>0</v>
      </c>
      <c r="D195" s="103">
        <v>0</v>
      </c>
      <c r="E195" s="103">
        <v>48971000</v>
      </c>
      <c r="F195" s="103">
        <v>0</v>
      </c>
      <c r="G195" s="103">
        <v>48971000</v>
      </c>
      <c r="H195" s="103">
        <v>0</v>
      </c>
      <c r="I195" s="103">
        <v>0</v>
      </c>
      <c r="J195" s="103">
        <v>48971000</v>
      </c>
      <c r="K195" s="103">
        <v>0</v>
      </c>
      <c r="L195" s="103">
        <v>0</v>
      </c>
      <c r="M195" s="104">
        <v>0</v>
      </c>
      <c r="N195" s="104">
        <v>0</v>
      </c>
      <c r="O195" s="103">
        <v>0</v>
      </c>
      <c r="P195" s="103">
        <v>0</v>
      </c>
      <c r="Q195" s="104">
        <v>0</v>
      </c>
      <c r="R195" s="104">
        <v>0</v>
      </c>
      <c r="S195" s="103">
        <v>0</v>
      </c>
      <c r="T195" s="103">
        <v>0</v>
      </c>
      <c r="U195" s="104">
        <v>0</v>
      </c>
    </row>
    <row r="196" spans="1:21" ht="15" outlineLevel="4">
      <c r="A196" s="37" t="s">
        <v>188</v>
      </c>
      <c r="B196" s="103">
        <v>48971000</v>
      </c>
      <c r="C196" s="103">
        <v>0</v>
      </c>
      <c r="D196" s="103">
        <v>0</v>
      </c>
      <c r="E196" s="103">
        <v>48971000</v>
      </c>
      <c r="F196" s="103">
        <v>0</v>
      </c>
      <c r="G196" s="103">
        <v>48971000</v>
      </c>
      <c r="H196" s="103">
        <v>0</v>
      </c>
      <c r="I196" s="103">
        <v>0</v>
      </c>
      <c r="J196" s="103">
        <v>48971000</v>
      </c>
      <c r="K196" s="103">
        <v>0</v>
      </c>
      <c r="L196" s="103">
        <v>0</v>
      </c>
      <c r="M196" s="104">
        <v>0</v>
      </c>
      <c r="N196" s="104">
        <v>0</v>
      </c>
      <c r="O196" s="103">
        <v>0</v>
      </c>
      <c r="P196" s="103">
        <v>0</v>
      </c>
      <c r="Q196" s="104">
        <v>0</v>
      </c>
      <c r="R196" s="104">
        <v>0</v>
      </c>
      <c r="S196" s="103">
        <v>0</v>
      </c>
      <c r="T196" s="103">
        <v>0</v>
      </c>
      <c r="U196" s="104">
        <v>0</v>
      </c>
    </row>
    <row r="197" spans="1:21" ht="15" outlineLevel="3">
      <c r="A197" s="37" t="s">
        <v>273</v>
      </c>
      <c r="B197" s="103">
        <v>376415000</v>
      </c>
      <c r="C197" s="103">
        <v>0</v>
      </c>
      <c r="D197" s="103">
        <v>0</v>
      </c>
      <c r="E197" s="103">
        <v>376415000</v>
      </c>
      <c r="F197" s="103">
        <v>0</v>
      </c>
      <c r="G197" s="103">
        <v>376415000</v>
      </c>
      <c r="H197" s="103">
        <v>32992960</v>
      </c>
      <c r="I197" s="103">
        <v>159412960</v>
      </c>
      <c r="J197" s="103">
        <v>217002040</v>
      </c>
      <c r="K197" s="103">
        <v>76671000</v>
      </c>
      <c r="L197" s="103">
        <v>112000000</v>
      </c>
      <c r="M197" s="103">
        <v>47412960</v>
      </c>
      <c r="N197" s="104">
        <v>29.7544</v>
      </c>
      <c r="O197" s="103">
        <v>1321833</v>
      </c>
      <c r="P197" s="103">
        <v>1321833</v>
      </c>
      <c r="Q197" s="103">
        <v>110678167</v>
      </c>
      <c r="R197" s="104">
        <v>0.3512</v>
      </c>
      <c r="S197" s="103">
        <v>1321833</v>
      </c>
      <c r="T197" s="103">
        <v>1321833</v>
      </c>
      <c r="U197" s="104">
        <v>0</v>
      </c>
    </row>
    <row r="198" spans="1:21" ht="15" outlineLevel="4">
      <c r="A198" s="37" t="s">
        <v>188</v>
      </c>
      <c r="B198" s="103">
        <v>376415000</v>
      </c>
      <c r="C198" s="103">
        <v>0</v>
      </c>
      <c r="D198" s="103">
        <v>0</v>
      </c>
      <c r="E198" s="103">
        <v>376415000</v>
      </c>
      <c r="F198" s="103">
        <v>0</v>
      </c>
      <c r="G198" s="103">
        <v>376415000</v>
      </c>
      <c r="H198" s="103">
        <v>32992960</v>
      </c>
      <c r="I198" s="103">
        <v>159412960</v>
      </c>
      <c r="J198" s="103">
        <v>217002040</v>
      </c>
      <c r="K198" s="103">
        <v>76671000</v>
      </c>
      <c r="L198" s="103">
        <v>112000000</v>
      </c>
      <c r="M198" s="103">
        <v>47412960</v>
      </c>
      <c r="N198" s="104">
        <v>29.7544</v>
      </c>
      <c r="O198" s="103">
        <v>1321833</v>
      </c>
      <c r="P198" s="103">
        <v>1321833</v>
      </c>
      <c r="Q198" s="103">
        <v>110678167</v>
      </c>
      <c r="R198" s="104">
        <v>0.3512</v>
      </c>
      <c r="S198" s="103">
        <v>1321833</v>
      </c>
      <c r="T198" s="103">
        <v>1321833</v>
      </c>
      <c r="U198" s="104">
        <v>0</v>
      </c>
    </row>
    <row r="199" spans="1:21" ht="15" outlineLevel="3">
      <c r="A199" s="37" t="s">
        <v>274</v>
      </c>
      <c r="B199" s="103">
        <v>108345000</v>
      </c>
      <c r="C199" s="103">
        <v>0</v>
      </c>
      <c r="D199" s="103">
        <v>0</v>
      </c>
      <c r="E199" s="103">
        <v>108345000</v>
      </c>
      <c r="F199" s="103">
        <v>0</v>
      </c>
      <c r="G199" s="103">
        <v>108345000</v>
      </c>
      <c r="H199" s="103">
        <v>10668368</v>
      </c>
      <c r="I199" s="103">
        <v>10686968</v>
      </c>
      <c r="J199" s="103">
        <v>97658032</v>
      </c>
      <c r="K199" s="103">
        <v>6545610</v>
      </c>
      <c r="L199" s="103">
        <v>6564210</v>
      </c>
      <c r="M199" s="103">
        <v>4122758</v>
      </c>
      <c r="N199" s="104">
        <v>6.0586</v>
      </c>
      <c r="O199" s="103">
        <v>6545610</v>
      </c>
      <c r="P199" s="103">
        <v>6564210</v>
      </c>
      <c r="Q199" s="104">
        <v>0</v>
      </c>
      <c r="R199" s="104">
        <v>6.0586</v>
      </c>
      <c r="S199" s="103">
        <v>6545610</v>
      </c>
      <c r="T199" s="103">
        <v>6564210</v>
      </c>
      <c r="U199" s="104">
        <v>0</v>
      </c>
    </row>
    <row r="200" spans="1:21" ht="15" outlineLevel="4">
      <c r="A200" s="37" t="s">
        <v>188</v>
      </c>
      <c r="B200" s="103">
        <v>108345000</v>
      </c>
      <c r="C200" s="103">
        <v>0</v>
      </c>
      <c r="D200" s="103">
        <v>0</v>
      </c>
      <c r="E200" s="103">
        <v>108345000</v>
      </c>
      <c r="F200" s="103">
        <v>0</v>
      </c>
      <c r="G200" s="103">
        <v>108345000</v>
      </c>
      <c r="H200" s="103">
        <v>10668368</v>
      </c>
      <c r="I200" s="103">
        <v>10686968</v>
      </c>
      <c r="J200" s="103">
        <v>97658032</v>
      </c>
      <c r="K200" s="103">
        <v>6545610</v>
      </c>
      <c r="L200" s="103">
        <v>6564210</v>
      </c>
      <c r="M200" s="103">
        <v>4122758</v>
      </c>
      <c r="N200" s="104">
        <v>6.0586</v>
      </c>
      <c r="O200" s="103">
        <v>6545610</v>
      </c>
      <c r="P200" s="103">
        <v>6564210</v>
      </c>
      <c r="Q200" s="104">
        <v>0</v>
      </c>
      <c r="R200" s="104">
        <v>6.0586</v>
      </c>
      <c r="S200" s="103">
        <v>6545610</v>
      </c>
      <c r="T200" s="103">
        <v>6564210</v>
      </c>
      <c r="U200" s="104">
        <v>0</v>
      </c>
    </row>
    <row r="201" spans="1:21" ht="15" outlineLevel="3">
      <c r="A201" s="37" t="s">
        <v>275</v>
      </c>
      <c r="B201" s="103">
        <v>8488000</v>
      </c>
      <c r="C201" s="103">
        <v>0</v>
      </c>
      <c r="D201" s="103">
        <v>0</v>
      </c>
      <c r="E201" s="103">
        <v>8488000</v>
      </c>
      <c r="F201" s="103">
        <v>0</v>
      </c>
      <c r="G201" s="103">
        <v>8488000</v>
      </c>
      <c r="H201" s="103">
        <v>145055</v>
      </c>
      <c r="I201" s="103">
        <v>145055</v>
      </c>
      <c r="J201" s="103">
        <v>8342945</v>
      </c>
      <c r="K201" s="103">
        <v>145055</v>
      </c>
      <c r="L201" s="103">
        <v>145055</v>
      </c>
      <c r="M201" s="104">
        <v>0</v>
      </c>
      <c r="N201" s="104">
        <v>1.7089</v>
      </c>
      <c r="O201" s="103">
        <v>145055</v>
      </c>
      <c r="P201" s="103">
        <v>145055</v>
      </c>
      <c r="Q201" s="104">
        <v>0</v>
      </c>
      <c r="R201" s="104">
        <v>1.7089</v>
      </c>
      <c r="S201" s="103">
        <v>145055</v>
      </c>
      <c r="T201" s="103">
        <v>145055</v>
      </c>
      <c r="U201" s="104">
        <v>0</v>
      </c>
    </row>
    <row r="202" spans="1:21" ht="15" outlineLevel="4">
      <c r="A202" s="37" t="s">
        <v>188</v>
      </c>
      <c r="B202" s="103">
        <v>8488000</v>
      </c>
      <c r="C202" s="103">
        <v>0</v>
      </c>
      <c r="D202" s="103">
        <v>0</v>
      </c>
      <c r="E202" s="103">
        <v>8488000</v>
      </c>
      <c r="F202" s="103">
        <v>0</v>
      </c>
      <c r="G202" s="103">
        <v>8488000</v>
      </c>
      <c r="H202" s="103">
        <v>145055</v>
      </c>
      <c r="I202" s="103">
        <v>145055</v>
      </c>
      <c r="J202" s="103">
        <v>8342945</v>
      </c>
      <c r="K202" s="103">
        <v>145055</v>
      </c>
      <c r="L202" s="103">
        <v>145055</v>
      </c>
      <c r="M202" s="104">
        <v>0</v>
      </c>
      <c r="N202" s="104">
        <v>1.7089</v>
      </c>
      <c r="O202" s="103">
        <v>145055</v>
      </c>
      <c r="P202" s="103">
        <v>145055</v>
      </c>
      <c r="Q202" s="104">
        <v>0</v>
      </c>
      <c r="R202" s="104">
        <v>1.7089</v>
      </c>
      <c r="S202" s="103">
        <v>145055</v>
      </c>
      <c r="T202" s="103">
        <v>145055</v>
      </c>
      <c r="U202" s="104">
        <v>0</v>
      </c>
    </row>
    <row r="203" spans="1:21" ht="15" outlineLevel="3">
      <c r="A203" s="37" t="s">
        <v>276</v>
      </c>
      <c r="B203" s="103">
        <v>47900000</v>
      </c>
      <c r="C203" s="103">
        <v>0</v>
      </c>
      <c r="D203" s="103">
        <v>0</v>
      </c>
      <c r="E203" s="103">
        <v>47900000</v>
      </c>
      <c r="F203" s="103">
        <v>0</v>
      </c>
      <c r="G203" s="103">
        <v>47900000</v>
      </c>
      <c r="H203" s="103">
        <v>0</v>
      </c>
      <c r="I203" s="103">
        <v>0</v>
      </c>
      <c r="J203" s="103">
        <v>47900000</v>
      </c>
      <c r="K203" s="103">
        <v>0</v>
      </c>
      <c r="L203" s="103">
        <v>0</v>
      </c>
      <c r="M203" s="104">
        <v>0</v>
      </c>
      <c r="N203" s="104">
        <v>0</v>
      </c>
      <c r="O203" s="103">
        <v>0</v>
      </c>
      <c r="P203" s="103">
        <v>0</v>
      </c>
      <c r="Q203" s="104">
        <v>0</v>
      </c>
      <c r="R203" s="104">
        <v>0</v>
      </c>
      <c r="S203" s="103">
        <v>0</v>
      </c>
      <c r="T203" s="103">
        <v>0</v>
      </c>
      <c r="U203" s="104">
        <v>0</v>
      </c>
    </row>
    <row r="204" spans="1:21" ht="15" outlineLevel="4">
      <c r="A204" s="37" t="s">
        <v>188</v>
      </c>
      <c r="B204" s="103">
        <v>47900000</v>
      </c>
      <c r="C204" s="103">
        <v>0</v>
      </c>
      <c r="D204" s="103">
        <v>0</v>
      </c>
      <c r="E204" s="103">
        <v>47900000</v>
      </c>
      <c r="F204" s="103">
        <v>0</v>
      </c>
      <c r="G204" s="103">
        <v>47900000</v>
      </c>
      <c r="H204" s="103">
        <v>0</v>
      </c>
      <c r="I204" s="103">
        <v>0</v>
      </c>
      <c r="J204" s="103">
        <v>47900000</v>
      </c>
      <c r="K204" s="103">
        <v>0</v>
      </c>
      <c r="L204" s="103">
        <v>0</v>
      </c>
      <c r="M204" s="104">
        <v>0</v>
      </c>
      <c r="N204" s="104">
        <v>0</v>
      </c>
      <c r="O204" s="103">
        <v>0</v>
      </c>
      <c r="P204" s="103">
        <v>0</v>
      </c>
      <c r="Q204" s="104">
        <v>0</v>
      </c>
      <c r="R204" s="104">
        <v>0</v>
      </c>
      <c r="S204" s="103">
        <v>0</v>
      </c>
      <c r="T204" s="103">
        <v>0</v>
      </c>
      <c r="U204" s="104">
        <v>0</v>
      </c>
    </row>
    <row r="205" spans="1:21" ht="15" outlineLevel="3">
      <c r="A205" s="37" t="s">
        <v>324</v>
      </c>
      <c r="B205" s="103">
        <v>199425000</v>
      </c>
      <c r="C205" s="103">
        <v>0</v>
      </c>
      <c r="D205" s="103">
        <v>0</v>
      </c>
      <c r="E205" s="103">
        <v>199425000</v>
      </c>
      <c r="F205" s="103">
        <v>0</v>
      </c>
      <c r="G205" s="103">
        <v>199425000</v>
      </c>
      <c r="H205" s="103">
        <v>0</v>
      </c>
      <c r="I205" s="103">
        <v>0</v>
      </c>
      <c r="J205" s="103">
        <v>199425000</v>
      </c>
      <c r="K205" s="103">
        <v>0</v>
      </c>
      <c r="L205" s="103">
        <v>0</v>
      </c>
      <c r="M205" s="104">
        <v>0</v>
      </c>
      <c r="N205" s="104">
        <v>0</v>
      </c>
      <c r="O205" s="103">
        <v>0</v>
      </c>
      <c r="P205" s="103">
        <v>0</v>
      </c>
      <c r="Q205" s="104">
        <v>0</v>
      </c>
      <c r="R205" s="104">
        <v>0</v>
      </c>
      <c r="S205" s="103">
        <v>0</v>
      </c>
      <c r="T205" s="103">
        <v>0</v>
      </c>
      <c r="U205" s="104">
        <v>0</v>
      </c>
    </row>
    <row r="206" spans="1:21" ht="15" outlineLevel="4">
      <c r="A206" s="37" t="s">
        <v>188</v>
      </c>
      <c r="B206" s="103">
        <v>199425000</v>
      </c>
      <c r="C206" s="103">
        <v>0</v>
      </c>
      <c r="D206" s="103">
        <v>0</v>
      </c>
      <c r="E206" s="103">
        <v>199425000</v>
      </c>
      <c r="F206" s="103">
        <v>0</v>
      </c>
      <c r="G206" s="103">
        <v>199425000</v>
      </c>
      <c r="H206" s="103">
        <v>0</v>
      </c>
      <c r="I206" s="103">
        <v>0</v>
      </c>
      <c r="J206" s="103">
        <v>199425000</v>
      </c>
      <c r="K206" s="103">
        <v>0</v>
      </c>
      <c r="L206" s="103">
        <v>0</v>
      </c>
      <c r="M206" s="104">
        <v>0</v>
      </c>
      <c r="N206" s="104">
        <v>0</v>
      </c>
      <c r="O206" s="103">
        <v>0</v>
      </c>
      <c r="P206" s="103">
        <v>0</v>
      </c>
      <c r="Q206" s="104">
        <v>0</v>
      </c>
      <c r="R206" s="104">
        <v>0</v>
      </c>
      <c r="S206" s="103">
        <v>0</v>
      </c>
      <c r="T206" s="103">
        <v>0</v>
      </c>
      <c r="U206" s="104">
        <v>0</v>
      </c>
    </row>
    <row r="207" spans="1:21" ht="15" outlineLevel="3">
      <c r="A207" s="37" t="s">
        <v>277</v>
      </c>
      <c r="B207" s="103">
        <v>68373000</v>
      </c>
      <c r="C207" s="103">
        <v>0</v>
      </c>
      <c r="D207" s="103">
        <v>0</v>
      </c>
      <c r="E207" s="103">
        <v>68373000</v>
      </c>
      <c r="F207" s="103">
        <v>0</v>
      </c>
      <c r="G207" s="103">
        <v>68373000</v>
      </c>
      <c r="H207" s="103">
        <v>0</v>
      </c>
      <c r="I207" s="103">
        <v>0</v>
      </c>
      <c r="J207" s="103">
        <v>68373000</v>
      </c>
      <c r="K207" s="103">
        <v>0</v>
      </c>
      <c r="L207" s="103">
        <v>0</v>
      </c>
      <c r="M207" s="104">
        <v>0</v>
      </c>
      <c r="N207" s="104">
        <v>0</v>
      </c>
      <c r="O207" s="103">
        <v>0</v>
      </c>
      <c r="P207" s="103">
        <v>0</v>
      </c>
      <c r="Q207" s="104">
        <v>0</v>
      </c>
      <c r="R207" s="104">
        <v>0</v>
      </c>
      <c r="S207" s="103">
        <v>0</v>
      </c>
      <c r="T207" s="103">
        <v>0</v>
      </c>
      <c r="U207" s="104">
        <v>0</v>
      </c>
    </row>
    <row r="208" spans="1:21" ht="15" outlineLevel="4">
      <c r="A208" s="37" t="s">
        <v>188</v>
      </c>
      <c r="B208" s="103">
        <v>68373000</v>
      </c>
      <c r="C208" s="103">
        <v>0</v>
      </c>
      <c r="D208" s="103">
        <v>0</v>
      </c>
      <c r="E208" s="103">
        <v>68373000</v>
      </c>
      <c r="F208" s="103">
        <v>0</v>
      </c>
      <c r="G208" s="103">
        <v>68373000</v>
      </c>
      <c r="H208" s="103">
        <v>0</v>
      </c>
      <c r="I208" s="103">
        <v>0</v>
      </c>
      <c r="J208" s="103">
        <v>68373000</v>
      </c>
      <c r="K208" s="103">
        <v>0</v>
      </c>
      <c r="L208" s="103">
        <v>0</v>
      </c>
      <c r="M208" s="104">
        <v>0</v>
      </c>
      <c r="N208" s="104">
        <v>0</v>
      </c>
      <c r="O208" s="103">
        <v>0</v>
      </c>
      <c r="P208" s="103">
        <v>0</v>
      </c>
      <c r="Q208" s="104">
        <v>0</v>
      </c>
      <c r="R208" s="104">
        <v>0</v>
      </c>
      <c r="S208" s="103">
        <v>0</v>
      </c>
      <c r="T208" s="103">
        <v>0</v>
      </c>
      <c r="U208" s="104">
        <v>0</v>
      </c>
    </row>
    <row r="209" spans="1:21" ht="15" outlineLevel="3">
      <c r="A209" s="37" t="s">
        <v>278</v>
      </c>
      <c r="B209" s="103">
        <v>43338000</v>
      </c>
      <c r="C209" s="103">
        <v>0</v>
      </c>
      <c r="D209" s="103">
        <v>0</v>
      </c>
      <c r="E209" s="103">
        <v>43338000</v>
      </c>
      <c r="F209" s="103">
        <v>0</v>
      </c>
      <c r="G209" s="103">
        <v>43338000</v>
      </c>
      <c r="H209" s="103">
        <v>27500000</v>
      </c>
      <c r="I209" s="103">
        <v>27500000</v>
      </c>
      <c r="J209" s="103">
        <v>15838000</v>
      </c>
      <c r="K209" s="103">
        <v>0</v>
      </c>
      <c r="L209" s="103">
        <v>0</v>
      </c>
      <c r="M209" s="103">
        <v>27500000</v>
      </c>
      <c r="N209" s="104">
        <v>0</v>
      </c>
      <c r="O209" s="103">
        <v>0</v>
      </c>
      <c r="P209" s="103">
        <v>0</v>
      </c>
      <c r="Q209" s="104">
        <v>0</v>
      </c>
      <c r="R209" s="104">
        <v>0</v>
      </c>
      <c r="S209" s="103">
        <v>0</v>
      </c>
      <c r="T209" s="103">
        <v>0</v>
      </c>
      <c r="U209" s="104">
        <v>0</v>
      </c>
    </row>
    <row r="210" spans="1:21" ht="15" outlineLevel="4">
      <c r="A210" s="37" t="s">
        <v>188</v>
      </c>
      <c r="B210" s="103">
        <v>43338000</v>
      </c>
      <c r="C210" s="103">
        <v>0</v>
      </c>
      <c r="D210" s="103">
        <v>0</v>
      </c>
      <c r="E210" s="103">
        <v>43338000</v>
      </c>
      <c r="F210" s="103">
        <v>0</v>
      </c>
      <c r="G210" s="103">
        <v>43338000</v>
      </c>
      <c r="H210" s="103">
        <v>27500000</v>
      </c>
      <c r="I210" s="103">
        <v>27500000</v>
      </c>
      <c r="J210" s="103">
        <v>15838000</v>
      </c>
      <c r="K210" s="103">
        <v>0</v>
      </c>
      <c r="L210" s="103">
        <v>0</v>
      </c>
      <c r="M210" s="103">
        <v>27500000</v>
      </c>
      <c r="N210" s="104">
        <v>0</v>
      </c>
      <c r="O210" s="103">
        <v>0</v>
      </c>
      <c r="P210" s="103">
        <v>0</v>
      </c>
      <c r="Q210" s="104">
        <v>0</v>
      </c>
      <c r="R210" s="104">
        <v>0</v>
      </c>
      <c r="S210" s="103">
        <v>0</v>
      </c>
      <c r="T210" s="103">
        <v>0</v>
      </c>
      <c r="U210" s="104">
        <v>0</v>
      </c>
    </row>
    <row r="211" spans="1:21" ht="15" outlineLevel="3">
      <c r="A211" s="37" t="s">
        <v>279</v>
      </c>
      <c r="B211" s="103">
        <v>8488000</v>
      </c>
      <c r="C211" s="103">
        <v>0</v>
      </c>
      <c r="D211" s="103">
        <v>0</v>
      </c>
      <c r="E211" s="103">
        <v>8488000</v>
      </c>
      <c r="F211" s="103">
        <v>0</v>
      </c>
      <c r="G211" s="103">
        <v>8488000</v>
      </c>
      <c r="H211" s="103">
        <v>171285</v>
      </c>
      <c r="I211" s="103">
        <v>171285</v>
      </c>
      <c r="J211" s="103">
        <v>8316715</v>
      </c>
      <c r="K211" s="103">
        <v>171285</v>
      </c>
      <c r="L211" s="103">
        <v>171285</v>
      </c>
      <c r="M211" s="104">
        <v>0</v>
      </c>
      <c r="N211" s="104">
        <v>2.018</v>
      </c>
      <c r="O211" s="103">
        <v>171285</v>
      </c>
      <c r="P211" s="103">
        <v>171285</v>
      </c>
      <c r="Q211" s="104">
        <v>0</v>
      </c>
      <c r="R211" s="104">
        <v>2.018</v>
      </c>
      <c r="S211" s="103">
        <v>171285</v>
      </c>
      <c r="T211" s="103">
        <v>171285</v>
      </c>
      <c r="U211" s="104">
        <v>0</v>
      </c>
    </row>
    <row r="212" spans="1:21" ht="15" outlineLevel="4">
      <c r="A212" s="37" t="s">
        <v>188</v>
      </c>
      <c r="B212" s="103">
        <v>8488000</v>
      </c>
      <c r="C212" s="103">
        <v>0</v>
      </c>
      <c r="D212" s="103">
        <v>0</v>
      </c>
      <c r="E212" s="103">
        <v>8488000</v>
      </c>
      <c r="F212" s="103">
        <v>0</v>
      </c>
      <c r="G212" s="103">
        <v>8488000</v>
      </c>
      <c r="H212" s="103">
        <v>171285</v>
      </c>
      <c r="I212" s="103">
        <v>171285</v>
      </c>
      <c r="J212" s="103">
        <v>8316715</v>
      </c>
      <c r="K212" s="103">
        <v>171285</v>
      </c>
      <c r="L212" s="103">
        <v>171285</v>
      </c>
      <c r="M212" s="104">
        <v>0</v>
      </c>
      <c r="N212" s="104">
        <v>2.018</v>
      </c>
      <c r="O212" s="103">
        <v>171285</v>
      </c>
      <c r="P212" s="103">
        <v>171285</v>
      </c>
      <c r="Q212" s="104">
        <v>0</v>
      </c>
      <c r="R212" s="104">
        <v>2.018</v>
      </c>
      <c r="S212" s="103">
        <v>171285</v>
      </c>
      <c r="T212" s="103">
        <v>171285</v>
      </c>
      <c r="U212" s="104">
        <v>0</v>
      </c>
    </row>
    <row r="213" spans="1:21" ht="15" outlineLevel="3">
      <c r="A213" s="37" t="s">
        <v>280</v>
      </c>
      <c r="B213" s="103">
        <v>14280000</v>
      </c>
      <c r="C213" s="103">
        <v>0</v>
      </c>
      <c r="D213" s="103">
        <v>0</v>
      </c>
      <c r="E213" s="103">
        <v>14280000</v>
      </c>
      <c r="F213" s="103">
        <v>0</v>
      </c>
      <c r="G213" s="103">
        <v>14280000</v>
      </c>
      <c r="H213" s="103">
        <v>1168645</v>
      </c>
      <c r="I213" s="103">
        <v>1168645</v>
      </c>
      <c r="J213" s="103">
        <v>13111355</v>
      </c>
      <c r="K213" s="103">
        <v>1168645</v>
      </c>
      <c r="L213" s="103">
        <v>1168645</v>
      </c>
      <c r="M213" s="104">
        <v>0</v>
      </c>
      <c r="N213" s="104">
        <v>8.1838</v>
      </c>
      <c r="O213" s="103">
        <v>1168645</v>
      </c>
      <c r="P213" s="103">
        <v>1168645</v>
      </c>
      <c r="Q213" s="104">
        <v>0</v>
      </c>
      <c r="R213" s="104">
        <v>8.1838</v>
      </c>
      <c r="S213" s="103">
        <v>1168645</v>
      </c>
      <c r="T213" s="103">
        <v>1168645</v>
      </c>
      <c r="U213" s="104">
        <v>0</v>
      </c>
    </row>
    <row r="214" spans="1:21" ht="15" outlineLevel="4">
      <c r="A214" s="37" t="s">
        <v>188</v>
      </c>
      <c r="B214" s="103">
        <v>14280000</v>
      </c>
      <c r="C214" s="103">
        <v>0</v>
      </c>
      <c r="D214" s="103">
        <v>0</v>
      </c>
      <c r="E214" s="103">
        <v>14280000</v>
      </c>
      <c r="F214" s="103">
        <v>0</v>
      </c>
      <c r="G214" s="103">
        <v>14280000</v>
      </c>
      <c r="H214" s="103">
        <v>1168645</v>
      </c>
      <c r="I214" s="103">
        <v>1168645</v>
      </c>
      <c r="J214" s="103">
        <v>13111355</v>
      </c>
      <c r="K214" s="103">
        <v>1168645</v>
      </c>
      <c r="L214" s="103">
        <v>1168645</v>
      </c>
      <c r="M214" s="104">
        <v>0</v>
      </c>
      <c r="N214" s="104">
        <v>8.1838</v>
      </c>
      <c r="O214" s="103">
        <v>1168645</v>
      </c>
      <c r="P214" s="103">
        <v>1168645</v>
      </c>
      <c r="Q214" s="104">
        <v>0</v>
      </c>
      <c r="R214" s="104">
        <v>8.1838</v>
      </c>
      <c r="S214" s="103">
        <v>1168645</v>
      </c>
      <c r="T214" s="103">
        <v>1168645</v>
      </c>
      <c r="U214" s="104">
        <v>0</v>
      </c>
    </row>
    <row r="215" spans="1:21" ht="15" outlineLevel="3">
      <c r="A215" s="37" t="s">
        <v>281</v>
      </c>
      <c r="B215" s="103">
        <v>162516000</v>
      </c>
      <c r="C215" s="103">
        <v>0</v>
      </c>
      <c r="D215" s="103">
        <v>0</v>
      </c>
      <c r="E215" s="103">
        <v>162516000</v>
      </c>
      <c r="F215" s="103">
        <v>0</v>
      </c>
      <c r="G215" s="103">
        <v>162516000</v>
      </c>
      <c r="H215" s="103">
        <v>162516000</v>
      </c>
      <c r="I215" s="103">
        <v>162516000</v>
      </c>
      <c r="J215" s="104">
        <v>0</v>
      </c>
      <c r="K215" s="103">
        <v>0</v>
      </c>
      <c r="L215" s="103">
        <v>0</v>
      </c>
      <c r="M215" s="103">
        <v>162516000</v>
      </c>
      <c r="N215" s="104">
        <v>0</v>
      </c>
      <c r="O215" s="103">
        <v>0</v>
      </c>
      <c r="P215" s="103">
        <v>0</v>
      </c>
      <c r="Q215" s="104">
        <v>0</v>
      </c>
      <c r="R215" s="104">
        <v>0</v>
      </c>
      <c r="S215" s="103">
        <v>0</v>
      </c>
      <c r="T215" s="103">
        <v>0</v>
      </c>
      <c r="U215" s="104">
        <v>0</v>
      </c>
    </row>
    <row r="216" spans="1:21" ht="15" outlineLevel="4">
      <c r="A216" s="37" t="s">
        <v>188</v>
      </c>
      <c r="B216" s="103">
        <v>162516000</v>
      </c>
      <c r="C216" s="103">
        <v>0</v>
      </c>
      <c r="D216" s="103">
        <v>0</v>
      </c>
      <c r="E216" s="103">
        <v>162516000</v>
      </c>
      <c r="F216" s="103">
        <v>0</v>
      </c>
      <c r="G216" s="103">
        <v>162516000</v>
      </c>
      <c r="H216" s="103">
        <v>162516000</v>
      </c>
      <c r="I216" s="103">
        <v>162516000</v>
      </c>
      <c r="J216" s="104">
        <v>0</v>
      </c>
      <c r="K216" s="103">
        <v>0</v>
      </c>
      <c r="L216" s="103">
        <v>0</v>
      </c>
      <c r="M216" s="103">
        <v>162516000</v>
      </c>
      <c r="N216" s="104">
        <v>0</v>
      </c>
      <c r="O216" s="103">
        <v>0</v>
      </c>
      <c r="P216" s="103">
        <v>0</v>
      </c>
      <c r="Q216" s="104">
        <v>0</v>
      </c>
      <c r="R216" s="104">
        <v>0</v>
      </c>
      <c r="S216" s="103">
        <v>0</v>
      </c>
      <c r="T216" s="103">
        <v>0</v>
      </c>
      <c r="U216" s="104">
        <v>0</v>
      </c>
    </row>
    <row r="217" spans="1:21" ht="15" outlineLevel="2">
      <c r="A217" s="37" t="s">
        <v>297</v>
      </c>
      <c r="B217" s="103">
        <v>175000000</v>
      </c>
      <c r="C217" s="103">
        <v>0</v>
      </c>
      <c r="D217" s="103">
        <v>0</v>
      </c>
      <c r="E217" s="103">
        <v>175000000</v>
      </c>
      <c r="F217" s="103">
        <v>0</v>
      </c>
      <c r="G217" s="103">
        <v>175000000</v>
      </c>
      <c r="H217" s="103">
        <v>25250000</v>
      </c>
      <c r="I217" s="103">
        <v>79560000</v>
      </c>
      <c r="J217" s="103">
        <v>95440000</v>
      </c>
      <c r="K217" s="103">
        <v>13690000</v>
      </c>
      <c r="L217" s="103">
        <v>44000000</v>
      </c>
      <c r="M217" s="103">
        <v>35560000</v>
      </c>
      <c r="N217" s="104">
        <v>25.1429</v>
      </c>
      <c r="O217" s="103">
        <v>0</v>
      </c>
      <c r="P217" s="103">
        <v>0</v>
      </c>
      <c r="Q217" s="103">
        <v>44000000</v>
      </c>
      <c r="R217" s="104">
        <v>0</v>
      </c>
      <c r="S217" s="103">
        <v>0</v>
      </c>
      <c r="T217" s="103">
        <v>0</v>
      </c>
      <c r="U217" s="104">
        <v>0</v>
      </c>
    </row>
    <row r="218" spans="1:21" ht="15" outlineLevel="3">
      <c r="A218" s="37" t="s">
        <v>284</v>
      </c>
      <c r="B218" s="103">
        <v>79000000</v>
      </c>
      <c r="C218" s="103">
        <v>0</v>
      </c>
      <c r="D218" s="103">
        <v>0</v>
      </c>
      <c r="E218" s="103">
        <v>79000000</v>
      </c>
      <c r="F218" s="103">
        <v>0</v>
      </c>
      <c r="G218" s="103">
        <v>79000000</v>
      </c>
      <c r="H218" s="103">
        <v>-10310000</v>
      </c>
      <c r="I218" s="103">
        <v>44000000</v>
      </c>
      <c r="J218" s="103">
        <v>35000000</v>
      </c>
      <c r="K218" s="103">
        <v>13690000</v>
      </c>
      <c r="L218" s="103">
        <v>44000000</v>
      </c>
      <c r="M218" s="104">
        <v>0</v>
      </c>
      <c r="N218" s="104">
        <v>55.6962</v>
      </c>
      <c r="O218" s="103">
        <v>0</v>
      </c>
      <c r="P218" s="103">
        <v>0</v>
      </c>
      <c r="Q218" s="103">
        <v>44000000</v>
      </c>
      <c r="R218" s="104">
        <v>0</v>
      </c>
      <c r="S218" s="103">
        <v>0</v>
      </c>
      <c r="T218" s="103">
        <v>0</v>
      </c>
      <c r="U218" s="104">
        <v>0</v>
      </c>
    </row>
    <row r="219" spans="1:21" ht="15" outlineLevel="4">
      <c r="A219" s="37" t="s">
        <v>188</v>
      </c>
      <c r="B219" s="103">
        <v>79000000</v>
      </c>
      <c r="C219" s="103">
        <v>0</v>
      </c>
      <c r="D219" s="103">
        <v>0</v>
      </c>
      <c r="E219" s="103">
        <v>79000000</v>
      </c>
      <c r="F219" s="103">
        <v>0</v>
      </c>
      <c r="G219" s="103">
        <v>79000000</v>
      </c>
      <c r="H219" s="103">
        <v>-10310000</v>
      </c>
      <c r="I219" s="103">
        <v>44000000</v>
      </c>
      <c r="J219" s="103">
        <v>35000000</v>
      </c>
      <c r="K219" s="103">
        <v>13690000</v>
      </c>
      <c r="L219" s="103">
        <v>44000000</v>
      </c>
      <c r="M219" s="104">
        <v>0</v>
      </c>
      <c r="N219" s="104">
        <v>55.6962</v>
      </c>
      <c r="O219" s="103">
        <v>0</v>
      </c>
      <c r="P219" s="103">
        <v>0</v>
      </c>
      <c r="Q219" s="103">
        <v>44000000</v>
      </c>
      <c r="R219" s="104">
        <v>0</v>
      </c>
      <c r="S219" s="103">
        <v>0</v>
      </c>
      <c r="T219" s="103">
        <v>0</v>
      </c>
      <c r="U219" s="104">
        <v>0</v>
      </c>
    </row>
    <row r="220" spans="1:21" ht="15" outlineLevel="3">
      <c r="A220" s="37" t="s">
        <v>282</v>
      </c>
      <c r="B220" s="103">
        <v>96000000</v>
      </c>
      <c r="C220" s="103">
        <v>0</v>
      </c>
      <c r="D220" s="103">
        <v>0</v>
      </c>
      <c r="E220" s="103">
        <v>96000000</v>
      </c>
      <c r="F220" s="103">
        <v>0</v>
      </c>
      <c r="G220" s="103">
        <v>96000000</v>
      </c>
      <c r="H220" s="103">
        <v>35560000</v>
      </c>
      <c r="I220" s="103">
        <v>35560000</v>
      </c>
      <c r="J220" s="103">
        <v>60440000</v>
      </c>
      <c r="K220" s="103">
        <v>0</v>
      </c>
      <c r="L220" s="103">
        <v>0</v>
      </c>
      <c r="M220" s="103">
        <v>35560000</v>
      </c>
      <c r="N220" s="104">
        <v>0</v>
      </c>
      <c r="O220" s="103">
        <v>0</v>
      </c>
      <c r="P220" s="103">
        <v>0</v>
      </c>
      <c r="Q220" s="104">
        <v>0</v>
      </c>
      <c r="R220" s="104">
        <v>0</v>
      </c>
      <c r="S220" s="103">
        <v>0</v>
      </c>
      <c r="T220" s="103">
        <v>0</v>
      </c>
      <c r="U220" s="104">
        <v>0</v>
      </c>
    </row>
    <row r="221" spans="1:21" ht="15" outlineLevel="4">
      <c r="A221" s="37" t="s">
        <v>188</v>
      </c>
      <c r="B221" s="103">
        <v>96000000</v>
      </c>
      <c r="C221" s="103">
        <v>0</v>
      </c>
      <c r="D221" s="103">
        <v>0</v>
      </c>
      <c r="E221" s="103">
        <v>96000000</v>
      </c>
      <c r="F221" s="103">
        <v>0</v>
      </c>
      <c r="G221" s="103">
        <v>96000000</v>
      </c>
      <c r="H221" s="103">
        <v>35560000</v>
      </c>
      <c r="I221" s="103">
        <v>35560000</v>
      </c>
      <c r="J221" s="103">
        <v>60440000</v>
      </c>
      <c r="K221" s="103">
        <v>0</v>
      </c>
      <c r="L221" s="103">
        <v>0</v>
      </c>
      <c r="M221" s="103">
        <v>35560000</v>
      </c>
      <c r="N221" s="104">
        <v>0</v>
      </c>
      <c r="O221" s="103">
        <v>0</v>
      </c>
      <c r="P221" s="103">
        <v>0</v>
      </c>
      <c r="Q221" s="104">
        <v>0</v>
      </c>
      <c r="R221" s="104">
        <v>0</v>
      </c>
      <c r="S221" s="103">
        <v>0</v>
      </c>
      <c r="T221" s="103">
        <v>0</v>
      </c>
      <c r="U221" s="104">
        <v>0</v>
      </c>
    </row>
    <row r="222" spans="1:21" ht="15" outlineLevel="2">
      <c r="A222" s="37" t="s">
        <v>298</v>
      </c>
      <c r="B222" s="103">
        <v>4184942000</v>
      </c>
      <c r="C222" s="103">
        <v>0</v>
      </c>
      <c r="D222" s="103">
        <v>0</v>
      </c>
      <c r="E222" s="103">
        <v>4184942000</v>
      </c>
      <c r="F222" s="103">
        <v>0</v>
      </c>
      <c r="G222" s="103">
        <v>4184942000</v>
      </c>
      <c r="H222" s="103">
        <v>305603840</v>
      </c>
      <c r="I222" s="103">
        <v>2214475003</v>
      </c>
      <c r="J222" s="103">
        <v>1970466997</v>
      </c>
      <c r="K222" s="103">
        <v>1195936091</v>
      </c>
      <c r="L222" s="103">
        <v>1516756591</v>
      </c>
      <c r="M222" s="103">
        <v>697718412</v>
      </c>
      <c r="N222" s="104">
        <v>36.2432</v>
      </c>
      <c r="O222" s="103">
        <v>5817317</v>
      </c>
      <c r="P222" s="103">
        <v>5817317</v>
      </c>
      <c r="Q222" s="103">
        <v>1510939274</v>
      </c>
      <c r="R222" s="104">
        <v>0.139</v>
      </c>
      <c r="S222" s="103">
        <v>5817317</v>
      </c>
      <c r="T222" s="103">
        <v>5817317</v>
      </c>
      <c r="U222" s="104">
        <v>0</v>
      </c>
    </row>
    <row r="223" spans="1:21" ht="15" outlineLevel="3">
      <c r="A223" s="37" t="s">
        <v>283</v>
      </c>
      <c r="B223" s="103">
        <v>48000000</v>
      </c>
      <c r="C223" s="103">
        <v>0</v>
      </c>
      <c r="D223" s="103">
        <v>0</v>
      </c>
      <c r="E223" s="103">
        <v>48000000</v>
      </c>
      <c r="F223" s="103">
        <v>0</v>
      </c>
      <c r="G223" s="103">
        <v>48000000</v>
      </c>
      <c r="H223" s="103">
        <v>0</v>
      </c>
      <c r="I223" s="103">
        <v>0</v>
      </c>
      <c r="J223" s="103">
        <v>48000000</v>
      </c>
      <c r="K223" s="103">
        <v>0</v>
      </c>
      <c r="L223" s="103">
        <v>0</v>
      </c>
      <c r="M223" s="104">
        <v>0</v>
      </c>
      <c r="N223" s="104">
        <v>0</v>
      </c>
      <c r="O223" s="103">
        <v>0</v>
      </c>
      <c r="P223" s="103">
        <v>0</v>
      </c>
      <c r="Q223" s="104">
        <v>0</v>
      </c>
      <c r="R223" s="104">
        <v>0</v>
      </c>
      <c r="S223" s="103">
        <v>0</v>
      </c>
      <c r="T223" s="103">
        <v>0</v>
      </c>
      <c r="U223" s="104">
        <v>0</v>
      </c>
    </row>
    <row r="224" spans="1:21" ht="15" outlineLevel="4">
      <c r="A224" s="37" t="s">
        <v>188</v>
      </c>
      <c r="B224" s="103">
        <v>48000000</v>
      </c>
      <c r="C224" s="103">
        <v>0</v>
      </c>
      <c r="D224" s="103">
        <v>0</v>
      </c>
      <c r="E224" s="103">
        <v>48000000</v>
      </c>
      <c r="F224" s="103">
        <v>0</v>
      </c>
      <c r="G224" s="103">
        <v>48000000</v>
      </c>
      <c r="H224" s="103">
        <v>0</v>
      </c>
      <c r="I224" s="103">
        <v>0</v>
      </c>
      <c r="J224" s="103">
        <v>48000000</v>
      </c>
      <c r="K224" s="103">
        <v>0</v>
      </c>
      <c r="L224" s="103">
        <v>0</v>
      </c>
      <c r="M224" s="104">
        <v>0</v>
      </c>
      <c r="N224" s="104">
        <v>0</v>
      </c>
      <c r="O224" s="103">
        <v>0</v>
      </c>
      <c r="P224" s="103">
        <v>0</v>
      </c>
      <c r="Q224" s="104">
        <v>0</v>
      </c>
      <c r="R224" s="104">
        <v>0</v>
      </c>
      <c r="S224" s="103">
        <v>0</v>
      </c>
      <c r="T224" s="103">
        <v>0</v>
      </c>
      <c r="U224" s="104">
        <v>0</v>
      </c>
    </row>
    <row r="225" spans="1:21" ht="15" outlineLevel="3">
      <c r="A225" s="37" t="s">
        <v>284</v>
      </c>
      <c r="B225" s="103">
        <v>907154000</v>
      </c>
      <c r="C225" s="103">
        <v>0</v>
      </c>
      <c r="D225" s="103">
        <v>0</v>
      </c>
      <c r="E225" s="103">
        <v>907154000</v>
      </c>
      <c r="F225" s="103">
        <v>0</v>
      </c>
      <c r="G225" s="103">
        <v>907154000</v>
      </c>
      <c r="H225" s="103">
        <v>160092305</v>
      </c>
      <c r="I225" s="103">
        <v>571210496</v>
      </c>
      <c r="J225" s="103">
        <v>335943504</v>
      </c>
      <c r="K225" s="103">
        <v>406643984</v>
      </c>
      <c r="L225" s="103">
        <v>421609984</v>
      </c>
      <c r="M225" s="103">
        <v>149600512</v>
      </c>
      <c r="N225" s="104">
        <v>46.4761</v>
      </c>
      <c r="O225" s="103">
        <v>0</v>
      </c>
      <c r="P225" s="103">
        <v>0</v>
      </c>
      <c r="Q225" s="103">
        <v>421609984</v>
      </c>
      <c r="R225" s="104">
        <v>0</v>
      </c>
      <c r="S225" s="103">
        <v>0</v>
      </c>
      <c r="T225" s="103">
        <v>0</v>
      </c>
      <c r="U225" s="104">
        <v>0</v>
      </c>
    </row>
    <row r="226" spans="1:21" ht="15" outlineLevel="4">
      <c r="A226" s="37" t="s">
        <v>188</v>
      </c>
      <c r="B226" s="103">
        <v>907154000</v>
      </c>
      <c r="C226" s="103">
        <v>0</v>
      </c>
      <c r="D226" s="103">
        <v>0</v>
      </c>
      <c r="E226" s="103">
        <v>907154000</v>
      </c>
      <c r="F226" s="103">
        <v>0</v>
      </c>
      <c r="G226" s="103">
        <v>907154000</v>
      </c>
      <c r="H226" s="103">
        <v>160092305</v>
      </c>
      <c r="I226" s="103">
        <v>571210496</v>
      </c>
      <c r="J226" s="103">
        <v>335943504</v>
      </c>
      <c r="K226" s="103">
        <v>406643984</v>
      </c>
      <c r="L226" s="103">
        <v>421609984</v>
      </c>
      <c r="M226" s="103">
        <v>149600512</v>
      </c>
      <c r="N226" s="104">
        <v>46.4761</v>
      </c>
      <c r="O226" s="103">
        <v>0</v>
      </c>
      <c r="P226" s="103">
        <v>0</v>
      </c>
      <c r="Q226" s="103">
        <v>421609984</v>
      </c>
      <c r="R226" s="104">
        <v>0</v>
      </c>
      <c r="S226" s="103">
        <v>0</v>
      </c>
      <c r="T226" s="103">
        <v>0</v>
      </c>
      <c r="U226" s="104">
        <v>0</v>
      </c>
    </row>
    <row r="227" spans="1:21" ht="15" outlineLevel="3">
      <c r="A227" s="37" t="s">
        <v>282</v>
      </c>
      <c r="B227" s="103">
        <v>3229788000</v>
      </c>
      <c r="C227" s="103">
        <v>0</v>
      </c>
      <c r="D227" s="103">
        <v>0</v>
      </c>
      <c r="E227" s="103">
        <v>3229788000</v>
      </c>
      <c r="F227" s="103">
        <v>0</v>
      </c>
      <c r="G227" s="103">
        <v>3229788000</v>
      </c>
      <c r="H227" s="103">
        <v>145511535</v>
      </c>
      <c r="I227" s="103">
        <v>1643264507</v>
      </c>
      <c r="J227" s="103">
        <v>1586523493</v>
      </c>
      <c r="K227" s="103">
        <v>789292107</v>
      </c>
      <c r="L227" s="103">
        <v>1095146607</v>
      </c>
      <c r="M227" s="103">
        <v>548117900</v>
      </c>
      <c r="N227" s="104">
        <v>33.9077</v>
      </c>
      <c r="O227" s="103">
        <v>5817317</v>
      </c>
      <c r="P227" s="103">
        <v>5817317</v>
      </c>
      <c r="Q227" s="103">
        <v>1089329290</v>
      </c>
      <c r="R227" s="104">
        <v>0.1801</v>
      </c>
      <c r="S227" s="103">
        <v>5817317</v>
      </c>
      <c r="T227" s="103">
        <v>5817317</v>
      </c>
      <c r="U227" s="104">
        <v>0</v>
      </c>
    </row>
    <row r="228" spans="1:21" ht="15" outlineLevel="4">
      <c r="A228" s="37" t="s">
        <v>188</v>
      </c>
      <c r="B228" s="103">
        <v>3229788000</v>
      </c>
      <c r="C228" s="103">
        <v>0</v>
      </c>
      <c r="D228" s="103">
        <v>0</v>
      </c>
      <c r="E228" s="103">
        <v>3229788000</v>
      </c>
      <c r="F228" s="103">
        <v>0</v>
      </c>
      <c r="G228" s="103">
        <v>3229788000</v>
      </c>
      <c r="H228" s="103">
        <v>145511535</v>
      </c>
      <c r="I228" s="103">
        <v>1643264507</v>
      </c>
      <c r="J228" s="103">
        <v>1586523493</v>
      </c>
      <c r="K228" s="103">
        <v>789292107</v>
      </c>
      <c r="L228" s="103">
        <v>1095146607</v>
      </c>
      <c r="M228" s="103">
        <v>548117900</v>
      </c>
      <c r="N228" s="104">
        <v>33.9077</v>
      </c>
      <c r="O228" s="103">
        <v>5817317</v>
      </c>
      <c r="P228" s="103">
        <v>5817317</v>
      </c>
      <c r="Q228" s="103">
        <v>1089329290</v>
      </c>
      <c r="R228" s="104">
        <v>0.1801</v>
      </c>
      <c r="S228" s="103">
        <v>5817317</v>
      </c>
      <c r="T228" s="103">
        <v>5817317</v>
      </c>
      <c r="U228" s="104">
        <v>0</v>
      </c>
    </row>
    <row r="229" spans="1:21" ht="15" outlineLevel="2">
      <c r="A229" s="37" t="s">
        <v>299</v>
      </c>
      <c r="B229" s="103">
        <v>2563267000</v>
      </c>
      <c r="C229" s="103">
        <v>0</v>
      </c>
      <c r="D229" s="103">
        <v>0</v>
      </c>
      <c r="E229" s="103">
        <v>2563267000</v>
      </c>
      <c r="F229" s="103">
        <v>0</v>
      </c>
      <c r="G229" s="103">
        <v>2563267000</v>
      </c>
      <c r="H229" s="103">
        <v>113136823</v>
      </c>
      <c r="I229" s="103">
        <v>1111411912</v>
      </c>
      <c r="J229" s="103">
        <v>1451855088</v>
      </c>
      <c r="K229" s="103">
        <v>401282000</v>
      </c>
      <c r="L229" s="103">
        <v>581623000</v>
      </c>
      <c r="M229" s="103">
        <v>529788912</v>
      </c>
      <c r="N229" s="104">
        <v>22.6907</v>
      </c>
      <c r="O229" s="103">
        <v>6624533</v>
      </c>
      <c r="P229" s="103">
        <v>6624533</v>
      </c>
      <c r="Q229" s="103">
        <v>574998467</v>
      </c>
      <c r="R229" s="104">
        <v>0.2584</v>
      </c>
      <c r="S229" s="103">
        <v>6624533</v>
      </c>
      <c r="T229" s="103">
        <v>6624533</v>
      </c>
      <c r="U229" s="104">
        <v>0</v>
      </c>
    </row>
    <row r="230" spans="1:21" ht="15" outlineLevel="3">
      <c r="A230" s="37" t="s">
        <v>284</v>
      </c>
      <c r="B230" s="103">
        <v>861491000</v>
      </c>
      <c r="C230" s="103">
        <v>0</v>
      </c>
      <c r="D230" s="103">
        <v>0</v>
      </c>
      <c r="E230" s="103">
        <v>861491000</v>
      </c>
      <c r="F230" s="103">
        <v>0</v>
      </c>
      <c r="G230" s="103">
        <v>861491000</v>
      </c>
      <c r="H230" s="103">
        <v>15600000</v>
      </c>
      <c r="I230" s="103">
        <v>280697000</v>
      </c>
      <c r="J230" s="103">
        <v>580794000</v>
      </c>
      <c r="K230" s="103">
        <v>102900000</v>
      </c>
      <c r="L230" s="103">
        <v>161847000</v>
      </c>
      <c r="M230" s="103">
        <v>118850000</v>
      </c>
      <c r="N230" s="104">
        <v>18.7868</v>
      </c>
      <c r="O230" s="103">
        <v>1535067</v>
      </c>
      <c r="P230" s="103">
        <v>1535067</v>
      </c>
      <c r="Q230" s="103">
        <v>160311933</v>
      </c>
      <c r="R230" s="104">
        <v>0.1782</v>
      </c>
      <c r="S230" s="103">
        <v>1535067</v>
      </c>
      <c r="T230" s="103">
        <v>1535067</v>
      </c>
      <c r="U230" s="104">
        <v>0</v>
      </c>
    </row>
    <row r="231" spans="1:21" ht="15" outlineLevel="4">
      <c r="A231" s="37" t="s">
        <v>188</v>
      </c>
      <c r="B231" s="103">
        <v>861491000</v>
      </c>
      <c r="C231" s="103">
        <v>0</v>
      </c>
      <c r="D231" s="103">
        <v>0</v>
      </c>
      <c r="E231" s="103">
        <v>861491000</v>
      </c>
      <c r="F231" s="103">
        <v>0</v>
      </c>
      <c r="G231" s="103">
        <v>861491000</v>
      </c>
      <c r="H231" s="103">
        <v>15600000</v>
      </c>
      <c r="I231" s="103">
        <v>280697000</v>
      </c>
      <c r="J231" s="103">
        <v>580794000</v>
      </c>
      <c r="K231" s="103">
        <v>102900000</v>
      </c>
      <c r="L231" s="103">
        <v>161847000</v>
      </c>
      <c r="M231" s="103">
        <v>118850000</v>
      </c>
      <c r="N231" s="104">
        <v>18.7868</v>
      </c>
      <c r="O231" s="103">
        <v>1535067</v>
      </c>
      <c r="P231" s="103">
        <v>1535067</v>
      </c>
      <c r="Q231" s="103">
        <v>160311933</v>
      </c>
      <c r="R231" s="104">
        <v>0.1782</v>
      </c>
      <c r="S231" s="103">
        <v>1535067</v>
      </c>
      <c r="T231" s="103">
        <v>1535067</v>
      </c>
      <c r="U231" s="104">
        <v>0</v>
      </c>
    </row>
    <row r="232" spans="1:21" ht="15" outlineLevel="3">
      <c r="A232" s="37" t="s">
        <v>282</v>
      </c>
      <c r="B232" s="103">
        <v>1701776000</v>
      </c>
      <c r="C232" s="103">
        <v>0</v>
      </c>
      <c r="D232" s="103">
        <v>0</v>
      </c>
      <c r="E232" s="103">
        <v>1701776000</v>
      </c>
      <c r="F232" s="103">
        <v>0</v>
      </c>
      <c r="G232" s="103">
        <v>1701776000</v>
      </c>
      <c r="H232" s="103">
        <v>97536823</v>
      </c>
      <c r="I232" s="103">
        <v>830714912</v>
      </c>
      <c r="J232" s="103">
        <v>871061088</v>
      </c>
      <c r="K232" s="103">
        <v>298382000</v>
      </c>
      <c r="L232" s="103">
        <v>419776000</v>
      </c>
      <c r="M232" s="103">
        <v>410938912</v>
      </c>
      <c r="N232" s="104">
        <v>24.6669</v>
      </c>
      <c r="O232" s="103">
        <v>5089466</v>
      </c>
      <c r="P232" s="103">
        <v>5089466</v>
      </c>
      <c r="Q232" s="103">
        <v>414686534</v>
      </c>
      <c r="R232" s="104">
        <v>0.2991</v>
      </c>
      <c r="S232" s="103">
        <v>5089466</v>
      </c>
      <c r="T232" s="103">
        <v>5089466</v>
      </c>
      <c r="U232" s="104">
        <v>0</v>
      </c>
    </row>
    <row r="233" spans="1:21" ht="15" outlineLevel="4">
      <c r="A233" s="37" t="s">
        <v>188</v>
      </c>
      <c r="B233" s="103">
        <v>1701776000</v>
      </c>
      <c r="C233" s="103">
        <v>0</v>
      </c>
      <c r="D233" s="103">
        <v>0</v>
      </c>
      <c r="E233" s="103">
        <v>1701776000</v>
      </c>
      <c r="F233" s="103">
        <v>0</v>
      </c>
      <c r="G233" s="103">
        <v>1701776000</v>
      </c>
      <c r="H233" s="103">
        <v>97536823</v>
      </c>
      <c r="I233" s="103">
        <v>830714912</v>
      </c>
      <c r="J233" s="103">
        <v>871061088</v>
      </c>
      <c r="K233" s="103">
        <v>298382000</v>
      </c>
      <c r="L233" s="103">
        <v>419776000</v>
      </c>
      <c r="M233" s="103">
        <v>410938912</v>
      </c>
      <c r="N233" s="104">
        <v>24.6669</v>
      </c>
      <c r="O233" s="103">
        <v>5089466</v>
      </c>
      <c r="P233" s="103">
        <v>5089466</v>
      </c>
      <c r="Q233" s="103">
        <v>414686534</v>
      </c>
      <c r="R233" s="104">
        <v>0.2991</v>
      </c>
      <c r="S233" s="103">
        <v>5089466</v>
      </c>
      <c r="T233" s="103">
        <v>5089466</v>
      </c>
      <c r="U233" s="104">
        <v>0</v>
      </c>
    </row>
    <row r="234" spans="1:21" ht="15" outlineLevel="2">
      <c r="A234" s="37" t="s">
        <v>300</v>
      </c>
      <c r="B234" s="103">
        <v>3919802000</v>
      </c>
      <c r="C234" s="103">
        <v>0</v>
      </c>
      <c r="D234" s="103">
        <v>0</v>
      </c>
      <c r="E234" s="103">
        <v>3919802000</v>
      </c>
      <c r="F234" s="103">
        <v>0</v>
      </c>
      <c r="G234" s="103">
        <v>3919802000</v>
      </c>
      <c r="H234" s="103">
        <v>370921340</v>
      </c>
      <c r="I234" s="103">
        <v>1472777045</v>
      </c>
      <c r="J234" s="103">
        <v>2447024955</v>
      </c>
      <c r="K234" s="103">
        <v>935973332</v>
      </c>
      <c r="L234" s="103">
        <v>935973332</v>
      </c>
      <c r="M234" s="103">
        <v>536803713</v>
      </c>
      <c r="N234" s="104">
        <v>23.8781</v>
      </c>
      <c r="O234" s="103">
        <v>0</v>
      </c>
      <c r="P234" s="103">
        <v>0</v>
      </c>
      <c r="Q234" s="103">
        <v>935973332</v>
      </c>
      <c r="R234" s="104">
        <v>0</v>
      </c>
      <c r="S234" s="103">
        <v>0</v>
      </c>
      <c r="T234" s="103">
        <v>0</v>
      </c>
      <c r="U234" s="104">
        <v>0</v>
      </c>
    </row>
    <row r="235" spans="1:21" ht="15" outlineLevel="3">
      <c r="A235" s="37" t="s">
        <v>325</v>
      </c>
      <c r="B235" s="103">
        <v>20000000</v>
      </c>
      <c r="C235" s="103">
        <v>0</v>
      </c>
      <c r="D235" s="103">
        <v>0</v>
      </c>
      <c r="E235" s="103">
        <v>20000000</v>
      </c>
      <c r="F235" s="103">
        <v>0</v>
      </c>
      <c r="G235" s="103">
        <v>20000000</v>
      </c>
      <c r="H235" s="103">
        <v>0</v>
      </c>
      <c r="I235" s="103">
        <v>0</v>
      </c>
      <c r="J235" s="103">
        <v>20000000</v>
      </c>
      <c r="K235" s="103">
        <v>0</v>
      </c>
      <c r="L235" s="103">
        <v>0</v>
      </c>
      <c r="M235" s="104">
        <v>0</v>
      </c>
      <c r="N235" s="104">
        <v>0</v>
      </c>
      <c r="O235" s="103">
        <v>0</v>
      </c>
      <c r="P235" s="103">
        <v>0</v>
      </c>
      <c r="Q235" s="104">
        <v>0</v>
      </c>
      <c r="R235" s="104">
        <v>0</v>
      </c>
      <c r="S235" s="103">
        <v>0</v>
      </c>
      <c r="T235" s="103">
        <v>0</v>
      </c>
      <c r="U235" s="104">
        <v>0</v>
      </c>
    </row>
    <row r="236" spans="1:21" ht="15" outlineLevel="4">
      <c r="A236" s="37" t="s">
        <v>188</v>
      </c>
      <c r="B236" s="103">
        <v>20000000</v>
      </c>
      <c r="C236" s="103">
        <v>0</v>
      </c>
      <c r="D236" s="103">
        <v>0</v>
      </c>
      <c r="E236" s="103">
        <v>20000000</v>
      </c>
      <c r="F236" s="103">
        <v>0</v>
      </c>
      <c r="G236" s="103">
        <v>20000000</v>
      </c>
      <c r="H236" s="103">
        <v>0</v>
      </c>
      <c r="I236" s="103">
        <v>0</v>
      </c>
      <c r="J236" s="103">
        <v>20000000</v>
      </c>
      <c r="K236" s="103">
        <v>0</v>
      </c>
      <c r="L236" s="103">
        <v>0</v>
      </c>
      <c r="M236" s="104">
        <v>0</v>
      </c>
      <c r="N236" s="104">
        <v>0</v>
      </c>
      <c r="O236" s="103">
        <v>0</v>
      </c>
      <c r="P236" s="103">
        <v>0</v>
      </c>
      <c r="Q236" s="104">
        <v>0</v>
      </c>
      <c r="R236" s="104">
        <v>0</v>
      </c>
      <c r="S236" s="103">
        <v>0</v>
      </c>
      <c r="T236" s="103">
        <v>0</v>
      </c>
      <c r="U236" s="104">
        <v>0</v>
      </c>
    </row>
    <row r="237" spans="1:21" ht="15" outlineLevel="3">
      <c r="A237" s="37" t="s">
        <v>284</v>
      </c>
      <c r="B237" s="103">
        <v>943862000</v>
      </c>
      <c r="C237" s="103">
        <v>0</v>
      </c>
      <c r="D237" s="103">
        <v>0</v>
      </c>
      <c r="E237" s="103">
        <v>943862000</v>
      </c>
      <c r="F237" s="103">
        <v>0</v>
      </c>
      <c r="G237" s="103">
        <v>943862000</v>
      </c>
      <c r="H237" s="103">
        <v>214061340</v>
      </c>
      <c r="I237" s="103">
        <v>783125685</v>
      </c>
      <c r="J237" s="103">
        <v>160736315</v>
      </c>
      <c r="K237" s="103">
        <v>608845332</v>
      </c>
      <c r="L237" s="103">
        <v>608845332</v>
      </c>
      <c r="M237" s="103">
        <v>174280353</v>
      </c>
      <c r="N237" s="104">
        <v>64.5058</v>
      </c>
      <c r="O237" s="103">
        <v>0</v>
      </c>
      <c r="P237" s="103">
        <v>0</v>
      </c>
      <c r="Q237" s="103">
        <v>608845332</v>
      </c>
      <c r="R237" s="104">
        <v>0</v>
      </c>
      <c r="S237" s="103">
        <v>0</v>
      </c>
      <c r="T237" s="103">
        <v>0</v>
      </c>
      <c r="U237" s="104">
        <v>0</v>
      </c>
    </row>
    <row r="238" spans="1:21" ht="15" outlineLevel="4">
      <c r="A238" s="37" t="s">
        <v>188</v>
      </c>
      <c r="B238" s="103">
        <v>943862000</v>
      </c>
      <c r="C238" s="103">
        <v>0</v>
      </c>
      <c r="D238" s="103">
        <v>0</v>
      </c>
      <c r="E238" s="103">
        <v>943862000</v>
      </c>
      <c r="F238" s="103">
        <v>0</v>
      </c>
      <c r="G238" s="103">
        <v>943862000</v>
      </c>
      <c r="H238" s="103">
        <v>214061340</v>
      </c>
      <c r="I238" s="103">
        <v>783125685</v>
      </c>
      <c r="J238" s="103">
        <v>160736315</v>
      </c>
      <c r="K238" s="103">
        <v>608845332</v>
      </c>
      <c r="L238" s="103">
        <v>608845332</v>
      </c>
      <c r="M238" s="103">
        <v>174280353</v>
      </c>
      <c r="N238" s="104">
        <v>64.5058</v>
      </c>
      <c r="O238" s="103">
        <v>0</v>
      </c>
      <c r="P238" s="103">
        <v>0</v>
      </c>
      <c r="Q238" s="103">
        <v>608845332</v>
      </c>
      <c r="R238" s="104">
        <v>0</v>
      </c>
      <c r="S238" s="103">
        <v>0</v>
      </c>
      <c r="T238" s="103">
        <v>0</v>
      </c>
      <c r="U238" s="104">
        <v>0</v>
      </c>
    </row>
    <row r="239" spans="1:21" ht="15" outlineLevel="3">
      <c r="A239" s="37" t="s">
        <v>282</v>
      </c>
      <c r="B239" s="103">
        <v>2955940000</v>
      </c>
      <c r="C239" s="103">
        <v>0</v>
      </c>
      <c r="D239" s="103">
        <v>0</v>
      </c>
      <c r="E239" s="103">
        <v>2955940000</v>
      </c>
      <c r="F239" s="103">
        <v>0</v>
      </c>
      <c r="G239" s="103">
        <v>2955940000</v>
      </c>
      <c r="H239" s="103">
        <v>156860000</v>
      </c>
      <c r="I239" s="103">
        <v>689651360</v>
      </c>
      <c r="J239" s="103">
        <v>2266288640</v>
      </c>
      <c r="K239" s="103">
        <v>327128000</v>
      </c>
      <c r="L239" s="103">
        <v>327128000</v>
      </c>
      <c r="M239" s="103">
        <v>362523360</v>
      </c>
      <c r="N239" s="104">
        <v>11.0668</v>
      </c>
      <c r="O239" s="103">
        <v>0</v>
      </c>
      <c r="P239" s="103">
        <v>0</v>
      </c>
      <c r="Q239" s="103">
        <v>327128000</v>
      </c>
      <c r="R239" s="104">
        <v>0</v>
      </c>
      <c r="S239" s="103">
        <v>0</v>
      </c>
      <c r="T239" s="103">
        <v>0</v>
      </c>
      <c r="U239" s="104">
        <v>0</v>
      </c>
    </row>
    <row r="240" spans="1:21" ht="15" outlineLevel="4">
      <c r="A240" s="37" t="s">
        <v>188</v>
      </c>
      <c r="B240" s="103">
        <v>2955940000</v>
      </c>
      <c r="C240" s="103">
        <v>0</v>
      </c>
      <c r="D240" s="103">
        <v>0</v>
      </c>
      <c r="E240" s="103">
        <v>2955940000</v>
      </c>
      <c r="F240" s="103">
        <v>0</v>
      </c>
      <c r="G240" s="103">
        <v>2955940000</v>
      </c>
      <c r="H240" s="103">
        <v>156860000</v>
      </c>
      <c r="I240" s="103">
        <v>689651360</v>
      </c>
      <c r="J240" s="103">
        <v>2266288640</v>
      </c>
      <c r="K240" s="103">
        <v>327128000</v>
      </c>
      <c r="L240" s="103">
        <v>327128000</v>
      </c>
      <c r="M240" s="103">
        <v>362523360</v>
      </c>
      <c r="N240" s="104">
        <v>11.0668</v>
      </c>
      <c r="O240" s="103">
        <v>0</v>
      </c>
      <c r="P240" s="103">
        <v>0</v>
      </c>
      <c r="Q240" s="103">
        <v>327128000</v>
      </c>
      <c r="R240" s="104">
        <v>0</v>
      </c>
      <c r="S240" s="103">
        <v>0</v>
      </c>
      <c r="T240" s="103">
        <v>0</v>
      </c>
      <c r="U240" s="104">
        <v>0</v>
      </c>
    </row>
    <row r="241" spans="1:21" ht="15" outlineLevel="2">
      <c r="A241" s="37" t="s">
        <v>301</v>
      </c>
      <c r="B241" s="103">
        <v>1869578000</v>
      </c>
      <c r="C241" s="103">
        <v>0</v>
      </c>
      <c r="D241" s="103">
        <v>0</v>
      </c>
      <c r="E241" s="103">
        <v>1869578000</v>
      </c>
      <c r="F241" s="103">
        <v>0</v>
      </c>
      <c r="G241" s="103">
        <v>1869578000</v>
      </c>
      <c r="H241" s="103">
        <v>36200000</v>
      </c>
      <c r="I241" s="103">
        <v>1261982000</v>
      </c>
      <c r="J241" s="103">
        <v>607596000</v>
      </c>
      <c r="K241" s="103">
        <v>773912333</v>
      </c>
      <c r="L241" s="103">
        <v>948812333</v>
      </c>
      <c r="M241" s="103">
        <v>313169667</v>
      </c>
      <c r="N241" s="104">
        <v>50.7501</v>
      </c>
      <c r="O241" s="103">
        <v>278000</v>
      </c>
      <c r="P241" s="103">
        <v>278000</v>
      </c>
      <c r="Q241" s="103">
        <v>948534333</v>
      </c>
      <c r="R241" s="104">
        <v>0.0149</v>
      </c>
      <c r="S241" s="103">
        <v>278000</v>
      </c>
      <c r="T241" s="103">
        <v>278000</v>
      </c>
      <c r="U241" s="104">
        <v>0</v>
      </c>
    </row>
    <row r="242" spans="1:21" ht="15" outlineLevel="3">
      <c r="A242" s="37" t="s">
        <v>283</v>
      </c>
      <c r="B242" s="103">
        <v>24000000</v>
      </c>
      <c r="C242" s="103">
        <v>0</v>
      </c>
      <c r="D242" s="103">
        <v>0</v>
      </c>
      <c r="E242" s="103">
        <v>24000000</v>
      </c>
      <c r="F242" s="103">
        <v>0</v>
      </c>
      <c r="G242" s="103">
        <v>24000000</v>
      </c>
      <c r="H242" s="103">
        <v>0</v>
      </c>
      <c r="I242" s="103">
        <v>0</v>
      </c>
      <c r="J242" s="103">
        <v>24000000</v>
      </c>
      <c r="K242" s="103">
        <v>0</v>
      </c>
      <c r="L242" s="103">
        <v>0</v>
      </c>
      <c r="M242" s="104">
        <v>0</v>
      </c>
      <c r="N242" s="104">
        <v>0</v>
      </c>
      <c r="O242" s="103">
        <v>0</v>
      </c>
      <c r="P242" s="103">
        <v>0</v>
      </c>
      <c r="Q242" s="104">
        <v>0</v>
      </c>
      <c r="R242" s="104">
        <v>0</v>
      </c>
      <c r="S242" s="103">
        <v>0</v>
      </c>
      <c r="T242" s="103">
        <v>0</v>
      </c>
      <c r="U242" s="104">
        <v>0</v>
      </c>
    </row>
    <row r="243" spans="1:21" ht="15" outlineLevel="4">
      <c r="A243" s="37" t="s">
        <v>188</v>
      </c>
      <c r="B243" s="103">
        <v>24000000</v>
      </c>
      <c r="C243" s="103">
        <v>0</v>
      </c>
      <c r="D243" s="103">
        <v>0</v>
      </c>
      <c r="E243" s="103">
        <v>24000000</v>
      </c>
      <c r="F243" s="103">
        <v>0</v>
      </c>
      <c r="G243" s="103">
        <v>24000000</v>
      </c>
      <c r="H243" s="103">
        <v>0</v>
      </c>
      <c r="I243" s="103">
        <v>0</v>
      </c>
      <c r="J243" s="103">
        <v>24000000</v>
      </c>
      <c r="K243" s="103">
        <v>0</v>
      </c>
      <c r="L243" s="103">
        <v>0</v>
      </c>
      <c r="M243" s="104">
        <v>0</v>
      </c>
      <c r="N243" s="104">
        <v>0</v>
      </c>
      <c r="O243" s="103">
        <v>0</v>
      </c>
      <c r="P243" s="103">
        <v>0</v>
      </c>
      <c r="Q243" s="104">
        <v>0</v>
      </c>
      <c r="R243" s="104">
        <v>0</v>
      </c>
      <c r="S243" s="103">
        <v>0</v>
      </c>
      <c r="T243" s="103">
        <v>0</v>
      </c>
      <c r="U243" s="104">
        <v>0</v>
      </c>
    </row>
    <row r="244" spans="1:21" ht="15" outlineLevel="3">
      <c r="A244" s="37" t="s">
        <v>284</v>
      </c>
      <c r="B244" s="103">
        <v>551386000</v>
      </c>
      <c r="C244" s="103">
        <v>61770500</v>
      </c>
      <c r="D244" s="103">
        <v>61770500</v>
      </c>
      <c r="E244" s="103">
        <v>613156500</v>
      </c>
      <c r="F244" s="103">
        <v>0</v>
      </c>
      <c r="G244" s="103">
        <v>613156500</v>
      </c>
      <c r="H244" s="103">
        <v>13560000</v>
      </c>
      <c r="I244" s="103">
        <v>557716500</v>
      </c>
      <c r="J244" s="103">
        <v>55440000</v>
      </c>
      <c r="K244" s="103">
        <v>367943333</v>
      </c>
      <c r="L244" s="103">
        <v>411343333</v>
      </c>
      <c r="M244" s="103">
        <v>146373167</v>
      </c>
      <c r="N244" s="104">
        <v>67.0862</v>
      </c>
      <c r="O244" s="103">
        <v>144667</v>
      </c>
      <c r="P244" s="103">
        <v>144667</v>
      </c>
      <c r="Q244" s="103">
        <v>411198666</v>
      </c>
      <c r="R244" s="104">
        <v>0.0236</v>
      </c>
      <c r="S244" s="103">
        <v>144667</v>
      </c>
      <c r="T244" s="103">
        <v>144667</v>
      </c>
      <c r="U244" s="104">
        <v>0</v>
      </c>
    </row>
    <row r="245" spans="1:21" ht="15" outlineLevel="4">
      <c r="A245" s="37" t="s">
        <v>188</v>
      </c>
      <c r="B245" s="103">
        <v>551386000</v>
      </c>
      <c r="C245" s="103">
        <v>61770500</v>
      </c>
      <c r="D245" s="103">
        <v>61770500</v>
      </c>
      <c r="E245" s="103">
        <v>613156500</v>
      </c>
      <c r="F245" s="103">
        <v>0</v>
      </c>
      <c r="G245" s="103">
        <v>613156500</v>
      </c>
      <c r="H245" s="103">
        <v>13560000</v>
      </c>
      <c r="I245" s="103">
        <v>557716500</v>
      </c>
      <c r="J245" s="103">
        <v>55440000</v>
      </c>
      <c r="K245" s="103">
        <v>367943333</v>
      </c>
      <c r="L245" s="103">
        <v>411343333</v>
      </c>
      <c r="M245" s="103">
        <v>146373167</v>
      </c>
      <c r="N245" s="104">
        <v>67.0862</v>
      </c>
      <c r="O245" s="103">
        <v>144667</v>
      </c>
      <c r="P245" s="103">
        <v>144667</v>
      </c>
      <c r="Q245" s="103">
        <v>411198666</v>
      </c>
      <c r="R245" s="104">
        <v>0.0236</v>
      </c>
      <c r="S245" s="103">
        <v>144667</v>
      </c>
      <c r="T245" s="103">
        <v>144667</v>
      </c>
      <c r="U245" s="104">
        <v>0</v>
      </c>
    </row>
    <row r="246" spans="1:21" ht="15" outlineLevel="3">
      <c r="A246" s="37" t="s">
        <v>282</v>
      </c>
      <c r="B246" s="103">
        <v>637692000</v>
      </c>
      <c r="C246" s="103">
        <v>-61770500</v>
      </c>
      <c r="D246" s="103">
        <v>-61770500</v>
      </c>
      <c r="E246" s="103">
        <v>575921500</v>
      </c>
      <c r="F246" s="103">
        <v>0</v>
      </c>
      <c r="G246" s="103">
        <v>575921500</v>
      </c>
      <c r="H246" s="103">
        <v>55440000</v>
      </c>
      <c r="I246" s="103">
        <v>193026500</v>
      </c>
      <c r="J246" s="103">
        <v>382895000</v>
      </c>
      <c r="K246" s="103">
        <v>60390000</v>
      </c>
      <c r="L246" s="103">
        <v>100390000</v>
      </c>
      <c r="M246" s="103">
        <v>92636500</v>
      </c>
      <c r="N246" s="104">
        <v>17.4312</v>
      </c>
      <c r="O246" s="103">
        <v>133333</v>
      </c>
      <c r="P246" s="103">
        <v>133333</v>
      </c>
      <c r="Q246" s="103">
        <v>100256667</v>
      </c>
      <c r="R246" s="104">
        <v>0.0232</v>
      </c>
      <c r="S246" s="103">
        <v>133333</v>
      </c>
      <c r="T246" s="103">
        <v>133333</v>
      </c>
      <c r="U246" s="104">
        <v>0</v>
      </c>
    </row>
    <row r="247" spans="1:21" ht="15" outlineLevel="4">
      <c r="A247" s="37" t="s">
        <v>188</v>
      </c>
      <c r="B247" s="103">
        <v>637692000</v>
      </c>
      <c r="C247" s="103">
        <v>-61770500</v>
      </c>
      <c r="D247" s="103">
        <v>-61770500</v>
      </c>
      <c r="E247" s="103">
        <v>575921500</v>
      </c>
      <c r="F247" s="103">
        <v>0</v>
      </c>
      <c r="G247" s="103">
        <v>575921500</v>
      </c>
      <c r="H247" s="103">
        <v>55440000</v>
      </c>
      <c r="I247" s="103">
        <v>193026500</v>
      </c>
      <c r="J247" s="103">
        <v>382895000</v>
      </c>
      <c r="K247" s="103">
        <v>60390000</v>
      </c>
      <c r="L247" s="103">
        <v>100390000</v>
      </c>
      <c r="M247" s="103">
        <v>92636500</v>
      </c>
      <c r="N247" s="104">
        <v>17.4312</v>
      </c>
      <c r="O247" s="103">
        <v>133333</v>
      </c>
      <c r="P247" s="103">
        <v>133333</v>
      </c>
      <c r="Q247" s="103">
        <v>100256667</v>
      </c>
      <c r="R247" s="104">
        <v>0.0232</v>
      </c>
      <c r="S247" s="103">
        <v>133333</v>
      </c>
      <c r="T247" s="103">
        <v>133333</v>
      </c>
      <c r="U247" s="104">
        <v>0</v>
      </c>
    </row>
    <row r="248" spans="1:21" ht="15" outlineLevel="3">
      <c r="A248" s="37" t="s">
        <v>285</v>
      </c>
      <c r="B248" s="103">
        <v>656500000</v>
      </c>
      <c r="C248" s="103">
        <v>0</v>
      </c>
      <c r="D248" s="103">
        <v>0</v>
      </c>
      <c r="E248" s="103">
        <v>656500000</v>
      </c>
      <c r="F248" s="103">
        <v>0</v>
      </c>
      <c r="G248" s="103">
        <v>656500000</v>
      </c>
      <c r="H248" s="103">
        <v>-32800000</v>
      </c>
      <c r="I248" s="103">
        <v>511239000</v>
      </c>
      <c r="J248" s="103">
        <v>145261000</v>
      </c>
      <c r="K248" s="103">
        <v>345579000</v>
      </c>
      <c r="L248" s="103">
        <v>437079000</v>
      </c>
      <c r="M248" s="103">
        <v>74160000</v>
      </c>
      <c r="N248" s="104">
        <v>66.5772</v>
      </c>
      <c r="O248" s="103">
        <v>0</v>
      </c>
      <c r="P248" s="103">
        <v>0</v>
      </c>
      <c r="Q248" s="103">
        <v>437079000</v>
      </c>
      <c r="R248" s="104">
        <v>0</v>
      </c>
      <c r="S248" s="103">
        <v>0</v>
      </c>
      <c r="T248" s="103">
        <v>0</v>
      </c>
      <c r="U248" s="104">
        <v>0</v>
      </c>
    </row>
    <row r="249" spans="1:21" ht="15" outlineLevel="4">
      <c r="A249" s="37" t="s">
        <v>188</v>
      </c>
      <c r="B249" s="103">
        <v>656500000</v>
      </c>
      <c r="C249" s="103">
        <v>0</v>
      </c>
      <c r="D249" s="103">
        <v>0</v>
      </c>
      <c r="E249" s="103">
        <v>656500000</v>
      </c>
      <c r="F249" s="103">
        <v>0</v>
      </c>
      <c r="G249" s="103">
        <v>656500000</v>
      </c>
      <c r="H249" s="103">
        <v>-32800000</v>
      </c>
      <c r="I249" s="103">
        <v>511239000</v>
      </c>
      <c r="J249" s="103">
        <v>145261000</v>
      </c>
      <c r="K249" s="103">
        <v>345579000</v>
      </c>
      <c r="L249" s="103">
        <v>437079000</v>
      </c>
      <c r="M249" s="103">
        <v>74160000</v>
      </c>
      <c r="N249" s="104">
        <v>66.5772</v>
      </c>
      <c r="O249" s="103">
        <v>0</v>
      </c>
      <c r="P249" s="103">
        <v>0</v>
      </c>
      <c r="Q249" s="103">
        <v>437079000</v>
      </c>
      <c r="R249" s="104">
        <v>0</v>
      </c>
      <c r="S249" s="103">
        <v>0</v>
      </c>
      <c r="T249" s="103">
        <v>0</v>
      </c>
      <c r="U249" s="104">
        <v>0</v>
      </c>
    </row>
    <row r="250" spans="1:21" ht="15" outlineLevel="2">
      <c r="A250" s="37" t="s">
        <v>302</v>
      </c>
      <c r="B250" s="103">
        <v>899791000</v>
      </c>
      <c r="C250" s="103">
        <v>0</v>
      </c>
      <c r="D250" s="103">
        <v>0</v>
      </c>
      <c r="E250" s="103">
        <v>899791000</v>
      </c>
      <c r="F250" s="103">
        <v>0</v>
      </c>
      <c r="G250" s="103">
        <v>899791000</v>
      </c>
      <c r="H250" s="103">
        <v>200510100</v>
      </c>
      <c r="I250" s="103">
        <v>487300247</v>
      </c>
      <c r="J250" s="103">
        <v>412490753</v>
      </c>
      <c r="K250" s="103">
        <v>175029960</v>
      </c>
      <c r="L250" s="103">
        <v>175029960</v>
      </c>
      <c r="M250" s="103">
        <v>312270287</v>
      </c>
      <c r="N250" s="104">
        <v>19.4523</v>
      </c>
      <c r="O250" s="103">
        <v>0</v>
      </c>
      <c r="P250" s="103">
        <v>0</v>
      </c>
      <c r="Q250" s="103">
        <v>175029960</v>
      </c>
      <c r="R250" s="104">
        <v>0</v>
      </c>
      <c r="S250" s="103">
        <v>0</v>
      </c>
      <c r="T250" s="103">
        <v>0</v>
      </c>
      <c r="U250" s="104">
        <v>0</v>
      </c>
    </row>
    <row r="251" spans="1:21" ht="15" outlineLevel="3">
      <c r="A251" s="37" t="s">
        <v>283</v>
      </c>
      <c r="B251" s="103">
        <v>44189000</v>
      </c>
      <c r="C251" s="103">
        <v>0</v>
      </c>
      <c r="D251" s="103">
        <v>0</v>
      </c>
      <c r="E251" s="103">
        <v>44189000</v>
      </c>
      <c r="F251" s="103">
        <v>0</v>
      </c>
      <c r="G251" s="103">
        <v>44189000</v>
      </c>
      <c r="H251" s="103">
        <v>0</v>
      </c>
      <c r="I251" s="103">
        <v>0</v>
      </c>
      <c r="J251" s="103">
        <v>44189000</v>
      </c>
      <c r="K251" s="103">
        <v>0</v>
      </c>
      <c r="L251" s="103">
        <v>0</v>
      </c>
      <c r="M251" s="104">
        <v>0</v>
      </c>
      <c r="N251" s="104">
        <v>0</v>
      </c>
      <c r="O251" s="103">
        <v>0</v>
      </c>
      <c r="P251" s="103">
        <v>0</v>
      </c>
      <c r="Q251" s="104">
        <v>0</v>
      </c>
      <c r="R251" s="104">
        <v>0</v>
      </c>
      <c r="S251" s="103">
        <v>0</v>
      </c>
      <c r="T251" s="103">
        <v>0</v>
      </c>
      <c r="U251" s="104">
        <v>0</v>
      </c>
    </row>
    <row r="252" spans="1:21" ht="15" outlineLevel="4">
      <c r="A252" s="37" t="s">
        <v>188</v>
      </c>
      <c r="B252" s="103">
        <v>44189000</v>
      </c>
      <c r="C252" s="103">
        <v>0</v>
      </c>
      <c r="D252" s="103">
        <v>0</v>
      </c>
      <c r="E252" s="103">
        <v>44189000</v>
      </c>
      <c r="F252" s="103">
        <v>0</v>
      </c>
      <c r="G252" s="103">
        <v>44189000</v>
      </c>
      <c r="H252" s="103">
        <v>0</v>
      </c>
      <c r="I252" s="103">
        <v>0</v>
      </c>
      <c r="J252" s="103">
        <v>44189000</v>
      </c>
      <c r="K252" s="103">
        <v>0</v>
      </c>
      <c r="L252" s="103">
        <v>0</v>
      </c>
      <c r="M252" s="104">
        <v>0</v>
      </c>
      <c r="N252" s="104">
        <v>0</v>
      </c>
      <c r="O252" s="103">
        <v>0</v>
      </c>
      <c r="P252" s="103">
        <v>0</v>
      </c>
      <c r="Q252" s="104">
        <v>0</v>
      </c>
      <c r="R252" s="104">
        <v>0</v>
      </c>
      <c r="S252" s="103">
        <v>0</v>
      </c>
      <c r="T252" s="103">
        <v>0</v>
      </c>
      <c r="U252" s="104">
        <v>0</v>
      </c>
    </row>
    <row r="253" spans="1:21" ht="15" outlineLevel="3">
      <c r="A253" s="37" t="s">
        <v>284</v>
      </c>
      <c r="B253" s="103">
        <v>209801000</v>
      </c>
      <c r="C253" s="103">
        <v>0</v>
      </c>
      <c r="D253" s="103">
        <v>0</v>
      </c>
      <c r="E253" s="103">
        <v>209801000</v>
      </c>
      <c r="F253" s="103">
        <v>0</v>
      </c>
      <c r="G253" s="103">
        <v>209801000</v>
      </c>
      <c r="H253" s="103">
        <v>10396820</v>
      </c>
      <c r="I253" s="103">
        <v>83126687</v>
      </c>
      <c r="J253" s="103">
        <v>126674313</v>
      </c>
      <c r="K253" s="103">
        <v>32445000</v>
      </c>
      <c r="L253" s="103">
        <v>32445000</v>
      </c>
      <c r="M253" s="103">
        <v>50681687</v>
      </c>
      <c r="N253" s="104">
        <v>15.4647</v>
      </c>
      <c r="O253" s="103">
        <v>0</v>
      </c>
      <c r="P253" s="103">
        <v>0</v>
      </c>
      <c r="Q253" s="103">
        <v>32445000</v>
      </c>
      <c r="R253" s="104">
        <v>0</v>
      </c>
      <c r="S253" s="103">
        <v>0</v>
      </c>
      <c r="T253" s="103">
        <v>0</v>
      </c>
      <c r="U253" s="104">
        <v>0</v>
      </c>
    </row>
    <row r="254" spans="1:21" ht="15" outlineLevel="4">
      <c r="A254" s="37" t="s">
        <v>188</v>
      </c>
      <c r="B254" s="103">
        <v>209801000</v>
      </c>
      <c r="C254" s="103">
        <v>0</v>
      </c>
      <c r="D254" s="103">
        <v>0</v>
      </c>
      <c r="E254" s="103">
        <v>209801000</v>
      </c>
      <c r="F254" s="103">
        <v>0</v>
      </c>
      <c r="G254" s="103">
        <v>209801000</v>
      </c>
      <c r="H254" s="103">
        <v>10396820</v>
      </c>
      <c r="I254" s="103">
        <v>83126687</v>
      </c>
      <c r="J254" s="103">
        <v>126674313</v>
      </c>
      <c r="K254" s="103">
        <v>32445000</v>
      </c>
      <c r="L254" s="103">
        <v>32445000</v>
      </c>
      <c r="M254" s="103">
        <v>50681687</v>
      </c>
      <c r="N254" s="104">
        <v>15.4647</v>
      </c>
      <c r="O254" s="103">
        <v>0</v>
      </c>
      <c r="P254" s="103">
        <v>0</v>
      </c>
      <c r="Q254" s="103">
        <v>32445000</v>
      </c>
      <c r="R254" s="104">
        <v>0</v>
      </c>
      <c r="S254" s="103">
        <v>0</v>
      </c>
      <c r="T254" s="103">
        <v>0</v>
      </c>
      <c r="U254" s="104">
        <v>0</v>
      </c>
    </row>
    <row r="255" spans="1:21" ht="15" outlineLevel="3">
      <c r="A255" s="37" t="s">
        <v>282</v>
      </c>
      <c r="B255" s="103">
        <v>645801000</v>
      </c>
      <c r="C255" s="103">
        <v>0</v>
      </c>
      <c r="D255" s="103">
        <v>0</v>
      </c>
      <c r="E255" s="103">
        <v>645801000</v>
      </c>
      <c r="F255" s="103">
        <v>0</v>
      </c>
      <c r="G255" s="103">
        <v>645801000</v>
      </c>
      <c r="H255" s="103">
        <v>190113280</v>
      </c>
      <c r="I255" s="103">
        <v>404173560</v>
      </c>
      <c r="J255" s="103">
        <v>241627440</v>
      </c>
      <c r="K255" s="103">
        <v>142584960</v>
      </c>
      <c r="L255" s="103">
        <v>142584960</v>
      </c>
      <c r="M255" s="103">
        <v>261588600</v>
      </c>
      <c r="N255" s="104">
        <v>22.0788</v>
      </c>
      <c r="O255" s="103">
        <v>0</v>
      </c>
      <c r="P255" s="103">
        <v>0</v>
      </c>
      <c r="Q255" s="103">
        <v>142584960</v>
      </c>
      <c r="R255" s="104">
        <v>0</v>
      </c>
      <c r="S255" s="103">
        <v>0</v>
      </c>
      <c r="T255" s="103">
        <v>0</v>
      </c>
      <c r="U255" s="104">
        <v>0</v>
      </c>
    </row>
    <row r="256" spans="1:21" ht="15" outlineLevel="4">
      <c r="A256" s="37" t="s">
        <v>188</v>
      </c>
      <c r="B256" s="103">
        <v>645801000</v>
      </c>
      <c r="C256" s="103">
        <v>0</v>
      </c>
      <c r="D256" s="103">
        <v>0</v>
      </c>
      <c r="E256" s="103">
        <v>645801000</v>
      </c>
      <c r="F256" s="103">
        <v>0</v>
      </c>
      <c r="G256" s="103">
        <v>645801000</v>
      </c>
      <c r="H256" s="103">
        <v>190113280</v>
      </c>
      <c r="I256" s="103">
        <v>404173560</v>
      </c>
      <c r="J256" s="103">
        <v>241627440</v>
      </c>
      <c r="K256" s="103">
        <v>142584960</v>
      </c>
      <c r="L256" s="103">
        <v>142584960</v>
      </c>
      <c r="M256" s="103">
        <v>261588600</v>
      </c>
      <c r="N256" s="104">
        <v>22.0788</v>
      </c>
      <c r="O256" s="103">
        <v>0</v>
      </c>
      <c r="P256" s="103">
        <v>0</v>
      </c>
      <c r="Q256" s="103">
        <v>142584960</v>
      </c>
      <c r="R256" s="104">
        <v>0</v>
      </c>
      <c r="S256" s="103">
        <v>0</v>
      </c>
      <c r="T256" s="103">
        <v>0</v>
      </c>
      <c r="U256" s="104">
        <v>0</v>
      </c>
    </row>
    <row r="257" spans="1:21" ht="15" outlineLevel="2">
      <c r="A257" s="37" t="s">
        <v>303</v>
      </c>
      <c r="B257" s="103">
        <v>2680661000</v>
      </c>
      <c r="C257" s="103">
        <v>0</v>
      </c>
      <c r="D257" s="103">
        <v>0</v>
      </c>
      <c r="E257" s="103">
        <v>2680661000</v>
      </c>
      <c r="F257" s="103">
        <v>0</v>
      </c>
      <c r="G257" s="103">
        <v>2680661000</v>
      </c>
      <c r="H257" s="103">
        <v>231122000</v>
      </c>
      <c r="I257" s="103">
        <v>1608303000</v>
      </c>
      <c r="J257" s="103">
        <v>1072358000</v>
      </c>
      <c r="K257" s="103">
        <v>640307000</v>
      </c>
      <c r="L257" s="103">
        <v>1382452000</v>
      </c>
      <c r="M257" s="103">
        <v>225851000</v>
      </c>
      <c r="N257" s="104">
        <v>51.5713</v>
      </c>
      <c r="O257" s="103">
        <v>21421100</v>
      </c>
      <c r="P257" s="103">
        <v>21421100</v>
      </c>
      <c r="Q257" s="103">
        <v>1361030900</v>
      </c>
      <c r="R257" s="104">
        <v>0.7991</v>
      </c>
      <c r="S257" s="103">
        <v>21421100</v>
      </c>
      <c r="T257" s="103">
        <v>21421100</v>
      </c>
      <c r="U257" s="104">
        <v>0</v>
      </c>
    </row>
    <row r="258" spans="1:21" ht="15" outlineLevel="3">
      <c r="A258" s="37" t="s">
        <v>286</v>
      </c>
      <c r="B258" s="103">
        <v>157415000</v>
      </c>
      <c r="C258" s="103">
        <v>0</v>
      </c>
      <c r="D258" s="103">
        <v>0</v>
      </c>
      <c r="E258" s="103">
        <v>157415000</v>
      </c>
      <c r="F258" s="103">
        <v>0</v>
      </c>
      <c r="G258" s="103">
        <v>157415000</v>
      </c>
      <c r="H258" s="103">
        <v>0</v>
      </c>
      <c r="I258" s="103">
        <v>0</v>
      </c>
      <c r="J258" s="103">
        <v>157415000</v>
      </c>
      <c r="K258" s="103">
        <v>0</v>
      </c>
      <c r="L258" s="103">
        <v>0</v>
      </c>
      <c r="M258" s="104">
        <v>0</v>
      </c>
      <c r="N258" s="104">
        <v>0</v>
      </c>
      <c r="O258" s="103">
        <v>0</v>
      </c>
      <c r="P258" s="103">
        <v>0</v>
      </c>
      <c r="Q258" s="104">
        <v>0</v>
      </c>
      <c r="R258" s="104">
        <v>0</v>
      </c>
      <c r="S258" s="103">
        <v>0</v>
      </c>
      <c r="T258" s="103">
        <v>0</v>
      </c>
      <c r="U258" s="104">
        <v>0</v>
      </c>
    </row>
    <row r="259" spans="1:21" ht="15" outlineLevel="4">
      <c r="A259" s="37" t="s">
        <v>188</v>
      </c>
      <c r="B259" s="103">
        <v>157415000</v>
      </c>
      <c r="C259" s="103">
        <v>0</v>
      </c>
      <c r="D259" s="103">
        <v>0</v>
      </c>
      <c r="E259" s="103">
        <v>157415000</v>
      </c>
      <c r="F259" s="103">
        <v>0</v>
      </c>
      <c r="G259" s="103">
        <v>157415000</v>
      </c>
      <c r="H259" s="103">
        <v>0</v>
      </c>
      <c r="I259" s="103">
        <v>0</v>
      </c>
      <c r="J259" s="103">
        <v>157415000</v>
      </c>
      <c r="K259" s="103">
        <v>0</v>
      </c>
      <c r="L259" s="103">
        <v>0</v>
      </c>
      <c r="M259" s="104">
        <v>0</v>
      </c>
      <c r="N259" s="104">
        <v>0</v>
      </c>
      <c r="O259" s="103">
        <v>0</v>
      </c>
      <c r="P259" s="103">
        <v>0</v>
      </c>
      <c r="Q259" s="104">
        <v>0</v>
      </c>
      <c r="R259" s="104">
        <v>0</v>
      </c>
      <c r="S259" s="103">
        <v>0</v>
      </c>
      <c r="T259" s="103">
        <v>0</v>
      </c>
      <c r="U259" s="104">
        <v>0</v>
      </c>
    </row>
    <row r="260" spans="1:21" ht="15" outlineLevel="3">
      <c r="A260" s="37" t="s">
        <v>284</v>
      </c>
      <c r="B260" s="103">
        <v>2523246000</v>
      </c>
      <c r="C260" s="103">
        <v>0</v>
      </c>
      <c r="D260" s="103">
        <v>0</v>
      </c>
      <c r="E260" s="103">
        <v>2523246000</v>
      </c>
      <c r="F260" s="103">
        <v>0</v>
      </c>
      <c r="G260" s="103">
        <v>2523246000</v>
      </c>
      <c r="H260" s="103">
        <v>231122000</v>
      </c>
      <c r="I260" s="103">
        <v>1608303000</v>
      </c>
      <c r="J260" s="103">
        <v>914943000</v>
      </c>
      <c r="K260" s="103">
        <v>640307000</v>
      </c>
      <c r="L260" s="103">
        <v>1382452000</v>
      </c>
      <c r="M260" s="103">
        <v>225851000</v>
      </c>
      <c r="N260" s="104">
        <v>54.7886</v>
      </c>
      <c r="O260" s="103">
        <v>21421100</v>
      </c>
      <c r="P260" s="103">
        <v>21421100</v>
      </c>
      <c r="Q260" s="103">
        <v>1361030900</v>
      </c>
      <c r="R260" s="104">
        <v>0.849</v>
      </c>
      <c r="S260" s="103">
        <v>21421100</v>
      </c>
      <c r="T260" s="103">
        <v>21421100</v>
      </c>
      <c r="U260" s="104">
        <v>0</v>
      </c>
    </row>
    <row r="261" spans="1:21" ht="15" outlineLevel="4">
      <c r="A261" s="37" t="s">
        <v>188</v>
      </c>
      <c r="B261" s="103">
        <v>2523246000</v>
      </c>
      <c r="C261" s="103">
        <v>0</v>
      </c>
      <c r="D261" s="103">
        <v>0</v>
      </c>
      <c r="E261" s="103">
        <v>2523246000</v>
      </c>
      <c r="F261" s="103">
        <v>0</v>
      </c>
      <c r="G261" s="103">
        <v>2523246000</v>
      </c>
      <c r="H261" s="103">
        <v>231122000</v>
      </c>
      <c r="I261" s="103">
        <v>1608303000</v>
      </c>
      <c r="J261" s="103">
        <v>914943000</v>
      </c>
      <c r="K261" s="103">
        <v>640307000</v>
      </c>
      <c r="L261" s="103">
        <v>1382452000</v>
      </c>
      <c r="M261" s="103">
        <v>225851000</v>
      </c>
      <c r="N261" s="104">
        <v>54.7886</v>
      </c>
      <c r="O261" s="103">
        <v>21421100</v>
      </c>
      <c r="P261" s="103">
        <v>21421100</v>
      </c>
      <c r="Q261" s="103">
        <v>1361030900</v>
      </c>
      <c r="R261" s="104">
        <v>0.849</v>
      </c>
      <c r="S261" s="103">
        <v>21421100</v>
      </c>
      <c r="T261" s="103">
        <v>21421100</v>
      </c>
      <c r="U261" s="104">
        <v>0</v>
      </c>
    </row>
    <row r="262" spans="1:21" ht="15" outlineLevel="2">
      <c r="A262" s="37" t="s">
        <v>304</v>
      </c>
      <c r="B262" s="103">
        <v>628314000</v>
      </c>
      <c r="C262" s="103">
        <v>0</v>
      </c>
      <c r="D262" s="103">
        <v>0</v>
      </c>
      <c r="E262" s="103">
        <v>628314000</v>
      </c>
      <c r="F262" s="103">
        <v>0</v>
      </c>
      <c r="G262" s="103">
        <v>628314000</v>
      </c>
      <c r="H262" s="103">
        <v>0</v>
      </c>
      <c r="I262" s="103">
        <v>323804208</v>
      </c>
      <c r="J262" s="103">
        <v>304509792</v>
      </c>
      <c r="K262" s="103">
        <v>176751736</v>
      </c>
      <c r="L262" s="103">
        <v>275906736</v>
      </c>
      <c r="M262" s="103">
        <v>47897472</v>
      </c>
      <c r="N262" s="104">
        <v>43.9122</v>
      </c>
      <c r="O262" s="103">
        <v>2077500</v>
      </c>
      <c r="P262" s="103">
        <v>2077500</v>
      </c>
      <c r="Q262" s="103">
        <v>273829236</v>
      </c>
      <c r="R262" s="104">
        <v>0.3306</v>
      </c>
      <c r="S262" s="103">
        <v>2077500</v>
      </c>
      <c r="T262" s="103">
        <v>2077500</v>
      </c>
      <c r="U262" s="104">
        <v>0</v>
      </c>
    </row>
    <row r="263" spans="1:21" ht="15" outlineLevel="3">
      <c r="A263" s="37" t="s">
        <v>287</v>
      </c>
      <c r="B263" s="103">
        <v>50000000</v>
      </c>
      <c r="C263" s="103">
        <v>0</v>
      </c>
      <c r="D263" s="103">
        <v>0</v>
      </c>
      <c r="E263" s="103">
        <v>50000000</v>
      </c>
      <c r="F263" s="103">
        <v>0</v>
      </c>
      <c r="G263" s="103">
        <v>50000000</v>
      </c>
      <c r="H263" s="103">
        <v>0</v>
      </c>
      <c r="I263" s="103">
        <v>0</v>
      </c>
      <c r="J263" s="103">
        <v>50000000</v>
      </c>
      <c r="K263" s="103">
        <v>0</v>
      </c>
      <c r="L263" s="103">
        <v>0</v>
      </c>
      <c r="M263" s="104">
        <v>0</v>
      </c>
      <c r="N263" s="104">
        <v>0</v>
      </c>
      <c r="O263" s="103">
        <v>0</v>
      </c>
      <c r="P263" s="103">
        <v>0</v>
      </c>
      <c r="Q263" s="104">
        <v>0</v>
      </c>
      <c r="R263" s="104">
        <v>0</v>
      </c>
      <c r="S263" s="103">
        <v>0</v>
      </c>
      <c r="T263" s="103">
        <v>0</v>
      </c>
      <c r="U263" s="104">
        <v>0</v>
      </c>
    </row>
    <row r="264" spans="1:21" ht="15" outlineLevel="4">
      <c r="A264" s="37" t="s">
        <v>188</v>
      </c>
      <c r="B264" s="103">
        <v>50000000</v>
      </c>
      <c r="C264" s="103">
        <v>0</v>
      </c>
      <c r="D264" s="103">
        <v>0</v>
      </c>
      <c r="E264" s="103">
        <v>50000000</v>
      </c>
      <c r="F264" s="103">
        <v>0</v>
      </c>
      <c r="G264" s="103">
        <v>50000000</v>
      </c>
      <c r="H264" s="103">
        <v>0</v>
      </c>
      <c r="I264" s="103">
        <v>0</v>
      </c>
      <c r="J264" s="103">
        <v>50000000</v>
      </c>
      <c r="K264" s="103">
        <v>0</v>
      </c>
      <c r="L264" s="103">
        <v>0</v>
      </c>
      <c r="M264" s="104">
        <v>0</v>
      </c>
      <c r="N264" s="104">
        <v>0</v>
      </c>
      <c r="O264" s="103">
        <v>0</v>
      </c>
      <c r="P264" s="103">
        <v>0</v>
      </c>
      <c r="Q264" s="104">
        <v>0</v>
      </c>
      <c r="R264" s="104">
        <v>0</v>
      </c>
      <c r="S264" s="103">
        <v>0</v>
      </c>
      <c r="T264" s="103">
        <v>0</v>
      </c>
      <c r="U264" s="104">
        <v>0</v>
      </c>
    </row>
    <row r="265" spans="1:21" ht="15" outlineLevel="3">
      <c r="A265" s="37" t="s">
        <v>284</v>
      </c>
      <c r="B265" s="103">
        <v>578314000</v>
      </c>
      <c r="C265" s="103">
        <v>0</v>
      </c>
      <c r="D265" s="103">
        <v>0</v>
      </c>
      <c r="E265" s="103">
        <v>578314000</v>
      </c>
      <c r="F265" s="103">
        <v>0</v>
      </c>
      <c r="G265" s="103">
        <v>578314000</v>
      </c>
      <c r="H265" s="103">
        <v>0</v>
      </c>
      <c r="I265" s="103">
        <v>323804208</v>
      </c>
      <c r="J265" s="103">
        <v>254509792</v>
      </c>
      <c r="K265" s="103">
        <v>176751736</v>
      </c>
      <c r="L265" s="103">
        <v>275906736</v>
      </c>
      <c r="M265" s="103">
        <v>47897472</v>
      </c>
      <c r="N265" s="104">
        <v>47.7088</v>
      </c>
      <c r="O265" s="103">
        <v>2077500</v>
      </c>
      <c r="P265" s="103">
        <v>2077500</v>
      </c>
      <c r="Q265" s="103">
        <v>273829236</v>
      </c>
      <c r="R265" s="104">
        <v>0.3592</v>
      </c>
      <c r="S265" s="103">
        <v>2077500</v>
      </c>
      <c r="T265" s="103">
        <v>2077500</v>
      </c>
      <c r="U265" s="104">
        <v>0</v>
      </c>
    </row>
    <row r="266" spans="1:21" ht="15" outlineLevel="4">
      <c r="A266" s="37" t="s">
        <v>188</v>
      </c>
      <c r="B266" s="103">
        <v>578314000</v>
      </c>
      <c r="C266" s="103">
        <v>0</v>
      </c>
      <c r="D266" s="103">
        <v>0</v>
      </c>
      <c r="E266" s="103">
        <v>578314000</v>
      </c>
      <c r="F266" s="103">
        <v>0</v>
      </c>
      <c r="G266" s="103">
        <v>578314000</v>
      </c>
      <c r="H266" s="103">
        <v>0</v>
      </c>
      <c r="I266" s="103">
        <v>323804208</v>
      </c>
      <c r="J266" s="103">
        <v>254509792</v>
      </c>
      <c r="K266" s="103">
        <v>176751736</v>
      </c>
      <c r="L266" s="103">
        <v>275906736</v>
      </c>
      <c r="M266" s="103">
        <v>47897472</v>
      </c>
      <c r="N266" s="104">
        <v>47.7088</v>
      </c>
      <c r="O266" s="103">
        <v>2077500</v>
      </c>
      <c r="P266" s="103">
        <v>2077500</v>
      </c>
      <c r="Q266" s="103">
        <v>273829236</v>
      </c>
      <c r="R266" s="104">
        <v>0.3592</v>
      </c>
      <c r="S266" s="103">
        <v>2077500</v>
      </c>
      <c r="T266" s="103">
        <v>2077500</v>
      </c>
      <c r="U266" s="104">
        <v>0</v>
      </c>
    </row>
    <row r="267" spans="1:21" ht="15" outlineLevel="2">
      <c r="A267" s="37" t="s">
        <v>305</v>
      </c>
      <c r="B267" s="103">
        <v>241217000</v>
      </c>
      <c r="C267" s="103">
        <v>0</v>
      </c>
      <c r="D267" s="103">
        <v>0</v>
      </c>
      <c r="E267" s="103">
        <v>241217000</v>
      </c>
      <c r="F267" s="103">
        <v>0</v>
      </c>
      <c r="G267" s="103">
        <v>241217000</v>
      </c>
      <c r="H267" s="103">
        <v>0</v>
      </c>
      <c r="I267" s="103">
        <v>43084000</v>
      </c>
      <c r="J267" s="103">
        <v>198133000</v>
      </c>
      <c r="K267" s="103">
        <v>0</v>
      </c>
      <c r="L267" s="103">
        <v>43084000</v>
      </c>
      <c r="M267" s="104">
        <v>0</v>
      </c>
      <c r="N267" s="104">
        <v>17.8611</v>
      </c>
      <c r="O267" s="103">
        <v>1120000</v>
      </c>
      <c r="P267" s="103">
        <v>1120000</v>
      </c>
      <c r="Q267" s="103">
        <v>41964000</v>
      </c>
      <c r="R267" s="104">
        <v>0.4643</v>
      </c>
      <c r="S267" s="103">
        <v>1120000</v>
      </c>
      <c r="T267" s="103">
        <v>1120000</v>
      </c>
      <c r="U267" s="104">
        <v>0</v>
      </c>
    </row>
    <row r="268" spans="1:21" ht="15" outlineLevel="3">
      <c r="A268" s="37" t="s">
        <v>282</v>
      </c>
      <c r="B268" s="103">
        <v>241217000</v>
      </c>
      <c r="C268" s="103">
        <v>0</v>
      </c>
      <c r="D268" s="103">
        <v>0</v>
      </c>
      <c r="E268" s="103">
        <v>241217000</v>
      </c>
      <c r="F268" s="103">
        <v>0</v>
      </c>
      <c r="G268" s="103">
        <v>241217000</v>
      </c>
      <c r="H268" s="103">
        <v>0</v>
      </c>
      <c r="I268" s="103">
        <v>43084000</v>
      </c>
      <c r="J268" s="103">
        <v>198133000</v>
      </c>
      <c r="K268" s="103">
        <v>0</v>
      </c>
      <c r="L268" s="103">
        <v>43084000</v>
      </c>
      <c r="M268" s="104">
        <v>0</v>
      </c>
      <c r="N268" s="104">
        <v>17.8611</v>
      </c>
      <c r="O268" s="103">
        <v>1120000</v>
      </c>
      <c r="P268" s="103">
        <v>1120000</v>
      </c>
      <c r="Q268" s="103">
        <v>41964000</v>
      </c>
      <c r="R268" s="104">
        <v>0.4643</v>
      </c>
      <c r="S268" s="103">
        <v>1120000</v>
      </c>
      <c r="T268" s="103">
        <v>1120000</v>
      </c>
      <c r="U268" s="104">
        <v>0</v>
      </c>
    </row>
    <row r="269" spans="1:21" ht="15" outlineLevel="4">
      <c r="A269" s="38" t="s">
        <v>188</v>
      </c>
      <c r="B269" s="105">
        <v>241217000</v>
      </c>
      <c r="C269" s="105">
        <v>0</v>
      </c>
      <c r="D269" s="105">
        <v>0</v>
      </c>
      <c r="E269" s="105">
        <v>241217000</v>
      </c>
      <c r="F269" s="105">
        <v>0</v>
      </c>
      <c r="G269" s="105">
        <v>241217000</v>
      </c>
      <c r="H269" s="105">
        <v>0</v>
      </c>
      <c r="I269" s="105">
        <v>43084000</v>
      </c>
      <c r="J269" s="105">
        <v>198133000</v>
      </c>
      <c r="K269" s="105">
        <v>0</v>
      </c>
      <c r="L269" s="105">
        <v>43084000</v>
      </c>
      <c r="M269" s="106">
        <v>0</v>
      </c>
      <c r="N269" s="106">
        <v>17.8611</v>
      </c>
      <c r="O269" s="105">
        <v>1120000</v>
      </c>
      <c r="P269" s="105">
        <v>1120000</v>
      </c>
      <c r="Q269" s="105">
        <v>41964000</v>
      </c>
      <c r="R269" s="106">
        <v>0.4643</v>
      </c>
      <c r="S269" s="105">
        <v>1120000</v>
      </c>
      <c r="T269" s="105">
        <v>1120000</v>
      </c>
      <c r="U269" s="10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70"/>
  <sheetViews>
    <sheetView zoomScalePageLayoutView="0" workbookViewId="0" topLeftCell="A254">
      <selection activeCell="A254" sqref="A1:IV16384"/>
    </sheetView>
  </sheetViews>
  <sheetFormatPr defaultColWidth="11.421875" defaultRowHeight="15" outlineLevelRow="4"/>
  <cols>
    <col min="1" max="1" width="50.7109375" style="34" customWidth="1"/>
    <col min="2" max="13" width="21.7109375" style="34" customWidth="1"/>
    <col min="14" max="14" width="8.7109375" style="34" customWidth="1"/>
    <col min="15" max="17" width="21.7109375" style="34" customWidth="1"/>
    <col min="18" max="18" width="8.7109375" style="34" customWidth="1"/>
    <col min="19" max="21" width="21.7109375" style="34" customWidth="1"/>
    <col min="22" max="16384" width="11.421875" style="34" customWidth="1"/>
  </cols>
  <sheetData>
    <row r="2" spans="1:21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>
      <c r="A3" s="36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1"/>
      <c r="P3" s="101"/>
      <c r="Q3" s="101"/>
      <c r="R3" s="102"/>
      <c r="S3" s="101"/>
      <c r="T3" s="101"/>
      <c r="U3" s="102"/>
    </row>
    <row r="4" spans="1:21" ht="15" outlineLevel="1">
      <c r="A4" s="3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3"/>
      <c r="P4" s="103"/>
      <c r="Q4" s="103"/>
      <c r="R4" s="104"/>
      <c r="S4" s="103"/>
      <c r="T4" s="103"/>
      <c r="U4" s="104"/>
    </row>
    <row r="5" spans="1:21" ht="15" outlineLevel="2">
      <c r="A5" s="37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3"/>
      <c r="P5" s="103"/>
      <c r="Q5" s="103"/>
      <c r="R5" s="104"/>
      <c r="S5" s="103"/>
      <c r="T5" s="103"/>
      <c r="U5" s="104"/>
    </row>
    <row r="6" spans="1:21" ht="15" outlineLevel="3">
      <c r="A6" s="37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4"/>
      <c r="O6" s="103"/>
      <c r="P6" s="103"/>
      <c r="Q6" s="104"/>
      <c r="R6" s="104"/>
      <c r="S6" s="103"/>
      <c r="T6" s="103"/>
      <c r="U6" s="104"/>
    </row>
    <row r="7" spans="1:21" ht="15" outlineLevel="4">
      <c r="A7" s="37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4"/>
      <c r="O7" s="103"/>
      <c r="P7" s="103"/>
      <c r="Q7" s="104"/>
      <c r="R7" s="104"/>
      <c r="S7" s="103"/>
      <c r="T7" s="103"/>
      <c r="U7" s="104"/>
    </row>
    <row r="8" spans="1:21" ht="15" outlineLevel="3">
      <c r="A8" s="3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4"/>
      <c r="O8" s="103"/>
      <c r="P8" s="103"/>
      <c r="Q8" s="104"/>
      <c r="R8" s="104"/>
      <c r="S8" s="103"/>
      <c r="T8" s="103"/>
      <c r="U8" s="104"/>
    </row>
    <row r="9" spans="1:21" ht="15" outlineLevel="4">
      <c r="A9" s="37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4"/>
      <c r="O9" s="103"/>
      <c r="P9" s="103"/>
      <c r="Q9" s="104"/>
      <c r="R9" s="104"/>
      <c r="S9" s="103"/>
      <c r="T9" s="103"/>
      <c r="U9" s="104"/>
    </row>
    <row r="10" spans="1:21" ht="15" outlineLevel="3">
      <c r="A10" s="37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4"/>
      <c r="O10" s="103"/>
      <c r="P10" s="103"/>
      <c r="Q10" s="104"/>
      <c r="R10" s="104"/>
      <c r="S10" s="103"/>
      <c r="T10" s="103"/>
      <c r="U10" s="104"/>
    </row>
    <row r="11" spans="1:21" ht="15" outlineLevel="4">
      <c r="A11" s="37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3"/>
      <c r="P11" s="103"/>
      <c r="Q11" s="104"/>
      <c r="R11" s="104"/>
      <c r="S11" s="103"/>
      <c r="T11" s="103"/>
      <c r="U11" s="104"/>
    </row>
    <row r="12" spans="1:21" ht="15" outlineLevel="3">
      <c r="A12" s="37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4"/>
      <c r="O12" s="103"/>
      <c r="P12" s="103"/>
      <c r="Q12" s="104"/>
      <c r="R12" s="104"/>
      <c r="S12" s="103"/>
      <c r="T12" s="103"/>
      <c r="U12" s="104"/>
    </row>
    <row r="13" spans="1:21" ht="15" outlineLevel="4">
      <c r="A13" s="3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104"/>
      <c r="O13" s="103"/>
      <c r="P13" s="103"/>
      <c r="Q13" s="104"/>
      <c r="R13" s="104"/>
      <c r="S13" s="103"/>
      <c r="T13" s="103"/>
      <c r="U13" s="104"/>
    </row>
    <row r="14" spans="1:21" ht="15" outlineLevel="3">
      <c r="A14" s="37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4"/>
      <c r="O14" s="103"/>
      <c r="P14" s="103"/>
      <c r="Q14" s="104"/>
      <c r="R14" s="104"/>
      <c r="S14" s="103"/>
      <c r="T14" s="103"/>
      <c r="U14" s="104"/>
    </row>
    <row r="15" spans="1:21" ht="15" outlineLevel="4">
      <c r="A15" s="37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104"/>
      <c r="O15" s="103"/>
      <c r="P15" s="103"/>
      <c r="Q15" s="104"/>
      <c r="R15" s="104"/>
      <c r="S15" s="103"/>
      <c r="T15" s="103"/>
      <c r="U15" s="104"/>
    </row>
    <row r="16" spans="1:21" ht="15" outlineLevel="3">
      <c r="A16" s="37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04"/>
      <c r="O16" s="103"/>
      <c r="P16" s="103"/>
      <c r="Q16" s="104"/>
      <c r="R16" s="104"/>
      <c r="S16" s="103"/>
      <c r="T16" s="103"/>
      <c r="U16" s="104"/>
    </row>
    <row r="17" spans="1:21" ht="15" outlineLevel="4">
      <c r="A17" s="3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04"/>
      <c r="O17" s="103"/>
      <c r="P17" s="103"/>
      <c r="Q17" s="104"/>
      <c r="R17" s="104"/>
      <c r="S17" s="103"/>
      <c r="T17" s="103"/>
      <c r="U17" s="104"/>
    </row>
    <row r="18" spans="1:21" ht="15" outlineLevel="3">
      <c r="A18" s="3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04"/>
      <c r="O18" s="103"/>
      <c r="P18" s="103"/>
      <c r="Q18" s="104"/>
      <c r="R18" s="104"/>
      <c r="S18" s="103"/>
      <c r="T18" s="103"/>
      <c r="U18" s="104"/>
    </row>
    <row r="19" spans="1:21" ht="15" outlineLevel="4">
      <c r="A19" s="37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4"/>
      <c r="O19" s="103"/>
      <c r="P19" s="103"/>
      <c r="Q19" s="104"/>
      <c r="R19" s="104"/>
      <c r="S19" s="103"/>
      <c r="T19" s="103"/>
      <c r="U19" s="104"/>
    </row>
    <row r="20" spans="1:21" ht="15" outlineLevel="3">
      <c r="A20" s="37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4"/>
      <c r="O20" s="103"/>
      <c r="P20" s="103"/>
      <c r="Q20" s="104"/>
      <c r="R20" s="104"/>
      <c r="S20" s="103"/>
      <c r="T20" s="103"/>
      <c r="U20" s="104"/>
    </row>
    <row r="21" spans="1:21" ht="15" outlineLevel="4">
      <c r="A21" s="37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4"/>
      <c r="O21" s="103"/>
      <c r="P21" s="103"/>
      <c r="Q21" s="104"/>
      <c r="R21" s="104"/>
      <c r="S21" s="103"/>
      <c r="T21" s="103"/>
      <c r="U21" s="104"/>
    </row>
    <row r="22" spans="1:21" ht="15" outlineLevel="3">
      <c r="A22" s="37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4"/>
      <c r="O22" s="103"/>
      <c r="P22" s="103"/>
      <c r="Q22" s="104"/>
      <c r="R22" s="104"/>
      <c r="S22" s="103"/>
      <c r="T22" s="103"/>
      <c r="U22" s="104"/>
    </row>
    <row r="23" spans="1:21" ht="15" outlineLevel="4">
      <c r="A23" s="37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4"/>
      <c r="O23" s="103"/>
      <c r="P23" s="103"/>
      <c r="Q23" s="104"/>
      <c r="R23" s="104"/>
      <c r="S23" s="103"/>
      <c r="T23" s="103"/>
      <c r="U23" s="104"/>
    </row>
    <row r="24" spans="1:21" ht="15" outlineLevel="3">
      <c r="A24" s="37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4"/>
      <c r="O24" s="103"/>
      <c r="P24" s="103"/>
      <c r="Q24" s="104"/>
      <c r="R24" s="104"/>
      <c r="S24" s="103"/>
      <c r="T24" s="103"/>
      <c r="U24" s="104"/>
    </row>
    <row r="25" spans="1:21" ht="15" outlineLevel="4">
      <c r="A25" s="37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4"/>
      <c r="O25" s="103"/>
      <c r="P25" s="103"/>
      <c r="Q25" s="104"/>
      <c r="R25" s="104"/>
      <c r="S25" s="103"/>
      <c r="T25" s="103"/>
      <c r="U25" s="104"/>
    </row>
    <row r="26" spans="1:21" ht="15" outlineLevel="3">
      <c r="A26" s="37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4"/>
      <c r="O26" s="103"/>
      <c r="P26" s="103"/>
      <c r="Q26" s="104"/>
      <c r="R26" s="104"/>
      <c r="S26" s="103"/>
      <c r="T26" s="103"/>
      <c r="U26" s="104"/>
    </row>
    <row r="27" spans="1:21" ht="15" outlineLevel="4">
      <c r="A27" s="37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4"/>
      <c r="O27" s="103"/>
      <c r="P27" s="103"/>
      <c r="Q27" s="104"/>
      <c r="R27" s="104"/>
      <c r="S27" s="103"/>
      <c r="T27" s="103"/>
      <c r="U27" s="104"/>
    </row>
    <row r="28" spans="1:21" ht="15" outlineLevel="3">
      <c r="A28" s="3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4"/>
      <c r="O28" s="103"/>
      <c r="P28" s="103"/>
      <c r="Q28" s="104"/>
      <c r="R28" s="104"/>
      <c r="S28" s="103"/>
      <c r="T28" s="103"/>
      <c r="U28" s="104"/>
    </row>
    <row r="29" spans="1:21" ht="15" outlineLevel="4">
      <c r="A29" s="3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3"/>
      <c r="P29" s="103"/>
      <c r="Q29" s="104"/>
      <c r="R29" s="104"/>
      <c r="S29" s="103"/>
      <c r="T29" s="103"/>
      <c r="U29" s="104"/>
    </row>
    <row r="30" spans="1:21" ht="15" outlineLevel="3">
      <c r="A30" s="3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3"/>
      <c r="P30" s="103"/>
      <c r="Q30" s="104"/>
      <c r="R30" s="104"/>
      <c r="S30" s="103"/>
      <c r="T30" s="103"/>
      <c r="U30" s="104"/>
    </row>
    <row r="31" spans="1:21" ht="15" outlineLevel="4">
      <c r="A31" s="3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3"/>
      <c r="P31" s="103"/>
      <c r="Q31" s="104"/>
      <c r="R31" s="104"/>
      <c r="S31" s="103"/>
      <c r="T31" s="103"/>
      <c r="U31" s="104"/>
    </row>
    <row r="32" spans="1:21" ht="15" outlineLevel="3">
      <c r="A32" s="37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4"/>
      <c r="O32" s="103"/>
      <c r="P32" s="103"/>
      <c r="Q32" s="104"/>
      <c r="R32" s="104"/>
      <c r="S32" s="103"/>
      <c r="T32" s="103"/>
      <c r="U32" s="104"/>
    </row>
    <row r="33" spans="1:21" ht="15" outlineLevel="4">
      <c r="A33" s="37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3"/>
      <c r="P33" s="103"/>
      <c r="Q33" s="104"/>
      <c r="R33" s="104"/>
      <c r="S33" s="103"/>
      <c r="T33" s="103"/>
      <c r="U33" s="104"/>
    </row>
    <row r="34" spans="1:21" ht="15" outlineLevel="3">
      <c r="A34" s="37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4"/>
      <c r="O34" s="103"/>
      <c r="P34" s="103"/>
      <c r="Q34" s="104"/>
      <c r="R34" s="104"/>
      <c r="S34" s="103"/>
      <c r="T34" s="103"/>
      <c r="U34" s="104"/>
    </row>
    <row r="35" spans="1:21" ht="15" outlineLevel="4">
      <c r="A35" s="37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4"/>
      <c r="O35" s="103"/>
      <c r="P35" s="103"/>
      <c r="Q35" s="104"/>
      <c r="R35" s="104"/>
      <c r="S35" s="103"/>
      <c r="T35" s="103"/>
      <c r="U35" s="104"/>
    </row>
    <row r="36" spans="1:21" ht="15" outlineLevel="3">
      <c r="A36" s="37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104"/>
      <c r="O36" s="103"/>
      <c r="P36" s="103"/>
      <c r="Q36" s="104"/>
      <c r="R36" s="104"/>
      <c r="S36" s="103"/>
      <c r="T36" s="103"/>
      <c r="U36" s="104"/>
    </row>
    <row r="37" spans="1:21" ht="15" outlineLevel="4">
      <c r="A37" s="37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3"/>
      <c r="P37" s="103"/>
      <c r="Q37" s="104"/>
      <c r="R37" s="104"/>
      <c r="S37" s="103"/>
      <c r="T37" s="103"/>
      <c r="U37" s="104"/>
    </row>
    <row r="38" spans="1:21" ht="15" outlineLevel="3">
      <c r="A38" s="3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4"/>
      <c r="O38" s="103"/>
      <c r="P38" s="103"/>
      <c r="Q38" s="104"/>
      <c r="R38" s="104"/>
      <c r="S38" s="103"/>
      <c r="T38" s="103"/>
      <c r="U38" s="104"/>
    </row>
    <row r="39" spans="1:21" ht="15" outlineLevel="4">
      <c r="A39" s="3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3"/>
      <c r="P39" s="103"/>
      <c r="Q39" s="104"/>
      <c r="R39" s="104"/>
      <c r="S39" s="103"/>
      <c r="T39" s="103"/>
      <c r="U39" s="104"/>
    </row>
    <row r="40" spans="1:21" ht="15" outlineLevel="3">
      <c r="A40" s="3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4"/>
      <c r="O40" s="103"/>
      <c r="P40" s="103"/>
      <c r="Q40" s="104"/>
      <c r="R40" s="104"/>
      <c r="S40" s="103"/>
      <c r="T40" s="103"/>
      <c r="U40" s="104"/>
    </row>
    <row r="41" spans="1:21" ht="15" outlineLevel="4">
      <c r="A41" s="3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  <c r="O41" s="103"/>
      <c r="P41" s="103"/>
      <c r="Q41" s="104"/>
      <c r="R41" s="104"/>
      <c r="S41" s="103"/>
      <c r="T41" s="103"/>
      <c r="U41" s="104"/>
    </row>
    <row r="42" spans="1:21" ht="15" outlineLevel="3">
      <c r="A42" s="3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3"/>
      <c r="P42" s="103"/>
      <c r="Q42" s="104"/>
      <c r="R42" s="104"/>
      <c r="S42" s="103"/>
      <c r="T42" s="103"/>
      <c r="U42" s="104"/>
    </row>
    <row r="43" spans="1:21" ht="15" outlineLevel="4">
      <c r="A43" s="3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3"/>
      <c r="P43" s="103"/>
      <c r="Q43" s="104"/>
      <c r="R43" s="104"/>
      <c r="S43" s="103"/>
      <c r="T43" s="103"/>
      <c r="U43" s="104"/>
    </row>
    <row r="44" spans="1:21" ht="15" outlineLevel="3">
      <c r="A44" s="3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3"/>
      <c r="P44" s="103"/>
      <c r="Q44" s="104"/>
      <c r="R44" s="104"/>
      <c r="S44" s="103"/>
      <c r="T44" s="103"/>
      <c r="U44" s="104"/>
    </row>
    <row r="45" spans="1:21" ht="15" outlineLevel="4">
      <c r="A45" s="3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4"/>
      <c r="O45" s="103"/>
      <c r="P45" s="103"/>
      <c r="Q45" s="104"/>
      <c r="R45" s="104"/>
      <c r="S45" s="103"/>
      <c r="T45" s="103"/>
      <c r="U45" s="104"/>
    </row>
    <row r="46" spans="1:21" ht="15" outlineLevel="3">
      <c r="A46" s="37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4"/>
      <c r="O46" s="103"/>
      <c r="P46" s="103"/>
      <c r="Q46" s="104"/>
      <c r="R46" s="104"/>
      <c r="S46" s="103"/>
      <c r="T46" s="103"/>
      <c r="U46" s="104"/>
    </row>
    <row r="47" spans="1:21" ht="15" outlineLevel="4">
      <c r="A47" s="3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04"/>
      <c r="O47" s="103"/>
      <c r="P47" s="103"/>
      <c r="Q47" s="104"/>
      <c r="R47" s="104"/>
      <c r="S47" s="103"/>
      <c r="T47" s="103"/>
      <c r="U47" s="104"/>
    </row>
    <row r="48" spans="1:21" ht="15" outlineLevel="3">
      <c r="A48" s="3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  <c r="N48" s="104"/>
      <c r="O48" s="103"/>
      <c r="P48" s="103"/>
      <c r="Q48" s="104"/>
      <c r="R48" s="104"/>
      <c r="S48" s="103"/>
      <c r="T48" s="103"/>
      <c r="U48" s="104"/>
    </row>
    <row r="49" spans="1:21" ht="15" outlineLevel="4">
      <c r="A49" s="3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4"/>
      <c r="N49" s="104"/>
      <c r="O49" s="103"/>
      <c r="P49" s="103"/>
      <c r="Q49" s="104"/>
      <c r="R49" s="104"/>
      <c r="S49" s="103"/>
      <c r="T49" s="103"/>
      <c r="U49" s="104"/>
    </row>
    <row r="50" spans="1:21" ht="15" outlineLevel="3">
      <c r="A50" s="37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  <c r="N50" s="104"/>
      <c r="O50" s="103"/>
      <c r="P50" s="103"/>
      <c r="Q50" s="104"/>
      <c r="R50" s="104"/>
      <c r="S50" s="103"/>
      <c r="T50" s="103"/>
      <c r="U50" s="104"/>
    </row>
    <row r="51" spans="1:21" ht="15" outlineLevel="4">
      <c r="A51" s="37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4"/>
      <c r="N51" s="104"/>
      <c r="O51" s="103"/>
      <c r="P51" s="103"/>
      <c r="Q51" s="104"/>
      <c r="R51" s="104"/>
      <c r="S51" s="103"/>
      <c r="T51" s="103"/>
      <c r="U51" s="104"/>
    </row>
    <row r="52" spans="1:21" ht="15" outlineLevel="3">
      <c r="A52" s="37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4"/>
      <c r="N52" s="104"/>
      <c r="O52" s="103"/>
      <c r="P52" s="103"/>
      <c r="Q52" s="104"/>
      <c r="R52" s="104"/>
      <c r="S52" s="103"/>
      <c r="T52" s="103"/>
      <c r="U52" s="104"/>
    </row>
    <row r="53" spans="1:21" ht="15" outlineLevel="4">
      <c r="A53" s="3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104"/>
      <c r="O53" s="103"/>
      <c r="P53" s="103"/>
      <c r="Q53" s="104"/>
      <c r="R53" s="104"/>
      <c r="S53" s="103"/>
      <c r="T53" s="103"/>
      <c r="U53" s="104"/>
    </row>
    <row r="54" spans="1:21" ht="15" outlineLevel="3">
      <c r="A54" s="3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104"/>
      <c r="O54" s="103"/>
      <c r="P54" s="103"/>
      <c r="Q54" s="104"/>
      <c r="R54" s="104"/>
      <c r="S54" s="103"/>
      <c r="T54" s="103"/>
      <c r="U54" s="104"/>
    </row>
    <row r="55" spans="1:21" ht="15" outlineLevel="4">
      <c r="A55" s="3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4"/>
      <c r="N55" s="104"/>
      <c r="O55" s="103"/>
      <c r="P55" s="103"/>
      <c r="Q55" s="104"/>
      <c r="R55" s="104"/>
      <c r="S55" s="103"/>
      <c r="T55" s="103"/>
      <c r="U55" s="104"/>
    </row>
    <row r="56" spans="1:21" ht="15" outlineLevel="3">
      <c r="A56" s="3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4"/>
      <c r="N56" s="104"/>
      <c r="O56" s="103"/>
      <c r="P56" s="103"/>
      <c r="Q56" s="104"/>
      <c r="R56" s="104"/>
      <c r="S56" s="103"/>
      <c r="T56" s="103"/>
      <c r="U56" s="104"/>
    </row>
    <row r="57" spans="1:21" ht="15" outlineLevel="4">
      <c r="A57" s="3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4"/>
      <c r="N57" s="104"/>
      <c r="O57" s="103"/>
      <c r="P57" s="103"/>
      <c r="Q57" s="104"/>
      <c r="R57" s="104"/>
      <c r="S57" s="103"/>
      <c r="T57" s="103"/>
      <c r="U57" s="104"/>
    </row>
    <row r="58" spans="1:21" ht="15" outlineLevel="3">
      <c r="A58" s="3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104"/>
      <c r="O58" s="103"/>
      <c r="P58" s="103"/>
      <c r="Q58" s="104"/>
      <c r="R58" s="104"/>
      <c r="S58" s="103"/>
      <c r="T58" s="103"/>
      <c r="U58" s="104"/>
    </row>
    <row r="59" spans="1:21" ht="15" outlineLevel="4">
      <c r="A59" s="3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4"/>
      <c r="N59" s="104"/>
      <c r="O59" s="103"/>
      <c r="P59" s="103"/>
      <c r="Q59" s="104"/>
      <c r="R59" s="104"/>
      <c r="S59" s="103"/>
      <c r="T59" s="103"/>
      <c r="U59" s="104"/>
    </row>
    <row r="60" spans="1:21" ht="15" outlineLevel="3">
      <c r="A60" s="3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04"/>
      <c r="O60" s="103"/>
      <c r="P60" s="103"/>
      <c r="Q60" s="104"/>
      <c r="R60" s="104"/>
      <c r="S60" s="103"/>
      <c r="T60" s="103"/>
      <c r="U60" s="104"/>
    </row>
    <row r="61" spans="1:21" ht="15" outlineLevel="4">
      <c r="A61" s="3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4"/>
      <c r="N61" s="104"/>
      <c r="O61" s="103"/>
      <c r="P61" s="103"/>
      <c r="Q61" s="104"/>
      <c r="R61" s="104"/>
      <c r="S61" s="103"/>
      <c r="T61" s="103"/>
      <c r="U61" s="104"/>
    </row>
    <row r="62" spans="1:21" ht="15" outlineLevel="3">
      <c r="A62" s="3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4"/>
      <c r="N62" s="104"/>
      <c r="O62" s="103"/>
      <c r="P62" s="103"/>
      <c r="Q62" s="104"/>
      <c r="R62" s="104"/>
      <c r="S62" s="103"/>
      <c r="T62" s="103"/>
      <c r="U62" s="104"/>
    </row>
    <row r="63" spans="1:21" ht="15" outlineLevel="4">
      <c r="A63" s="3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4"/>
      <c r="N63" s="104"/>
      <c r="O63" s="103"/>
      <c r="P63" s="103"/>
      <c r="Q63" s="104"/>
      <c r="R63" s="104"/>
      <c r="S63" s="103"/>
      <c r="T63" s="103"/>
      <c r="U63" s="104"/>
    </row>
    <row r="64" spans="1:21" ht="15" outlineLevel="3">
      <c r="A64" s="3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4"/>
      <c r="N64" s="104"/>
      <c r="O64" s="103"/>
      <c r="P64" s="103"/>
      <c r="Q64" s="104"/>
      <c r="R64" s="104"/>
      <c r="S64" s="103"/>
      <c r="T64" s="103"/>
      <c r="U64" s="104"/>
    </row>
    <row r="65" spans="1:21" ht="15" outlineLevel="4">
      <c r="A65" s="3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4"/>
      <c r="N65" s="104"/>
      <c r="O65" s="103"/>
      <c r="P65" s="103"/>
      <c r="Q65" s="104"/>
      <c r="R65" s="104"/>
      <c r="S65" s="103"/>
      <c r="T65" s="103"/>
      <c r="U65" s="104"/>
    </row>
    <row r="66" spans="1:21" ht="15" outlineLevel="3">
      <c r="A66" s="3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4"/>
      <c r="N66" s="104"/>
      <c r="O66" s="103"/>
      <c r="P66" s="103"/>
      <c r="Q66" s="104"/>
      <c r="R66" s="104"/>
      <c r="S66" s="103"/>
      <c r="T66" s="103"/>
      <c r="U66" s="104"/>
    </row>
    <row r="67" spans="1:21" ht="15" outlineLevel="4">
      <c r="A67" s="3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4"/>
      <c r="N67" s="104"/>
      <c r="O67" s="103"/>
      <c r="P67" s="103"/>
      <c r="Q67" s="104"/>
      <c r="R67" s="104"/>
      <c r="S67" s="103"/>
      <c r="T67" s="103"/>
      <c r="U67" s="104"/>
    </row>
    <row r="68" spans="1:21" ht="15" outlineLevel="3">
      <c r="A68" s="3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4"/>
      <c r="N68" s="104"/>
      <c r="O68" s="103"/>
      <c r="P68" s="103"/>
      <c r="Q68" s="104"/>
      <c r="R68" s="104"/>
      <c r="S68" s="103"/>
      <c r="T68" s="103"/>
      <c r="U68" s="104"/>
    </row>
    <row r="69" spans="1:21" ht="15" outlineLevel="4">
      <c r="A69" s="37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4"/>
      <c r="N69" s="104"/>
      <c r="O69" s="103"/>
      <c r="P69" s="103"/>
      <c r="Q69" s="104"/>
      <c r="R69" s="104"/>
      <c r="S69" s="103"/>
      <c r="T69" s="103"/>
      <c r="U69" s="104"/>
    </row>
    <row r="70" spans="1:21" ht="15" outlineLevel="3">
      <c r="A70" s="37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4"/>
      <c r="N70" s="104"/>
      <c r="O70" s="103"/>
      <c r="P70" s="103"/>
      <c r="Q70" s="104"/>
      <c r="R70" s="104"/>
      <c r="S70" s="103"/>
      <c r="T70" s="103"/>
      <c r="U70" s="104"/>
    </row>
    <row r="71" spans="1:21" ht="15" outlineLevel="4">
      <c r="A71" s="37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4"/>
      <c r="N71" s="104"/>
      <c r="O71" s="103"/>
      <c r="P71" s="103"/>
      <c r="Q71" s="104"/>
      <c r="R71" s="104"/>
      <c r="S71" s="103"/>
      <c r="T71" s="103"/>
      <c r="U71" s="104"/>
    </row>
    <row r="72" spans="1:21" ht="15" outlineLevel="3">
      <c r="A72" s="37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4"/>
      <c r="N72" s="104"/>
      <c r="O72" s="103"/>
      <c r="P72" s="103"/>
      <c r="Q72" s="104"/>
      <c r="R72" s="104"/>
      <c r="S72" s="103"/>
      <c r="T72" s="103"/>
      <c r="U72" s="104"/>
    </row>
    <row r="73" spans="1:21" ht="15" outlineLevel="4">
      <c r="A73" s="37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/>
      <c r="N73" s="104"/>
      <c r="O73" s="103"/>
      <c r="P73" s="103"/>
      <c r="Q73" s="104"/>
      <c r="R73" s="104"/>
      <c r="S73" s="103"/>
      <c r="T73" s="103"/>
      <c r="U73" s="104"/>
    </row>
    <row r="74" spans="1:21" ht="15" outlineLevel="3">
      <c r="A74" s="37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  <c r="N74" s="104"/>
      <c r="O74" s="103"/>
      <c r="P74" s="103"/>
      <c r="Q74" s="104"/>
      <c r="R74" s="104"/>
      <c r="S74" s="103"/>
      <c r="T74" s="103"/>
      <c r="U74" s="104"/>
    </row>
    <row r="75" spans="1:21" ht="15" outlineLevel="4">
      <c r="A75" s="37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4"/>
      <c r="N75" s="104"/>
      <c r="O75" s="103"/>
      <c r="P75" s="103"/>
      <c r="Q75" s="104"/>
      <c r="R75" s="104"/>
      <c r="S75" s="103"/>
      <c r="T75" s="103"/>
      <c r="U75" s="104"/>
    </row>
    <row r="76" spans="1:21" ht="15" outlineLevel="3">
      <c r="A76" s="37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4"/>
      <c r="N76" s="104"/>
      <c r="O76" s="103"/>
      <c r="P76" s="103"/>
      <c r="Q76" s="104"/>
      <c r="R76" s="104"/>
      <c r="S76" s="103"/>
      <c r="T76" s="103"/>
      <c r="U76" s="104"/>
    </row>
    <row r="77" spans="1:21" ht="15" outlineLevel="4">
      <c r="A77" s="3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4"/>
      <c r="N77" s="104"/>
      <c r="O77" s="103"/>
      <c r="P77" s="103"/>
      <c r="Q77" s="104"/>
      <c r="R77" s="104"/>
      <c r="S77" s="103"/>
      <c r="T77" s="103"/>
      <c r="U77" s="104"/>
    </row>
    <row r="78" spans="1:21" ht="15" outlineLevel="3">
      <c r="A78" s="37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4"/>
      <c r="N78" s="104"/>
      <c r="O78" s="103"/>
      <c r="P78" s="103"/>
      <c r="Q78" s="104"/>
      <c r="R78" s="104"/>
      <c r="S78" s="103"/>
      <c r="T78" s="103"/>
      <c r="U78" s="104"/>
    </row>
    <row r="79" spans="1:21" ht="15" outlineLevel="4">
      <c r="A79" s="37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4"/>
      <c r="N79" s="104"/>
      <c r="O79" s="103"/>
      <c r="P79" s="103"/>
      <c r="Q79" s="104"/>
      <c r="R79" s="104"/>
      <c r="S79" s="103"/>
      <c r="T79" s="103"/>
      <c r="U79" s="104"/>
    </row>
    <row r="80" spans="1:21" ht="15" outlineLevel="3">
      <c r="A80" s="37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4"/>
      <c r="N80" s="104"/>
      <c r="O80" s="103"/>
      <c r="P80" s="103"/>
      <c r="Q80" s="104"/>
      <c r="R80" s="104"/>
      <c r="S80" s="103"/>
      <c r="T80" s="103"/>
      <c r="U80" s="104"/>
    </row>
    <row r="81" spans="1:21" ht="15" outlineLevel="4">
      <c r="A81" s="37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4"/>
      <c r="N81" s="104"/>
      <c r="O81" s="103"/>
      <c r="P81" s="103"/>
      <c r="Q81" s="104"/>
      <c r="R81" s="104"/>
      <c r="S81" s="103"/>
      <c r="T81" s="103"/>
      <c r="U81" s="104"/>
    </row>
    <row r="82" spans="1:21" ht="15" outlineLevel="3">
      <c r="A82" s="37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4"/>
      <c r="N82" s="104"/>
      <c r="O82" s="103"/>
      <c r="P82" s="103"/>
      <c r="Q82" s="104"/>
      <c r="R82" s="104"/>
      <c r="S82" s="103"/>
      <c r="T82" s="103"/>
      <c r="U82" s="104"/>
    </row>
    <row r="83" spans="1:21" ht="15" outlineLevel="4">
      <c r="A83" s="37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4"/>
      <c r="N83" s="104"/>
      <c r="O83" s="103"/>
      <c r="P83" s="103"/>
      <c r="Q83" s="104"/>
      <c r="R83" s="104"/>
      <c r="S83" s="103"/>
      <c r="T83" s="103"/>
      <c r="U83" s="104"/>
    </row>
    <row r="84" spans="1:21" ht="15" outlineLevel="3">
      <c r="A84" s="37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4"/>
      <c r="N84" s="104"/>
      <c r="O84" s="103"/>
      <c r="P84" s="103"/>
      <c r="Q84" s="104"/>
      <c r="R84" s="104"/>
      <c r="S84" s="103"/>
      <c r="T84" s="103"/>
      <c r="U84" s="104"/>
    </row>
    <row r="85" spans="1:21" ht="15" outlineLevel="4">
      <c r="A85" s="37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4"/>
      <c r="N85" s="104"/>
      <c r="O85" s="103"/>
      <c r="P85" s="103"/>
      <c r="Q85" s="104"/>
      <c r="R85" s="104"/>
      <c r="S85" s="103"/>
      <c r="T85" s="103"/>
      <c r="U85" s="104"/>
    </row>
    <row r="86" spans="1:21" ht="15" outlineLevel="3">
      <c r="A86" s="37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4"/>
      <c r="N86" s="104"/>
      <c r="O86" s="103"/>
      <c r="P86" s="103"/>
      <c r="Q86" s="104"/>
      <c r="R86" s="104"/>
      <c r="S86" s="103"/>
      <c r="T86" s="103"/>
      <c r="U86" s="104"/>
    </row>
    <row r="87" spans="1:21" ht="15" outlineLevel="4">
      <c r="A87" s="37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4"/>
      <c r="N87" s="104"/>
      <c r="O87" s="103"/>
      <c r="P87" s="103"/>
      <c r="Q87" s="104"/>
      <c r="R87" s="104"/>
      <c r="S87" s="103"/>
      <c r="T87" s="103"/>
      <c r="U87" s="104"/>
    </row>
    <row r="88" spans="1:21" ht="15" outlineLevel="3">
      <c r="A88" s="37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104"/>
      <c r="O88" s="103"/>
      <c r="P88" s="103"/>
      <c r="Q88" s="104"/>
      <c r="R88" s="104"/>
      <c r="S88" s="103"/>
      <c r="T88" s="103"/>
      <c r="U88" s="104"/>
    </row>
    <row r="89" spans="1:21" ht="15" outlineLevel="4">
      <c r="A89" s="37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104"/>
      <c r="O89" s="103"/>
      <c r="P89" s="103"/>
      <c r="Q89" s="104"/>
      <c r="R89" s="104"/>
      <c r="S89" s="103"/>
      <c r="T89" s="103"/>
      <c r="U89" s="104"/>
    </row>
    <row r="90" spans="1:21" ht="15" outlineLevel="3">
      <c r="A90" s="37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4"/>
      <c r="N90" s="104"/>
      <c r="O90" s="103"/>
      <c r="P90" s="103"/>
      <c r="Q90" s="104"/>
      <c r="R90" s="104"/>
      <c r="S90" s="103"/>
      <c r="T90" s="103"/>
      <c r="U90" s="104"/>
    </row>
    <row r="91" spans="1:21" ht="15" outlineLevel="4">
      <c r="A91" s="37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4"/>
      <c r="N91" s="104"/>
      <c r="O91" s="103"/>
      <c r="P91" s="103"/>
      <c r="Q91" s="104"/>
      <c r="R91" s="104"/>
      <c r="S91" s="103"/>
      <c r="T91" s="103"/>
      <c r="U91" s="104"/>
    </row>
    <row r="92" spans="1:21" ht="15" outlineLevel="3">
      <c r="A92" s="37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4"/>
      <c r="N92" s="104"/>
      <c r="O92" s="103"/>
      <c r="P92" s="103"/>
      <c r="Q92" s="104"/>
      <c r="R92" s="104"/>
      <c r="S92" s="103"/>
      <c r="T92" s="103"/>
      <c r="U92" s="104"/>
    </row>
    <row r="93" spans="1:21" ht="15" outlineLevel="4">
      <c r="A93" s="37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104"/>
      <c r="O93" s="103"/>
      <c r="P93" s="103"/>
      <c r="Q93" s="104"/>
      <c r="R93" s="104"/>
      <c r="S93" s="103"/>
      <c r="T93" s="103"/>
      <c r="U93" s="104"/>
    </row>
    <row r="94" spans="1:21" ht="15" outlineLevel="3">
      <c r="A94" s="37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4"/>
      <c r="N94" s="104"/>
      <c r="O94" s="103"/>
      <c r="P94" s="103"/>
      <c r="Q94" s="104"/>
      <c r="R94" s="104"/>
      <c r="S94" s="103"/>
      <c r="T94" s="103"/>
      <c r="U94" s="104"/>
    </row>
    <row r="95" spans="1:21" ht="15" outlineLevel="4">
      <c r="A95" s="37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4"/>
      <c r="N95" s="104"/>
      <c r="O95" s="103"/>
      <c r="P95" s="103"/>
      <c r="Q95" s="104"/>
      <c r="R95" s="104"/>
      <c r="S95" s="103"/>
      <c r="T95" s="103"/>
      <c r="U95" s="104"/>
    </row>
    <row r="96" spans="1:21" ht="15" outlineLevel="3">
      <c r="A96" s="37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4"/>
      <c r="N96" s="104"/>
      <c r="O96" s="103"/>
      <c r="P96" s="103"/>
      <c r="Q96" s="104"/>
      <c r="R96" s="104"/>
      <c r="S96" s="103"/>
      <c r="T96" s="103"/>
      <c r="U96" s="104"/>
    </row>
    <row r="97" spans="1:21" ht="15" outlineLevel="4">
      <c r="A97" s="37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4"/>
      <c r="N97" s="104"/>
      <c r="O97" s="103"/>
      <c r="P97" s="103"/>
      <c r="Q97" s="104"/>
      <c r="R97" s="104"/>
      <c r="S97" s="103"/>
      <c r="T97" s="103"/>
      <c r="U97" s="104"/>
    </row>
    <row r="98" spans="1:21" ht="15" outlineLevel="3">
      <c r="A98" s="37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104"/>
      <c r="O98" s="103"/>
      <c r="P98" s="103"/>
      <c r="Q98" s="104"/>
      <c r="R98" s="104"/>
      <c r="S98" s="103"/>
      <c r="T98" s="103"/>
      <c r="U98" s="104"/>
    </row>
    <row r="99" spans="1:21" ht="15" outlineLevel="4">
      <c r="A99" s="37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104"/>
      <c r="O99" s="103"/>
      <c r="P99" s="103"/>
      <c r="Q99" s="104"/>
      <c r="R99" s="104"/>
      <c r="S99" s="103"/>
      <c r="T99" s="103"/>
      <c r="U99" s="104"/>
    </row>
    <row r="100" spans="1:21" ht="15" outlineLevel="3">
      <c r="A100" s="37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  <c r="N100" s="104"/>
      <c r="O100" s="103"/>
      <c r="P100" s="103"/>
      <c r="Q100" s="104"/>
      <c r="R100" s="104"/>
      <c r="S100" s="103"/>
      <c r="T100" s="103"/>
      <c r="U100" s="104"/>
    </row>
    <row r="101" spans="1:21" ht="15" outlineLevel="4">
      <c r="A101" s="37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4"/>
      <c r="N101" s="104"/>
      <c r="O101" s="103"/>
      <c r="P101" s="103"/>
      <c r="Q101" s="104"/>
      <c r="R101" s="104"/>
      <c r="S101" s="103"/>
      <c r="T101" s="103"/>
      <c r="U101" s="104"/>
    </row>
    <row r="102" spans="1:21" ht="15" outlineLevel="3">
      <c r="A102" s="37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4"/>
      <c r="N102" s="104"/>
      <c r="O102" s="103"/>
      <c r="P102" s="103"/>
      <c r="Q102" s="104"/>
      <c r="R102" s="104"/>
      <c r="S102" s="103"/>
      <c r="T102" s="103"/>
      <c r="U102" s="104"/>
    </row>
    <row r="103" spans="1:21" ht="15" outlineLevel="4">
      <c r="A103" s="37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4"/>
      <c r="N103" s="104"/>
      <c r="O103" s="103"/>
      <c r="P103" s="103"/>
      <c r="Q103" s="104"/>
      <c r="R103" s="104"/>
      <c r="S103" s="103"/>
      <c r="T103" s="103"/>
      <c r="U103" s="104"/>
    </row>
    <row r="104" spans="1:21" ht="15" outlineLevel="3">
      <c r="A104" s="37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4"/>
      <c r="N104" s="104"/>
      <c r="O104" s="103"/>
      <c r="P104" s="103"/>
      <c r="Q104" s="104"/>
      <c r="R104" s="104"/>
      <c r="S104" s="103"/>
      <c r="T104" s="103"/>
      <c r="U104" s="104"/>
    </row>
    <row r="105" spans="1:21" ht="15" outlineLevel="4">
      <c r="A105" s="37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104"/>
      <c r="O105" s="103"/>
      <c r="P105" s="103"/>
      <c r="Q105" s="104"/>
      <c r="R105" s="104"/>
      <c r="S105" s="103"/>
      <c r="T105" s="103"/>
      <c r="U105" s="104"/>
    </row>
    <row r="106" spans="1:21" ht="15" outlineLevel="3">
      <c r="A106" s="37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104"/>
      <c r="O106" s="103"/>
      <c r="P106" s="103"/>
      <c r="Q106" s="104"/>
      <c r="R106" s="104"/>
      <c r="S106" s="103"/>
      <c r="T106" s="103"/>
      <c r="U106" s="104"/>
    </row>
    <row r="107" spans="1:21" ht="15" outlineLevel="4">
      <c r="A107" s="37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4"/>
      <c r="N107" s="104"/>
      <c r="O107" s="103"/>
      <c r="P107" s="103"/>
      <c r="Q107" s="104"/>
      <c r="R107" s="104"/>
      <c r="S107" s="103"/>
      <c r="T107" s="103"/>
      <c r="U107" s="104"/>
    </row>
    <row r="108" spans="1:21" ht="15" outlineLevel="3">
      <c r="A108" s="37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4"/>
      <c r="N108" s="104"/>
      <c r="O108" s="103"/>
      <c r="P108" s="103"/>
      <c r="Q108" s="104"/>
      <c r="R108" s="104"/>
      <c r="S108" s="103"/>
      <c r="T108" s="103"/>
      <c r="U108" s="104"/>
    </row>
    <row r="109" spans="1:21" ht="15" outlineLevel="4">
      <c r="A109" s="37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4"/>
      <c r="N109" s="104"/>
      <c r="O109" s="103"/>
      <c r="P109" s="103"/>
      <c r="Q109" s="104"/>
      <c r="R109" s="104"/>
      <c r="S109" s="103"/>
      <c r="T109" s="103"/>
      <c r="U109" s="104"/>
    </row>
    <row r="110" spans="1:21" ht="15" outlineLevel="3">
      <c r="A110" s="37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4"/>
      <c r="N110" s="104"/>
      <c r="O110" s="103"/>
      <c r="P110" s="103"/>
      <c r="Q110" s="104"/>
      <c r="R110" s="104"/>
      <c r="S110" s="103"/>
      <c r="T110" s="103"/>
      <c r="U110" s="104"/>
    </row>
    <row r="111" spans="1:21" ht="15" outlineLevel="4">
      <c r="A111" s="37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4"/>
      <c r="N111" s="104"/>
      <c r="O111" s="103"/>
      <c r="P111" s="103"/>
      <c r="Q111" s="104"/>
      <c r="R111" s="104"/>
      <c r="S111" s="103"/>
      <c r="T111" s="103"/>
      <c r="U111" s="104"/>
    </row>
    <row r="112" spans="1:21" ht="15" outlineLevel="3">
      <c r="A112" s="37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4"/>
      <c r="N112" s="104"/>
      <c r="O112" s="103"/>
      <c r="P112" s="103"/>
      <c r="Q112" s="104"/>
      <c r="R112" s="104"/>
      <c r="S112" s="103"/>
      <c r="T112" s="103"/>
      <c r="U112" s="104"/>
    </row>
    <row r="113" spans="1:21" ht="15" outlineLevel="4">
      <c r="A113" s="37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4"/>
      <c r="N113" s="104"/>
      <c r="O113" s="103"/>
      <c r="P113" s="103"/>
      <c r="Q113" s="104"/>
      <c r="R113" s="104"/>
      <c r="S113" s="103"/>
      <c r="T113" s="103"/>
      <c r="U113" s="104"/>
    </row>
    <row r="114" spans="1:21" ht="15" outlineLevel="3">
      <c r="A114" s="37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4"/>
      <c r="N114" s="104"/>
      <c r="O114" s="103"/>
      <c r="P114" s="103"/>
      <c r="Q114" s="104"/>
      <c r="R114" s="104"/>
      <c r="S114" s="103"/>
      <c r="T114" s="103"/>
      <c r="U114" s="104"/>
    </row>
    <row r="115" spans="1:21" ht="15" outlineLevel="4">
      <c r="A115" s="37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4"/>
      <c r="N115" s="104"/>
      <c r="O115" s="103"/>
      <c r="P115" s="103"/>
      <c r="Q115" s="104"/>
      <c r="R115" s="104"/>
      <c r="S115" s="103"/>
      <c r="T115" s="103"/>
      <c r="U115" s="104"/>
    </row>
    <row r="116" spans="1:21" ht="15" outlineLevel="3">
      <c r="A116" s="37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4"/>
      <c r="N116" s="104"/>
      <c r="O116" s="103"/>
      <c r="P116" s="103"/>
      <c r="Q116" s="104"/>
      <c r="R116" s="104"/>
      <c r="S116" s="103"/>
      <c r="T116" s="103"/>
      <c r="U116" s="104"/>
    </row>
    <row r="117" spans="1:21" ht="15" outlineLevel="4">
      <c r="A117" s="37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4"/>
      <c r="N117" s="104"/>
      <c r="O117" s="103"/>
      <c r="P117" s="103"/>
      <c r="Q117" s="104"/>
      <c r="R117" s="104"/>
      <c r="S117" s="103"/>
      <c r="T117" s="103"/>
      <c r="U117" s="104"/>
    </row>
    <row r="118" spans="1:21" ht="15" outlineLevel="3">
      <c r="A118" s="37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4"/>
      <c r="N118" s="104"/>
      <c r="O118" s="103"/>
      <c r="P118" s="103"/>
      <c r="Q118" s="104"/>
      <c r="R118" s="104"/>
      <c r="S118" s="103"/>
      <c r="T118" s="103"/>
      <c r="U118" s="104"/>
    </row>
    <row r="119" spans="1:21" ht="15" outlineLevel="4">
      <c r="A119" s="37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4"/>
      <c r="N119" s="104"/>
      <c r="O119" s="103"/>
      <c r="P119" s="103"/>
      <c r="Q119" s="104"/>
      <c r="R119" s="104"/>
      <c r="S119" s="103"/>
      <c r="T119" s="103"/>
      <c r="U119" s="104"/>
    </row>
    <row r="120" spans="1:21" ht="15" outlineLevel="3">
      <c r="A120" s="37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4"/>
      <c r="N120" s="104"/>
      <c r="O120" s="103"/>
      <c r="P120" s="103"/>
      <c r="Q120" s="104"/>
      <c r="R120" s="104"/>
      <c r="S120" s="103"/>
      <c r="T120" s="103"/>
      <c r="U120" s="104"/>
    </row>
    <row r="121" spans="1:21" ht="15" outlineLevel="4">
      <c r="A121" s="37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4"/>
      <c r="N121" s="104"/>
      <c r="O121" s="103"/>
      <c r="P121" s="103"/>
      <c r="Q121" s="104"/>
      <c r="R121" s="104"/>
      <c r="S121" s="103"/>
      <c r="T121" s="103"/>
      <c r="U121" s="104"/>
    </row>
    <row r="122" spans="1:21" ht="15" outlineLevel="3">
      <c r="A122" s="37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4"/>
      <c r="N122" s="104"/>
      <c r="O122" s="103"/>
      <c r="P122" s="103"/>
      <c r="Q122" s="104"/>
      <c r="R122" s="104"/>
      <c r="S122" s="103"/>
      <c r="T122" s="103"/>
      <c r="U122" s="104"/>
    </row>
    <row r="123" spans="1:21" ht="15" outlineLevel="4">
      <c r="A123" s="37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4"/>
      <c r="N123" s="104"/>
      <c r="O123" s="103"/>
      <c r="P123" s="103"/>
      <c r="Q123" s="104"/>
      <c r="R123" s="104"/>
      <c r="S123" s="103"/>
      <c r="T123" s="103"/>
      <c r="U123" s="104"/>
    </row>
    <row r="124" spans="1:21" ht="15" outlineLevel="3">
      <c r="A124" s="37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4"/>
      <c r="N124" s="104"/>
      <c r="O124" s="103"/>
      <c r="P124" s="103"/>
      <c r="Q124" s="104"/>
      <c r="R124" s="104"/>
      <c r="S124" s="103"/>
      <c r="T124" s="103"/>
      <c r="U124" s="104"/>
    </row>
    <row r="125" spans="1:21" ht="15" outlineLevel="4">
      <c r="A125" s="37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4"/>
      <c r="N125" s="104"/>
      <c r="O125" s="103"/>
      <c r="P125" s="103"/>
      <c r="Q125" s="104"/>
      <c r="R125" s="104"/>
      <c r="S125" s="103"/>
      <c r="T125" s="103"/>
      <c r="U125" s="104"/>
    </row>
    <row r="126" spans="1:21" ht="15" outlineLevel="3">
      <c r="A126" s="37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4"/>
      <c r="N126" s="104"/>
      <c r="O126" s="103"/>
      <c r="P126" s="103"/>
      <c r="Q126" s="104"/>
      <c r="R126" s="104"/>
      <c r="S126" s="103"/>
      <c r="T126" s="103"/>
      <c r="U126" s="104"/>
    </row>
    <row r="127" spans="1:21" ht="15" outlineLevel="4">
      <c r="A127" s="37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4"/>
      <c r="N127" s="104"/>
      <c r="O127" s="103"/>
      <c r="P127" s="103"/>
      <c r="Q127" s="104"/>
      <c r="R127" s="104"/>
      <c r="S127" s="103"/>
      <c r="T127" s="103"/>
      <c r="U127" s="104"/>
    </row>
    <row r="128" spans="1:21" ht="15" outlineLevel="3">
      <c r="A128" s="37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4"/>
      <c r="N128" s="104"/>
      <c r="O128" s="103"/>
      <c r="P128" s="103"/>
      <c r="Q128" s="104"/>
      <c r="R128" s="104"/>
      <c r="S128" s="103"/>
      <c r="T128" s="103"/>
      <c r="U128" s="104"/>
    </row>
    <row r="129" spans="1:21" ht="15" outlineLevel="4">
      <c r="A129" s="37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4"/>
      <c r="N129" s="104"/>
      <c r="O129" s="103"/>
      <c r="P129" s="103"/>
      <c r="Q129" s="104"/>
      <c r="R129" s="104"/>
      <c r="S129" s="103"/>
      <c r="T129" s="103"/>
      <c r="U129" s="104"/>
    </row>
    <row r="130" spans="1:21" ht="15" outlineLevel="3">
      <c r="A130" s="37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4"/>
      <c r="N130" s="104"/>
      <c r="O130" s="103"/>
      <c r="P130" s="103"/>
      <c r="Q130" s="104"/>
      <c r="R130" s="104"/>
      <c r="S130" s="103"/>
      <c r="T130" s="103"/>
      <c r="U130" s="104"/>
    </row>
    <row r="131" spans="1:21" ht="15" outlineLevel="4">
      <c r="A131" s="37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4"/>
      <c r="N131" s="104"/>
      <c r="O131" s="103"/>
      <c r="P131" s="103"/>
      <c r="Q131" s="104"/>
      <c r="R131" s="104"/>
      <c r="S131" s="103"/>
      <c r="T131" s="103"/>
      <c r="U131" s="104"/>
    </row>
    <row r="132" spans="1:21" ht="15" outlineLevel="3">
      <c r="A132" s="37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4"/>
      <c r="N132" s="104"/>
      <c r="O132" s="103"/>
      <c r="P132" s="103"/>
      <c r="Q132" s="104"/>
      <c r="R132" s="104"/>
      <c r="S132" s="103"/>
      <c r="T132" s="103"/>
      <c r="U132" s="104"/>
    </row>
    <row r="133" spans="1:21" ht="15" outlineLevel="4">
      <c r="A133" s="37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4"/>
      <c r="N133" s="104"/>
      <c r="O133" s="103"/>
      <c r="P133" s="103"/>
      <c r="Q133" s="104"/>
      <c r="R133" s="104"/>
      <c r="S133" s="103"/>
      <c r="T133" s="103"/>
      <c r="U133" s="104"/>
    </row>
    <row r="134" spans="1:21" ht="15" outlineLevel="3">
      <c r="A134" s="37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4"/>
      <c r="N134" s="104"/>
      <c r="O134" s="103"/>
      <c r="P134" s="103"/>
      <c r="Q134" s="104"/>
      <c r="R134" s="104"/>
      <c r="S134" s="103"/>
      <c r="T134" s="103"/>
      <c r="U134" s="104"/>
    </row>
    <row r="135" spans="1:21" ht="15" outlineLevel="4">
      <c r="A135" s="37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4"/>
      <c r="N135" s="104"/>
      <c r="O135" s="103"/>
      <c r="P135" s="103"/>
      <c r="Q135" s="104"/>
      <c r="R135" s="104"/>
      <c r="S135" s="103"/>
      <c r="T135" s="103"/>
      <c r="U135" s="104"/>
    </row>
    <row r="136" spans="1:21" ht="15" outlineLevel="3">
      <c r="A136" s="37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4"/>
      <c r="N136" s="104"/>
      <c r="O136" s="103"/>
      <c r="P136" s="103"/>
      <c r="Q136" s="104"/>
      <c r="R136" s="104"/>
      <c r="S136" s="103"/>
      <c r="T136" s="103"/>
      <c r="U136" s="104"/>
    </row>
    <row r="137" spans="1:21" ht="15" outlineLevel="4">
      <c r="A137" s="37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4"/>
      <c r="N137" s="104"/>
      <c r="O137" s="103"/>
      <c r="P137" s="103"/>
      <c r="Q137" s="104"/>
      <c r="R137" s="104"/>
      <c r="S137" s="103"/>
      <c r="T137" s="103"/>
      <c r="U137" s="104"/>
    </row>
    <row r="138" spans="1:21" ht="15" outlineLevel="3">
      <c r="A138" s="37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4"/>
      <c r="N138" s="104"/>
      <c r="O138" s="103"/>
      <c r="P138" s="103"/>
      <c r="Q138" s="104"/>
      <c r="R138" s="104"/>
      <c r="S138" s="103"/>
      <c r="T138" s="103"/>
      <c r="U138" s="104"/>
    </row>
    <row r="139" spans="1:21" ht="15" outlineLevel="4">
      <c r="A139" s="37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4"/>
      <c r="N139" s="104"/>
      <c r="O139" s="103"/>
      <c r="P139" s="103"/>
      <c r="Q139" s="104"/>
      <c r="R139" s="104"/>
      <c r="S139" s="103"/>
      <c r="T139" s="103"/>
      <c r="U139" s="104"/>
    </row>
    <row r="140" spans="1:21" ht="15" outlineLevel="3">
      <c r="A140" s="37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4"/>
      <c r="N140" s="104"/>
      <c r="O140" s="103"/>
      <c r="P140" s="103"/>
      <c r="Q140" s="104"/>
      <c r="R140" s="104"/>
      <c r="S140" s="103"/>
      <c r="T140" s="103"/>
      <c r="U140" s="104"/>
    </row>
    <row r="141" spans="1:21" ht="15" outlineLevel="4">
      <c r="A141" s="37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4"/>
      <c r="N141" s="104"/>
      <c r="O141" s="103"/>
      <c r="P141" s="103"/>
      <c r="Q141" s="104"/>
      <c r="R141" s="104"/>
      <c r="S141" s="103"/>
      <c r="T141" s="103"/>
      <c r="U141" s="104"/>
    </row>
    <row r="142" spans="1:21" ht="15" outlineLevel="3">
      <c r="A142" s="37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4"/>
      <c r="N142" s="104"/>
      <c r="O142" s="103"/>
      <c r="P142" s="103"/>
      <c r="Q142" s="104"/>
      <c r="R142" s="104"/>
      <c r="S142" s="103"/>
      <c r="T142" s="103"/>
      <c r="U142" s="104"/>
    </row>
    <row r="143" spans="1:21" ht="15" outlineLevel="4">
      <c r="A143" s="37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4"/>
      <c r="N143" s="104"/>
      <c r="O143" s="103"/>
      <c r="P143" s="103"/>
      <c r="Q143" s="104"/>
      <c r="R143" s="104"/>
      <c r="S143" s="103"/>
      <c r="T143" s="103"/>
      <c r="U143" s="104"/>
    </row>
    <row r="144" spans="1:21" ht="15" outlineLevel="3">
      <c r="A144" s="37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4"/>
      <c r="N144" s="104"/>
      <c r="O144" s="103"/>
      <c r="P144" s="103"/>
      <c r="Q144" s="104"/>
      <c r="R144" s="104"/>
      <c r="S144" s="103"/>
      <c r="T144" s="103"/>
      <c r="U144" s="104"/>
    </row>
    <row r="145" spans="1:21" ht="15" outlineLevel="4">
      <c r="A145" s="37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4"/>
      <c r="N145" s="104"/>
      <c r="O145" s="103"/>
      <c r="P145" s="103"/>
      <c r="Q145" s="104"/>
      <c r="R145" s="104"/>
      <c r="S145" s="103"/>
      <c r="T145" s="103"/>
      <c r="U145" s="104"/>
    </row>
    <row r="146" spans="1:21" ht="15" outlineLevel="3">
      <c r="A146" s="37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4"/>
      <c r="N146" s="104"/>
      <c r="O146" s="103"/>
      <c r="P146" s="103"/>
      <c r="Q146" s="104"/>
      <c r="R146" s="104"/>
      <c r="S146" s="103"/>
      <c r="T146" s="103"/>
      <c r="U146" s="104"/>
    </row>
    <row r="147" spans="1:21" ht="15" outlineLevel="4">
      <c r="A147" s="37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4"/>
      <c r="N147" s="104"/>
      <c r="O147" s="103"/>
      <c r="P147" s="103"/>
      <c r="Q147" s="104"/>
      <c r="R147" s="104"/>
      <c r="S147" s="103"/>
      <c r="T147" s="103"/>
      <c r="U147" s="104"/>
    </row>
    <row r="148" spans="1:21" ht="15" outlineLevel="3">
      <c r="A148" s="37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4"/>
      <c r="N148" s="104"/>
      <c r="O148" s="103"/>
      <c r="P148" s="103"/>
      <c r="Q148" s="104"/>
      <c r="R148" s="104"/>
      <c r="S148" s="103"/>
      <c r="T148" s="103"/>
      <c r="U148" s="104"/>
    </row>
    <row r="149" spans="1:21" ht="15" outlineLevel="4">
      <c r="A149" s="37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4"/>
      <c r="N149" s="104"/>
      <c r="O149" s="103"/>
      <c r="P149" s="103"/>
      <c r="Q149" s="104"/>
      <c r="R149" s="104"/>
      <c r="S149" s="103"/>
      <c r="T149" s="103"/>
      <c r="U149" s="104"/>
    </row>
    <row r="150" spans="1:21" ht="15" outlineLevel="3">
      <c r="A150" s="37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4"/>
      <c r="N150" s="104"/>
      <c r="O150" s="103"/>
      <c r="P150" s="103"/>
      <c r="Q150" s="104"/>
      <c r="R150" s="104"/>
      <c r="S150" s="103"/>
      <c r="T150" s="103"/>
      <c r="U150" s="104"/>
    </row>
    <row r="151" spans="1:21" ht="15" outlineLevel="4">
      <c r="A151" s="37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4"/>
      <c r="N151" s="104"/>
      <c r="O151" s="103"/>
      <c r="P151" s="103"/>
      <c r="Q151" s="104"/>
      <c r="R151" s="104"/>
      <c r="S151" s="103"/>
      <c r="T151" s="103"/>
      <c r="U151" s="104"/>
    </row>
    <row r="152" spans="1:21" ht="15" outlineLevel="3">
      <c r="A152" s="37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4"/>
      <c r="N152" s="104"/>
      <c r="O152" s="103"/>
      <c r="P152" s="103"/>
      <c r="Q152" s="104"/>
      <c r="R152" s="104"/>
      <c r="S152" s="103"/>
      <c r="T152" s="103"/>
      <c r="U152" s="104"/>
    </row>
    <row r="153" spans="1:21" ht="15" outlineLevel="4">
      <c r="A153" s="37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4"/>
      <c r="N153" s="104"/>
      <c r="O153" s="103"/>
      <c r="P153" s="103"/>
      <c r="Q153" s="104"/>
      <c r="R153" s="104"/>
      <c r="S153" s="103"/>
      <c r="T153" s="103"/>
      <c r="U153" s="104"/>
    </row>
    <row r="154" spans="1:21" ht="15" outlineLevel="3">
      <c r="A154" s="37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4"/>
      <c r="N154" s="104"/>
      <c r="O154" s="103"/>
      <c r="P154" s="103"/>
      <c r="Q154" s="104"/>
      <c r="R154" s="104"/>
      <c r="S154" s="103"/>
      <c r="T154" s="103"/>
      <c r="U154" s="104"/>
    </row>
    <row r="155" spans="1:21" ht="15" outlineLevel="4">
      <c r="A155" s="37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4"/>
      <c r="N155" s="104"/>
      <c r="O155" s="103"/>
      <c r="P155" s="103"/>
      <c r="Q155" s="104"/>
      <c r="R155" s="104"/>
      <c r="S155" s="103"/>
      <c r="T155" s="103"/>
      <c r="U155" s="104"/>
    </row>
    <row r="156" spans="1:21" ht="15" outlineLevel="3">
      <c r="A156" s="37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4"/>
      <c r="N156" s="104"/>
      <c r="O156" s="103"/>
      <c r="P156" s="103"/>
      <c r="Q156" s="104"/>
      <c r="R156" s="104"/>
      <c r="S156" s="103"/>
      <c r="T156" s="103"/>
      <c r="U156" s="104"/>
    </row>
    <row r="157" spans="1:21" ht="15" outlineLevel="4">
      <c r="A157" s="37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4"/>
      <c r="N157" s="104"/>
      <c r="O157" s="103"/>
      <c r="P157" s="103"/>
      <c r="Q157" s="104"/>
      <c r="R157" s="104"/>
      <c r="S157" s="103"/>
      <c r="T157" s="103"/>
      <c r="U157" s="104"/>
    </row>
    <row r="158" spans="1:21" ht="15" outlineLevel="3">
      <c r="A158" s="37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4"/>
      <c r="N158" s="104"/>
      <c r="O158" s="103"/>
      <c r="P158" s="103"/>
      <c r="Q158" s="104"/>
      <c r="R158" s="104"/>
      <c r="S158" s="103"/>
      <c r="T158" s="103"/>
      <c r="U158" s="104"/>
    </row>
    <row r="159" spans="1:21" ht="15" outlineLevel="4">
      <c r="A159" s="37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4"/>
      <c r="N159" s="104"/>
      <c r="O159" s="103"/>
      <c r="P159" s="103"/>
      <c r="Q159" s="104"/>
      <c r="R159" s="104"/>
      <c r="S159" s="103"/>
      <c r="T159" s="103"/>
      <c r="U159" s="104"/>
    </row>
    <row r="160" spans="1:21" ht="15" outlineLevel="3">
      <c r="A160" s="37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4"/>
      <c r="N160" s="104"/>
      <c r="O160" s="103"/>
      <c r="P160" s="103"/>
      <c r="Q160" s="104"/>
      <c r="R160" s="104"/>
      <c r="S160" s="103"/>
      <c r="T160" s="103"/>
      <c r="U160" s="104"/>
    </row>
    <row r="161" spans="1:21" ht="15" outlineLevel="4">
      <c r="A161" s="37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4"/>
      <c r="N161" s="104"/>
      <c r="O161" s="103"/>
      <c r="P161" s="103"/>
      <c r="Q161" s="104"/>
      <c r="R161" s="104"/>
      <c r="S161" s="103"/>
      <c r="T161" s="103"/>
      <c r="U161" s="104"/>
    </row>
    <row r="162" spans="1:21" ht="15" outlineLevel="3">
      <c r="A162" s="37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4"/>
      <c r="N162" s="104"/>
      <c r="O162" s="103"/>
      <c r="P162" s="103"/>
      <c r="Q162" s="104"/>
      <c r="R162" s="104"/>
      <c r="S162" s="103"/>
      <c r="T162" s="103"/>
      <c r="U162" s="104"/>
    </row>
    <row r="163" spans="1:21" ht="15" outlineLevel="4">
      <c r="A163" s="37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4"/>
      <c r="N163" s="104"/>
      <c r="O163" s="103"/>
      <c r="P163" s="103"/>
      <c r="Q163" s="104"/>
      <c r="R163" s="104"/>
      <c r="S163" s="103"/>
      <c r="T163" s="103"/>
      <c r="U163" s="104"/>
    </row>
    <row r="164" spans="1:21" ht="15" outlineLevel="3">
      <c r="A164" s="37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4"/>
      <c r="N164" s="104"/>
      <c r="O164" s="103"/>
      <c r="P164" s="103"/>
      <c r="Q164" s="104"/>
      <c r="R164" s="104"/>
      <c r="S164" s="103"/>
      <c r="T164" s="103"/>
      <c r="U164" s="104"/>
    </row>
    <row r="165" spans="1:21" ht="15" outlineLevel="4">
      <c r="A165" s="37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4"/>
      <c r="N165" s="104"/>
      <c r="O165" s="103"/>
      <c r="P165" s="103"/>
      <c r="Q165" s="104"/>
      <c r="R165" s="104"/>
      <c r="S165" s="103"/>
      <c r="T165" s="103"/>
      <c r="U165" s="104"/>
    </row>
    <row r="166" spans="1:21" ht="15" outlineLevel="3">
      <c r="A166" s="37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4"/>
      <c r="N166" s="104"/>
      <c r="O166" s="103"/>
      <c r="P166" s="103"/>
      <c r="Q166" s="104"/>
      <c r="R166" s="104"/>
      <c r="S166" s="103"/>
      <c r="T166" s="103"/>
      <c r="U166" s="104"/>
    </row>
    <row r="167" spans="1:21" ht="15" outlineLevel="4">
      <c r="A167" s="37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4"/>
      <c r="N167" s="104"/>
      <c r="O167" s="103"/>
      <c r="P167" s="103"/>
      <c r="Q167" s="104"/>
      <c r="R167" s="104"/>
      <c r="S167" s="103"/>
      <c r="T167" s="103"/>
      <c r="U167" s="104"/>
    </row>
    <row r="168" spans="1:21" ht="15" outlineLevel="3">
      <c r="A168" s="37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4"/>
      <c r="N168" s="104"/>
      <c r="O168" s="103"/>
      <c r="P168" s="103"/>
      <c r="Q168" s="104"/>
      <c r="R168" s="104"/>
      <c r="S168" s="103"/>
      <c r="T168" s="103"/>
      <c r="U168" s="104"/>
    </row>
    <row r="169" spans="1:21" ht="15" outlineLevel="4">
      <c r="A169" s="37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4"/>
      <c r="N169" s="104"/>
      <c r="O169" s="103"/>
      <c r="P169" s="103"/>
      <c r="Q169" s="104"/>
      <c r="R169" s="104"/>
      <c r="S169" s="103"/>
      <c r="T169" s="103"/>
      <c r="U169" s="104"/>
    </row>
    <row r="170" spans="1:21" ht="15" outlineLevel="3">
      <c r="A170" s="37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4"/>
      <c r="N170" s="104"/>
      <c r="O170" s="103"/>
      <c r="P170" s="103"/>
      <c r="Q170" s="104"/>
      <c r="R170" s="104"/>
      <c r="S170" s="103"/>
      <c r="T170" s="103"/>
      <c r="U170" s="104"/>
    </row>
    <row r="171" spans="1:21" ht="15" outlineLevel="4">
      <c r="A171" s="37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4"/>
      <c r="N171" s="104"/>
      <c r="O171" s="103"/>
      <c r="P171" s="103"/>
      <c r="Q171" s="104"/>
      <c r="R171" s="104"/>
      <c r="S171" s="103"/>
      <c r="T171" s="103"/>
      <c r="U171" s="104"/>
    </row>
    <row r="172" spans="1:21" ht="15" outlineLevel="3">
      <c r="A172" s="37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4"/>
      <c r="N172" s="104"/>
      <c r="O172" s="103"/>
      <c r="P172" s="103"/>
      <c r="Q172" s="104"/>
      <c r="R172" s="104"/>
      <c r="S172" s="103"/>
      <c r="T172" s="103"/>
      <c r="U172" s="104"/>
    </row>
    <row r="173" spans="1:21" ht="15" outlineLevel="4">
      <c r="A173" s="37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4"/>
      <c r="N173" s="104"/>
      <c r="O173" s="103"/>
      <c r="P173" s="103"/>
      <c r="Q173" s="104"/>
      <c r="R173" s="104"/>
      <c r="S173" s="103"/>
      <c r="T173" s="103"/>
      <c r="U173" s="104"/>
    </row>
    <row r="174" spans="1:21" ht="15" outlineLevel="3">
      <c r="A174" s="37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4"/>
      <c r="N174" s="104"/>
      <c r="O174" s="103"/>
      <c r="P174" s="103"/>
      <c r="Q174" s="104"/>
      <c r="R174" s="104"/>
      <c r="S174" s="103"/>
      <c r="T174" s="103"/>
      <c r="U174" s="104"/>
    </row>
    <row r="175" spans="1:21" ht="15" outlineLevel="4">
      <c r="A175" s="37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4"/>
      <c r="N175" s="104"/>
      <c r="O175" s="103"/>
      <c r="P175" s="103"/>
      <c r="Q175" s="104"/>
      <c r="R175" s="104"/>
      <c r="S175" s="103"/>
      <c r="T175" s="103"/>
      <c r="U175" s="104"/>
    </row>
    <row r="176" spans="1:21" ht="15" outlineLevel="3">
      <c r="A176" s="37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4"/>
      <c r="N176" s="104"/>
      <c r="O176" s="103"/>
      <c r="P176" s="103"/>
      <c r="Q176" s="103"/>
      <c r="R176" s="104"/>
      <c r="S176" s="103"/>
      <c r="T176" s="103"/>
      <c r="U176" s="104"/>
    </row>
    <row r="177" spans="1:21" ht="15" outlineLevel="4">
      <c r="A177" s="37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4"/>
      <c r="N177" s="104"/>
      <c r="O177" s="103"/>
      <c r="P177" s="103"/>
      <c r="Q177" s="103"/>
      <c r="R177" s="104"/>
      <c r="S177" s="103"/>
      <c r="T177" s="103"/>
      <c r="U177" s="104"/>
    </row>
    <row r="178" spans="1:21" ht="15" outlineLevel="3">
      <c r="A178" s="37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4"/>
      <c r="O178" s="103"/>
      <c r="P178" s="103"/>
      <c r="Q178" s="104"/>
      <c r="R178" s="104"/>
      <c r="S178" s="103"/>
      <c r="T178" s="103"/>
      <c r="U178" s="104"/>
    </row>
    <row r="179" spans="1:21" ht="15" outlineLevel="4">
      <c r="A179" s="37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4"/>
      <c r="O179" s="103"/>
      <c r="P179" s="103"/>
      <c r="Q179" s="104"/>
      <c r="R179" s="104"/>
      <c r="S179" s="103"/>
      <c r="T179" s="103"/>
      <c r="U179" s="104"/>
    </row>
    <row r="180" spans="1:21" ht="15" outlineLevel="3">
      <c r="A180" s="37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4"/>
      <c r="O180" s="103"/>
      <c r="P180" s="103"/>
      <c r="Q180" s="104"/>
      <c r="R180" s="104"/>
      <c r="S180" s="103"/>
      <c r="T180" s="103"/>
      <c r="U180" s="104"/>
    </row>
    <row r="181" spans="1:21" ht="15" outlineLevel="4">
      <c r="A181" s="37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4"/>
      <c r="O181" s="103"/>
      <c r="P181" s="103"/>
      <c r="Q181" s="104"/>
      <c r="R181" s="104"/>
      <c r="S181" s="103"/>
      <c r="T181" s="103"/>
      <c r="U181" s="104"/>
    </row>
    <row r="182" spans="1:21" ht="15" outlineLevel="3">
      <c r="A182" s="37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4"/>
      <c r="O182" s="103"/>
      <c r="P182" s="103"/>
      <c r="Q182" s="103"/>
      <c r="R182" s="104"/>
      <c r="S182" s="103"/>
      <c r="T182" s="103"/>
      <c r="U182" s="104"/>
    </row>
    <row r="183" spans="1:21" ht="15" outlineLevel="4">
      <c r="A183" s="37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4"/>
      <c r="O183" s="103"/>
      <c r="P183" s="103"/>
      <c r="Q183" s="103"/>
      <c r="R183" s="104"/>
      <c r="S183" s="103"/>
      <c r="T183" s="103"/>
      <c r="U183" s="104"/>
    </row>
    <row r="184" spans="1:21" ht="15" outlineLevel="3">
      <c r="A184" s="37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4"/>
      <c r="N184" s="104"/>
      <c r="O184" s="103"/>
      <c r="P184" s="103"/>
      <c r="Q184" s="104"/>
      <c r="R184" s="104"/>
      <c r="S184" s="103"/>
      <c r="T184" s="103"/>
      <c r="U184" s="104"/>
    </row>
    <row r="185" spans="1:21" ht="15" outlineLevel="4">
      <c r="A185" s="37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4"/>
      <c r="N185" s="104"/>
      <c r="O185" s="103"/>
      <c r="P185" s="103"/>
      <c r="Q185" s="104"/>
      <c r="R185" s="104"/>
      <c r="S185" s="103"/>
      <c r="T185" s="103"/>
      <c r="U185" s="104"/>
    </row>
    <row r="186" spans="1:21" ht="15" outlineLevel="3">
      <c r="A186" s="37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4"/>
      <c r="N186" s="104"/>
      <c r="O186" s="103"/>
      <c r="P186" s="103"/>
      <c r="Q186" s="104"/>
      <c r="R186" s="104"/>
      <c r="S186" s="103"/>
      <c r="T186" s="103"/>
      <c r="U186" s="104"/>
    </row>
    <row r="187" spans="1:21" ht="15" outlineLevel="4">
      <c r="A187" s="37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4"/>
      <c r="N187" s="104"/>
      <c r="O187" s="103"/>
      <c r="P187" s="103"/>
      <c r="Q187" s="104"/>
      <c r="R187" s="104"/>
      <c r="S187" s="103"/>
      <c r="T187" s="103"/>
      <c r="U187" s="104"/>
    </row>
    <row r="188" spans="1:21" ht="15" outlineLevel="3">
      <c r="A188" s="37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4"/>
      <c r="N188" s="104"/>
      <c r="O188" s="103"/>
      <c r="P188" s="103"/>
      <c r="Q188" s="104"/>
      <c r="R188" s="104"/>
      <c r="S188" s="103"/>
      <c r="T188" s="103"/>
      <c r="U188" s="104"/>
    </row>
    <row r="189" spans="1:21" ht="15" outlineLevel="4">
      <c r="A189" s="37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4"/>
      <c r="N189" s="104"/>
      <c r="O189" s="103"/>
      <c r="P189" s="103"/>
      <c r="Q189" s="104"/>
      <c r="R189" s="104"/>
      <c r="S189" s="103"/>
      <c r="T189" s="103"/>
      <c r="U189" s="104"/>
    </row>
    <row r="190" spans="1:21" ht="15" outlineLevel="3">
      <c r="A190" s="37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4"/>
      <c r="O190" s="103"/>
      <c r="P190" s="103"/>
      <c r="Q190" s="104"/>
      <c r="R190" s="104"/>
      <c r="S190" s="103"/>
      <c r="T190" s="103"/>
      <c r="U190" s="104"/>
    </row>
    <row r="191" spans="1:21" ht="15" outlineLevel="4">
      <c r="A191" s="37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4"/>
      <c r="O191" s="103"/>
      <c r="P191" s="103"/>
      <c r="Q191" s="104"/>
      <c r="R191" s="104"/>
      <c r="S191" s="103"/>
      <c r="T191" s="103"/>
      <c r="U191" s="104"/>
    </row>
    <row r="192" spans="1:21" ht="15" outlineLevel="3">
      <c r="A192" s="37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4"/>
      <c r="O192" s="103"/>
      <c r="P192" s="103"/>
      <c r="Q192" s="104"/>
      <c r="R192" s="104"/>
      <c r="S192" s="103"/>
      <c r="T192" s="103"/>
      <c r="U192" s="104"/>
    </row>
    <row r="193" spans="1:21" ht="15" outlineLevel="4">
      <c r="A193" s="37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4"/>
      <c r="O193" s="103"/>
      <c r="P193" s="103"/>
      <c r="Q193" s="104"/>
      <c r="R193" s="104"/>
      <c r="S193" s="103"/>
      <c r="T193" s="103"/>
      <c r="U193" s="104"/>
    </row>
    <row r="194" spans="1:21" ht="15" outlineLevel="3">
      <c r="A194" s="37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4"/>
      <c r="N194" s="104"/>
      <c r="O194" s="103"/>
      <c r="P194" s="103"/>
      <c r="Q194" s="104"/>
      <c r="R194" s="104"/>
      <c r="S194" s="103"/>
      <c r="T194" s="103"/>
      <c r="U194" s="104"/>
    </row>
    <row r="195" spans="1:21" ht="15" outlineLevel="4">
      <c r="A195" s="37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4"/>
      <c r="N195" s="104"/>
      <c r="O195" s="103"/>
      <c r="P195" s="103"/>
      <c r="Q195" s="104"/>
      <c r="R195" s="104"/>
      <c r="S195" s="103"/>
      <c r="T195" s="103"/>
      <c r="U195" s="104"/>
    </row>
    <row r="196" spans="1:21" ht="15" outlineLevel="3">
      <c r="A196" s="37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4"/>
      <c r="N196" s="104"/>
      <c r="O196" s="103"/>
      <c r="P196" s="103"/>
      <c r="Q196" s="104"/>
      <c r="R196" s="104"/>
      <c r="S196" s="103"/>
      <c r="T196" s="103"/>
      <c r="U196" s="104"/>
    </row>
    <row r="197" spans="1:21" ht="15" outlineLevel="4">
      <c r="A197" s="37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4"/>
      <c r="N197" s="104"/>
      <c r="O197" s="103"/>
      <c r="P197" s="103"/>
      <c r="Q197" s="104"/>
      <c r="R197" s="104"/>
      <c r="S197" s="103"/>
      <c r="T197" s="103"/>
      <c r="U197" s="104"/>
    </row>
    <row r="198" spans="1:21" ht="15" outlineLevel="3">
      <c r="A198" s="37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4"/>
      <c r="O198" s="103"/>
      <c r="P198" s="103"/>
      <c r="Q198" s="103"/>
      <c r="R198" s="104"/>
      <c r="S198" s="103"/>
      <c r="T198" s="103"/>
      <c r="U198" s="104"/>
    </row>
    <row r="199" spans="1:21" ht="15" outlineLevel="4">
      <c r="A199" s="37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4"/>
      <c r="O199" s="103"/>
      <c r="P199" s="103"/>
      <c r="Q199" s="103"/>
      <c r="R199" s="104"/>
      <c r="S199" s="103"/>
      <c r="T199" s="103"/>
      <c r="U199" s="104"/>
    </row>
    <row r="200" spans="1:21" ht="15" outlineLevel="3">
      <c r="A200" s="37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4"/>
      <c r="N200" s="104"/>
      <c r="O200" s="103"/>
      <c r="P200" s="103"/>
      <c r="Q200" s="104"/>
      <c r="R200" s="104"/>
      <c r="S200" s="103"/>
      <c r="T200" s="103"/>
      <c r="U200" s="104"/>
    </row>
    <row r="201" spans="1:21" ht="15" outlineLevel="4">
      <c r="A201" s="37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4"/>
      <c r="N201" s="104"/>
      <c r="O201" s="103"/>
      <c r="P201" s="103"/>
      <c r="Q201" s="104"/>
      <c r="R201" s="104"/>
      <c r="S201" s="103"/>
      <c r="T201" s="103"/>
      <c r="U201" s="104"/>
    </row>
    <row r="202" spans="1:21" ht="15" outlineLevel="3">
      <c r="A202" s="37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4"/>
      <c r="N202" s="104"/>
      <c r="O202" s="103"/>
      <c r="P202" s="103"/>
      <c r="Q202" s="104"/>
      <c r="R202" s="104"/>
      <c r="S202" s="103"/>
      <c r="T202" s="103"/>
      <c r="U202" s="104"/>
    </row>
    <row r="203" spans="1:21" ht="15" outlineLevel="4">
      <c r="A203" s="37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4"/>
      <c r="N203" s="104"/>
      <c r="O203" s="103"/>
      <c r="P203" s="103"/>
      <c r="Q203" s="104"/>
      <c r="R203" s="104"/>
      <c r="S203" s="103"/>
      <c r="T203" s="103"/>
      <c r="U203" s="104"/>
    </row>
    <row r="204" spans="1:21" ht="15" outlineLevel="3">
      <c r="A204" s="37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4"/>
      <c r="N204" s="104"/>
      <c r="O204" s="103"/>
      <c r="P204" s="103"/>
      <c r="Q204" s="104"/>
      <c r="R204" s="104"/>
      <c r="S204" s="103"/>
      <c r="T204" s="103"/>
      <c r="U204" s="104"/>
    </row>
    <row r="205" spans="1:21" ht="15" outlineLevel="4">
      <c r="A205" s="37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4"/>
      <c r="N205" s="104"/>
      <c r="O205" s="103"/>
      <c r="P205" s="103"/>
      <c r="Q205" s="104"/>
      <c r="R205" s="104"/>
      <c r="S205" s="103"/>
      <c r="T205" s="103"/>
      <c r="U205" s="104"/>
    </row>
    <row r="206" spans="1:21" ht="15" outlineLevel="3">
      <c r="A206" s="37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4"/>
      <c r="N206" s="104"/>
      <c r="O206" s="103"/>
      <c r="P206" s="103"/>
      <c r="Q206" s="104"/>
      <c r="R206" s="104"/>
      <c r="S206" s="103"/>
      <c r="T206" s="103"/>
      <c r="U206" s="104"/>
    </row>
    <row r="207" spans="1:21" ht="15" outlineLevel="4">
      <c r="A207" s="37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4"/>
      <c r="N207" s="104"/>
      <c r="O207" s="103"/>
      <c r="P207" s="103"/>
      <c r="Q207" s="104"/>
      <c r="R207" s="104"/>
      <c r="S207" s="103"/>
      <c r="T207" s="103"/>
      <c r="U207" s="104"/>
    </row>
    <row r="208" spans="1:21" ht="15" outlineLevel="3">
      <c r="A208" s="37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4"/>
      <c r="N208" s="104"/>
      <c r="O208" s="103"/>
      <c r="P208" s="103"/>
      <c r="Q208" s="104"/>
      <c r="R208" s="104"/>
      <c r="S208" s="103"/>
      <c r="T208" s="103"/>
      <c r="U208" s="104"/>
    </row>
    <row r="209" spans="1:21" ht="15" outlineLevel="4">
      <c r="A209" s="37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4"/>
      <c r="N209" s="104"/>
      <c r="O209" s="103"/>
      <c r="P209" s="103"/>
      <c r="Q209" s="104"/>
      <c r="R209" s="104"/>
      <c r="S209" s="103"/>
      <c r="T209" s="103"/>
      <c r="U209" s="104"/>
    </row>
    <row r="210" spans="1:21" ht="15" outlineLevel="3">
      <c r="A210" s="37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4"/>
      <c r="N210" s="104"/>
      <c r="O210" s="103"/>
      <c r="P210" s="103"/>
      <c r="Q210" s="104"/>
      <c r="R210" s="104"/>
      <c r="S210" s="103"/>
      <c r="T210" s="103"/>
      <c r="U210" s="104"/>
    </row>
    <row r="211" spans="1:21" ht="15" outlineLevel="4">
      <c r="A211" s="37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4"/>
      <c r="N211" s="104"/>
      <c r="O211" s="103"/>
      <c r="P211" s="103"/>
      <c r="Q211" s="104"/>
      <c r="R211" s="104"/>
      <c r="S211" s="103"/>
      <c r="T211" s="103"/>
      <c r="U211" s="104"/>
    </row>
    <row r="212" spans="1:21" ht="15" outlineLevel="3">
      <c r="A212" s="37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4"/>
      <c r="N212" s="104"/>
      <c r="O212" s="103"/>
      <c r="P212" s="103"/>
      <c r="Q212" s="104"/>
      <c r="R212" s="104"/>
      <c r="S212" s="103"/>
      <c r="T212" s="103"/>
      <c r="U212" s="104"/>
    </row>
    <row r="213" spans="1:21" ht="15" outlineLevel="4">
      <c r="A213" s="37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4"/>
      <c r="N213" s="104"/>
      <c r="O213" s="103"/>
      <c r="P213" s="103"/>
      <c r="Q213" s="104"/>
      <c r="R213" s="104"/>
      <c r="S213" s="103"/>
      <c r="T213" s="103"/>
      <c r="U213" s="104"/>
    </row>
    <row r="214" spans="1:21" ht="15" outlineLevel="3">
      <c r="A214" s="37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4"/>
      <c r="N214" s="104"/>
      <c r="O214" s="103"/>
      <c r="P214" s="103"/>
      <c r="Q214" s="104"/>
      <c r="R214" s="104"/>
      <c r="S214" s="103"/>
      <c r="T214" s="103"/>
      <c r="U214" s="104"/>
    </row>
    <row r="215" spans="1:21" ht="15" outlineLevel="4">
      <c r="A215" s="37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4"/>
      <c r="N215" s="104"/>
      <c r="O215" s="103"/>
      <c r="P215" s="103"/>
      <c r="Q215" s="104"/>
      <c r="R215" s="104"/>
      <c r="S215" s="103"/>
      <c r="T215" s="103"/>
      <c r="U215" s="104"/>
    </row>
    <row r="216" spans="1:21" ht="15" outlineLevel="3">
      <c r="A216" s="37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4"/>
      <c r="N216" s="104"/>
      <c r="O216" s="103"/>
      <c r="P216" s="103"/>
      <c r="Q216" s="104"/>
      <c r="R216" s="104"/>
      <c r="S216" s="103"/>
      <c r="T216" s="103"/>
      <c r="U216" s="104"/>
    </row>
    <row r="217" spans="1:21" ht="15" outlineLevel="4">
      <c r="A217" s="37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4"/>
      <c r="N217" s="104"/>
      <c r="O217" s="103"/>
      <c r="P217" s="103"/>
      <c r="Q217" s="104"/>
      <c r="R217" s="104"/>
      <c r="S217" s="103"/>
      <c r="T217" s="103"/>
      <c r="U217" s="104"/>
    </row>
    <row r="218" spans="1:21" ht="15" outlineLevel="2">
      <c r="A218" s="37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4"/>
      <c r="O218" s="103"/>
      <c r="P218" s="103"/>
      <c r="Q218" s="103"/>
      <c r="R218" s="104"/>
      <c r="S218" s="103"/>
      <c r="T218" s="103"/>
      <c r="U218" s="104"/>
    </row>
    <row r="219" spans="1:21" ht="15" outlineLevel="3">
      <c r="A219" s="37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4"/>
      <c r="O219" s="103"/>
      <c r="P219" s="103"/>
      <c r="Q219" s="103"/>
      <c r="R219" s="104"/>
      <c r="S219" s="103"/>
      <c r="T219" s="103"/>
      <c r="U219" s="104"/>
    </row>
    <row r="220" spans="1:21" ht="15" outlineLevel="4">
      <c r="A220" s="37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4"/>
      <c r="O220" s="103"/>
      <c r="P220" s="103"/>
      <c r="Q220" s="103"/>
      <c r="R220" s="104"/>
      <c r="S220" s="103"/>
      <c r="T220" s="103"/>
      <c r="U220" s="104"/>
    </row>
    <row r="221" spans="1:21" ht="15" outlineLevel="3">
      <c r="A221" s="37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4"/>
      <c r="N221" s="104"/>
      <c r="O221" s="103"/>
      <c r="P221" s="103"/>
      <c r="Q221" s="104"/>
      <c r="R221" s="104"/>
      <c r="S221" s="103"/>
      <c r="T221" s="103"/>
      <c r="U221" s="104"/>
    </row>
    <row r="222" spans="1:21" ht="15" outlineLevel="4">
      <c r="A222" s="37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4"/>
      <c r="N222" s="104"/>
      <c r="O222" s="103"/>
      <c r="P222" s="103"/>
      <c r="Q222" s="104"/>
      <c r="R222" s="104"/>
      <c r="S222" s="103"/>
      <c r="T222" s="103"/>
      <c r="U222" s="104"/>
    </row>
    <row r="223" spans="1:21" ht="15" outlineLevel="2">
      <c r="A223" s="37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4"/>
      <c r="O223" s="103"/>
      <c r="P223" s="103"/>
      <c r="Q223" s="103"/>
      <c r="R223" s="104"/>
      <c r="S223" s="103"/>
      <c r="T223" s="103"/>
      <c r="U223" s="104"/>
    </row>
    <row r="224" spans="1:21" ht="15" outlineLevel="3">
      <c r="A224" s="37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4"/>
      <c r="N224" s="104"/>
      <c r="O224" s="103"/>
      <c r="P224" s="103"/>
      <c r="Q224" s="104"/>
      <c r="R224" s="104"/>
      <c r="S224" s="103"/>
      <c r="T224" s="103"/>
      <c r="U224" s="104"/>
    </row>
    <row r="225" spans="1:21" ht="15" outlineLevel="4">
      <c r="A225" s="37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4"/>
      <c r="N225" s="104"/>
      <c r="O225" s="103"/>
      <c r="P225" s="103"/>
      <c r="Q225" s="104"/>
      <c r="R225" s="104"/>
      <c r="S225" s="103"/>
      <c r="T225" s="103"/>
      <c r="U225" s="104"/>
    </row>
    <row r="226" spans="1:21" ht="15" outlineLevel="3">
      <c r="A226" s="37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4"/>
      <c r="O226" s="103"/>
      <c r="P226" s="103"/>
      <c r="Q226" s="103"/>
      <c r="R226" s="104"/>
      <c r="S226" s="103"/>
      <c r="T226" s="103"/>
      <c r="U226" s="104"/>
    </row>
    <row r="227" spans="1:21" ht="15" outlineLevel="4">
      <c r="A227" s="37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4"/>
      <c r="O227" s="103"/>
      <c r="P227" s="103"/>
      <c r="Q227" s="103"/>
      <c r="R227" s="104"/>
      <c r="S227" s="103"/>
      <c r="T227" s="103"/>
      <c r="U227" s="104"/>
    </row>
    <row r="228" spans="1:21" ht="15" outlineLevel="3">
      <c r="A228" s="37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4"/>
      <c r="O228" s="103"/>
      <c r="P228" s="103"/>
      <c r="Q228" s="103"/>
      <c r="R228" s="104"/>
      <c r="S228" s="103"/>
      <c r="T228" s="103"/>
      <c r="U228" s="104"/>
    </row>
    <row r="229" spans="1:21" ht="15" outlineLevel="4">
      <c r="A229" s="37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4"/>
      <c r="O229" s="103"/>
      <c r="P229" s="103"/>
      <c r="Q229" s="103"/>
      <c r="R229" s="104"/>
      <c r="S229" s="103"/>
      <c r="T229" s="103"/>
      <c r="U229" s="104"/>
    </row>
    <row r="230" spans="1:21" ht="15" outlineLevel="2">
      <c r="A230" s="37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4"/>
      <c r="O230" s="103"/>
      <c r="P230" s="103"/>
      <c r="Q230" s="103"/>
      <c r="R230" s="104"/>
      <c r="S230" s="103"/>
      <c r="T230" s="103"/>
      <c r="U230" s="104"/>
    </row>
    <row r="231" spans="1:21" ht="15" outlineLevel="3">
      <c r="A231" s="37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4"/>
      <c r="O231" s="103"/>
      <c r="P231" s="103"/>
      <c r="Q231" s="103"/>
      <c r="R231" s="104"/>
      <c r="S231" s="103"/>
      <c r="T231" s="103"/>
      <c r="U231" s="104"/>
    </row>
    <row r="232" spans="1:21" ht="15" outlineLevel="4">
      <c r="A232" s="37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4"/>
      <c r="O232" s="103"/>
      <c r="P232" s="103"/>
      <c r="Q232" s="103"/>
      <c r="R232" s="104"/>
      <c r="S232" s="103"/>
      <c r="T232" s="103"/>
      <c r="U232" s="104"/>
    </row>
    <row r="233" spans="1:21" ht="15" outlineLevel="3">
      <c r="A233" s="37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4"/>
      <c r="O233" s="103"/>
      <c r="P233" s="103"/>
      <c r="Q233" s="103"/>
      <c r="R233" s="104"/>
      <c r="S233" s="103"/>
      <c r="T233" s="103"/>
      <c r="U233" s="104"/>
    </row>
    <row r="234" spans="1:21" ht="15" outlineLevel="4">
      <c r="A234" s="37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4"/>
      <c r="O234" s="103"/>
      <c r="P234" s="103"/>
      <c r="Q234" s="103"/>
      <c r="R234" s="104"/>
      <c r="S234" s="103"/>
      <c r="T234" s="103"/>
      <c r="U234" s="104"/>
    </row>
    <row r="235" spans="1:21" ht="15" outlineLevel="2">
      <c r="A235" s="37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4"/>
      <c r="O235" s="103"/>
      <c r="P235" s="103"/>
      <c r="Q235" s="104"/>
      <c r="R235" s="104"/>
      <c r="S235" s="103"/>
      <c r="T235" s="103"/>
      <c r="U235" s="104"/>
    </row>
    <row r="236" spans="1:21" ht="15" outlineLevel="3">
      <c r="A236" s="37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4"/>
      <c r="N236" s="104"/>
      <c r="O236" s="103"/>
      <c r="P236" s="103"/>
      <c r="Q236" s="104"/>
      <c r="R236" s="104"/>
      <c r="S236" s="103"/>
      <c r="T236" s="103"/>
      <c r="U236" s="104"/>
    </row>
    <row r="237" spans="1:21" ht="15" outlineLevel="4">
      <c r="A237" s="37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4"/>
      <c r="N237" s="104"/>
      <c r="O237" s="103"/>
      <c r="P237" s="103"/>
      <c r="Q237" s="104"/>
      <c r="R237" s="104"/>
      <c r="S237" s="103"/>
      <c r="T237" s="103"/>
      <c r="U237" s="104"/>
    </row>
    <row r="238" spans="1:21" ht="15" outlineLevel="3">
      <c r="A238" s="37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4"/>
      <c r="O238" s="103"/>
      <c r="P238" s="103"/>
      <c r="Q238" s="104"/>
      <c r="R238" s="104"/>
      <c r="S238" s="103"/>
      <c r="T238" s="103"/>
      <c r="U238" s="104"/>
    </row>
    <row r="239" spans="1:21" ht="15" outlineLevel="4">
      <c r="A239" s="37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4"/>
      <c r="O239" s="103"/>
      <c r="P239" s="103"/>
      <c r="Q239" s="104"/>
      <c r="R239" s="104"/>
      <c r="S239" s="103"/>
      <c r="T239" s="103"/>
      <c r="U239" s="104"/>
    </row>
    <row r="240" spans="1:21" ht="15" outlineLevel="3">
      <c r="A240" s="37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4"/>
      <c r="O240" s="103"/>
      <c r="P240" s="103"/>
      <c r="Q240" s="104"/>
      <c r="R240" s="104"/>
      <c r="S240" s="103"/>
      <c r="T240" s="103"/>
      <c r="U240" s="104"/>
    </row>
    <row r="241" spans="1:21" ht="15" outlineLevel="4">
      <c r="A241" s="37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4"/>
      <c r="O241" s="103"/>
      <c r="P241" s="103"/>
      <c r="Q241" s="104"/>
      <c r="R241" s="104"/>
      <c r="S241" s="103"/>
      <c r="T241" s="103"/>
      <c r="U241" s="104"/>
    </row>
    <row r="242" spans="1:21" ht="15" outlineLevel="2">
      <c r="A242" s="37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4"/>
      <c r="O242" s="103"/>
      <c r="P242" s="103"/>
      <c r="Q242" s="103"/>
      <c r="R242" s="104"/>
      <c r="S242" s="103"/>
      <c r="T242" s="103"/>
      <c r="U242" s="104"/>
    </row>
    <row r="243" spans="1:21" ht="15" outlineLevel="3">
      <c r="A243" s="37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4"/>
      <c r="N243" s="104"/>
      <c r="O243" s="103"/>
      <c r="P243" s="103"/>
      <c r="Q243" s="104"/>
      <c r="R243" s="104"/>
      <c r="S243" s="103"/>
      <c r="T243" s="103"/>
      <c r="U243" s="104"/>
    </row>
    <row r="244" spans="1:21" ht="15" outlineLevel="4">
      <c r="A244" s="37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4"/>
      <c r="N244" s="104"/>
      <c r="O244" s="103"/>
      <c r="P244" s="103"/>
      <c r="Q244" s="104"/>
      <c r="R244" s="104"/>
      <c r="S244" s="103"/>
      <c r="T244" s="103"/>
      <c r="U244" s="104"/>
    </row>
    <row r="245" spans="1:21" ht="15" outlineLevel="3">
      <c r="A245" s="37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4"/>
      <c r="O245" s="103"/>
      <c r="P245" s="103"/>
      <c r="Q245" s="103"/>
      <c r="R245" s="104"/>
      <c r="S245" s="103"/>
      <c r="T245" s="103"/>
      <c r="U245" s="104"/>
    </row>
    <row r="246" spans="1:21" ht="15" outlineLevel="4">
      <c r="A246" s="37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4"/>
      <c r="O246" s="103"/>
      <c r="P246" s="103"/>
      <c r="Q246" s="103"/>
      <c r="R246" s="104"/>
      <c r="S246" s="103"/>
      <c r="T246" s="103"/>
      <c r="U246" s="104"/>
    </row>
    <row r="247" spans="1:21" ht="15" outlineLevel="3">
      <c r="A247" s="37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4"/>
      <c r="O247" s="103"/>
      <c r="P247" s="103"/>
      <c r="Q247" s="103"/>
      <c r="R247" s="104"/>
      <c r="S247" s="103"/>
      <c r="T247" s="103"/>
      <c r="U247" s="104"/>
    </row>
    <row r="248" spans="1:21" ht="15" outlineLevel="4">
      <c r="A248" s="37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4"/>
      <c r="O248" s="103"/>
      <c r="P248" s="103"/>
      <c r="Q248" s="103"/>
      <c r="R248" s="104"/>
      <c r="S248" s="103"/>
      <c r="T248" s="103"/>
      <c r="U248" s="104"/>
    </row>
    <row r="249" spans="1:21" ht="15" outlineLevel="3">
      <c r="A249" s="37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4"/>
      <c r="O249" s="103"/>
      <c r="P249" s="103"/>
      <c r="Q249" s="103"/>
      <c r="R249" s="104"/>
      <c r="S249" s="103"/>
      <c r="T249" s="103"/>
      <c r="U249" s="104"/>
    </row>
    <row r="250" spans="1:21" ht="15" outlineLevel="4">
      <c r="A250" s="37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4"/>
      <c r="O250" s="103"/>
      <c r="P250" s="103"/>
      <c r="Q250" s="103"/>
      <c r="R250" s="104"/>
      <c r="S250" s="103"/>
      <c r="T250" s="103"/>
      <c r="U250" s="104"/>
    </row>
    <row r="251" spans="1:21" ht="15" outlineLevel="2">
      <c r="A251" s="37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4"/>
      <c r="O251" s="103"/>
      <c r="P251" s="103"/>
      <c r="Q251" s="104"/>
      <c r="R251" s="104"/>
      <c r="S251" s="103"/>
      <c r="T251" s="103"/>
      <c r="U251" s="104"/>
    </row>
    <row r="252" spans="1:21" ht="15" outlineLevel="3">
      <c r="A252" s="37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4"/>
      <c r="N252" s="104"/>
      <c r="O252" s="103"/>
      <c r="P252" s="103"/>
      <c r="Q252" s="104"/>
      <c r="R252" s="104"/>
      <c r="S252" s="103"/>
      <c r="T252" s="103"/>
      <c r="U252" s="104"/>
    </row>
    <row r="253" spans="1:21" ht="15" outlineLevel="4">
      <c r="A253" s="37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4"/>
      <c r="N253" s="104"/>
      <c r="O253" s="103"/>
      <c r="P253" s="103"/>
      <c r="Q253" s="104"/>
      <c r="R253" s="104"/>
      <c r="S253" s="103"/>
      <c r="T253" s="103"/>
      <c r="U253" s="104"/>
    </row>
    <row r="254" spans="1:21" ht="15" outlineLevel="3">
      <c r="A254" s="37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4"/>
      <c r="O254" s="103"/>
      <c r="P254" s="103"/>
      <c r="Q254" s="104"/>
      <c r="R254" s="104"/>
      <c r="S254" s="103"/>
      <c r="T254" s="103"/>
      <c r="U254" s="104"/>
    </row>
    <row r="255" spans="1:21" ht="15" outlineLevel="4">
      <c r="A255" s="37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4"/>
      <c r="O255" s="103"/>
      <c r="P255" s="103"/>
      <c r="Q255" s="104"/>
      <c r="R255" s="104"/>
      <c r="S255" s="103"/>
      <c r="T255" s="103"/>
      <c r="U255" s="104"/>
    </row>
    <row r="256" spans="1:21" ht="15" outlineLevel="3">
      <c r="A256" s="37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4"/>
      <c r="O256" s="103"/>
      <c r="P256" s="103"/>
      <c r="Q256" s="104"/>
      <c r="R256" s="104"/>
      <c r="S256" s="103"/>
      <c r="T256" s="103"/>
      <c r="U256" s="104"/>
    </row>
    <row r="257" spans="1:21" ht="15" outlineLevel="4">
      <c r="A257" s="37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4"/>
      <c r="O257" s="103"/>
      <c r="P257" s="103"/>
      <c r="Q257" s="104"/>
      <c r="R257" s="104"/>
      <c r="S257" s="103"/>
      <c r="T257" s="103"/>
      <c r="U257" s="104"/>
    </row>
    <row r="258" spans="1:21" ht="15" outlineLevel="2">
      <c r="A258" s="37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4"/>
      <c r="O258" s="103"/>
      <c r="P258" s="103"/>
      <c r="Q258" s="103"/>
      <c r="R258" s="104"/>
      <c r="S258" s="103"/>
      <c r="T258" s="103"/>
      <c r="U258" s="104"/>
    </row>
    <row r="259" spans="1:21" ht="15" outlineLevel="3">
      <c r="A259" s="37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4"/>
      <c r="N259" s="104"/>
      <c r="O259" s="103"/>
      <c r="P259" s="103"/>
      <c r="Q259" s="104"/>
      <c r="R259" s="104"/>
      <c r="S259" s="103"/>
      <c r="T259" s="103"/>
      <c r="U259" s="104"/>
    </row>
    <row r="260" spans="1:21" ht="15" outlineLevel="4">
      <c r="A260" s="37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4"/>
      <c r="N260" s="104"/>
      <c r="O260" s="103"/>
      <c r="P260" s="103"/>
      <c r="Q260" s="104"/>
      <c r="R260" s="104"/>
      <c r="S260" s="103"/>
      <c r="T260" s="103"/>
      <c r="U260" s="104"/>
    </row>
    <row r="261" spans="1:21" ht="15" outlineLevel="3">
      <c r="A261" s="37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4"/>
      <c r="O261" s="103"/>
      <c r="P261" s="103"/>
      <c r="Q261" s="103"/>
      <c r="R261" s="104"/>
      <c r="S261" s="103"/>
      <c r="T261" s="103"/>
      <c r="U261" s="104"/>
    </row>
    <row r="262" spans="1:21" ht="15" outlineLevel="4">
      <c r="A262" s="37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4"/>
      <c r="O262" s="103"/>
      <c r="P262" s="103"/>
      <c r="Q262" s="103"/>
      <c r="R262" s="104"/>
      <c r="S262" s="103"/>
      <c r="T262" s="103"/>
      <c r="U262" s="104"/>
    </row>
    <row r="263" spans="1:21" ht="15" outlineLevel="2">
      <c r="A263" s="37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4"/>
      <c r="O263" s="103"/>
      <c r="P263" s="103"/>
      <c r="Q263" s="103"/>
      <c r="R263" s="104"/>
      <c r="S263" s="103"/>
      <c r="T263" s="103"/>
      <c r="U263" s="104"/>
    </row>
    <row r="264" spans="1:21" ht="15" outlineLevel="3">
      <c r="A264" s="37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4"/>
      <c r="N264" s="104"/>
      <c r="O264" s="103"/>
      <c r="P264" s="103"/>
      <c r="Q264" s="104"/>
      <c r="R264" s="104"/>
      <c r="S264" s="103"/>
      <c r="T264" s="103"/>
      <c r="U264" s="104"/>
    </row>
    <row r="265" spans="1:21" ht="15" outlineLevel="4">
      <c r="A265" s="37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4"/>
      <c r="N265" s="104"/>
      <c r="O265" s="103"/>
      <c r="P265" s="103"/>
      <c r="Q265" s="104"/>
      <c r="R265" s="104"/>
      <c r="S265" s="103"/>
      <c r="T265" s="103"/>
      <c r="U265" s="104"/>
    </row>
    <row r="266" spans="1:21" ht="15" outlineLevel="3">
      <c r="A266" s="37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4"/>
      <c r="O266" s="103"/>
      <c r="P266" s="103"/>
      <c r="Q266" s="103"/>
      <c r="R266" s="104"/>
      <c r="S266" s="103"/>
      <c r="T266" s="103"/>
      <c r="U266" s="104"/>
    </row>
    <row r="267" spans="1:21" ht="15" outlineLevel="4">
      <c r="A267" s="37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4"/>
      <c r="O267" s="103"/>
      <c r="P267" s="103"/>
      <c r="Q267" s="103"/>
      <c r="R267" s="104"/>
      <c r="S267" s="103"/>
      <c r="T267" s="103"/>
      <c r="U267" s="104"/>
    </row>
    <row r="268" spans="1:21" ht="15" outlineLevel="2">
      <c r="A268" s="37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4"/>
      <c r="N268" s="104"/>
      <c r="O268" s="103"/>
      <c r="P268" s="103"/>
      <c r="Q268" s="103"/>
      <c r="R268" s="104"/>
      <c r="S268" s="103"/>
      <c r="T268" s="103"/>
      <c r="U268" s="104"/>
    </row>
    <row r="269" spans="1:21" ht="15" outlineLevel="3">
      <c r="A269" s="37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4"/>
      <c r="N269" s="104"/>
      <c r="O269" s="103"/>
      <c r="P269" s="103"/>
      <c r="Q269" s="103"/>
      <c r="R269" s="104"/>
      <c r="S269" s="103"/>
      <c r="T269" s="103"/>
      <c r="U269" s="104"/>
    </row>
    <row r="270" spans="1:21" ht="15" outlineLevel="4">
      <c r="A270" s="38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6"/>
      <c r="N270" s="106"/>
      <c r="O270" s="105"/>
      <c r="P270" s="105"/>
      <c r="Q270" s="105"/>
      <c r="R270" s="106"/>
      <c r="S270" s="105"/>
      <c r="T270" s="105"/>
      <c r="U270" s="1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2023-03-02T13:13:08Z</cp:lastPrinted>
  <dcterms:created xsi:type="dcterms:W3CDTF">2020-11-13T16:45:37Z</dcterms:created>
  <dcterms:modified xsi:type="dcterms:W3CDTF">2023-03-02T16:30:43Z</dcterms:modified>
  <cp:category/>
  <cp:version/>
  <cp:contentType/>
  <cp:contentStatus/>
</cp:coreProperties>
</file>