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8"/>
  <workbookPr hidePivotFieldList="1" defaultThemeVersion="166925"/>
  <mc:AlternateContent xmlns:mc="http://schemas.openxmlformats.org/markup-compatibility/2006">
    <mc:Choice Requires="x15">
      <x15ac:absPath xmlns:x15ac="http://schemas.microsoft.com/office/spreadsheetml/2010/11/ac" url="C:\Users\pieda\Mi unidad (piedad67cubillos@gmail.com)\PERSONAL EPCC\IDPAC CONTRATO AGST 2024\PLANES IDPAC\PLANES INSTITUCIONALES 2025 SGENERAL\PLANES INSTITUCIONALES 2025 SGENERAL DECRETO 612-2018\"/>
    </mc:Choice>
  </mc:AlternateContent>
  <xr:revisionPtr revIDLastSave="0" documentId="8_{E428E495-2A4B-4527-9194-17FA9DA71430}" xr6:coauthVersionLast="47" xr6:coauthVersionMax="47" xr10:uidLastSave="{00000000-0000-0000-0000-000000000000}"/>
  <bookViews>
    <workbookView xWindow="-110" yWindow="-110" windowWidth="19420" windowHeight="11500" xr2:uid="{00000000-000D-0000-FFFF-FFFF00000000}"/>
  </bookViews>
  <sheets>
    <sheet name="PAA FFTO COMITÉ 01" sheetId="1" r:id="rId1"/>
    <sheet name="VALIDADOR" sheetId="3" state="hidden" r:id="rId2"/>
    <sheet name="Hoja2" sheetId="5" state="hidden" r:id="rId3"/>
    <sheet name="Hoja1" sheetId="4" state="hidden" r:id="rId4"/>
  </sheets>
  <definedNames>
    <definedName name="_xlnm._FilterDatabase" localSheetId="0" hidden="1">'PAA FFTO COMITÉ 01'!$A$5:$P$100</definedName>
    <definedName name="_xlnm.Print_Area" localSheetId="0">'PAA FFTO COMITÉ 01'!$A$1:$P$99</definedName>
    <definedName name="_xlnm.Print_Titles" localSheetId="0">'PAA FFTO COMITÉ 01'!$5:$5</definedName>
  </definedNames>
  <calcPr calcId="191028"/>
  <pivotCaches>
    <pivotCache cacheId="347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8" i="1" l="1"/>
  <c r="I41" i="1"/>
  <c r="I40" i="1"/>
  <c r="G53" i="3"/>
  <c r="J85" i="1" l="1"/>
  <c r="J90" i="1"/>
  <c r="J96" i="1"/>
  <c r="J94" i="1" l="1"/>
  <c r="D38" i="3"/>
  <c r="D30" i="3"/>
  <c r="J89" i="1" l="1"/>
  <c r="J83" i="1"/>
  <c r="J78" i="1"/>
  <c r="I24" i="1"/>
  <c r="J87" i="1"/>
  <c r="J86" i="1"/>
  <c r="J84" i="1"/>
  <c r="J82" i="1"/>
  <c r="J81" i="1"/>
  <c r="J77" i="1"/>
  <c r="J76" i="1"/>
  <c r="J13" i="1"/>
  <c r="I10" i="1" l="1"/>
  <c r="I9" i="1" l="1"/>
  <c r="J91" i="1" l="1"/>
  <c r="J88" i="1"/>
  <c r="J80" i="1"/>
  <c r="J79" i="1"/>
  <c r="J75" i="1"/>
  <c r="J74" i="1"/>
  <c r="J73" i="1"/>
  <c r="J72" i="1"/>
  <c r="J58" i="1"/>
  <c r="J56" i="1"/>
  <c r="J55" i="1"/>
  <c r="J16" i="1"/>
  <c r="J14" i="1"/>
  <c r="B55" i="3"/>
  <c r="I48" i="5" l="1"/>
  <c r="G48" i="5"/>
  <c r="F48" i="5"/>
  <c r="E48" i="5"/>
  <c r="D48" i="5"/>
  <c r="C48" i="5"/>
  <c r="D55" i="3"/>
  <c r="E55" i="3"/>
  <c r="C55" i="3"/>
  <c r="E6" i="4" l="1"/>
  <c r="E5" i="4"/>
  <c r="E4" i="4"/>
  <c r="D7" i="4"/>
  <c r="C7" i="4"/>
</calcChain>
</file>

<file path=xl/sharedStrings.xml><?xml version="1.0" encoding="utf-8"?>
<sst xmlns="http://schemas.openxmlformats.org/spreadsheetml/2006/main" count="1198" uniqueCount="399">
  <si>
    <t>PLAN ANUAL DE ADQUISICIONES DE FUNCIONAMIENTO</t>
  </si>
  <si>
    <t>VIGENCIA FISCAL</t>
  </si>
  <si>
    <t>N° DE MODIFICACIÓN</t>
  </si>
  <si>
    <t>FECHA</t>
  </si>
  <si>
    <t xml:space="preserve">CODIGO CONTRACTUAL (interno) adquisición </t>
  </si>
  <si>
    <t>CÓDIGO UNSPSC</t>
  </si>
  <si>
    <t>DESCRIPCIÓN 
(Descripción general del bien o servicio a contratar)</t>
  </si>
  <si>
    <t>FECHA ESTIMADA DE INICIO DEL PROCESO DE SELECCIÓN</t>
  </si>
  <si>
    <t xml:space="preserve">FECHA ESTIMADA DE INICIO DE EJECUCIÓN 
(MES) </t>
  </si>
  <si>
    <t>DURACIÓN ESTIMADA DEL CONTRATO
(días o meses)</t>
  </si>
  <si>
    <t xml:space="preserve">MODALIDAD DE SELECCIÓN </t>
  </si>
  <si>
    <t>FUENTE DE FINANCIACIÓN</t>
  </si>
  <si>
    <t xml:space="preserve">VALOR ESTIMADO MENSUAL </t>
  </si>
  <si>
    <t xml:space="preserve">VALOR ESTIMADO ANUAL </t>
  </si>
  <si>
    <t>RUBRO</t>
  </si>
  <si>
    <t>REQUIERE VIGENCIAS FUTURAS</t>
  </si>
  <si>
    <t xml:space="preserve">ESTADO DE LA SOLICTUD DE LA VIGENCIA FUTURO </t>
  </si>
  <si>
    <t xml:space="preserve">DATOS DEL CONTACTO </t>
  </si>
  <si>
    <t>MODIFICAC.</t>
  </si>
  <si>
    <t xml:space="preserve">GRUPO </t>
  </si>
  <si>
    <t>A1</t>
  </si>
  <si>
    <t>Adquirir las dotaciones compuestas de calzado y vestuario completo para los funcionarios y funcionarias del Instituto Distrital de la Participación y Acción Comunal –IDPAC con derecho a ella, correspondiente a la vigencia fiscal 2024</t>
  </si>
  <si>
    <t>junio</t>
  </si>
  <si>
    <t>Grandes superficies Mínima Cuantía</t>
  </si>
  <si>
    <t>'1-100-F001-VA-Recursos distrito</t>
  </si>
  <si>
    <t>O2120201002082823313-Chaquetas o sacos, excepto de cuero y plástico para mujer</t>
  </si>
  <si>
    <t>Secretaría General Teléfono 2417900 Ext 2100 2101</t>
  </si>
  <si>
    <t>Gestión del Talento Humano</t>
  </si>
  <si>
    <t>A2</t>
  </si>
  <si>
    <t>Contratar el servicio de envío de correos masivos y mensajería de texto para las plataformas y diferentes áreas que adelantas campañas informativas en el IDPAC.</t>
  </si>
  <si>
    <t>febrero</t>
  </si>
  <si>
    <t>Contratación Directa
Contrato Interadministrativo</t>
  </si>
  <si>
    <t>O21202020080484392 Servicios de software en línea (on-line)</t>
  </si>
  <si>
    <t>Tecnologías</t>
  </si>
  <si>
    <t>A3</t>
  </si>
  <si>
    <t>Contratar el sistema de rastreo satelital para los vehículos de propiedad del IDPAC</t>
  </si>
  <si>
    <t>marzo</t>
  </si>
  <si>
    <t xml:space="preserve">Mínima Cuantía </t>
  </si>
  <si>
    <t>O21202020080585250-Servicios de protección (guardas de seguridad)</t>
  </si>
  <si>
    <t>Gestión de bienes, servicios e infraestructura</t>
  </si>
  <si>
    <t>A4</t>
  </si>
  <si>
    <t>Contratar la prestación del servicio de vigilancia y seguridad privada de los bienes muebles e inmuebles de propiedad del Instituto Distrital de la Participación y Acción Comunal - IDPAC, y de los que sean legalmente responsable, con una empresa legalmente constituida y autorizada por la superintendencia de vigilancia y seguridad privada</t>
  </si>
  <si>
    <t>Licitación  Pública</t>
  </si>
  <si>
    <t>A5</t>
  </si>
  <si>
    <t>Contratar la prestación de servicio integral de aseo y cafetería en las instalaciones del IDPAC y sus sedes, incluyendo el suministro de insumos y elementos necesarios para prestar el servicio.</t>
  </si>
  <si>
    <t>enero</t>
  </si>
  <si>
    <t>Selección Abreviada
Acuerdo Marco</t>
  </si>
  <si>
    <t>O21202020080585330-Servicios de limpieza general</t>
  </si>
  <si>
    <t>A6</t>
  </si>
  <si>
    <t>82000000;82120000;82121700;82121701;82000000;82120000;82121500;82121503</t>
  </si>
  <si>
    <t>Prestar el servicio de impresión, fotocopiado y scanner de documentos, mediante la figura outsourcing para las sedes e instalaciones del Instituto Distrital de la Participación y Acción Comunal</t>
  </si>
  <si>
    <t xml:space="preserve">Febrero </t>
  </si>
  <si>
    <t xml:space="preserve">Marzo </t>
  </si>
  <si>
    <t>Selección abreviada- subasta inversa</t>
  </si>
  <si>
    <t>O21202020080585951-Servicios de copia y reproducción</t>
  </si>
  <si>
    <t>A7</t>
  </si>
  <si>
    <t>O2120201002082823401-Blusas y camisas de tejidos planos mezclados, para mujer</t>
  </si>
  <si>
    <t>A8</t>
  </si>
  <si>
    <t>Prestar servicios de apoyo a la gestión para realizar actividades relacionadas con la operación y mantenimiento de las bodegas, almacenamiento, disposición de mercancías y despacho de bienes solicitados por las diferentes dependencias del IDPAC.</t>
  </si>
  <si>
    <t>Contratación Directa</t>
  </si>
  <si>
    <t>O21202020080585954-Servicios de preparación de documentos y otros servicios especializados de apoyo a oficina</t>
  </si>
  <si>
    <t>A9</t>
  </si>
  <si>
    <t>Prestar los servicios profesionales para apoyar y gestionar las actividades documentales y administrativas de carácter institucional en los asuntos requeridos por la Dirección General de la entidad.</t>
  </si>
  <si>
    <t xml:space="preserve">febrero </t>
  </si>
  <si>
    <t xml:space="preserve">Dirección General </t>
  </si>
  <si>
    <t>A10</t>
  </si>
  <si>
    <t>O2120201002092933001-Calzado de cuero para hombre</t>
  </si>
  <si>
    <t>A11</t>
  </si>
  <si>
    <t>Prestar los servicios de apoyo a la gestión para acompañar la gestión administrativa y de gestión documental de los trámites adelantados por el Proceso de Gestión Contractual del Instituto Distrital de la Participación y Acción Comunal.</t>
  </si>
  <si>
    <t>Gestión Contractual</t>
  </si>
  <si>
    <t>A12</t>
  </si>
  <si>
    <t>O2120201002092933003-Calzado de cuero para mujer</t>
  </si>
  <si>
    <t>A13</t>
  </si>
  <si>
    <t>N/A</t>
  </si>
  <si>
    <t xml:space="preserve">Servicios de distribución de electricidad </t>
  </si>
  <si>
    <t xml:space="preserve">enero </t>
  </si>
  <si>
    <t>O21202020080686312      Servicios de distribución de electricidad (a comis</t>
  </si>
  <si>
    <t>A14</t>
  </si>
  <si>
    <t xml:space="preserve">Servicios de distribución de agua por tubería </t>
  </si>
  <si>
    <t>O21202020080686330      Servicios de distribución de agua por tubería (a c</t>
  </si>
  <si>
    <t>A15</t>
  </si>
  <si>
    <t>Contratar el Mantenimiento y renovación de licenciamiento de Check Point</t>
  </si>
  <si>
    <t>Subasta Inversa</t>
  </si>
  <si>
    <t>O2120202008078715302 Servicio de mantenimiento y reparación de equipo de transmisión de datos/módems y de comunicaciones (como enrutadores, puentes, etc.)</t>
  </si>
  <si>
    <t>A16</t>
  </si>
  <si>
    <t>Contratar el Mantenimiento y renovación licenciamiento WiFi</t>
  </si>
  <si>
    <t>Mínima Cuantía</t>
  </si>
  <si>
    <t>A17</t>
  </si>
  <si>
    <t xml:space="preserve">Contratar el Mantenimiento, equipos activos de red </t>
  </si>
  <si>
    <t>A18</t>
  </si>
  <si>
    <t>14111500, 14111600,14111800,42131602, 42132205, 42291613, 43201800, 43202000, 44101600, 44103103, 44103105, 44111515, 44111800, 44121500, 44121600, 44121700, 44121800, 44121900, 44121905, 44122011, 44122100, 44122101</t>
  </si>
  <si>
    <t>Contratar el suministro de elementos de papelería, útiles de escritorio, tóner y cartuchos requeridos por el Instituto Distrital de la Participación y Acción Comunal.</t>
  </si>
  <si>
    <t>O2120201003083899998-Artículos n.c.p. para escritorio y
oficina</t>
  </si>
  <si>
    <t>Almacén</t>
  </si>
  <si>
    <t>A19</t>
  </si>
  <si>
    <t xml:space="preserve"> Contratar el Mantenimiento, Soporte  y Renovación de Smartnet, Switches  Cisco</t>
  </si>
  <si>
    <t xml:space="preserve">julio </t>
  </si>
  <si>
    <t>agosto</t>
  </si>
  <si>
    <t>A20</t>
  </si>
  <si>
    <t>Contratar la prestación de servicios de capacitación institucional, a través de la implementación de programas y actividades formativas, que permitan mejorar el desempeño de los funcionarios públicos, mediante el desarrollo de sus competencias, habilidades y conocimientos, en áreas estratégicas para el Instituto Distrital de la Participación y Acción Comunal – IDPAC- en el marco del Plan Institucional de Capacitación vigente.</t>
  </si>
  <si>
    <t>O21202020090292920-Servicios de apoyo educativo</t>
  </si>
  <si>
    <t>A21</t>
  </si>
  <si>
    <t>Compra de elementos de protección personal de apoyo a la gestión   el Sistema de Gestión de Seguridad y Salud en el Trabajo – SGSST, del Instituto Distrital de la Participación y Acción Comunal – IDPAC</t>
  </si>
  <si>
    <t>Selección Abreviada Acuerdo Marco de Precios</t>
  </si>
  <si>
    <t>O21202020090393199-Otros servicios sanitarios n.c.p.</t>
  </si>
  <si>
    <t>A22</t>
  </si>
  <si>
    <t>Contratar la recarga, mantenimiento y actividades conexas para el funcionamiento de los extintores del Instituto</t>
  </si>
  <si>
    <t>Mínima cuantía</t>
  </si>
  <si>
    <t>A23</t>
  </si>
  <si>
    <t xml:space="preserve"> Servicios de alcantarillado y tratamiento de aguas</t>
  </si>
  <si>
    <t>O21202020090494110      Servicios de alcantarillado y tratamiento de aguas</t>
  </si>
  <si>
    <t>A24</t>
  </si>
  <si>
    <t xml:space="preserve">Servicios generales de recolección de desechos </t>
  </si>
  <si>
    <t>O21202020090494231      Servicios generales de recolección de desechos res</t>
  </si>
  <si>
    <t>A25</t>
  </si>
  <si>
    <t>Contratar la prestación del servicio de apoyo a la gestión para la ejecución del plan de bienestar e incentivos y el sistema de seguridad y salud en el trabajo que hacen parte del proceso de gestión de talento humano del instituto distrital de la participación y acción comunal, mediante el desarrollo de actividades orientadas a crear, mantener y mejorar las condiciones que favorezcan el desarrollo integral y el ambiente y desempeño laboral de sus funcionarios y funcionarias</t>
  </si>
  <si>
    <t>O21202020090696590-Otros servicios deportivos y recreativos</t>
  </si>
  <si>
    <t>A26</t>
  </si>
  <si>
    <t>Contratar las pólizas de seguros requeridas para la adecuada protección de los bienes e intereses patrimoniales del instituto distrital de la participación y acción comunal - IDPAC, así como aquellos por los que fuere legalmente responsable o le corresponda asegurar, en virtud de disposición legal o contractual y cualquier otra póliza de seguros que requiera la entidad en el desarrollo de su actividad</t>
  </si>
  <si>
    <t>mayo</t>
  </si>
  <si>
    <t>Selección Abreviada Menor cuantía</t>
  </si>
  <si>
    <t>O212020200701030471347 "Servicio de seguro obligatorio de accidentes de tránsito (SOAT)</t>
  </si>
  <si>
    <t>A27</t>
  </si>
  <si>
    <t>A28</t>
  </si>
  <si>
    <t>43211500
 43211600
 43211700</t>
  </si>
  <si>
    <t>Contratar el suministro  de repuestos para el mantenimiento correctivo de computadores de escritorio, portátiles y elementos de TI</t>
  </si>
  <si>
    <t>O21201010030302-Maquinaria de informática y sus partes, piezas y accesorios</t>
  </si>
  <si>
    <t>A29</t>
  </si>
  <si>
    <t>Mantenimiento de las UPS, aires acondicionados y sistemas antiincendio del Instituto Distrital de la Participación y Acción Comunal</t>
  </si>
  <si>
    <t>O21202020080787130-Servicios de mantenimiento y reparación de computadores y equipos periféricos</t>
  </si>
  <si>
    <t>A30</t>
  </si>
  <si>
    <t>15101506
15101505</t>
  </si>
  <si>
    <t>Compra de combustible para el adecuado funcionamiento del parque automotor propiedad del Instituto Distrital de la Participación y Acción Comunal.</t>
  </si>
  <si>
    <t>O2120201003033331101-Gasolina motor corriente</t>
  </si>
  <si>
    <t>A31</t>
  </si>
  <si>
    <t xml:space="preserve">Contratar el mantenimiento de las Impresoras, el escáner y el  plotter Con que cuenta el Instituto Distrital de la participacion y accion Comunal </t>
  </si>
  <si>
    <t>A32</t>
  </si>
  <si>
    <t>31162800;39121321</t>
  </si>
  <si>
    <t>Suministro de materiales de construcción, eléctricos y elementos de ferretería necesarios para el mantenimiento de las diferentes sedes del Instituto Distrital de Participación y Acción Comunal o por aquellas de las cuales sea responsable</t>
  </si>
  <si>
    <t>ACUERDO MARCO-SELECCIÓN ABREVIADA</t>
  </si>
  <si>
    <t>O2120201004024299991-Artículos n.c.p. de ferretería y
cerrajería</t>
  </si>
  <si>
    <t>Gestión de Bienes, Servicios e Infraestructura</t>
  </si>
  <si>
    <t>A33</t>
  </si>
  <si>
    <t>Renovar el servicio de soporte técnico, actualización y mantenimiento de la Suite Versión Empresarial - SIGPARTICIPO</t>
  </si>
  <si>
    <t>O21202010040747813-Paquetes de software de administración de bases de datos</t>
  </si>
  <si>
    <t>A34</t>
  </si>
  <si>
    <t>Renovar el licenciamiento de las licencias Antivirus  del Instituto</t>
  </si>
  <si>
    <t>O21202010040747829-Paquetes de software de otras aplicaciones</t>
  </si>
  <si>
    <t>A35</t>
  </si>
  <si>
    <t>Contratar la prestación del servicio de recepción, recolección, clasificación, transporte y entrega de la correspondencia y otros envios emitidos por el IDPAC de conformidad con las especificaciones tecnicas definidas por la entidad y conforme a la propuesta presentada por el contratista.</t>
  </si>
  <si>
    <t>O21202020060565116-Servicios de transporte por carretera de correspondencia y paquetes</t>
  </si>
  <si>
    <t>Gestión Documental</t>
  </si>
  <si>
    <t>A36</t>
  </si>
  <si>
    <t>Ahorro del 1% en el agregado “Adquisición de Bienes y Servicios” del Presupuesto de Gastos de Funcionamiento - Circular Externa SDH 000002 de fecha 10 de enero de 2025 "Plan de Austeridad en el Gasto Distrital 2025-2027"</t>
  </si>
  <si>
    <t xml:space="preserve"> -</t>
  </si>
  <si>
    <t>A37</t>
  </si>
  <si>
    <t>77111508 </t>
  </si>
  <si>
    <t>Servicio de Seguros Sociales de Riesgos Laborales</t>
  </si>
  <si>
    <t xml:space="preserve">Contratación Directa </t>
  </si>
  <si>
    <t>O212020200701030371332  Servicios de seguros sociales de riesgos laborales</t>
  </si>
  <si>
    <t>A38</t>
  </si>
  <si>
    <t>O212020200701030571351-Servicios de seguros de vehículos automotores</t>
  </si>
  <si>
    <t>A39</t>
  </si>
  <si>
    <t>O212020200701030571354-Servicios de seguros contra incendio, terremoto o sustracción</t>
  </si>
  <si>
    <t>A40</t>
  </si>
  <si>
    <t>O212020200701030571355-Servicios de seguros generales de responsabilidad civil</t>
  </si>
  <si>
    <t>A41</t>
  </si>
  <si>
    <t>O2120201002082822205-Camisas de fibras artificiales y sintéticas en tejido de punto para hombre</t>
  </si>
  <si>
    <t>A42</t>
  </si>
  <si>
    <t>O212020200701030571359-Otros servicios de seguros distintos de los seguros de vida n.c.p.</t>
  </si>
  <si>
    <t>A43</t>
  </si>
  <si>
    <t>Servicios de administración de fondos de pensiones</t>
  </si>
  <si>
    <t>O2120202007010671640    Servicios de administración de fondos de pensiones</t>
  </si>
  <si>
    <t>A44</t>
  </si>
  <si>
    <t>Contratar el arrendamiento del inmueble destinado al almacenamiento de Archivo Central del IDPAC</t>
  </si>
  <si>
    <t>O21202020070272111-Servicios de alquiler o arrendamiento con o sin opción de compra, relativos a bienes inmuebles residenciales (vivienda) propios o arrendados</t>
  </si>
  <si>
    <t>A45</t>
  </si>
  <si>
    <t>ACINPRO autoriza y faculta a la emisora online para utilizar efectivamente o tener la posibilidad de realizar la ejecución o comunicación pública de los fonogramas e interpretaciones artísticas o ejecuciones pertenecientes únicamente a sus afiliados.</t>
  </si>
  <si>
    <t>O21202020070373390-Derechos de uso de otros productos de propiedad intelectual</t>
  </si>
  <si>
    <t>A46</t>
  </si>
  <si>
    <t xml:space="preserve">SAYCO Otorga a IDPAC, licencia de webcasting (radio on line) de uso temporal, no exclusiva y onerosa para la comunicación pública, a través de la puesta a disposición, de las obras musicales de su repertorio en el servicio que presta IDPAC, el cual corresponde a la transmisión exclusivamente sonora por la red digital internet, para que sus destinatarios o usuarios puedan acceder a las obras desde el momento y lugar que cada uno elija a través de URL http://www.dcradio.gov.co/ únicamente para su escucha sin la posibilidad de realizar una reproducción, copia o descarga de las mismas. </t>
  </si>
  <si>
    <t>A47</t>
  </si>
  <si>
    <t>Adquisición de certificados de firma digital requeridos por el IDPAC, para el adecuado cumplimiento de los parámetros de integración y seguridad de la información en la gestión administrativa</t>
  </si>
  <si>
    <t xml:space="preserve">Minima cuantia </t>
  </si>
  <si>
    <t>A48</t>
  </si>
  <si>
    <t>Realizar el mantenimiento y administración del sistema contable Zbox de manera temporal, para el Instituto Distrital de la participación y Acción Comunal.</t>
  </si>
  <si>
    <t>O21202020080383112-Servicios de consultoría en gestión financiera</t>
  </si>
  <si>
    <t>Contabilidad</t>
  </si>
  <si>
    <t>A49</t>
  </si>
  <si>
    <t>O2120201002082823109-Pantalones de paño para hombre</t>
  </si>
  <si>
    <t>A50</t>
  </si>
  <si>
    <t>Prestar los servicios profesionales para apoyar las actividades del proceso de Gestión Financiera del Instituto.</t>
  </si>
  <si>
    <t>O21202020080383990-'Otros servicios profesionales, técnicos y empresariales n.c.p.</t>
  </si>
  <si>
    <t>Tesorería</t>
  </si>
  <si>
    <t>A51</t>
  </si>
  <si>
    <t>Prestar los servicios profesionales para apoyar las acciones jurídicas y contractuales a la Secretaría General del Instituto en los asuntos de su competencia, sus procesos de gestión y sus proyectos de inversión.</t>
  </si>
  <si>
    <t>Control Disciplinario</t>
  </si>
  <si>
    <t>A52</t>
  </si>
  <si>
    <t>O2120201002082823117-Chaquetas o sacos, excepto de cuero y plástico para hombre</t>
  </si>
  <si>
    <t>A53</t>
  </si>
  <si>
    <t>Prestar los servicios profesionales para brindar el apoyo técnico requerido para la ejecución de acciones contables que contribuyan al cumplimiento de los compromisos financieros adquiridos por el Instituto Distrital de la participación y Acción Comunal.</t>
  </si>
  <si>
    <t>A54</t>
  </si>
  <si>
    <t>O2120201002082823309-Pantalones o slaks de paño, para mujer</t>
  </si>
  <si>
    <t>A55</t>
  </si>
  <si>
    <t xml:space="preserve">Pago del servicio de telefonia movil </t>
  </si>
  <si>
    <t>O21202020080484110-Servicios de operadores (conexión)</t>
  </si>
  <si>
    <t>A56</t>
  </si>
  <si>
    <t>Servicio de telefonia Fija</t>
  </si>
  <si>
    <t>O21202020080484120      Servicios de telefonía fija (acceso)</t>
  </si>
  <si>
    <t>A57</t>
  </si>
  <si>
    <t xml:space="preserve">Internet  para los funcionarios teletrabajo </t>
  </si>
  <si>
    <t>O21202020080484290  Otros servicios de telecomunicaciones vía Internet</t>
  </si>
  <si>
    <t>A58</t>
  </si>
  <si>
    <t>Contratar la prestación de servicios de canales de comunicación, datos,  internet y telefonía IP para el Instituto Distrital de la Participación y Acción Comunal"</t>
  </si>
  <si>
    <t>A59</t>
  </si>
  <si>
    <t>Renovar el soporte tecnico para el protocolo IPV6,  asignado al Instituto Distrital de la Participación y Acción Comunal – IDPAC</t>
  </si>
  <si>
    <t xml:space="preserve">Abril </t>
  </si>
  <si>
    <t>A60</t>
  </si>
  <si>
    <t>Renovación de  servicios de NUBE para el servicio de portales,  procesamiento y almacenamiento en los sistemas del Instituto Distrital de la Participación y Acción Comunal.</t>
  </si>
  <si>
    <t>julio</t>
  </si>
  <si>
    <t>A61</t>
  </si>
  <si>
    <t>Adquisición de licenciamiento de la suite Adobe Creative Cloud</t>
  </si>
  <si>
    <t>A62</t>
  </si>
  <si>
    <t>Adquisición de licenciamiento office 365 y licencias de Power Bi Professional</t>
  </si>
  <si>
    <t xml:space="preserve">Julio </t>
  </si>
  <si>
    <t>A63</t>
  </si>
  <si>
    <t>Renovación del licenciamiento Argis</t>
  </si>
  <si>
    <t>A64</t>
  </si>
  <si>
    <t>Renovación, soporte  y licenciamiento del sistema Backup y recuperación y el sistema  Vmware.</t>
  </si>
  <si>
    <t xml:space="preserve">agosto </t>
  </si>
  <si>
    <t>septiembre</t>
  </si>
  <si>
    <t>A65</t>
  </si>
  <si>
    <t>N!A</t>
  </si>
  <si>
    <t xml:space="preserve">Concursos públicos (convocatoria DISTRITO) </t>
  </si>
  <si>
    <t xml:space="preserve">O21202020080383113 – Servicios de consultoría en administración del recurso humano </t>
  </si>
  <si>
    <t>A66</t>
  </si>
  <si>
    <t>Contratar la prestación de servicios de mantenimiento preventivo y/o correctivo con mano de obra, accesorios y suministro de repuestos originales y nuevos, llantas y baterias para la flotilla de vehiculos automotores pertenecientes al parque automotriz del instituto distrital de la participación y acción comunal - IDPAC.</t>
  </si>
  <si>
    <t>CCE-10 – Mínima Cuantía</t>
  </si>
  <si>
    <t>O2120202008078714199-Servicio de mantenimiento y reparación de vehículos automotores n.c.p.</t>
  </si>
  <si>
    <t>A67</t>
  </si>
  <si>
    <t>Prestar los servicios profesionales para acompañar a la Secretaría General en los temas relacionados con la Oficina Asesora de Planeación del Instituto.</t>
  </si>
  <si>
    <t xml:space="preserve">Secretaría General </t>
  </si>
  <si>
    <t>A68</t>
  </si>
  <si>
    <t>Prestar los servicios de apoyo a la gestión para desarrollar las actividades operativas en cumplimiento de los procedimientos de la Tesorería del Instituto Distrital de la Participación y Acción Comunal (IDPAC).</t>
  </si>
  <si>
    <t>A69</t>
  </si>
  <si>
    <t>Prestar los servicios profesionales para realizar el apoyo y soporte integral en materia tributaria y contable que requiera la entidad.</t>
  </si>
  <si>
    <t>A70</t>
  </si>
  <si>
    <t>Prestar los servicios de apoyo a la gestión para desarrollar las actividades operativas en cumplimiento de los procedimientos de Presupuesto y Contabilidad del IDPAC.</t>
  </si>
  <si>
    <t>1-100-F001-VA-Recursos distrito</t>
  </si>
  <si>
    <t>Presupuesto</t>
  </si>
  <si>
    <t>A71</t>
  </si>
  <si>
    <t>Prestar los servicios profesionales para brindar apoyo jurídico en la revisión y trámite de los procesos contractuales de la Secretaría General del Instituto.</t>
  </si>
  <si>
    <t>Secretaría General</t>
  </si>
  <si>
    <t>A72</t>
  </si>
  <si>
    <t>Prestar los servicios de apoyo a la gestión para apoyar la recepción y trámite de documentos, gestión de bases de datos y demás actividades operativas requeridas por la Secretaría General</t>
  </si>
  <si>
    <t>A73</t>
  </si>
  <si>
    <t>Prestar los servicios de apoyo a la gestión para el levantamiento, control y manejo de los inventarios de activos fijos y de consumo propiedad del IDPAC.</t>
  </si>
  <si>
    <t>A74</t>
  </si>
  <si>
    <t>Prestar los servicios profesionales para apoyar la gestión administrativa del proceso de servicio a la ciudadanía del Instituto Distrital de la Participación y Acción.</t>
  </si>
  <si>
    <t>Atención al Ciudadano</t>
  </si>
  <si>
    <t>A75</t>
  </si>
  <si>
    <t>Prestar los servicios profesionales para acompañar los trámites administrativos en el proceso de verificación de los requisitos de perfeccionamiento y ejecución de los contratos, administración de bases de datos y ejecución de los trámites precontractuales, contractuales y postcontractuales de los contratistas que hacen parte del Proceso de Gestión Contractual.</t>
  </si>
  <si>
    <t xml:space="preserve">Secretaría General  </t>
  </si>
  <si>
    <t>A76</t>
  </si>
  <si>
    <t xml:space="preserve">Prestar los servicios de apoyo a la gestión para desarrollar las actividades administrativas y operativas en cumplimiento de los procedimientos de la Tesorería del Instituto. </t>
  </si>
  <si>
    <t>A77</t>
  </si>
  <si>
    <t>Prestar los servicios de apoyo a la gestión para realizar las actividades en correspondencia y en el proceso de gestión documental del Instituto Distrital de la Participación y Acción Comunal.</t>
  </si>
  <si>
    <t>A78</t>
  </si>
  <si>
    <t>Prestar los servicios de apoyo a la gestión para atender las actividades de correspondencia y del proceso de gestión documental en el Instituto Distrital de la Participación y Acción Comunal.</t>
  </si>
  <si>
    <t>A79</t>
  </si>
  <si>
    <t>Prestar los servicios profesionales para ejecutar actividades archivísticas en el proceso de gestión documental del Instituto Distrital de Participación y Acción Comunal.</t>
  </si>
  <si>
    <t>A80</t>
  </si>
  <si>
    <t>Prestar los servicios de apoyo a la gestión para realizar las actividades que soporten el desarrollo del proceso de gestión, trámite y seguimiento documental, en el marco de fortalecimiento de los procesos administrativos y operativos del Instituto Distrital de la Participación y Acción Comunal.</t>
  </si>
  <si>
    <t>A81</t>
  </si>
  <si>
    <t>Prestar los servicios profesionales para desempeñar actividades administrativas y operativas relacionadas con el proceso de gestión documental en el Instituto Distrital de la Participación y Acción Comunal.</t>
  </si>
  <si>
    <t>A82</t>
  </si>
  <si>
    <t>Prestar los servicios de apoyo a la gestión para llevar a cabo el desarrollo de las actividades administrativas y operativas en la Secretaria General del Instituto Distrital de la Participación y Acción Comunal.</t>
  </si>
  <si>
    <t>A83</t>
  </si>
  <si>
    <t>Prestar los servicios profesionales para acompañar la ejecución de los trámites precontractuales, contractuales, y postcontractuales de los contratistas que hacen parte del Proceso de Gestión Contractual.</t>
  </si>
  <si>
    <t>A84</t>
  </si>
  <si>
    <t>Prestar los servicios profesionales para realizar el seguimiento y control de los procesos asociados a la Secretaría General del Instituto.</t>
  </si>
  <si>
    <t>Secretaría general</t>
  </si>
  <si>
    <t>A85</t>
  </si>
  <si>
    <t>Prestar los servicios profesionales para brindar soporte jurídico en los procesos precontractuales y contractuales, adelantados por el Proceso de Gestión Contractual del Instituto Distrital de la Participación y Acción Comunal</t>
  </si>
  <si>
    <t>A86</t>
  </si>
  <si>
    <t>Prestar los servicios profesionales para acompañar la ejecución de los planes y programas del proceso de Gestión del Talento Humano del Instituto.</t>
  </si>
  <si>
    <t>A87</t>
  </si>
  <si>
    <t>SELEC. ABREV.  MARCO DE PRECIOS</t>
  </si>
  <si>
    <t>A88</t>
  </si>
  <si>
    <t>A89</t>
  </si>
  <si>
    <t>Prestar los servicios profesionales para acompañar al proceso de gestión financiera del Instituto, en la ejecución de los procedimientos propios de la Tesorería.</t>
  </si>
  <si>
    <t>A90</t>
  </si>
  <si>
    <t>Pago por contribución semaforización -  vehículos del IDPAC</t>
  </si>
  <si>
    <t>O2180151-Impuesto sobre vehículos</t>
  </si>
  <si>
    <t>A91</t>
  </si>
  <si>
    <t>Prestar los servicios profesionales para acompañar la formulación, ejecución, evaluación de los planes, programas, proyectos y de las acciones de mejora asociadas que involucren a la Secretaría General y sus procesos de apoyo.</t>
  </si>
  <si>
    <t>A92</t>
  </si>
  <si>
    <t>Para servicios profesionales, técnicos y empresariales n.c.p.</t>
  </si>
  <si>
    <t>Diciembre</t>
  </si>
  <si>
    <t>A93</t>
  </si>
  <si>
    <t>Para Servicios de preparación de documentos y otros servicios especializados de apoyo a oficina</t>
  </si>
  <si>
    <t>A94</t>
  </si>
  <si>
    <t>Adición al Contrato de Prestación de Servicios No. 418 de 2024, cuyo objeto consiste en: Contratar la prestación del servicio de apoyo a la gestión para la ejecución del plan de bienestar e incentivos y el sistema de seguridad y salud en el trabajo que hacen parte del proceso de gestión de talento humano del instituto distrital de la participación y acción comunal, mediante el desarrollo de actividades orientadas a crear, mantener y mejorar las condiciones que favorezcan el desarrollo integral y el ambiente y desempeño laboral de sus funcionarios y funcionarias.</t>
  </si>
  <si>
    <t>Etiquetas de fila</t>
  </si>
  <si>
    <t xml:space="preserve">Suma de VALOR ESTIMADO ANUAL </t>
  </si>
  <si>
    <t>Total general</t>
  </si>
  <si>
    <t>liberar</t>
  </si>
  <si>
    <t>EJECUCIÓN PRESUPUESTAL (19/08/2024)</t>
  </si>
  <si>
    <t xml:space="preserve"> Suma de Apropiación Disponible </t>
  </si>
  <si>
    <t xml:space="preserve"> Suma de CDP Acumulado </t>
  </si>
  <si>
    <t xml:space="preserve"> Saldo apropiación disponible </t>
  </si>
  <si>
    <t xml:space="preserve"> Suma de Compromisos Acumulados </t>
  </si>
  <si>
    <t xml:space="preserve"> Saldo pendiente por comprometer </t>
  </si>
  <si>
    <t>PAA</t>
  </si>
  <si>
    <t>Diferencia</t>
  </si>
  <si>
    <t>Suministro  de repuestos para el mantenimiento correctivo de computadores de escritorio, portátiles y elementos de TI</t>
  </si>
  <si>
    <t>O21201010030302</t>
  </si>
  <si>
    <t xml:space="preserve">                                   -  </t>
  </si>
  <si>
    <t xml:space="preserve">                                             -  </t>
  </si>
  <si>
    <t xml:space="preserve">                    -  </t>
  </si>
  <si>
    <t xml:space="preserve">Dotación </t>
  </si>
  <si>
    <t>O2120201002082822205</t>
  </si>
  <si>
    <t>O2120201002082823109</t>
  </si>
  <si>
    <t>O2120201002082823117</t>
  </si>
  <si>
    <t>O2120201002082823309</t>
  </si>
  <si>
    <t>O2120201002082823313</t>
  </si>
  <si>
    <t>O2120201002082823401</t>
  </si>
  <si>
    <t>O2120201002092933001</t>
  </si>
  <si>
    <t>O2120201002092933003</t>
  </si>
  <si>
    <t>Combustible</t>
  </si>
  <si>
    <t>O2120201003033331101</t>
  </si>
  <si>
    <t>Elementos de almacén</t>
  </si>
  <si>
    <t>O2120201003083899998</t>
  </si>
  <si>
    <t>Recursos Físicos</t>
  </si>
  <si>
    <t>O2120201004024299991</t>
  </si>
  <si>
    <t>O21202010040747813</t>
  </si>
  <si>
    <t>O21202010040747829</t>
  </si>
  <si>
    <t>Servicios de mensajería</t>
  </si>
  <si>
    <t>O21202020060565116</t>
  </si>
  <si>
    <t>ARL Practicantes</t>
  </si>
  <si>
    <t>O212020200701030371332</t>
  </si>
  <si>
    <t>Pólizas</t>
  </si>
  <si>
    <t>O212020200701030471347</t>
  </si>
  <si>
    <t>O212020200701030571351</t>
  </si>
  <si>
    <t>O212020200701030571354</t>
  </si>
  <si>
    <t>O212020200701030571355</t>
  </si>
  <si>
    <t>O212020200701030571359</t>
  </si>
  <si>
    <t>Comisión Administración cesantías FONCEP</t>
  </si>
  <si>
    <t>O2120202007010671640</t>
  </si>
  <si>
    <t>Bodega Archivo</t>
  </si>
  <si>
    <t>O21202020070272111</t>
  </si>
  <si>
    <t>Sayco, Acinpro y Firmas digitales</t>
  </si>
  <si>
    <t>O21202020070373390</t>
  </si>
  <si>
    <t xml:space="preserve">Mantenimiento y administración del sistema contable Zbox </t>
  </si>
  <si>
    <t>O21202020080383112</t>
  </si>
  <si>
    <t>Pagos concursos CNSC</t>
  </si>
  <si>
    <t>O21202020080383113</t>
  </si>
  <si>
    <t xml:space="preserve">Personal de apoyo </t>
  </si>
  <si>
    <t>O21202020080383990</t>
  </si>
  <si>
    <t>Telefonía Móvil y Compensación gastos teletrabajo</t>
  </si>
  <si>
    <t>O21202020080484110</t>
  </si>
  <si>
    <t>Compensación Gastos Teletrabajo</t>
  </si>
  <si>
    <t>O21202020080484120</t>
  </si>
  <si>
    <t>Servicios de canales de comunicación, datos,  internet y telefonía IP y renovación del soporte técnico para el protocolo IPV6</t>
  </si>
  <si>
    <t>O21202020080484290</t>
  </si>
  <si>
    <t>Adquisición de licenciamiento office 365 y licencias de Power Bi Professional; Renovación de  servicios de NUBE para el servicio de portales,  procesamiento y almacenamiento de los sistemas;  Renovación, soporte  y licenciamiento del sistema Backup y recuperación y el sistema  VMware; Contratar el servicio de envío de correos masivos y mensajería de texto para las plataformas y diferentes áreas que adelantas campañas informativas en el IDPAC; Renovación del licenciamiento Argis; Adquisición de licenciamiento de la suite Adobe Creative Cloud; Compra de licenciamiento de adobe profesional DC; Compra de toad para administración de bases de datos</t>
  </si>
  <si>
    <t>O21202020080484392</t>
  </si>
  <si>
    <t>IPC 12% (Promedio entre el IPC de 2023 vs 2022)</t>
  </si>
  <si>
    <t>O21202020080585250</t>
  </si>
  <si>
    <t>O21202020080585330</t>
  </si>
  <si>
    <t>Servicio de impresión, fotocopiado y scanner de documentos, mediante la figura outsourcing.</t>
  </si>
  <si>
    <t>O21202020080585951</t>
  </si>
  <si>
    <t>Personal de apoyo Gestión documental, correspondencia y atención  a la ciudadanía</t>
  </si>
  <si>
    <t>O21202020080585954</t>
  </si>
  <si>
    <t>Servicios sede principal y sede Biblioteca</t>
  </si>
  <si>
    <t>O21202020080686312</t>
  </si>
  <si>
    <t>O21202020080686330</t>
  </si>
  <si>
    <t xml:space="preserve">Mantenimiento de las UPS, aires acondicionados y sistemas antincendios; Contratar el mantenimiento de las Impresoras, el escáner y el  plotter </t>
  </si>
  <si>
    <t>O21202020080787130</t>
  </si>
  <si>
    <t>Mantenimiento flota vehícular (10 vehículos)</t>
  </si>
  <si>
    <t>O2120202008078714199</t>
  </si>
  <si>
    <t>Mantenimiento y renovación de licenciamiento de Check Point;  Mantenimiento, Soporte  y Renovación de Smartnet, Switches  Cisco; Mantenimiento y renovación licenciamiento Wifi; Mantenimiento, equipos activos de red; Compra de un reloj para control de personal</t>
  </si>
  <si>
    <t>O2120202008078715302</t>
  </si>
  <si>
    <t>Cumplimiento Programa de Capacitación</t>
  </si>
  <si>
    <t>O21202020090292920</t>
  </si>
  <si>
    <t xml:space="preserve">Recarga extintores; adquisición de elementos de seguridad y protección en el marco del SGSST; </t>
  </si>
  <si>
    <t>O21202020090393199</t>
  </si>
  <si>
    <t>O21202020090494110</t>
  </si>
  <si>
    <t>O21202020090494231</t>
  </si>
  <si>
    <t>Cumplimiento programa de Bienestar</t>
  </si>
  <si>
    <t>O21202020090696590</t>
  </si>
  <si>
    <t>METAS</t>
  </si>
  <si>
    <t>PAA FUNCIONAMIENTO</t>
  </si>
  <si>
    <t>SPI</t>
  </si>
  <si>
    <t xml:space="preserve">DIFERENCIA </t>
  </si>
  <si>
    <t>Adquisición de Bienes y Servicios: Implementar el 90% de las políticas de gestión y desempeño del Modelo integrado de planeación y gestión</t>
  </si>
  <si>
    <t>Mejorar 100% la infraestructura y dotación requerida por la Entidad</t>
  </si>
  <si>
    <t>Fortalecer 100% los procesos de la entidad administrativa y operativamente</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</si>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</sst>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quot;$&quot;\ * #,##0_-;\-&quot;$&quot;\ * #,##0_-;_-&quot;$&quot;\ * &quot;-&quot;_-;_-@_-"/>
    <numFmt numFmtId="165" formatCode="_-&quot;$&quot;\ * #,##0.00_-;\-&quot;$&quot;\ * #,##0.00_-;_-&quot;$&quot;\ * &quot;-&quot;??_-;_-@_-"/>
    <numFmt numFmtId="166" formatCode="_-&quot;$&quot;* #,##0.00_-;\-&quot;$&quot;* #,##0.00_-;_-&quot;$&quot;* &quot;-&quot;??_-;_-@_-"/>
    <numFmt numFmtId="167" formatCode="_(&quot;$&quot;\ * #,##0.00_);_(&quot;$&quot;\ * \(#,##0.00\);_(&quot;$&quot;\ * &quot;-&quot;??_);_(@_)"/>
    <numFmt numFmtId="168" formatCode="_(* #,##0.00_);_(* \(#,##0.00\);_(* &quot;-&quot;??_);_(@_)"/>
    <numFmt numFmtId="169" formatCode="&quot;$&quot;\ #,##0"/>
    <numFmt numFmtId="170" formatCode="&quot;$&quot;\ #,##0;&quot;$&quot;\ \-#,##0"/>
    <numFmt numFmtId="171" formatCode="&quot;$&quot;\ #,##0;[Red]&quot;$&quot;\ \-#,##0"/>
    <numFmt numFmtId="172" formatCode="_-&quot;$&quot;\ * #,##0_-;\-&quot;$&quot;\ * #,##0_-;_-&quot;$&quot;\ * &quot;-&quot;??_-;_-@_-"/>
    <numFmt numFmtId="173" formatCode="_(* #,##0_);_(* \(#,##0\);_(* &quot;-&quot;??_);_(@_)"/>
    <numFmt numFmtId="174" formatCode="&quot;$&quot;\ #,##0.0"/>
    <numFmt numFmtId="175" formatCode="_(* #,##0.0_);_(* \(#,##0.0\);_(* &quot;-&quot;??_);_(@_)"/>
  </numFmts>
  <fonts count="24">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1"/>
      <color rgb="FF9C6500"/>
      <name val="Calibri"/>
      <family val="2"/>
      <scheme val="minor"/>
    </font>
    <font>
      <sz val="11"/>
      <color indexed="8"/>
      <name val="Calibri"/>
      <family val="2"/>
    </font>
    <font>
      <u/>
      <sz val="11"/>
      <color theme="10"/>
      <name val="Calibri"/>
      <family val="2"/>
      <scheme val="minor"/>
    </font>
    <font>
      <b/>
      <sz val="10"/>
      <color theme="1"/>
      <name val="Verdana"/>
      <family val="2"/>
    </font>
    <font>
      <sz val="10"/>
      <color theme="1"/>
      <name val="Verdana"/>
      <family val="2"/>
    </font>
    <font>
      <sz val="8"/>
      <name val="Calibri"/>
      <family val="2"/>
      <scheme val="minor"/>
    </font>
    <font>
      <b/>
      <sz val="14"/>
      <color theme="1"/>
      <name val="Arial"/>
      <family val="2"/>
    </font>
    <font>
      <b/>
      <sz val="12"/>
      <color theme="1"/>
      <name val="Arial"/>
      <family val="2"/>
    </font>
    <font>
      <sz val="12"/>
      <color theme="1"/>
      <name val="Arial"/>
      <family val="2"/>
    </font>
    <font>
      <b/>
      <sz val="12"/>
      <color theme="0"/>
      <name val="Arial"/>
      <family val="2"/>
    </font>
    <font>
      <sz val="12"/>
      <color theme="1"/>
      <name val="Calibri"/>
      <family val="2"/>
      <scheme val="minor"/>
    </font>
    <font>
      <sz val="12"/>
      <name val="Arial"/>
      <family val="2"/>
    </font>
    <font>
      <sz val="12"/>
      <color rgb="FF000000"/>
      <name val="Arial"/>
      <family val="2"/>
    </font>
    <font>
      <sz val="11"/>
      <color rgb="FF000000"/>
      <name val="Calibri"/>
      <family val="2"/>
    </font>
    <font>
      <sz val="11"/>
      <color rgb="FF000000"/>
      <name val="Calibri"/>
      <family val="2"/>
      <charset val="1"/>
    </font>
    <font>
      <sz val="11"/>
      <name val="Museo Sans Condensed"/>
    </font>
    <font>
      <sz val="11"/>
      <color rgb="FFFF0000"/>
      <name val="Calibri"/>
      <family val="2"/>
      <scheme val="minor"/>
    </font>
    <font>
      <b/>
      <sz val="10"/>
      <color theme="1"/>
      <name val="Calibri"/>
      <family val="2"/>
      <scheme val="minor"/>
    </font>
    <font>
      <b/>
      <sz val="11"/>
      <color rgb="FF000000"/>
      <name val="Calibri"/>
      <family val="2"/>
    </font>
    <font>
      <sz val="12"/>
      <color rgb="FFFF0000"/>
      <name val="Arial"/>
      <family val="2"/>
    </font>
  </fonts>
  <fills count="10">
    <fill>
      <patternFill patternType="none"/>
    </fill>
    <fill>
      <patternFill patternType="gray125"/>
    </fill>
    <fill>
      <patternFill patternType="solid">
        <fgColor rgb="FFC00000"/>
        <bgColor indexed="64"/>
      </patternFill>
    </fill>
    <fill>
      <patternFill patternType="solid">
        <fgColor rgb="FFFFEB9C"/>
      </patternFill>
    </fill>
    <fill>
      <patternFill patternType="solid">
        <fgColor rgb="FFFFFFCC"/>
      </patternFill>
    </fill>
    <fill>
      <patternFill patternType="solid">
        <fgColor rgb="FFDBE5F1"/>
        <bgColor indexed="64"/>
      </patternFill>
    </fill>
    <fill>
      <patternFill patternType="solid">
        <fgColor theme="9"/>
        <bgColor indexed="64"/>
      </patternFill>
    </fill>
    <fill>
      <patternFill patternType="solid">
        <fgColor theme="0"/>
        <bgColor indexed="64"/>
      </patternFill>
    </fill>
    <fill>
      <patternFill patternType="solid">
        <fgColor rgb="FF4472C4"/>
        <bgColor rgb="FF000000"/>
      </patternFill>
    </fill>
    <fill>
      <patternFill patternType="solid">
        <fgColor rgb="FFFFFF00"/>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s>
  <cellStyleXfs count="2144">
    <xf numFmtId="0" fontId="0" fillId="0" borderId="0"/>
    <xf numFmtId="0" fontId="1" fillId="0" borderId="0"/>
    <xf numFmtId="0" fontId="1" fillId="0" borderId="0"/>
    <xf numFmtId="0" fontId="3" fillId="0" borderId="4"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9" fontId="1" fillId="0" borderId="0" applyFont="0" applyFill="0" applyBorder="0" applyAlignment="0" applyProtection="0"/>
    <xf numFmtId="0" fontId="4" fillId="3" borderId="0" applyNumberFormat="0" applyBorder="0" applyAlignment="0" applyProtection="0"/>
    <xf numFmtId="0" fontId="6" fillId="0" borderId="0" applyNumberForma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7" fontId="2"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43" fontId="2"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7" fontId="1" fillId="0" borderId="0" applyFont="0" applyFill="0" applyBorder="0" applyAlignment="0" applyProtection="0"/>
    <xf numFmtId="0" fontId="4" fillId="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1" fontId="1"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1" fontId="1" fillId="0" borderId="0" applyFont="0" applyFill="0" applyBorder="0" applyAlignment="0" applyProtection="0"/>
    <xf numFmtId="0" fontId="1" fillId="0" borderId="0"/>
    <xf numFmtId="41" fontId="1" fillId="0" borderId="0" applyFont="0" applyFill="0" applyBorder="0" applyAlignment="0" applyProtection="0"/>
    <xf numFmtId="0" fontId="1" fillId="0" borderId="0"/>
    <xf numFmtId="43" fontId="2"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1"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1" fontId="1" fillId="0" borderId="0" applyFont="0" applyFill="0" applyBorder="0" applyAlignment="0" applyProtection="0"/>
    <xf numFmtId="0" fontId="1" fillId="0" borderId="0"/>
    <xf numFmtId="41"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1"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1" fontId="1" fillId="0" borderId="0" applyFont="0" applyFill="0" applyBorder="0" applyAlignment="0" applyProtection="0"/>
    <xf numFmtId="0" fontId="1" fillId="0" borderId="0"/>
    <xf numFmtId="41" fontId="2" fillId="0" borderId="0" applyFont="0" applyFill="0" applyBorder="0" applyAlignment="0" applyProtection="0"/>
    <xf numFmtId="0" fontId="7" fillId="5" borderId="0" applyNumberFormat="0" applyBorder="0" applyProtection="0">
      <alignment horizontal="center" vertical="center"/>
    </xf>
    <xf numFmtId="49" fontId="8" fillId="0" borderId="0" applyFill="0" applyBorder="0" applyProtection="0">
      <alignment horizontal="left" vertical="center"/>
    </xf>
    <xf numFmtId="0" fontId="1" fillId="0" borderId="0"/>
    <xf numFmtId="0" fontId="1" fillId="0" borderId="0"/>
    <xf numFmtId="41" fontId="1" fillId="0" borderId="0" applyFont="0" applyFill="0" applyBorder="0" applyAlignment="0" applyProtection="0"/>
    <xf numFmtId="0" fontId="1" fillId="0" borderId="0"/>
    <xf numFmtId="164" fontId="1"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5"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7" fontId="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1"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0" fontId="1" fillId="4" borderId="3"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164" fontId="1" fillId="0" borderId="0" applyFont="0" applyFill="0" applyBorder="0" applyAlignment="0" applyProtection="0"/>
    <xf numFmtId="165" fontId="1" fillId="0" borderId="0" applyFont="0" applyFill="0" applyBorder="0" applyAlignment="0" applyProtection="0"/>
    <xf numFmtId="0" fontId="1" fillId="0" borderId="0"/>
    <xf numFmtId="0" fontId="17" fillId="0" borderId="0"/>
    <xf numFmtId="0" fontId="18" fillId="0" borderId="0"/>
    <xf numFmtId="41" fontId="1" fillId="0" borderId="0" applyFont="0" applyFill="0" applyBorder="0" applyAlignment="0" applyProtection="0"/>
    <xf numFmtId="0" fontId="18" fillId="0" borderId="0"/>
    <xf numFmtId="165" fontId="1" fillId="0" borderId="0" applyFont="0" applyFill="0" applyBorder="0" applyAlignment="0" applyProtection="0"/>
    <xf numFmtId="43" fontId="1" fillId="0" borderId="0" applyFont="0" applyFill="0" applyBorder="0" applyAlignment="0" applyProtection="0"/>
    <xf numFmtId="0" fontId="1" fillId="0" borderId="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8" fontId="1" fillId="0" borderId="0" applyFont="0" applyFill="0" applyBorder="0" applyAlignment="0" applyProtection="0"/>
    <xf numFmtId="165" fontId="1" fillId="0" borderId="0" applyFont="0" applyFill="0" applyBorder="0" applyAlignment="0" applyProtection="0"/>
  </cellStyleXfs>
  <cellXfs count="72">
    <xf numFmtId="0" fontId="0" fillId="0" borderId="0" xfId="0"/>
    <xf numFmtId="0" fontId="0" fillId="0" borderId="0" xfId="0" applyAlignment="1">
      <alignment horizontal="left"/>
    </xf>
    <xf numFmtId="0" fontId="0" fillId="0" borderId="0" xfId="0" pivotButton="1"/>
    <xf numFmtId="172" fontId="0" fillId="0" borderId="0" xfId="0" applyNumberFormat="1"/>
    <xf numFmtId="0" fontId="10" fillId="0" borderId="6" xfId="0" applyFont="1" applyBorder="1" applyAlignment="1">
      <alignment vertical="center"/>
    </xf>
    <xf numFmtId="0" fontId="10" fillId="0" borderId="0" xfId="0" applyFont="1" applyAlignment="1">
      <alignment vertical="center"/>
    </xf>
    <xf numFmtId="0" fontId="11" fillId="0" borderId="0" xfId="0" applyFont="1" applyAlignment="1">
      <alignment horizontal="left" vertical="center"/>
    </xf>
    <xf numFmtId="172" fontId="20" fillId="0" borderId="0" xfId="0" applyNumberFormat="1" applyFont="1"/>
    <xf numFmtId="0" fontId="3" fillId="0" borderId="0" xfId="0" applyFont="1" applyAlignment="1">
      <alignment horizontal="center"/>
    </xf>
    <xf numFmtId="0" fontId="3" fillId="0" borderId="1" xfId="0" applyFont="1" applyBorder="1" applyAlignment="1">
      <alignment horizontal="center"/>
    </xf>
    <xf numFmtId="0" fontId="0" fillId="0" borderId="1" xfId="0" applyBorder="1"/>
    <xf numFmtId="172" fontId="0" fillId="0" borderId="1" xfId="0" applyNumberFormat="1" applyBorder="1"/>
    <xf numFmtId="172" fontId="3" fillId="0" borderId="1" xfId="0" applyNumberFormat="1" applyFont="1" applyBorder="1"/>
    <xf numFmtId="0" fontId="21" fillId="0" borderId="1" xfId="0" applyFont="1" applyBorder="1" applyAlignment="1">
      <alignment horizontal="center" wrapText="1"/>
    </xf>
    <xf numFmtId="0" fontId="0" fillId="6" borderId="0" xfId="0" applyFill="1" applyAlignment="1">
      <alignment horizontal="left"/>
    </xf>
    <xf numFmtId="172" fontId="0" fillId="6" borderId="0" xfId="0" applyNumberFormat="1" applyFill="1"/>
    <xf numFmtId="0" fontId="17" fillId="0" borderId="0" xfId="0" applyFont="1"/>
    <xf numFmtId="4" fontId="17" fillId="0" borderId="0" xfId="0" applyNumberFormat="1" applyFont="1"/>
    <xf numFmtId="0" fontId="17" fillId="9" borderId="0" xfId="0" applyFont="1" applyFill="1"/>
    <xf numFmtId="4" fontId="17" fillId="9" borderId="0" xfId="0" applyNumberFormat="1" applyFont="1" applyFill="1"/>
    <xf numFmtId="0" fontId="17" fillId="0" borderId="0" xfId="0" applyFont="1" applyAlignment="1">
      <alignment vertical="center" wrapText="1"/>
    </xf>
    <xf numFmtId="0" fontId="17" fillId="8" borderId="0" xfId="0" applyFont="1" applyFill="1" applyAlignment="1">
      <alignment vertical="center" wrapText="1"/>
    </xf>
    <xf numFmtId="0" fontId="0" fillId="0" borderId="0" xfId="0" applyAlignment="1">
      <alignment vertical="center"/>
    </xf>
    <xf numFmtId="0" fontId="14" fillId="0" borderId="0" xfId="0" applyFont="1" applyAlignment="1">
      <alignment vertical="center"/>
    </xf>
    <xf numFmtId="174" fontId="0" fillId="0" borderId="0" xfId="0" applyNumberFormat="1"/>
    <xf numFmtId="168" fontId="0" fillId="0" borderId="0" xfId="2142" applyFont="1"/>
    <xf numFmtId="173" fontId="0" fillId="0" borderId="0" xfId="2142" applyNumberFormat="1" applyFont="1"/>
    <xf numFmtId="0" fontId="12" fillId="7" borderId="1" xfId="0" applyFont="1" applyFill="1" applyBorder="1" applyAlignment="1">
      <alignment horizontal="center" vertical="center"/>
    </xf>
    <xf numFmtId="0" fontId="15" fillId="7" borderId="1" xfId="0" applyFont="1" applyFill="1" applyBorder="1" applyAlignment="1">
      <alignment horizontal="center" vertical="center" wrapText="1"/>
    </xf>
    <xf numFmtId="0" fontId="15" fillId="7" borderId="1" xfId="2" applyFont="1" applyFill="1" applyBorder="1" applyAlignment="1" applyProtection="1">
      <alignment horizontal="center" vertical="center"/>
      <protection locked="0"/>
    </xf>
    <xf numFmtId="0" fontId="15" fillId="7" borderId="1" xfId="0" applyFont="1" applyFill="1" applyBorder="1" applyAlignment="1">
      <alignment horizontal="center" vertical="center"/>
    </xf>
    <xf numFmtId="0" fontId="15" fillId="7" borderId="1" xfId="0" quotePrefix="1" applyFont="1" applyFill="1" applyBorder="1" applyAlignment="1">
      <alignment horizontal="center" vertical="center" wrapText="1"/>
    </xf>
    <xf numFmtId="0" fontId="15" fillId="7" borderId="1" xfId="1" applyFont="1" applyFill="1" applyBorder="1" applyAlignment="1" applyProtection="1">
      <alignment horizontal="center" vertical="center" wrapText="1"/>
      <protection locked="0"/>
    </xf>
    <xf numFmtId="0" fontId="14" fillId="7" borderId="0" xfId="0" applyFont="1" applyFill="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6" xfId="0" applyBorder="1" applyAlignment="1">
      <alignment vertical="center" wrapText="1"/>
    </xf>
    <xf numFmtId="0" fontId="0" fillId="0" borderId="2" xfId="0" applyBorder="1" applyAlignment="1">
      <alignment vertical="center" wrapText="1"/>
    </xf>
    <xf numFmtId="0" fontId="0" fillId="0" borderId="2" xfId="0" applyBorder="1" applyAlignment="1">
      <alignment vertical="center"/>
    </xf>
    <xf numFmtId="0" fontId="0" fillId="0" borderId="0" xfId="0" applyAlignment="1">
      <alignment vertical="center" wrapText="1"/>
    </xf>
    <xf numFmtId="0" fontId="12" fillId="0" borderId="0" xfId="0" applyFont="1" applyAlignment="1">
      <alignment vertical="center" wrapText="1"/>
    </xf>
    <xf numFmtId="0" fontId="12" fillId="0" borderId="0" xfId="0" applyFont="1" applyAlignment="1">
      <alignment horizontal="left" vertical="center" wrapText="1"/>
    </xf>
    <xf numFmtId="0" fontId="12" fillId="0" borderId="0" xfId="0" applyFont="1" applyAlignment="1">
      <alignment vertical="center"/>
    </xf>
    <xf numFmtId="0" fontId="12" fillId="0" borderId="7" xfId="0" applyFont="1" applyBorder="1" applyAlignment="1">
      <alignment vertical="center"/>
    </xf>
    <xf numFmtId="0" fontId="11" fillId="0" borderId="0" xfId="0" applyFont="1" applyAlignment="1">
      <alignment horizontal="right" vertical="center"/>
    </xf>
    <xf numFmtId="14" fontId="12" fillId="0" borderId="0" xfId="0" applyNumberFormat="1" applyFont="1" applyAlignment="1">
      <alignment vertical="center"/>
    </xf>
    <xf numFmtId="0" fontId="13" fillId="2" borderId="8" xfId="1" applyFont="1" applyFill="1" applyBorder="1" applyAlignment="1" applyProtection="1">
      <alignment horizontal="center" vertical="center" wrapText="1"/>
      <protection locked="0"/>
    </xf>
    <xf numFmtId="0" fontId="13" fillId="2" borderId="9" xfId="1" applyFont="1" applyFill="1" applyBorder="1" applyAlignment="1" applyProtection="1">
      <alignment horizontal="center" vertical="center" wrapText="1"/>
      <protection locked="0"/>
    </xf>
    <xf numFmtId="0" fontId="16" fillId="7" borderId="1" xfId="0" applyFont="1" applyFill="1" applyBorder="1" applyAlignment="1">
      <alignment horizontal="center" vertical="center" wrapText="1"/>
    </xf>
    <xf numFmtId="43" fontId="0" fillId="0" borderId="0" xfId="0" applyNumberFormat="1"/>
    <xf numFmtId="169" fontId="0" fillId="0" borderId="0" xfId="0" applyNumberFormat="1"/>
    <xf numFmtId="0" fontId="14" fillId="7" borderId="0" xfId="0" applyFont="1" applyFill="1"/>
    <xf numFmtId="173" fontId="15" fillId="7" borderId="1" xfId="2142" applyNumberFormat="1" applyFont="1" applyFill="1" applyBorder="1" applyAlignment="1">
      <alignment horizontal="center" vertical="center" wrapText="1"/>
    </xf>
    <xf numFmtId="0" fontId="0" fillId="7" borderId="1" xfId="0" applyFill="1" applyBorder="1" applyAlignment="1">
      <alignment vertical="center"/>
    </xf>
    <xf numFmtId="175" fontId="15" fillId="7" borderId="1" xfId="2142" applyNumberFormat="1" applyFont="1" applyFill="1" applyBorder="1" applyAlignment="1">
      <alignment horizontal="center" vertical="center" wrapText="1"/>
    </xf>
    <xf numFmtId="0" fontId="0" fillId="0" borderId="6" xfId="0" applyBorder="1" applyAlignment="1">
      <alignment horizontal="center" vertical="center"/>
    </xf>
    <xf numFmtId="0" fontId="0" fillId="0" borderId="0" xfId="0" applyAlignment="1">
      <alignment horizontal="center" vertical="center"/>
    </xf>
    <xf numFmtId="0" fontId="11" fillId="0" borderId="0" xfId="0" applyFont="1" applyAlignment="1">
      <alignment horizontal="center" vertical="center"/>
    </xf>
    <xf numFmtId="173" fontId="23" fillId="7" borderId="1" xfId="2142" applyNumberFormat="1" applyFont="1" applyFill="1" applyBorder="1" applyAlignment="1">
      <alignment horizontal="center" vertical="center" wrapText="1"/>
    </xf>
    <xf numFmtId="0" fontId="15" fillId="7" borderId="1" xfId="1" applyFont="1" applyFill="1" applyBorder="1" applyAlignment="1" applyProtection="1">
      <alignment horizontal="left" vertical="center" wrapText="1"/>
      <protection locked="0"/>
    </xf>
    <xf numFmtId="169" fontId="0" fillId="0" borderId="6" xfId="2142" applyNumberFormat="1" applyFont="1" applyBorder="1" applyAlignment="1">
      <alignment vertical="center"/>
    </xf>
    <xf numFmtId="169" fontId="0" fillId="0" borderId="0" xfId="2142" applyNumberFormat="1" applyFont="1" applyAlignment="1">
      <alignment vertical="center"/>
    </xf>
    <xf numFmtId="169" fontId="12" fillId="0" borderId="7" xfId="2142" applyNumberFormat="1" applyFont="1" applyBorder="1" applyAlignment="1">
      <alignment vertical="center"/>
    </xf>
    <xf numFmtId="169" fontId="13" fillId="2" borderId="9" xfId="2142" applyNumberFormat="1" applyFont="1" applyFill="1" applyBorder="1" applyAlignment="1" applyProtection="1">
      <alignment horizontal="center" vertical="center" wrapText="1"/>
      <protection locked="0"/>
    </xf>
    <xf numFmtId="169" fontId="15" fillId="7" borderId="1" xfId="2142" applyNumberFormat="1" applyFont="1" applyFill="1" applyBorder="1" applyAlignment="1">
      <alignment horizontal="right" vertical="center" wrapText="1"/>
    </xf>
    <xf numFmtId="169" fontId="19" fillId="7" borderId="1" xfId="2142" applyNumberFormat="1" applyFont="1" applyFill="1" applyBorder="1" applyAlignment="1" applyProtection="1">
      <alignment horizontal="center" vertical="center" wrapText="1"/>
      <protection locked="0"/>
    </xf>
    <xf numFmtId="169" fontId="15" fillId="7" borderId="1" xfId="2142" applyNumberFormat="1" applyFont="1" applyFill="1" applyBorder="1" applyAlignment="1">
      <alignment horizontal="center" vertical="center" wrapText="1"/>
    </xf>
    <xf numFmtId="169" fontId="14" fillId="7" borderId="1" xfId="2142" applyNumberFormat="1" applyFont="1" applyFill="1" applyBorder="1" applyAlignment="1">
      <alignment vertical="center"/>
    </xf>
    <xf numFmtId="169" fontId="15" fillId="7" borderId="1" xfId="2142" applyNumberFormat="1" applyFont="1" applyFill="1" applyBorder="1" applyAlignment="1">
      <alignment vertical="center" wrapText="1"/>
    </xf>
    <xf numFmtId="169" fontId="15" fillId="7" borderId="1" xfId="2143" applyNumberFormat="1" applyFont="1" applyFill="1" applyBorder="1" applyAlignment="1">
      <alignment horizontal="right" vertical="center" wrapText="1"/>
    </xf>
    <xf numFmtId="169" fontId="15" fillId="7" borderId="1" xfId="2143" applyNumberFormat="1" applyFont="1" applyFill="1" applyBorder="1" applyAlignment="1">
      <alignment horizontal="center" vertical="center" wrapText="1"/>
    </xf>
    <xf numFmtId="0" fontId="22" fillId="8" borderId="0" xfId="0" applyFont="1" applyFill="1" applyAlignment="1"/>
  </cellXfs>
  <cellStyles count="2144">
    <cellStyle name="BodyStyle" xfId="1696" xr:uid="{00000000-0005-0000-0000-000000000000}"/>
    <cellStyle name="HeaderStyle" xfId="1695" xr:uid="{00000000-0005-0000-0000-000001000000}"/>
    <cellStyle name="Hipervínculo 2" xfId="9" xr:uid="{00000000-0005-0000-0000-000002000000}"/>
    <cellStyle name="Millares" xfId="2142" builtinId="3"/>
    <cellStyle name="Millares [0] 10" xfId="1694" xr:uid="{00000000-0005-0000-0000-000003000000}"/>
    <cellStyle name="Millares [0] 2" xfId="661" xr:uid="{00000000-0005-0000-0000-000004000000}"/>
    <cellStyle name="Millares [0] 2 2" xfId="1578" xr:uid="{00000000-0005-0000-0000-000005000000}"/>
    <cellStyle name="Millares [0] 2 2 2" xfId="2125" xr:uid="{89628A80-DE98-403C-A99B-BBA435330576}"/>
    <cellStyle name="Millares [0] 2 3" xfId="2115" xr:uid="{10B4FB25-6902-4917-A253-786AFC3BC124}"/>
    <cellStyle name="Millares [0] 3" xfId="699" xr:uid="{00000000-0005-0000-0000-000006000000}"/>
    <cellStyle name="Millares [0] 3 2" xfId="1615" xr:uid="{00000000-0005-0000-0000-000007000000}"/>
    <cellStyle name="Millares [0] 4" xfId="705" xr:uid="{00000000-0005-0000-0000-000008000000}"/>
    <cellStyle name="Millares [0] 4 2" xfId="1621" xr:uid="{00000000-0005-0000-0000-000009000000}"/>
    <cellStyle name="Millares [0] 5" xfId="707" xr:uid="{00000000-0005-0000-0000-00000A000000}"/>
    <cellStyle name="Millares [0] 5 2" xfId="1623" xr:uid="{00000000-0005-0000-0000-00000B000000}"/>
    <cellStyle name="Millares [0] 6" xfId="1545" xr:uid="{00000000-0005-0000-0000-00000C000000}"/>
    <cellStyle name="Millares [0] 7" xfId="1655" xr:uid="{00000000-0005-0000-0000-00000D000000}"/>
    <cellStyle name="Millares [0] 7 2" xfId="1846" xr:uid="{00000000-0005-0000-0000-00000E000000}"/>
    <cellStyle name="Millares [0] 8" xfId="1692" xr:uid="{00000000-0005-0000-0000-00000F000000}"/>
    <cellStyle name="Millares [0] 9" xfId="1699" xr:uid="{00000000-0005-0000-0000-000010000000}"/>
    <cellStyle name="Millares 10" xfId="1794" xr:uid="{00000000-0005-0000-0000-000011000000}"/>
    <cellStyle name="Millares 11" xfId="1750" xr:uid="{00000000-0005-0000-0000-000012000000}"/>
    <cellStyle name="Millares 12" xfId="1758" xr:uid="{00000000-0005-0000-0000-000013000000}"/>
    <cellStyle name="Millares 13" xfId="1769" xr:uid="{00000000-0005-0000-0000-000014000000}"/>
    <cellStyle name="Millares 14" xfId="1787" xr:uid="{00000000-0005-0000-0000-000015000000}"/>
    <cellStyle name="Millares 15" xfId="1772" xr:uid="{00000000-0005-0000-0000-000016000000}"/>
    <cellStyle name="Millares 16" xfId="1759" xr:uid="{00000000-0005-0000-0000-000017000000}"/>
    <cellStyle name="Millares 17" xfId="1789" xr:uid="{00000000-0005-0000-0000-000018000000}"/>
    <cellStyle name="Millares 18" xfId="1763" xr:uid="{00000000-0005-0000-0000-000019000000}"/>
    <cellStyle name="Millares 19" xfId="1770" xr:uid="{00000000-0005-0000-0000-00001A000000}"/>
    <cellStyle name="Millares 2" xfId="11" xr:uid="{00000000-0005-0000-0000-00001B000000}"/>
    <cellStyle name="Millares 2 10" xfId="101" xr:uid="{00000000-0005-0000-0000-00001C000000}"/>
    <cellStyle name="Millares 2 10 2" xfId="173" xr:uid="{00000000-0005-0000-0000-00001D000000}"/>
    <cellStyle name="Millares 2 10 2 2" xfId="468" xr:uid="{00000000-0005-0000-0000-00001E000000}"/>
    <cellStyle name="Millares 2 10 2 2 2" xfId="1384" xr:uid="{00000000-0005-0000-0000-00001F000000}"/>
    <cellStyle name="Millares 2 10 2 3" xfId="826" xr:uid="{00000000-0005-0000-0000-000020000000}"/>
    <cellStyle name="Millares 2 10 2 3 2" xfId="1965" xr:uid="{00000000-0005-0000-0000-000021000000}"/>
    <cellStyle name="Millares 2 10 2 3 3" xfId="1744" xr:uid="{00000000-0005-0000-0000-000022000000}"/>
    <cellStyle name="Millares 2 10 2 4" xfId="1109" xr:uid="{00000000-0005-0000-0000-000023000000}"/>
    <cellStyle name="Millares 2 10 2 4 2" xfId="1823" xr:uid="{00000000-0005-0000-0000-000024000000}"/>
    <cellStyle name="Millares 2 10 3" xfId="396" xr:uid="{00000000-0005-0000-0000-000025000000}"/>
    <cellStyle name="Millares 2 10 3 2" xfId="1312" xr:uid="{00000000-0005-0000-0000-000026000000}"/>
    <cellStyle name="Millares 2 10 4" xfId="754" xr:uid="{00000000-0005-0000-0000-000027000000}"/>
    <cellStyle name="Millares 2 10 4 2" xfId="1893" xr:uid="{00000000-0005-0000-0000-000028000000}"/>
    <cellStyle name="Millares 2 10 4 3" xfId="1740" xr:uid="{00000000-0005-0000-0000-000029000000}"/>
    <cellStyle name="Millares 2 10 5" xfId="1037" xr:uid="{00000000-0005-0000-0000-00002A000000}"/>
    <cellStyle name="Millares 2 10 5 2" xfId="1819" xr:uid="{00000000-0005-0000-0000-00002B000000}"/>
    <cellStyle name="Millares 2 11" xfId="123" xr:uid="{00000000-0005-0000-0000-00002C000000}"/>
    <cellStyle name="Millares 2 11 2" xfId="174" xr:uid="{00000000-0005-0000-0000-00002D000000}"/>
    <cellStyle name="Millares 2 11 2 2" xfId="469" xr:uid="{00000000-0005-0000-0000-00002E000000}"/>
    <cellStyle name="Millares 2 11 2 2 2" xfId="1385" xr:uid="{00000000-0005-0000-0000-00002F000000}"/>
    <cellStyle name="Millares 2 11 2 3" xfId="827" xr:uid="{00000000-0005-0000-0000-000030000000}"/>
    <cellStyle name="Millares 2 11 2 3 2" xfId="1966" xr:uid="{00000000-0005-0000-0000-000031000000}"/>
    <cellStyle name="Millares 2 11 2 3 3" xfId="1745" xr:uid="{00000000-0005-0000-0000-000032000000}"/>
    <cellStyle name="Millares 2 11 2 4" xfId="1110" xr:uid="{00000000-0005-0000-0000-000033000000}"/>
    <cellStyle name="Millares 2 11 2 4 2" xfId="1824" xr:uid="{00000000-0005-0000-0000-000034000000}"/>
    <cellStyle name="Millares 2 11 3" xfId="418" xr:uid="{00000000-0005-0000-0000-000035000000}"/>
    <cellStyle name="Millares 2 11 3 2" xfId="1334" xr:uid="{00000000-0005-0000-0000-000036000000}"/>
    <cellStyle name="Millares 2 11 4" xfId="776" xr:uid="{00000000-0005-0000-0000-000037000000}"/>
    <cellStyle name="Millares 2 11 4 2" xfId="1915" xr:uid="{00000000-0005-0000-0000-000038000000}"/>
    <cellStyle name="Millares 2 11 4 3" xfId="1741" xr:uid="{00000000-0005-0000-0000-000039000000}"/>
    <cellStyle name="Millares 2 11 5" xfId="1059" xr:uid="{00000000-0005-0000-0000-00003A000000}"/>
    <cellStyle name="Millares 2 11 5 2" xfId="1820" xr:uid="{00000000-0005-0000-0000-00003B000000}"/>
    <cellStyle name="Millares 2 12" xfId="145" xr:uid="{00000000-0005-0000-0000-00003C000000}"/>
    <cellStyle name="Millares 2 12 2" xfId="175" xr:uid="{00000000-0005-0000-0000-00003D000000}"/>
    <cellStyle name="Millares 2 12 2 2" xfId="470" xr:uid="{00000000-0005-0000-0000-00003E000000}"/>
    <cellStyle name="Millares 2 12 2 2 2" xfId="1386" xr:uid="{00000000-0005-0000-0000-00003F000000}"/>
    <cellStyle name="Millares 2 12 2 3" xfId="828" xr:uid="{00000000-0005-0000-0000-000040000000}"/>
    <cellStyle name="Millares 2 12 2 3 2" xfId="1967" xr:uid="{00000000-0005-0000-0000-000041000000}"/>
    <cellStyle name="Millares 2 12 2 3 3" xfId="1746" xr:uid="{00000000-0005-0000-0000-000042000000}"/>
    <cellStyle name="Millares 2 12 2 4" xfId="1111" xr:uid="{00000000-0005-0000-0000-000043000000}"/>
    <cellStyle name="Millares 2 12 2 4 2" xfId="1825" xr:uid="{00000000-0005-0000-0000-000044000000}"/>
    <cellStyle name="Millares 2 12 3" xfId="440" xr:uid="{00000000-0005-0000-0000-000045000000}"/>
    <cellStyle name="Millares 2 12 3 2" xfId="1356" xr:uid="{00000000-0005-0000-0000-000046000000}"/>
    <cellStyle name="Millares 2 12 4" xfId="798" xr:uid="{00000000-0005-0000-0000-000047000000}"/>
    <cellStyle name="Millares 2 12 4 2" xfId="1937" xr:uid="{00000000-0005-0000-0000-000048000000}"/>
    <cellStyle name="Millares 2 12 4 3" xfId="1742" xr:uid="{00000000-0005-0000-0000-000049000000}"/>
    <cellStyle name="Millares 2 12 5" xfId="1081" xr:uid="{00000000-0005-0000-0000-00004A000000}"/>
    <cellStyle name="Millares 2 12 5 2" xfId="1821" xr:uid="{00000000-0005-0000-0000-00004B000000}"/>
    <cellStyle name="Millares 2 13" xfId="170" xr:uid="{00000000-0005-0000-0000-00004C000000}"/>
    <cellStyle name="Millares 2 13 2" xfId="465" xr:uid="{00000000-0005-0000-0000-00004D000000}"/>
    <cellStyle name="Millares 2 13 2 2" xfId="1381" xr:uid="{00000000-0005-0000-0000-00004E000000}"/>
    <cellStyle name="Millares 2 13 3" xfId="823" xr:uid="{00000000-0005-0000-0000-00004F000000}"/>
    <cellStyle name="Millares 2 13 3 2" xfId="1962" xr:uid="{00000000-0005-0000-0000-000050000000}"/>
    <cellStyle name="Millares 2 13 3 3" xfId="1743" xr:uid="{00000000-0005-0000-0000-000051000000}"/>
    <cellStyle name="Millares 2 13 4" xfId="1106" xr:uid="{00000000-0005-0000-0000-000052000000}"/>
    <cellStyle name="Millares 2 13 4 2" xfId="1822" xr:uid="{00000000-0005-0000-0000-000053000000}"/>
    <cellStyle name="Millares 2 14" xfId="282" xr:uid="{00000000-0005-0000-0000-000054000000}"/>
    <cellStyle name="Millares 2 14 2" xfId="577" xr:uid="{00000000-0005-0000-0000-000055000000}"/>
    <cellStyle name="Millares 2 14 2 2" xfId="1493" xr:uid="{00000000-0005-0000-0000-000056000000}"/>
    <cellStyle name="Millares 2 14 3" xfId="935" xr:uid="{00000000-0005-0000-0000-000057000000}"/>
    <cellStyle name="Millares 2 14 3 2" xfId="2074" xr:uid="{00000000-0005-0000-0000-000058000000}"/>
    <cellStyle name="Millares 2 14 3 3" xfId="1748" xr:uid="{00000000-0005-0000-0000-000059000000}"/>
    <cellStyle name="Millares 2 14 4" xfId="1218" xr:uid="{00000000-0005-0000-0000-00005A000000}"/>
    <cellStyle name="Millares 2 14 4 2" xfId="1827" xr:uid="{00000000-0005-0000-0000-00005B000000}"/>
    <cellStyle name="Millares 2 15" xfId="338" xr:uid="{00000000-0005-0000-0000-00005C000000}"/>
    <cellStyle name="Millares 2 15 2" xfId="1268" xr:uid="{00000000-0005-0000-0000-00005D000000}"/>
    <cellStyle name="Millares 2 16" xfId="313" xr:uid="{00000000-0005-0000-0000-00005E000000}"/>
    <cellStyle name="Millares 2 16 2" xfId="1246" xr:uid="{00000000-0005-0000-0000-00005F000000}"/>
    <cellStyle name="Millares 2 16 2 2" xfId="1828" xr:uid="{00000000-0005-0000-0000-000060000000}"/>
    <cellStyle name="Millares 2 16 3" xfId="1730" xr:uid="{00000000-0005-0000-0000-000061000000}"/>
    <cellStyle name="Millares 2 17" xfId="607" xr:uid="{00000000-0005-0000-0000-000062000000}"/>
    <cellStyle name="Millares 2 17 2" xfId="1523" xr:uid="{00000000-0005-0000-0000-000063000000}"/>
    <cellStyle name="Millares 2 17 2 2" xfId="1845" xr:uid="{00000000-0005-0000-0000-000064000000}"/>
    <cellStyle name="Millares 2 17 3" xfId="1732" xr:uid="{00000000-0005-0000-0000-000065000000}"/>
    <cellStyle name="Millares 2 18" xfId="634" xr:uid="{00000000-0005-0000-0000-000066000000}"/>
    <cellStyle name="Millares 2 18 2" xfId="1551" xr:uid="{00000000-0005-0000-0000-000067000000}"/>
    <cellStyle name="Millares 2 18 2 2" xfId="1847" xr:uid="{00000000-0005-0000-0000-000068000000}"/>
    <cellStyle name="Millares 2 18 3" xfId="1733" xr:uid="{00000000-0005-0000-0000-000069000000}"/>
    <cellStyle name="Millares 2 19" xfId="668" xr:uid="{00000000-0005-0000-0000-00006A000000}"/>
    <cellStyle name="Millares 2 19 2" xfId="1584" xr:uid="{00000000-0005-0000-0000-00006B000000}"/>
    <cellStyle name="Millares 2 19 2 2" xfId="1848" xr:uid="{00000000-0005-0000-0000-00006C000000}"/>
    <cellStyle name="Millares 2 19 3" xfId="1735" xr:uid="{00000000-0005-0000-0000-00006D000000}"/>
    <cellStyle name="Millares 2 2" xfId="12" xr:uid="{00000000-0005-0000-0000-00006E000000}"/>
    <cellStyle name="Millares 2 2 10" xfId="608" xr:uid="{00000000-0005-0000-0000-00006F000000}"/>
    <cellStyle name="Millares 2 2 10 2" xfId="1524" xr:uid="{00000000-0005-0000-0000-000070000000}"/>
    <cellStyle name="Millares 2 2 11" xfId="635" xr:uid="{00000000-0005-0000-0000-000071000000}"/>
    <cellStyle name="Millares 2 2 11 2" xfId="1552" xr:uid="{00000000-0005-0000-0000-000072000000}"/>
    <cellStyle name="Millares 2 2 12" xfId="669" xr:uid="{00000000-0005-0000-0000-000073000000}"/>
    <cellStyle name="Millares 2 2 12 2" xfId="1585" xr:uid="{00000000-0005-0000-0000-000074000000}"/>
    <cellStyle name="Millares 2 2 13" xfId="711" xr:uid="{00000000-0005-0000-0000-000075000000}"/>
    <cellStyle name="Millares 2 2 13 2" xfId="1851" xr:uid="{00000000-0005-0000-0000-000076000000}"/>
    <cellStyle name="Millares 2 2 14" xfId="994" xr:uid="{00000000-0005-0000-0000-000077000000}"/>
    <cellStyle name="Millares 2 2 15" xfId="1800" xr:uid="{00000000-0005-0000-0000-000078000000}"/>
    <cellStyle name="Millares 2 2 16" xfId="2127" xr:uid="{81FE249A-BB07-457F-9E41-38669B8B47E4}"/>
    <cellStyle name="Millares 2 2 2" xfId="72" xr:uid="{00000000-0005-0000-0000-000079000000}"/>
    <cellStyle name="Millares 2 2 2 2" xfId="177" xr:uid="{00000000-0005-0000-0000-00007A000000}"/>
    <cellStyle name="Millares 2 2 2 2 2" xfId="472" xr:uid="{00000000-0005-0000-0000-00007B000000}"/>
    <cellStyle name="Millares 2 2 2 2 2 2" xfId="1388" xr:uid="{00000000-0005-0000-0000-00007C000000}"/>
    <cellStyle name="Millares 2 2 2 2 3" xfId="830" xr:uid="{00000000-0005-0000-0000-00007D000000}"/>
    <cellStyle name="Millares 2 2 2 2 3 2" xfId="1969" xr:uid="{00000000-0005-0000-0000-00007E000000}"/>
    <cellStyle name="Millares 2 2 2 2 4" xfId="1113" xr:uid="{00000000-0005-0000-0000-00007F000000}"/>
    <cellStyle name="Millares 2 2 2 3" xfId="375" xr:uid="{00000000-0005-0000-0000-000080000000}"/>
    <cellStyle name="Millares 2 2 2 3 2" xfId="1291" xr:uid="{00000000-0005-0000-0000-000081000000}"/>
    <cellStyle name="Millares 2 2 2 4" xfId="733" xr:uid="{00000000-0005-0000-0000-000082000000}"/>
    <cellStyle name="Millares 2 2 2 4 2" xfId="1872" xr:uid="{00000000-0005-0000-0000-000083000000}"/>
    <cellStyle name="Millares 2 2 2 5" xfId="1016" xr:uid="{00000000-0005-0000-0000-000084000000}"/>
    <cellStyle name="Millares 2 2 3" xfId="102" xr:uid="{00000000-0005-0000-0000-000085000000}"/>
    <cellStyle name="Millares 2 2 3 2" xfId="178" xr:uid="{00000000-0005-0000-0000-000086000000}"/>
    <cellStyle name="Millares 2 2 3 2 2" xfId="473" xr:uid="{00000000-0005-0000-0000-000087000000}"/>
    <cellStyle name="Millares 2 2 3 2 2 2" xfId="1389" xr:uid="{00000000-0005-0000-0000-000088000000}"/>
    <cellStyle name="Millares 2 2 3 2 3" xfId="831" xr:uid="{00000000-0005-0000-0000-000089000000}"/>
    <cellStyle name="Millares 2 2 3 2 3 2" xfId="1970" xr:uid="{00000000-0005-0000-0000-00008A000000}"/>
    <cellStyle name="Millares 2 2 3 2 4" xfId="1114" xr:uid="{00000000-0005-0000-0000-00008B000000}"/>
    <cellStyle name="Millares 2 2 3 3" xfId="397" xr:uid="{00000000-0005-0000-0000-00008C000000}"/>
    <cellStyle name="Millares 2 2 3 3 2" xfId="1313" xr:uid="{00000000-0005-0000-0000-00008D000000}"/>
    <cellStyle name="Millares 2 2 3 4" xfId="755" xr:uid="{00000000-0005-0000-0000-00008E000000}"/>
    <cellStyle name="Millares 2 2 3 4 2" xfId="1894" xr:uid="{00000000-0005-0000-0000-00008F000000}"/>
    <cellStyle name="Millares 2 2 3 5" xfId="1038" xr:uid="{00000000-0005-0000-0000-000090000000}"/>
    <cellStyle name="Millares 2 2 4" xfId="124" xr:uid="{00000000-0005-0000-0000-000091000000}"/>
    <cellStyle name="Millares 2 2 4 2" xfId="179" xr:uid="{00000000-0005-0000-0000-000092000000}"/>
    <cellStyle name="Millares 2 2 4 2 2" xfId="474" xr:uid="{00000000-0005-0000-0000-000093000000}"/>
    <cellStyle name="Millares 2 2 4 2 2 2" xfId="1390" xr:uid="{00000000-0005-0000-0000-000094000000}"/>
    <cellStyle name="Millares 2 2 4 2 3" xfId="832" xr:uid="{00000000-0005-0000-0000-000095000000}"/>
    <cellStyle name="Millares 2 2 4 2 3 2" xfId="1971" xr:uid="{00000000-0005-0000-0000-000096000000}"/>
    <cellStyle name="Millares 2 2 4 2 4" xfId="1115" xr:uid="{00000000-0005-0000-0000-000097000000}"/>
    <cellStyle name="Millares 2 2 4 3" xfId="419" xr:uid="{00000000-0005-0000-0000-000098000000}"/>
    <cellStyle name="Millares 2 2 4 3 2" xfId="1335" xr:uid="{00000000-0005-0000-0000-000099000000}"/>
    <cellStyle name="Millares 2 2 4 4" xfId="777" xr:uid="{00000000-0005-0000-0000-00009A000000}"/>
    <cellStyle name="Millares 2 2 4 4 2" xfId="1916" xr:uid="{00000000-0005-0000-0000-00009B000000}"/>
    <cellStyle name="Millares 2 2 4 5" xfId="1060" xr:uid="{00000000-0005-0000-0000-00009C000000}"/>
    <cellStyle name="Millares 2 2 5" xfId="146" xr:uid="{00000000-0005-0000-0000-00009D000000}"/>
    <cellStyle name="Millares 2 2 5 2" xfId="180" xr:uid="{00000000-0005-0000-0000-00009E000000}"/>
    <cellStyle name="Millares 2 2 5 2 2" xfId="475" xr:uid="{00000000-0005-0000-0000-00009F000000}"/>
    <cellStyle name="Millares 2 2 5 2 2 2" xfId="1391" xr:uid="{00000000-0005-0000-0000-0000A0000000}"/>
    <cellStyle name="Millares 2 2 5 2 3" xfId="833" xr:uid="{00000000-0005-0000-0000-0000A1000000}"/>
    <cellStyle name="Millares 2 2 5 2 3 2" xfId="1972" xr:uid="{00000000-0005-0000-0000-0000A2000000}"/>
    <cellStyle name="Millares 2 2 5 2 4" xfId="1116" xr:uid="{00000000-0005-0000-0000-0000A3000000}"/>
    <cellStyle name="Millares 2 2 5 3" xfId="441" xr:uid="{00000000-0005-0000-0000-0000A4000000}"/>
    <cellStyle name="Millares 2 2 5 3 2" xfId="1357" xr:uid="{00000000-0005-0000-0000-0000A5000000}"/>
    <cellStyle name="Millares 2 2 5 4" xfId="799" xr:uid="{00000000-0005-0000-0000-0000A6000000}"/>
    <cellStyle name="Millares 2 2 5 4 2" xfId="1938" xr:uid="{00000000-0005-0000-0000-0000A7000000}"/>
    <cellStyle name="Millares 2 2 5 5" xfId="1082" xr:uid="{00000000-0005-0000-0000-0000A8000000}"/>
    <cellStyle name="Millares 2 2 6" xfId="176" xr:uid="{00000000-0005-0000-0000-0000A9000000}"/>
    <cellStyle name="Millares 2 2 6 2" xfId="471" xr:uid="{00000000-0005-0000-0000-0000AA000000}"/>
    <cellStyle name="Millares 2 2 6 2 2" xfId="1387" xr:uid="{00000000-0005-0000-0000-0000AB000000}"/>
    <cellStyle name="Millares 2 2 6 3" xfId="829" xr:uid="{00000000-0005-0000-0000-0000AC000000}"/>
    <cellStyle name="Millares 2 2 6 3 2" xfId="1968" xr:uid="{00000000-0005-0000-0000-0000AD000000}"/>
    <cellStyle name="Millares 2 2 6 4" xfId="1112" xr:uid="{00000000-0005-0000-0000-0000AE000000}"/>
    <cellStyle name="Millares 2 2 7" xfId="283" xr:uid="{00000000-0005-0000-0000-0000AF000000}"/>
    <cellStyle name="Millares 2 2 7 2" xfId="578" xr:uid="{00000000-0005-0000-0000-0000B0000000}"/>
    <cellStyle name="Millares 2 2 7 2 2" xfId="1494" xr:uid="{00000000-0005-0000-0000-0000B1000000}"/>
    <cellStyle name="Millares 2 2 7 3" xfId="936" xr:uid="{00000000-0005-0000-0000-0000B2000000}"/>
    <cellStyle name="Millares 2 2 7 3 2" xfId="2075" xr:uid="{00000000-0005-0000-0000-0000B3000000}"/>
    <cellStyle name="Millares 2 2 7 4" xfId="1219" xr:uid="{00000000-0005-0000-0000-0000B4000000}"/>
    <cellStyle name="Millares 2 2 8" xfId="339" xr:uid="{00000000-0005-0000-0000-0000B5000000}"/>
    <cellStyle name="Millares 2 2 8 2" xfId="1269" xr:uid="{00000000-0005-0000-0000-0000B6000000}"/>
    <cellStyle name="Millares 2 2 9" xfId="314" xr:uid="{00000000-0005-0000-0000-0000B7000000}"/>
    <cellStyle name="Millares 2 2 9 2" xfId="1247" xr:uid="{00000000-0005-0000-0000-0000B8000000}"/>
    <cellStyle name="Millares 2 20" xfId="710" xr:uid="{00000000-0005-0000-0000-0000B9000000}"/>
    <cellStyle name="Millares 2 20 2" xfId="1850" xr:uid="{00000000-0005-0000-0000-0000BA000000}"/>
    <cellStyle name="Millares 2 20 3" xfId="1737" xr:uid="{00000000-0005-0000-0000-0000BB000000}"/>
    <cellStyle name="Millares 2 21" xfId="993" xr:uid="{00000000-0005-0000-0000-0000BC000000}"/>
    <cellStyle name="Millares 2 21 2" xfId="1706" xr:uid="{00000000-0005-0000-0000-0000BD000000}"/>
    <cellStyle name="Millares 2 22" xfId="1799" xr:uid="{00000000-0005-0000-0000-0000BE000000}"/>
    <cellStyle name="Millares 2 23" xfId="2118" xr:uid="{F4415F05-DE17-4548-8120-600E0AB0C0E1}"/>
    <cellStyle name="Millares 2 3" xfId="13" xr:uid="{00000000-0005-0000-0000-0000BF000000}"/>
    <cellStyle name="Millares 2 3 2" xfId="340" xr:uid="{00000000-0005-0000-0000-0000C0000000}"/>
    <cellStyle name="Millares 2 3 2 2" xfId="1830" xr:uid="{00000000-0005-0000-0000-0000C1000000}"/>
    <cellStyle name="Millares 2 3 3" xfId="1707" xr:uid="{00000000-0005-0000-0000-0000C2000000}"/>
    <cellStyle name="Millares 2 4" xfId="14" xr:uid="{00000000-0005-0000-0000-0000C3000000}"/>
    <cellStyle name="Millares 2 4 2" xfId="341" xr:uid="{00000000-0005-0000-0000-0000C4000000}"/>
    <cellStyle name="Millares 2 4 2 2" xfId="1831" xr:uid="{00000000-0005-0000-0000-0000C5000000}"/>
    <cellStyle name="Millares 2 4 3" xfId="1708" xr:uid="{00000000-0005-0000-0000-0000C6000000}"/>
    <cellStyle name="Millares 2 5" xfId="15" xr:uid="{00000000-0005-0000-0000-0000C7000000}"/>
    <cellStyle name="Millares 2 5 2" xfId="342" xr:uid="{00000000-0005-0000-0000-0000C8000000}"/>
    <cellStyle name="Millares 2 5 2 2" xfId="1832" xr:uid="{00000000-0005-0000-0000-0000C9000000}"/>
    <cellStyle name="Millares 2 5 3" xfId="1709" xr:uid="{00000000-0005-0000-0000-0000CA000000}"/>
    <cellStyle name="Millares 2 6" xfId="16" xr:uid="{00000000-0005-0000-0000-0000CB000000}"/>
    <cellStyle name="Millares 2 6 2" xfId="343" xr:uid="{00000000-0005-0000-0000-0000CC000000}"/>
    <cellStyle name="Millares 2 6 2 2" xfId="1833" xr:uid="{00000000-0005-0000-0000-0000CD000000}"/>
    <cellStyle name="Millares 2 6 3" xfId="1710" xr:uid="{00000000-0005-0000-0000-0000CE000000}"/>
    <cellStyle name="Millares 2 7" xfId="17" xr:uid="{00000000-0005-0000-0000-0000CF000000}"/>
    <cellStyle name="Millares 2 7 2" xfId="344" xr:uid="{00000000-0005-0000-0000-0000D0000000}"/>
    <cellStyle name="Millares 2 7 2 2" xfId="1834" xr:uid="{00000000-0005-0000-0000-0000D1000000}"/>
    <cellStyle name="Millares 2 7 3" xfId="1711" xr:uid="{00000000-0005-0000-0000-0000D2000000}"/>
    <cellStyle name="Millares 2 8" xfId="18" xr:uid="{00000000-0005-0000-0000-0000D3000000}"/>
    <cellStyle name="Millares 2 8 2" xfId="345" xr:uid="{00000000-0005-0000-0000-0000D4000000}"/>
    <cellStyle name="Millares 2 8 2 2" xfId="1835" xr:uid="{00000000-0005-0000-0000-0000D5000000}"/>
    <cellStyle name="Millares 2 8 3" xfId="1712" xr:uid="{00000000-0005-0000-0000-0000D6000000}"/>
    <cellStyle name="Millares 2 9" xfId="71" xr:uid="{00000000-0005-0000-0000-0000D7000000}"/>
    <cellStyle name="Millares 2 9 2" xfId="181" xr:uid="{00000000-0005-0000-0000-0000D8000000}"/>
    <cellStyle name="Millares 2 9 2 2" xfId="476" xr:uid="{00000000-0005-0000-0000-0000D9000000}"/>
    <cellStyle name="Millares 2 9 2 2 2" xfId="1392" xr:uid="{00000000-0005-0000-0000-0000DA000000}"/>
    <cellStyle name="Millares 2 9 2 3" xfId="834" xr:uid="{00000000-0005-0000-0000-0000DB000000}"/>
    <cellStyle name="Millares 2 9 2 3 2" xfId="1973" xr:uid="{00000000-0005-0000-0000-0000DC000000}"/>
    <cellStyle name="Millares 2 9 2 3 3" xfId="1747" xr:uid="{00000000-0005-0000-0000-0000DD000000}"/>
    <cellStyle name="Millares 2 9 2 4" xfId="1117" xr:uid="{00000000-0005-0000-0000-0000DE000000}"/>
    <cellStyle name="Millares 2 9 2 4 2" xfId="1826" xr:uid="{00000000-0005-0000-0000-0000DF000000}"/>
    <cellStyle name="Millares 2 9 3" xfId="374" xr:uid="{00000000-0005-0000-0000-0000E0000000}"/>
    <cellStyle name="Millares 2 9 3 2" xfId="1290" xr:uid="{00000000-0005-0000-0000-0000E1000000}"/>
    <cellStyle name="Millares 2 9 4" xfId="732" xr:uid="{00000000-0005-0000-0000-0000E2000000}"/>
    <cellStyle name="Millares 2 9 4 2" xfId="1871" xr:uid="{00000000-0005-0000-0000-0000E3000000}"/>
    <cellStyle name="Millares 2 9 4 3" xfId="1739" xr:uid="{00000000-0005-0000-0000-0000E4000000}"/>
    <cellStyle name="Millares 2 9 5" xfId="1015" xr:uid="{00000000-0005-0000-0000-0000E5000000}"/>
    <cellStyle name="Millares 2 9 5 2" xfId="1818" xr:uid="{00000000-0005-0000-0000-0000E6000000}"/>
    <cellStyle name="Millares 20" xfId="1764" xr:uid="{00000000-0005-0000-0000-0000E7000000}"/>
    <cellStyle name="Millares 21" xfId="1793" xr:uid="{00000000-0005-0000-0000-0000E8000000}"/>
    <cellStyle name="Millares 22" xfId="1757" xr:uid="{00000000-0005-0000-0000-0000E9000000}"/>
    <cellStyle name="Millares 23" xfId="1781" xr:uid="{00000000-0005-0000-0000-0000EA000000}"/>
    <cellStyle name="Millares 24" xfId="1771" xr:uid="{00000000-0005-0000-0000-0000EB000000}"/>
    <cellStyle name="Millares 25" xfId="1765" xr:uid="{00000000-0005-0000-0000-0000EC000000}"/>
    <cellStyle name="Millares 26" xfId="1785" xr:uid="{00000000-0005-0000-0000-0000ED000000}"/>
    <cellStyle name="Millares 27" xfId="1752" xr:uid="{00000000-0005-0000-0000-0000EE000000}"/>
    <cellStyle name="Millares 28" xfId="1754" xr:uid="{00000000-0005-0000-0000-0000EF000000}"/>
    <cellStyle name="Millares 29" xfId="1777" xr:uid="{00000000-0005-0000-0000-0000F0000000}"/>
    <cellStyle name="Millares 3" xfId="19" xr:uid="{00000000-0005-0000-0000-0000F1000000}"/>
    <cellStyle name="Millares 3 2" xfId="346" xr:uid="{00000000-0005-0000-0000-0000F2000000}"/>
    <cellStyle name="Millares 3 2 2" xfId="1836" xr:uid="{00000000-0005-0000-0000-0000F3000000}"/>
    <cellStyle name="Millares 3 3" xfId="1713" xr:uid="{00000000-0005-0000-0000-0000F4000000}"/>
    <cellStyle name="Millares 30" xfId="1766" xr:uid="{00000000-0005-0000-0000-0000F5000000}"/>
    <cellStyle name="Millares 31" xfId="1773" xr:uid="{00000000-0005-0000-0000-0000F6000000}"/>
    <cellStyle name="Millares 32" xfId="1792" xr:uid="{00000000-0005-0000-0000-0000F7000000}"/>
    <cellStyle name="Millares 33" xfId="1774" xr:uid="{00000000-0005-0000-0000-0000F8000000}"/>
    <cellStyle name="Millares 34" xfId="1775" xr:uid="{00000000-0005-0000-0000-0000F9000000}"/>
    <cellStyle name="Millares 35" xfId="1797" xr:uid="{00000000-0005-0000-0000-0000FA000000}"/>
    <cellStyle name="Millares 36" xfId="1776" xr:uid="{00000000-0005-0000-0000-0000FB000000}"/>
    <cellStyle name="Millares 37" xfId="1749" xr:uid="{00000000-0005-0000-0000-0000FC000000}"/>
    <cellStyle name="Millares 38" xfId="1790" xr:uid="{00000000-0005-0000-0000-0000FD000000}"/>
    <cellStyle name="Millares 39" xfId="1782" xr:uid="{00000000-0005-0000-0000-0000FE000000}"/>
    <cellStyle name="Millares 4" xfId="337" xr:uid="{00000000-0005-0000-0000-0000FF000000}"/>
    <cellStyle name="Millares 4 2" xfId="709" xr:uid="{00000000-0005-0000-0000-000000010000}"/>
    <cellStyle name="Millares 4 2 2" xfId="1736" xr:uid="{00000000-0005-0000-0000-000001010000}"/>
    <cellStyle name="Millares 4 3" xfId="1829" xr:uid="{00000000-0005-0000-0000-000002010000}"/>
    <cellStyle name="Millares 40" xfId="1780" xr:uid="{00000000-0005-0000-0000-000003010000}"/>
    <cellStyle name="Millares 41" xfId="1778" xr:uid="{00000000-0005-0000-0000-000004010000}"/>
    <cellStyle name="Millares 42" xfId="1795" xr:uid="{00000000-0005-0000-0000-000005010000}"/>
    <cellStyle name="Millares 43" xfId="1762" xr:uid="{00000000-0005-0000-0000-000006010000}"/>
    <cellStyle name="Millares 44" xfId="1779" xr:uid="{00000000-0005-0000-0000-000007010000}"/>
    <cellStyle name="Millares 45" xfId="1753" xr:uid="{00000000-0005-0000-0000-000008010000}"/>
    <cellStyle name="Millares 46" xfId="1760" xr:uid="{00000000-0005-0000-0000-000009010000}"/>
    <cellStyle name="Millares 47" xfId="1786" xr:uid="{00000000-0005-0000-0000-00000A010000}"/>
    <cellStyle name="Millares 48" xfId="1796" xr:uid="{00000000-0005-0000-0000-00000B010000}"/>
    <cellStyle name="Millares 49" xfId="1791" xr:uid="{00000000-0005-0000-0000-00000C010000}"/>
    <cellStyle name="Millares 5" xfId="601" xr:uid="{00000000-0005-0000-0000-00000D010000}"/>
    <cellStyle name="Millares 5 2" xfId="1517" xr:uid="{00000000-0005-0000-0000-00000E010000}"/>
    <cellStyle name="Millares 5 2 2" xfId="1843" xr:uid="{00000000-0005-0000-0000-00000F010000}"/>
    <cellStyle name="Millares 5 3" xfId="1731" xr:uid="{00000000-0005-0000-0000-000010010000}"/>
    <cellStyle name="Millares 50" xfId="1761" xr:uid="{00000000-0005-0000-0000-000011010000}"/>
    <cellStyle name="Millares 51" xfId="1751" xr:uid="{00000000-0005-0000-0000-000012010000}"/>
    <cellStyle name="Millares 52" xfId="1784" xr:uid="{00000000-0005-0000-0000-000013010000}"/>
    <cellStyle name="Millares 53" xfId="1755" xr:uid="{00000000-0005-0000-0000-000014010000}"/>
    <cellStyle name="Millares 54" xfId="1767" xr:uid="{00000000-0005-0000-0000-000015010000}"/>
    <cellStyle name="Millares 55" xfId="1756" xr:uid="{00000000-0005-0000-0000-000016010000}"/>
    <cellStyle name="Millares 56" xfId="1788" xr:uid="{00000000-0005-0000-0000-000017010000}"/>
    <cellStyle name="Millares 57" xfId="1783" xr:uid="{00000000-0005-0000-0000-000018010000}"/>
    <cellStyle name="Millares 58" xfId="1721" xr:uid="{00000000-0005-0000-0000-000019010000}"/>
    <cellStyle name="Millares 59" xfId="1798" xr:uid="{00000000-0005-0000-0000-00001A010000}"/>
    <cellStyle name="Millares 6" xfId="662" xr:uid="{00000000-0005-0000-0000-00001B010000}"/>
    <cellStyle name="Millares 6 2" xfId="1734" xr:uid="{00000000-0005-0000-0000-00001C010000}"/>
    <cellStyle name="Millares 60" xfId="1817" xr:uid="{00000000-0005-0000-0000-00001D010000}"/>
    <cellStyle name="Millares 61" xfId="2099" xr:uid="{00000000-0005-0000-0000-00001E010000}"/>
    <cellStyle name="Millares 62" xfId="2098" xr:uid="{00000000-0005-0000-0000-00001F010000}"/>
    <cellStyle name="Millares 63" xfId="2097" xr:uid="{00000000-0005-0000-0000-000020010000}"/>
    <cellStyle name="Millares 64" xfId="1703" xr:uid="{00000000-0005-0000-0000-000021010000}"/>
    <cellStyle name="Millares 7" xfId="992" xr:uid="{00000000-0005-0000-0000-000022010000}"/>
    <cellStyle name="Millares 7 2" xfId="1705" xr:uid="{00000000-0005-0000-0000-000023010000}"/>
    <cellStyle name="Millares 8" xfId="10" xr:uid="{00000000-0005-0000-0000-000024010000}"/>
    <cellStyle name="Millares 8 2" xfId="1729" xr:uid="{00000000-0005-0000-0000-000025010000}"/>
    <cellStyle name="Millares 9" xfId="1768" xr:uid="{00000000-0005-0000-0000-000026010000}"/>
    <cellStyle name="Moneda" xfId="2143" builtinId="4"/>
    <cellStyle name="Moneda [0] 10" xfId="1658" xr:uid="{00000000-0005-0000-0000-000027010000}"/>
    <cellStyle name="Moneda [0] 11" xfId="1667" xr:uid="{00000000-0005-0000-0000-000028010000}"/>
    <cellStyle name="Moneda [0] 12" xfId="1701" xr:uid="{00000000-0005-0000-0000-000029010000}"/>
    <cellStyle name="Moneda [0] 13" xfId="958" xr:uid="{00000000-0005-0000-0000-00002A010000}"/>
    <cellStyle name="Moneda [0] 2" xfId="962" xr:uid="{00000000-0005-0000-0000-00002B010000}"/>
    <cellStyle name="Moneda [0] 2 2" xfId="2121" xr:uid="{9B32BECB-0753-4F3F-A09F-B8DB598BAD22}"/>
    <cellStyle name="Moneda [0] 2 2 2" xfId="2129" xr:uid="{CFFCA51E-69DF-49FD-82B9-C69CF9445C2D}"/>
    <cellStyle name="Moneda [0] 2 3" xfId="2124" xr:uid="{333685B5-DF77-44CB-8E6E-0D3A0E976DF2}"/>
    <cellStyle name="Moneda [0] 2 4" xfId="2110" xr:uid="{69D4ED02-B61B-48F0-ABC0-FABAACD0D88B}"/>
    <cellStyle name="Moneda [0] 3" xfId="972" xr:uid="{00000000-0005-0000-0000-00002C010000}"/>
    <cellStyle name="Moneda [0] 4" xfId="985" xr:uid="{00000000-0005-0000-0000-00002D010000}"/>
    <cellStyle name="Moneda [0] 5" xfId="991" xr:uid="{00000000-0005-0000-0000-00002E010000}"/>
    <cellStyle name="Moneda [0] 6" xfId="1625" xr:uid="{00000000-0005-0000-0000-00002F010000}"/>
    <cellStyle name="Moneda [0] 7" xfId="1629" xr:uid="{00000000-0005-0000-0000-000030010000}"/>
    <cellStyle name="Moneda [0] 8" xfId="1636" xr:uid="{00000000-0005-0000-0000-000031010000}"/>
    <cellStyle name="Moneda [0] 9" xfId="1646" xr:uid="{00000000-0005-0000-0000-000032010000}"/>
    <cellStyle name="Moneda 10" xfId="4" xr:uid="{00000000-0005-0000-0000-000033010000}"/>
    <cellStyle name="Moneda 11" xfId="5" xr:uid="{00000000-0005-0000-0000-000034010000}"/>
    <cellStyle name="Moneda 12" xfId="2106" xr:uid="{00000000-0005-0000-0000-000035010000}"/>
    <cellStyle name="Moneda 13" xfId="2107" xr:uid="{00000000-0005-0000-0000-000036010000}"/>
    <cellStyle name="Moneda 14" xfId="2103" xr:uid="{00000000-0005-0000-0000-000037010000}"/>
    <cellStyle name="Moneda 14 2" xfId="2135" xr:uid="{247639FD-8B87-4B0C-A5D5-6E93C20AA812}"/>
    <cellStyle name="Moneda 15" xfId="2105" xr:uid="{00000000-0005-0000-0000-000038010000}"/>
    <cellStyle name="Moneda 16" xfId="2102" xr:uid="{00000000-0005-0000-0000-000039010000}"/>
    <cellStyle name="Moneda 16 2" xfId="2134" xr:uid="{CE9237FC-D544-4001-846E-6205A73BC7E5}"/>
    <cellStyle name="Moneda 17" xfId="2104" xr:uid="{00000000-0005-0000-0000-00003A010000}"/>
    <cellStyle name="Moneda 18" xfId="2108" xr:uid="{00000000-0005-0000-0000-00003B010000}"/>
    <cellStyle name="Moneda 19" xfId="2123" xr:uid="{E5415388-23C0-4B2E-9EE1-73AF6D64E872}"/>
    <cellStyle name="Moneda 2" xfId="20" xr:uid="{00000000-0005-0000-0000-00003C010000}"/>
    <cellStyle name="Moneda 2 10" xfId="2117" xr:uid="{5B1B2BE5-5337-429B-BB62-FFBCEA6AB17D}"/>
    <cellStyle name="Moneda 2 2" xfId="21" xr:uid="{00000000-0005-0000-0000-00003D010000}"/>
    <cellStyle name="Moneda 2 2 2" xfId="347" xr:uid="{00000000-0005-0000-0000-00003E010000}"/>
    <cellStyle name="Moneda 2 2 2 2" xfId="1837" xr:uid="{00000000-0005-0000-0000-00003F010000}"/>
    <cellStyle name="Moneda 2 2 3" xfId="1715" xr:uid="{00000000-0005-0000-0000-000040010000}"/>
    <cellStyle name="Moneda 2 2 4" xfId="2126" xr:uid="{3CADBDA4-AE7C-4CEA-B04D-66C0E847B0F3}"/>
    <cellStyle name="Moneda 2 3" xfId="22" xr:uid="{00000000-0005-0000-0000-000041010000}"/>
    <cellStyle name="Moneda 2 3 2" xfId="348" xr:uid="{00000000-0005-0000-0000-000042010000}"/>
    <cellStyle name="Moneda 2 3 2 2" xfId="1838" xr:uid="{00000000-0005-0000-0000-000043010000}"/>
    <cellStyle name="Moneda 2 3 3" xfId="1716" xr:uid="{00000000-0005-0000-0000-000044010000}"/>
    <cellStyle name="Moneda 2 4" xfId="23" xr:uid="{00000000-0005-0000-0000-000045010000}"/>
    <cellStyle name="Moneda 2 4 2" xfId="349" xr:uid="{00000000-0005-0000-0000-000046010000}"/>
    <cellStyle name="Moneda 2 4 2 2" xfId="1839" xr:uid="{00000000-0005-0000-0000-000047010000}"/>
    <cellStyle name="Moneda 2 4 3" xfId="1717" xr:uid="{00000000-0005-0000-0000-000048010000}"/>
    <cellStyle name="Moneda 2 5" xfId="24" xr:uid="{00000000-0005-0000-0000-000049010000}"/>
    <cellStyle name="Moneda 2 5 2" xfId="350" xr:uid="{00000000-0005-0000-0000-00004A010000}"/>
    <cellStyle name="Moneda 2 5 2 2" xfId="1840" xr:uid="{00000000-0005-0000-0000-00004B010000}"/>
    <cellStyle name="Moneda 2 5 3" xfId="1718" xr:uid="{00000000-0005-0000-0000-00004C010000}"/>
    <cellStyle name="Moneda 2 6" xfId="25" xr:uid="{00000000-0005-0000-0000-00004D010000}"/>
    <cellStyle name="Moneda 2 6 2" xfId="351" xr:uid="{00000000-0005-0000-0000-00004E010000}"/>
    <cellStyle name="Moneda 2 6 2 2" xfId="1841" xr:uid="{00000000-0005-0000-0000-00004F010000}"/>
    <cellStyle name="Moneda 2 6 3" xfId="1719" xr:uid="{00000000-0005-0000-0000-000050010000}"/>
    <cellStyle name="Moneda 2 7" xfId="26" xr:uid="{00000000-0005-0000-0000-000051010000}"/>
    <cellStyle name="Moneda 2 7 2" xfId="352" xr:uid="{00000000-0005-0000-0000-000052010000}"/>
    <cellStyle name="Moneda 2 7 2 2" xfId="1842" xr:uid="{00000000-0005-0000-0000-000053010000}"/>
    <cellStyle name="Moneda 2 7 3" xfId="1720" xr:uid="{00000000-0005-0000-0000-000054010000}"/>
    <cellStyle name="Moneda 2 8" xfId="73" xr:uid="{00000000-0005-0000-0000-000055010000}"/>
    <cellStyle name="Moneda 2 9" xfId="1714" xr:uid="{00000000-0005-0000-0000-000056010000}"/>
    <cellStyle name="Moneda 20" xfId="2137" xr:uid="{F0032239-204C-46AF-9B90-2153F00D497E}"/>
    <cellStyle name="Moneda 21" xfId="2138" xr:uid="{E4A8655F-FB1C-4BAF-8C6C-A6CB5814F58E}"/>
    <cellStyle name="Moneda 22" xfId="2139" xr:uid="{F1D9C322-2E06-499A-83A8-736E96401BAA}"/>
    <cellStyle name="Moneda 23" xfId="2111" xr:uid="{51925778-9076-417A-8AEA-111A0DB0CC46}"/>
    <cellStyle name="Moneda 24" xfId="2141" xr:uid="{5DBC570A-958A-4E79-9277-497A9A54254B}"/>
    <cellStyle name="Moneda 25" xfId="2136" xr:uid="{29155BF0-475F-4F5F-842B-A85CC9954D8F}"/>
    <cellStyle name="Moneda 26" xfId="2140" xr:uid="{49C7DD74-BEEA-44E6-942C-A688FFDF5545}"/>
    <cellStyle name="Moneda 3" xfId="27" xr:uid="{00000000-0005-0000-0000-000057010000}"/>
    <cellStyle name="Moneda 3 10" xfId="609" xr:uid="{00000000-0005-0000-0000-000058010000}"/>
    <cellStyle name="Moneda 3 10 2" xfId="1525" xr:uid="{00000000-0005-0000-0000-000059010000}"/>
    <cellStyle name="Moneda 3 11" xfId="636" xr:uid="{00000000-0005-0000-0000-00005A010000}"/>
    <cellStyle name="Moneda 3 11 2" xfId="1553" xr:uid="{00000000-0005-0000-0000-00005B010000}"/>
    <cellStyle name="Moneda 3 12" xfId="670" xr:uid="{00000000-0005-0000-0000-00005C010000}"/>
    <cellStyle name="Moneda 3 12 2" xfId="1586" xr:uid="{00000000-0005-0000-0000-00005D010000}"/>
    <cellStyle name="Moneda 3 13" xfId="712" xr:uid="{00000000-0005-0000-0000-00005E010000}"/>
    <cellStyle name="Moneda 3 13 2" xfId="1852" xr:uid="{00000000-0005-0000-0000-00005F010000}"/>
    <cellStyle name="Moneda 3 14" xfId="995" xr:uid="{00000000-0005-0000-0000-000060010000}"/>
    <cellStyle name="Moneda 3 15" xfId="1801" xr:uid="{00000000-0005-0000-0000-000061010000}"/>
    <cellStyle name="Moneda 3 16" xfId="2120" xr:uid="{7A485532-F32E-4E1C-AD06-DC6F737ABD2B}"/>
    <cellStyle name="Moneda 3 2" xfId="74" xr:uid="{00000000-0005-0000-0000-000062010000}"/>
    <cellStyle name="Moneda 3 2 2" xfId="183" xr:uid="{00000000-0005-0000-0000-000063010000}"/>
    <cellStyle name="Moneda 3 2 2 2" xfId="478" xr:uid="{00000000-0005-0000-0000-000064010000}"/>
    <cellStyle name="Moneda 3 2 2 2 2" xfId="1394" xr:uid="{00000000-0005-0000-0000-000065010000}"/>
    <cellStyle name="Moneda 3 2 2 3" xfId="836" xr:uid="{00000000-0005-0000-0000-000066010000}"/>
    <cellStyle name="Moneda 3 2 2 3 2" xfId="1975" xr:uid="{00000000-0005-0000-0000-000067010000}"/>
    <cellStyle name="Moneda 3 2 2 4" xfId="1119" xr:uid="{00000000-0005-0000-0000-000068010000}"/>
    <cellStyle name="Moneda 3 2 3" xfId="376" xr:uid="{00000000-0005-0000-0000-000069010000}"/>
    <cellStyle name="Moneda 3 2 3 2" xfId="1292" xr:uid="{00000000-0005-0000-0000-00006A010000}"/>
    <cellStyle name="Moneda 3 2 4" xfId="734" xr:uid="{00000000-0005-0000-0000-00006B010000}"/>
    <cellStyle name="Moneda 3 2 4 2" xfId="1873" xr:uid="{00000000-0005-0000-0000-00006C010000}"/>
    <cellStyle name="Moneda 3 2 5" xfId="1017" xr:uid="{00000000-0005-0000-0000-00006D010000}"/>
    <cellStyle name="Moneda 3 2 6" xfId="2128" xr:uid="{17ED65C6-6591-48D7-828B-B0C03CA7777B}"/>
    <cellStyle name="Moneda 3 3" xfId="103" xr:uid="{00000000-0005-0000-0000-00006E010000}"/>
    <cellStyle name="Moneda 3 3 2" xfId="184" xr:uid="{00000000-0005-0000-0000-00006F010000}"/>
    <cellStyle name="Moneda 3 3 2 2" xfId="479" xr:uid="{00000000-0005-0000-0000-000070010000}"/>
    <cellStyle name="Moneda 3 3 2 2 2" xfId="1395" xr:uid="{00000000-0005-0000-0000-000071010000}"/>
    <cellStyle name="Moneda 3 3 2 3" xfId="837" xr:uid="{00000000-0005-0000-0000-000072010000}"/>
    <cellStyle name="Moneda 3 3 2 3 2" xfId="1976" xr:uid="{00000000-0005-0000-0000-000073010000}"/>
    <cellStyle name="Moneda 3 3 2 4" xfId="1120" xr:uid="{00000000-0005-0000-0000-000074010000}"/>
    <cellStyle name="Moneda 3 3 3" xfId="398" xr:uid="{00000000-0005-0000-0000-000075010000}"/>
    <cellStyle name="Moneda 3 3 3 2" xfId="1314" xr:uid="{00000000-0005-0000-0000-000076010000}"/>
    <cellStyle name="Moneda 3 3 4" xfId="756" xr:uid="{00000000-0005-0000-0000-000077010000}"/>
    <cellStyle name="Moneda 3 3 4 2" xfId="1895" xr:uid="{00000000-0005-0000-0000-000078010000}"/>
    <cellStyle name="Moneda 3 3 5" xfId="1039" xr:uid="{00000000-0005-0000-0000-000079010000}"/>
    <cellStyle name="Moneda 3 4" xfId="125" xr:uid="{00000000-0005-0000-0000-00007A010000}"/>
    <cellStyle name="Moneda 3 4 2" xfId="185" xr:uid="{00000000-0005-0000-0000-00007B010000}"/>
    <cellStyle name="Moneda 3 4 2 2" xfId="480" xr:uid="{00000000-0005-0000-0000-00007C010000}"/>
    <cellStyle name="Moneda 3 4 2 2 2" xfId="1396" xr:uid="{00000000-0005-0000-0000-00007D010000}"/>
    <cellStyle name="Moneda 3 4 2 3" xfId="838" xr:uid="{00000000-0005-0000-0000-00007E010000}"/>
    <cellStyle name="Moneda 3 4 2 3 2" xfId="1977" xr:uid="{00000000-0005-0000-0000-00007F010000}"/>
    <cellStyle name="Moneda 3 4 2 4" xfId="1121" xr:uid="{00000000-0005-0000-0000-000080010000}"/>
    <cellStyle name="Moneda 3 4 3" xfId="420" xr:uid="{00000000-0005-0000-0000-000081010000}"/>
    <cellStyle name="Moneda 3 4 3 2" xfId="1336" xr:uid="{00000000-0005-0000-0000-000082010000}"/>
    <cellStyle name="Moneda 3 4 4" xfId="778" xr:uid="{00000000-0005-0000-0000-000083010000}"/>
    <cellStyle name="Moneda 3 4 4 2" xfId="1917" xr:uid="{00000000-0005-0000-0000-000084010000}"/>
    <cellStyle name="Moneda 3 4 5" xfId="1061" xr:uid="{00000000-0005-0000-0000-000085010000}"/>
    <cellStyle name="Moneda 3 5" xfId="147" xr:uid="{00000000-0005-0000-0000-000086010000}"/>
    <cellStyle name="Moneda 3 5 2" xfId="186" xr:uid="{00000000-0005-0000-0000-000087010000}"/>
    <cellStyle name="Moneda 3 5 2 2" xfId="481" xr:uid="{00000000-0005-0000-0000-000088010000}"/>
    <cellStyle name="Moneda 3 5 2 2 2" xfId="1397" xr:uid="{00000000-0005-0000-0000-000089010000}"/>
    <cellStyle name="Moneda 3 5 2 3" xfId="839" xr:uid="{00000000-0005-0000-0000-00008A010000}"/>
    <cellStyle name="Moneda 3 5 2 3 2" xfId="1978" xr:uid="{00000000-0005-0000-0000-00008B010000}"/>
    <cellStyle name="Moneda 3 5 2 4" xfId="1122" xr:uid="{00000000-0005-0000-0000-00008C010000}"/>
    <cellStyle name="Moneda 3 5 3" xfId="442" xr:uid="{00000000-0005-0000-0000-00008D010000}"/>
    <cellStyle name="Moneda 3 5 3 2" xfId="1358" xr:uid="{00000000-0005-0000-0000-00008E010000}"/>
    <cellStyle name="Moneda 3 5 4" xfId="800" xr:uid="{00000000-0005-0000-0000-00008F010000}"/>
    <cellStyle name="Moneda 3 5 4 2" xfId="1939" xr:uid="{00000000-0005-0000-0000-000090010000}"/>
    <cellStyle name="Moneda 3 5 5" xfId="1083" xr:uid="{00000000-0005-0000-0000-000091010000}"/>
    <cellStyle name="Moneda 3 6" xfId="182" xr:uid="{00000000-0005-0000-0000-000092010000}"/>
    <cellStyle name="Moneda 3 6 2" xfId="477" xr:uid="{00000000-0005-0000-0000-000093010000}"/>
    <cellStyle name="Moneda 3 6 2 2" xfId="1393" xr:uid="{00000000-0005-0000-0000-000094010000}"/>
    <cellStyle name="Moneda 3 6 3" xfId="835" xr:uid="{00000000-0005-0000-0000-000095010000}"/>
    <cellStyle name="Moneda 3 6 3 2" xfId="1974" xr:uid="{00000000-0005-0000-0000-000096010000}"/>
    <cellStyle name="Moneda 3 6 4" xfId="1118" xr:uid="{00000000-0005-0000-0000-000097010000}"/>
    <cellStyle name="Moneda 3 7" xfId="284" xr:uid="{00000000-0005-0000-0000-000098010000}"/>
    <cellStyle name="Moneda 3 7 2" xfId="579" xr:uid="{00000000-0005-0000-0000-000099010000}"/>
    <cellStyle name="Moneda 3 7 2 2" xfId="1495" xr:uid="{00000000-0005-0000-0000-00009A010000}"/>
    <cellStyle name="Moneda 3 7 3" xfId="937" xr:uid="{00000000-0005-0000-0000-00009B010000}"/>
    <cellStyle name="Moneda 3 7 3 2" xfId="2076" xr:uid="{00000000-0005-0000-0000-00009C010000}"/>
    <cellStyle name="Moneda 3 7 4" xfId="1220" xr:uid="{00000000-0005-0000-0000-00009D010000}"/>
    <cellStyle name="Moneda 3 8" xfId="353" xr:uid="{00000000-0005-0000-0000-00009E010000}"/>
    <cellStyle name="Moneda 3 8 2" xfId="1270" xr:uid="{00000000-0005-0000-0000-00009F010000}"/>
    <cellStyle name="Moneda 3 9" xfId="315" xr:uid="{00000000-0005-0000-0000-0000A0010000}"/>
    <cellStyle name="Moneda 3 9 2" xfId="1248" xr:uid="{00000000-0005-0000-0000-0000A1010000}"/>
    <cellStyle name="Moneda 4" xfId="28" xr:uid="{00000000-0005-0000-0000-0000A2010000}"/>
    <cellStyle name="Moneda 4 2" xfId="2130" xr:uid="{AF1909CF-1C88-4AA2-A649-4A3A97F2A84F}"/>
    <cellStyle name="Moneda 4 3" xfId="2122" xr:uid="{02A0DA71-EB6F-47D0-BFE7-C84091DA6BE8}"/>
    <cellStyle name="Moneda 5" xfId="29" xr:uid="{00000000-0005-0000-0000-0000A3010000}"/>
    <cellStyle name="Moneda 5 2" xfId="30" xr:uid="{00000000-0005-0000-0000-0000A4010000}"/>
    <cellStyle name="Moneda 5 2 2" xfId="31" xr:uid="{00000000-0005-0000-0000-0000A5010000}"/>
    <cellStyle name="Moneda 5 3" xfId="2131" xr:uid="{7C56F589-2EB9-4203-9E0A-046C1BE71C79}"/>
    <cellStyle name="Moneda 6" xfId="32" xr:uid="{00000000-0005-0000-0000-0000A6010000}"/>
    <cellStyle name="Moneda 6 2" xfId="75" xr:uid="{00000000-0005-0000-0000-0000A7010000}"/>
    <cellStyle name="Moneda 6 3" xfId="1722" xr:uid="{00000000-0005-0000-0000-0000A8010000}"/>
    <cellStyle name="Moneda 6 4" xfId="2132" xr:uid="{6F9BD964-3132-4B76-95AA-031562D9B50D}"/>
    <cellStyle name="Moneda 7" xfId="306" xr:uid="{00000000-0005-0000-0000-0000A9010000}"/>
    <cellStyle name="Moneda 7 2" xfId="2133" xr:uid="{6DDB7843-904B-4383-80A2-B22303D9C427}"/>
    <cellStyle name="Moneda 8" xfId="1702" xr:uid="{00000000-0005-0000-0000-0000AA010000}"/>
    <cellStyle name="Moneda 9" xfId="1704" xr:uid="{00000000-0005-0000-0000-0000AB010000}"/>
    <cellStyle name="Neutral 2" xfId="354" xr:uid="{00000000-0005-0000-0000-0000AC010000}"/>
    <cellStyle name="Neutral 3" xfId="8" xr:uid="{00000000-0005-0000-0000-0000AD010000}"/>
    <cellStyle name="Normal" xfId="0" builtinId="0"/>
    <cellStyle name="Normal 10" xfId="336" xr:uid="{00000000-0005-0000-0000-0000AF010000}"/>
    <cellStyle name="Normal 100" xfId="1690" xr:uid="{00000000-0005-0000-0000-0000B0010000}"/>
    <cellStyle name="Normal 101" xfId="1691" xr:uid="{00000000-0005-0000-0000-0000B1010000}"/>
    <cellStyle name="Normal 102" xfId="1693" xr:uid="{00000000-0005-0000-0000-0000B2010000}"/>
    <cellStyle name="Normal 103" xfId="1697" xr:uid="{00000000-0005-0000-0000-0000B3010000}"/>
    <cellStyle name="Normal 104" xfId="1698" xr:uid="{00000000-0005-0000-0000-0000B4010000}"/>
    <cellStyle name="Normal 105" xfId="1700" xr:uid="{00000000-0005-0000-0000-0000B5010000}"/>
    <cellStyle name="Normal 106" xfId="6" xr:uid="{00000000-0005-0000-0000-0000B6010000}"/>
    <cellStyle name="Normal 11" xfId="600" xr:uid="{00000000-0005-0000-0000-0000B7010000}"/>
    <cellStyle name="Normal 11 2" xfId="1516" xr:uid="{00000000-0005-0000-0000-0000B8010000}"/>
    <cellStyle name="Normal 111" xfId="2100" xr:uid="{00000000-0005-0000-0000-0000B9010000}"/>
    <cellStyle name="Normal 12" xfId="660" xr:uid="{00000000-0005-0000-0000-0000BA010000}"/>
    <cellStyle name="Normal 12 2" xfId="1577" xr:uid="{00000000-0005-0000-0000-0000BB010000}"/>
    <cellStyle name="Normal 13" xfId="698" xr:uid="{00000000-0005-0000-0000-0000BC010000}"/>
    <cellStyle name="Normal 13 2" xfId="1614" xr:uid="{00000000-0005-0000-0000-0000BD010000}"/>
    <cellStyle name="Normal 14" xfId="700" xr:uid="{00000000-0005-0000-0000-0000BE010000}"/>
    <cellStyle name="Normal 14 2" xfId="1616" xr:uid="{00000000-0005-0000-0000-0000BF010000}"/>
    <cellStyle name="Normal 15" xfId="704" xr:uid="{00000000-0005-0000-0000-0000C0010000}"/>
    <cellStyle name="Normal 15 2" xfId="1620" xr:uid="{00000000-0005-0000-0000-0000C1010000}"/>
    <cellStyle name="Normal 16" xfId="706" xr:uid="{00000000-0005-0000-0000-0000C2010000}"/>
    <cellStyle name="Normal 16 2" xfId="1622" xr:uid="{00000000-0005-0000-0000-0000C3010000}"/>
    <cellStyle name="Normal 17" xfId="708" xr:uid="{00000000-0005-0000-0000-0000C4010000}"/>
    <cellStyle name="Normal 17 2" xfId="1849" xr:uid="{00000000-0005-0000-0000-0000C5010000}"/>
    <cellStyle name="Normal 18" xfId="959" xr:uid="{00000000-0005-0000-0000-0000C6010000}"/>
    <cellStyle name="Normal 19" xfId="960" xr:uid="{00000000-0005-0000-0000-0000C7010000}"/>
    <cellStyle name="Normal 2" xfId="1" xr:uid="{00000000-0005-0000-0000-0000C8010000}"/>
    <cellStyle name="Normal 2 10" xfId="2" xr:uid="{00000000-0005-0000-0000-0000C9010000}"/>
    <cellStyle name="Normal 2 10 10" xfId="310" xr:uid="{00000000-0005-0000-0000-0000CA010000}"/>
    <cellStyle name="Normal 2 10 10 2" xfId="695" xr:uid="{00000000-0005-0000-0000-0000CB010000}"/>
    <cellStyle name="Normal 2 10 10 2 2" xfId="1611" xr:uid="{00000000-0005-0000-0000-0000CC010000}"/>
    <cellStyle name="Normal 2 10 10 2 2 2" xfId="2112" xr:uid="{191943E6-308D-4CFF-BD2C-D244C6B311A9}"/>
    <cellStyle name="Normal 2 10 10 3" xfId="1243" xr:uid="{00000000-0005-0000-0000-0000CD010000}"/>
    <cellStyle name="Normal 2 10 11" xfId="604" xr:uid="{00000000-0005-0000-0000-0000CE010000}"/>
    <cellStyle name="Normal 2 10 11 2" xfId="657" xr:uid="{00000000-0005-0000-0000-0000CF010000}"/>
    <cellStyle name="Normal 2 10 11 2 2" xfId="1574" xr:uid="{00000000-0005-0000-0000-0000D0010000}"/>
    <cellStyle name="Normal 2 10 11 3" xfId="691" xr:uid="{00000000-0005-0000-0000-0000D1010000}"/>
    <cellStyle name="Normal 2 10 11 3 2" xfId="1607" xr:uid="{00000000-0005-0000-0000-0000D2010000}"/>
    <cellStyle name="Normal 2 10 11 4" xfId="1520" xr:uid="{00000000-0005-0000-0000-0000D3010000}"/>
    <cellStyle name="Normal 2 10 11 5" xfId="1844" xr:uid="{00000000-0005-0000-0000-0000D4010000}"/>
    <cellStyle name="Normal 2 10 12" xfId="631" xr:uid="{00000000-0005-0000-0000-0000D5010000}"/>
    <cellStyle name="Normal 2 10 12 2" xfId="1548" xr:uid="{00000000-0005-0000-0000-0000D6010000}"/>
    <cellStyle name="Normal 2 10 13" xfId="665" xr:uid="{00000000-0005-0000-0000-0000D7010000}"/>
    <cellStyle name="Normal 2 10 13 2" xfId="1581" xr:uid="{00000000-0005-0000-0000-0000D8010000}"/>
    <cellStyle name="Normal 2 10 14" xfId="703" xr:uid="{00000000-0005-0000-0000-0000D9010000}"/>
    <cellStyle name="Normal 2 10 14 2" xfId="1619" xr:uid="{00000000-0005-0000-0000-0000DA010000}"/>
    <cellStyle name="Normal 2 10 15" xfId="714" xr:uid="{00000000-0005-0000-0000-0000DB010000}"/>
    <cellStyle name="Normal 2 10 15 2" xfId="1652" xr:uid="{00000000-0005-0000-0000-0000DC010000}"/>
    <cellStyle name="Normal 2 10 15 3" xfId="1854" xr:uid="{00000000-0005-0000-0000-0000DD010000}"/>
    <cellStyle name="Normal 2 10 16" xfId="997" xr:uid="{00000000-0005-0000-0000-0000DE010000}"/>
    <cellStyle name="Normal 2 10 17" xfId="1650" xr:uid="{00000000-0005-0000-0000-0000DF010000}"/>
    <cellStyle name="Normal 2 10 2" xfId="77" xr:uid="{00000000-0005-0000-0000-0000E0010000}"/>
    <cellStyle name="Normal 2 10 2 2" xfId="187" xr:uid="{00000000-0005-0000-0000-0000E1010000}"/>
    <cellStyle name="Normal 2 10 2 2 2" xfId="482" xr:uid="{00000000-0005-0000-0000-0000E2010000}"/>
    <cellStyle name="Normal 2 10 2 2 2 2" xfId="1398" xr:uid="{00000000-0005-0000-0000-0000E3010000}"/>
    <cellStyle name="Normal 2 10 2 2 3" xfId="840" xr:uid="{00000000-0005-0000-0000-0000E4010000}"/>
    <cellStyle name="Normal 2 10 2 2 3 2" xfId="1979" xr:uid="{00000000-0005-0000-0000-0000E5010000}"/>
    <cellStyle name="Normal 2 10 2 2 4" xfId="1123" xr:uid="{00000000-0005-0000-0000-0000E6010000}"/>
    <cellStyle name="Normal 2 10 2 3" xfId="378" xr:uid="{00000000-0005-0000-0000-0000E7010000}"/>
    <cellStyle name="Normal 2 10 2 3 2" xfId="1294" xr:uid="{00000000-0005-0000-0000-0000E8010000}"/>
    <cellStyle name="Normal 2 10 2 4" xfId="736" xr:uid="{00000000-0005-0000-0000-0000E9010000}"/>
    <cellStyle name="Normal 2 10 2 4 2" xfId="1875" xr:uid="{00000000-0005-0000-0000-0000EA010000}"/>
    <cellStyle name="Normal 2 10 2 5" xfId="1019" xr:uid="{00000000-0005-0000-0000-0000EB010000}"/>
    <cellStyle name="Normal 2 10 3" xfId="33" xr:uid="{00000000-0005-0000-0000-0000EC010000}"/>
    <cellStyle name="Normal 2 10 3 10" xfId="610" xr:uid="{00000000-0005-0000-0000-0000ED010000}"/>
    <cellStyle name="Normal 2 10 3 10 2" xfId="1526" xr:uid="{00000000-0005-0000-0000-0000EE010000}"/>
    <cellStyle name="Normal 2 10 3 11" xfId="637" xr:uid="{00000000-0005-0000-0000-0000EF010000}"/>
    <cellStyle name="Normal 2 10 3 11 2" xfId="1554" xr:uid="{00000000-0005-0000-0000-0000F0010000}"/>
    <cellStyle name="Normal 2 10 3 12" xfId="671" xr:uid="{00000000-0005-0000-0000-0000F1010000}"/>
    <cellStyle name="Normal 2 10 3 12 2" xfId="1587" xr:uid="{00000000-0005-0000-0000-0000F2010000}"/>
    <cellStyle name="Normal 2 10 3 13" xfId="715" xr:uid="{00000000-0005-0000-0000-0000F3010000}"/>
    <cellStyle name="Normal 2 10 3 13 2" xfId="1855" xr:uid="{00000000-0005-0000-0000-0000F4010000}"/>
    <cellStyle name="Normal 2 10 3 14" xfId="998" xr:uid="{00000000-0005-0000-0000-0000F5010000}"/>
    <cellStyle name="Normal 2 10 3 15" xfId="1802" xr:uid="{00000000-0005-0000-0000-0000F6010000}"/>
    <cellStyle name="Normal 2 10 3 2" xfId="78" xr:uid="{00000000-0005-0000-0000-0000F7010000}"/>
    <cellStyle name="Normal 2 10 3 2 2" xfId="189" xr:uid="{00000000-0005-0000-0000-0000F8010000}"/>
    <cellStyle name="Normal 2 10 3 2 2 2" xfId="484" xr:uid="{00000000-0005-0000-0000-0000F9010000}"/>
    <cellStyle name="Normal 2 10 3 2 2 2 2" xfId="1400" xr:uid="{00000000-0005-0000-0000-0000FA010000}"/>
    <cellStyle name="Normal 2 10 3 2 2 3" xfId="842" xr:uid="{00000000-0005-0000-0000-0000FB010000}"/>
    <cellStyle name="Normal 2 10 3 2 2 3 2" xfId="1981" xr:uid="{00000000-0005-0000-0000-0000FC010000}"/>
    <cellStyle name="Normal 2 10 3 2 2 4" xfId="1125" xr:uid="{00000000-0005-0000-0000-0000FD010000}"/>
    <cellStyle name="Normal 2 10 3 2 3" xfId="379" xr:uid="{00000000-0005-0000-0000-0000FE010000}"/>
    <cellStyle name="Normal 2 10 3 2 3 2" xfId="1295" xr:uid="{00000000-0005-0000-0000-0000FF010000}"/>
    <cellStyle name="Normal 2 10 3 2 4" xfId="737" xr:uid="{00000000-0005-0000-0000-000000020000}"/>
    <cellStyle name="Normal 2 10 3 2 4 2" xfId="1876" xr:uid="{00000000-0005-0000-0000-000001020000}"/>
    <cellStyle name="Normal 2 10 3 2 5" xfId="1020" xr:uid="{00000000-0005-0000-0000-000002020000}"/>
    <cellStyle name="Normal 2 10 3 3" xfId="106" xr:uid="{00000000-0005-0000-0000-000003020000}"/>
    <cellStyle name="Normal 2 10 3 3 10" xfId="1042" xr:uid="{00000000-0005-0000-0000-000004020000}"/>
    <cellStyle name="Normal 2 10 3 3 2" xfId="190" xr:uid="{00000000-0005-0000-0000-000005020000}"/>
    <cellStyle name="Normal 2 10 3 3 2 2" xfId="485" xr:uid="{00000000-0005-0000-0000-000006020000}"/>
    <cellStyle name="Normal 2 10 3 3 2 2 2" xfId="1401" xr:uid="{00000000-0005-0000-0000-000007020000}"/>
    <cellStyle name="Normal 2 10 3 3 2 3" xfId="843" xr:uid="{00000000-0005-0000-0000-000008020000}"/>
    <cellStyle name="Normal 2 10 3 3 2 3 2" xfId="1982" xr:uid="{00000000-0005-0000-0000-000009020000}"/>
    <cellStyle name="Normal 2 10 3 3 2 4" xfId="1126" xr:uid="{00000000-0005-0000-0000-00000A020000}"/>
    <cellStyle name="Normal 2 10 3 3 3" xfId="299" xr:uid="{00000000-0005-0000-0000-00000B020000}"/>
    <cellStyle name="Normal 2 10 3 3 3 2" xfId="594" xr:uid="{00000000-0005-0000-0000-00000C020000}"/>
    <cellStyle name="Normal 2 10 3 3 3 2 2" xfId="1510" xr:uid="{00000000-0005-0000-0000-00000D020000}"/>
    <cellStyle name="Normal 2 10 3 3 3 3" xfId="952" xr:uid="{00000000-0005-0000-0000-00000E020000}"/>
    <cellStyle name="Normal 2 10 3 3 3 3 2" xfId="2091" xr:uid="{00000000-0005-0000-0000-00000F020000}"/>
    <cellStyle name="Normal 2 10 3 3 3 4" xfId="1235" xr:uid="{00000000-0005-0000-0000-000010020000}"/>
    <cellStyle name="Normal 2 10 3 3 4" xfId="401" xr:uid="{00000000-0005-0000-0000-000011020000}"/>
    <cellStyle name="Normal 2 10 3 3 4 2" xfId="1317" xr:uid="{00000000-0005-0000-0000-000012020000}"/>
    <cellStyle name="Normal 2 10 3 3 5" xfId="330" xr:uid="{00000000-0005-0000-0000-000013020000}"/>
    <cellStyle name="Normal 2 10 3 3 5 2" xfId="1263" xr:uid="{00000000-0005-0000-0000-000014020000}"/>
    <cellStyle name="Normal 2 10 3 3 6" xfId="624" xr:uid="{00000000-0005-0000-0000-000015020000}"/>
    <cellStyle name="Normal 2 10 3 3 6 2" xfId="1540" xr:uid="{00000000-0005-0000-0000-000016020000}"/>
    <cellStyle name="Normal 2 10 3 3 7" xfId="651" xr:uid="{00000000-0005-0000-0000-000017020000}"/>
    <cellStyle name="Normal 2 10 3 3 7 2" xfId="1568" xr:uid="{00000000-0005-0000-0000-000018020000}"/>
    <cellStyle name="Normal 2 10 3 3 8" xfId="685" xr:uid="{00000000-0005-0000-0000-000019020000}"/>
    <cellStyle name="Normal 2 10 3 3 8 2" xfId="1601" xr:uid="{00000000-0005-0000-0000-00001A020000}"/>
    <cellStyle name="Normal 2 10 3 3 9" xfId="759" xr:uid="{00000000-0005-0000-0000-00001B020000}"/>
    <cellStyle name="Normal 2 10 3 3 9 2" xfId="1898" xr:uid="{00000000-0005-0000-0000-00001C020000}"/>
    <cellStyle name="Normal 2 10 3 4" xfId="128" xr:uid="{00000000-0005-0000-0000-00001D020000}"/>
    <cellStyle name="Normal 2 10 3 4 2" xfId="191" xr:uid="{00000000-0005-0000-0000-00001E020000}"/>
    <cellStyle name="Normal 2 10 3 4 2 2" xfId="486" xr:uid="{00000000-0005-0000-0000-00001F020000}"/>
    <cellStyle name="Normal 2 10 3 4 2 2 2" xfId="1402" xr:uid="{00000000-0005-0000-0000-000020020000}"/>
    <cellStyle name="Normal 2 10 3 4 2 3" xfId="844" xr:uid="{00000000-0005-0000-0000-000021020000}"/>
    <cellStyle name="Normal 2 10 3 4 2 3 2" xfId="1983" xr:uid="{00000000-0005-0000-0000-000022020000}"/>
    <cellStyle name="Normal 2 10 3 4 2 4" xfId="1127" xr:uid="{00000000-0005-0000-0000-000023020000}"/>
    <cellStyle name="Normal 2 10 3 4 3" xfId="423" xr:uid="{00000000-0005-0000-0000-000024020000}"/>
    <cellStyle name="Normal 2 10 3 4 3 2" xfId="1339" xr:uid="{00000000-0005-0000-0000-000025020000}"/>
    <cellStyle name="Normal 2 10 3 4 4" xfId="781" xr:uid="{00000000-0005-0000-0000-000026020000}"/>
    <cellStyle name="Normal 2 10 3 4 4 2" xfId="1920" xr:uid="{00000000-0005-0000-0000-000027020000}"/>
    <cellStyle name="Normal 2 10 3 4 5" xfId="1064" xr:uid="{00000000-0005-0000-0000-000028020000}"/>
    <cellStyle name="Normal 2 10 3 5" xfId="150" xr:uid="{00000000-0005-0000-0000-000029020000}"/>
    <cellStyle name="Normal 2 10 3 5 10" xfId="1086" xr:uid="{00000000-0005-0000-0000-00002A020000}"/>
    <cellStyle name="Normal 2 10 3 5 2" xfId="192" xr:uid="{00000000-0005-0000-0000-00002B020000}"/>
    <cellStyle name="Normal 2 10 3 5 2 2" xfId="487" xr:uid="{00000000-0005-0000-0000-00002C020000}"/>
    <cellStyle name="Normal 2 10 3 5 2 2 2" xfId="1403" xr:uid="{00000000-0005-0000-0000-00002D020000}"/>
    <cellStyle name="Normal 2 10 3 5 2 3" xfId="845" xr:uid="{00000000-0005-0000-0000-00002E020000}"/>
    <cellStyle name="Normal 2 10 3 5 2 3 2" xfId="1984" xr:uid="{00000000-0005-0000-0000-00002F020000}"/>
    <cellStyle name="Normal 2 10 3 5 2 4" xfId="1128" xr:uid="{00000000-0005-0000-0000-000030020000}"/>
    <cellStyle name="Normal 2 10 3 5 3" xfId="303" xr:uid="{00000000-0005-0000-0000-000031020000}"/>
    <cellStyle name="Normal 2 10 3 5 3 2" xfId="598" xr:uid="{00000000-0005-0000-0000-000032020000}"/>
    <cellStyle name="Normal 2 10 3 5 3 2 2" xfId="1514" xr:uid="{00000000-0005-0000-0000-000033020000}"/>
    <cellStyle name="Normal 2 10 3 5 3 3" xfId="956" xr:uid="{00000000-0005-0000-0000-000034020000}"/>
    <cellStyle name="Normal 2 10 3 5 3 3 2" xfId="2095" xr:uid="{00000000-0005-0000-0000-000035020000}"/>
    <cellStyle name="Normal 2 10 3 5 3 4" xfId="1239" xr:uid="{00000000-0005-0000-0000-000036020000}"/>
    <cellStyle name="Normal 2 10 3 5 4" xfId="445" xr:uid="{00000000-0005-0000-0000-000037020000}"/>
    <cellStyle name="Normal 2 10 3 5 4 2" xfId="1361" xr:uid="{00000000-0005-0000-0000-000038020000}"/>
    <cellStyle name="Normal 2 10 3 5 5" xfId="333" xr:uid="{00000000-0005-0000-0000-000039020000}"/>
    <cellStyle name="Normal 2 10 3 5 5 2" xfId="1266" xr:uid="{00000000-0005-0000-0000-00003A020000}"/>
    <cellStyle name="Normal 2 10 3 5 6" xfId="627" xr:uid="{00000000-0005-0000-0000-00003B020000}"/>
    <cellStyle name="Normal 2 10 3 5 6 2" xfId="1543" xr:uid="{00000000-0005-0000-0000-00003C020000}"/>
    <cellStyle name="Normal 2 10 3 5 7" xfId="654" xr:uid="{00000000-0005-0000-0000-00003D020000}"/>
    <cellStyle name="Normal 2 10 3 5 7 2" xfId="1571" xr:uid="{00000000-0005-0000-0000-00003E020000}"/>
    <cellStyle name="Normal 2 10 3 5 8" xfId="688" xr:uid="{00000000-0005-0000-0000-00003F020000}"/>
    <cellStyle name="Normal 2 10 3 5 8 2" xfId="1604" xr:uid="{00000000-0005-0000-0000-000040020000}"/>
    <cellStyle name="Normal 2 10 3 5 9" xfId="803" xr:uid="{00000000-0005-0000-0000-000041020000}"/>
    <cellStyle name="Normal 2 10 3 5 9 2" xfId="1942" xr:uid="{00000000-0005-0000-0000-000042020000}"/>
    <cellStyle name="Normal 2 10 3 6" xfId="188" xr:uid="{00000000-0005-0000-0000-000043020000}"/>
    <cellStyle name="Normal 2 10 3 6 2" xfId="483" xr:uid="{00000000-0005-0000-0000-000044020000}"/>
    <cellStyle name="Normal 2 10 3 6 2 2" xfId="1399" xr:uid="{00000000-0005-0000-0000-000045020000}"/>
    <cellStyle name="Normal 2 10 3 6 3" xfId="841" xr:uid="{00000000-0005-0000-0000-000046020000}"/>
    <cellStyle name="Normal 2 10 3 6 3 2" xfId="1980" xr:uid="{00000000-0005-0000-0000-000047020000}"/>
    <cellStyle name="Normal 2 10 3 6 4" xfId="1124" xr:uid="{00000000-0005-0000-0000-000048020000}"/>
    <cellStyle name="Normal 2 10 3 7" xfId="285" xr:uid="{00000000-0005-0000-0000-000049020000}"/>
    <cellStyle name="Normal 2 10 3 7 2" xfId="580" xr:uid="{00000000-0005-0000-0000-00004A020000}"/>
    <cellStyle name="Normal 2 10 3 7 2 2" xfId="1496" xr:uid="{00000000-0005-0000-0000-00004B020000}"/>
    <cellStyle name="Normal 2 10 3 7 3" xfId="938" xr:uid="{00000000-0005-0000-0000-00004C020000}"/>
    <cellStyle name="Normal 2 10 3 7 3 2" xfId="2077" xr:uid="{00000000-0005-0000-0000-00004D020000}"/>
    <cellStyle name="Normal 2 10 3 7 4" xfId="1221" xr:uid="{00000000-0005-0000-0000-00004E020000}"/>
    <cellStyle name="Normal 2 10 3 8" xfId="357" xr:uid="{00000000-0005-0000-0000-00004F020000}"/>
    <cellStyle name="Normal 2 10 3 8 2" xfId="1273" xr:uid="{00000000-0005-0000-0000-000050020000}"/>
    <cellStyle name="Normal 2 10 3 9" xfId="316" xr:uid="{00000000-0005-0000-0000-000051020000}"/>
    <cellStyle name="Normal 2 10 3 9 2" xfId="1249" xr:uid="{00000000-0005-0000-0000-000052020000}"/>
    <cellStyle name="Normal 2 10 4" xfId="105" xr:uid="{00000000-0005-0000-0000-000053020000}"/>
    <cellStyle name="Normal 2 10 4 2" xfId="193" xr:uid="{00000000-0005-0000-0000-000054020000}"/>
    <cellStyle name="Normal 2 10 4 2 2" xfId="488" xr:uid="{00000000-0005-0000-0000-000055020000}"/>
    <cellStyle name="Normal 2 10 4 2 2 2" xfId="1404" xr:uid="{00000000-0005-0000-0000-000056020000}"/>
    <cellStyle name="Normal 2 10 4 2 3" xfId="846" xr:uid="{00000000-0005-0000-0000-000057020000}"/>
    <cellStyle name="Normal 2 10 4 2 3 2" xfId="1985" xr:uid="{00000000-0005-0000-0000-000058020000}"/>
    <cellStyle name="Normal 2 10 4 2 4" xfId="1129" xr:uid="{00000000-0005-0000-0000-000059020000}"/>
    <cellStyle name="Normal 2 10 4 3" xfId="400" xr:uid="{00000000-0005-0000-0000-00005A020000}"/>
    <cellStyle name="Normal 2 10 4 3 2" xfId="1316" xr:uid="{00000000-0005-0000-0000-00005B020000}"/>
    <cellStyle name="Normal 2 10 4 4" xfId="758" xr:uid="{00000000-0005-0000-0000-00005C020000}"/>
    <cellStyle name="Normal 2 10 4 4 2" xfId="1897" xr:uid="{00000000-0005-0000-0000-00005D020000}"/>
    <cellStyle name="Normal 2 10 4 5" xfId="1041" xr:uid="{00000000-0005-0000-0000-00005E020000}"/>
    <cellStyle name="Normal 2 10 5" xfId="127" xr:uid="{00000000-0005-0000-0000-00005F020000}"/>
    <cellStyle name="Normal 2 10 5 2" xfId="172" xr:uid="{00000000-0005-0000-0000-000060020000}"/>
    <cellStyle name="Normal 2 10 5 2 2" xfId="467" xr:uid="{00000000-0005-0000-0000-000061020000}"/>
    <cellStyle name="Normal 2 10 5 2 2 2" xfId="1383" xr:uid="{00000000-0005-0000-0000-000062020000}"/>
    <cellStyle name="Normal 2 10 5 2 3" xfId="825" xr:uid="{00000000-0005-0000-0000-000063020000}"/>
    <cellStyle name="Normal 2 10 5 2 3 2" xfId="1964" xr:uid="{00000000-0005-0000-0000-000064020000}"/>
    <cellStyle name="Normal 2 10 5 2 4" xfId="1108" xr:uid="{00000000-0005-0000-0000-000065020000}"/>
    <cellStyle name="Normal 2 10 5 3" xfId="422" xr:uid="{00000000-0005-0000-0000-000066020000}"/>
    <cellStyle name="Normal 2 10 5 3 2" xfId="1338" xr:uid="{00000000-0005-0000-0000-000067020000}"/>
    <cellStyle name="Normal 2 10 5 4" xfId="780" xr:uid="{00000000-0005-0000-0000-000068020000}"/>
    <cellStyle name="Normal 2 10 5 4 2" xfId="1919" xr:uid="{00000000-0005-0000-0000-000069020000}"/>
    <cellStyle name="Normal 2 10 5 5" xfId="1063" xr:uid="{00000000-0005-0000-0000-00006A020000}"/>
    <cellStyle name="Normal 2 10 6" xfId="149" xr:uid="{00000000-0005-0000-0000-00006B020000}"/>
    <cellStyle name="Normal 2 10 6 2" xfId="194" xr:uid="{00000000-0005-0000-0000-00006C020000}"/>
    <cellStyle name="Normal 2 10 6 2 2" xfId="489" xr:uid="{00000000-0005-0000-0000-00006D020000}"/>
    <cellStyle name="Normal 2 10 6 2 2 2" xfId="1405" xr:uid="{00000000-0005-0000-0000-00006E020000}"/>
    <cellStyle name="Normal 2 10 6 2 3" xfId="847" xr:uid="{00000000-0005-0000-0000-00006F020000}"/>
    <cellStyle name="Normal 2 10 6 2 3 2" xfId="1986" xr:uid="{00000000-0005-0000-0000-000070020000}"/>
    <cellStyle name="Normal 2 10 6 2 4" xfId="1130" xr:uid="{00000000-0005-0000-0000-000071020000}"/>
    <cellStyle name="Normal 2 10 6 3" xfId="444" xr:uid="{00000000-0005-0000-0000-000072020000}"/>
    <cellStyle name="Normal 2 10 6 3 2" xfId="1360" xr:uid="{00000000-0005-0000-0000-000073020000}"/>
    <cellStyle name="Normal 2 10 6 4" xfId="802" xr:uid="{00000000-0005-0000-0000-000074020000}"/>
    <cellStyle name="Normal 2 10 6 4 2" xfId="1941" xr:uid="{00000000-0005-0000-0000-000075020000}"/>
    <cellStyle name="Normal 2 10 6 5" xfId="1085" xr:uid="{00000000-0005-0000-0000-000076020000}"/>
    <cellStyle name="Normal 2 10 7" xfId="169" xr:uid="{00000000-0005-0000-0000-000077020000}"/>
    <cellStyle name="Normal 2 10 7 2" xfId="464" xr:uid="{00000000-0005-0000-0000-000078020000}"/>
    <cellStyle name="Normal 2 10 7 2 2" xfId="1380" xr:uid="{00000000-0005-0000-0000-000079020000}"/>
    <cellStyle name="Normal 2 10 7 3" xfId="822" xr:uid="{00000000-0005-0000-0000-00007A020000}"/>
    <cellStyle name="Normal 2 10 7 3 2" xfId="1961" xr:uid="{00000000-0005-0000-0000-00007B020000}"/>
    <cellStyle name="Normal 2 10 7 4" xfId="1105" xr:uid="{00000000-0005-0000-0000-00007C020000}"/>
    <cellStyle name="Normal 2 10 8" xfId="279" xr:uid="{00000000-0005-0000-0000-00007D020000}"/>
    <cellStyle name="Normal 2 10 8 2" xfId="574" xr:uid="{00000000-0005-0000-0000-00007E020000}"/>
    <cellStyle name="Normal 2 10 8 2 2" xfId="1490" xr:uid="{00000000-0005-0000-0000-00007F020000}"/>
    <cellStyle name="Normal 2 10 8 3" xfId="932" xr:uid="{00000000-0005-0000-0000-000080020000}"/>
    <cellStyle name="Normal 2 10 8 3 2" xfId="2071" xr:uid="{00000000-0005-0000-0000-000081020000}"/>
    <cellStyle name="Normal 2 10 8 4" xfId="1215" xr:uid="{00000000-0005-0000-0000-000082020000}"/>
    <cellStyle name="Normal 2 10 9" xfId="356" xr:uid="{00000000-0005-0000-0000-000083020000}"/>
    <cellStyle name="Normal 2 10 9 2" xfId="1272" xr:uid="{00000000-0005-0000-0000-000084020000}"/>
    <cellStyle name="Normal 2 11" xfId="34" xr:uid="{00000000-0005-0000-0000-000085020000}"/>
    <cellStyle name="Normal 2 11 10" xfId="317" xr:uid="{00000000-0005-0000-0000-000086020000}"/>
    <cellStyle name="Normal 2 11 10 2" xfId="1250" xr:uid="{00000000-0005-0000-0000-000087020000}"/>
    <cellStyle name="Normal 2 11 11" xfId="611" xr:uid="{00000000-0005-0000-0000-000088020000}"/>
    <cellStyle name="Normal 2 11 11 2" xfId="1527" xr:uid="{00000000-0005-0000-0000-000089020000}"/>
    <cellStyle name="Normal 2 11 12" xfId="638" xr:uid="{00000000-0005-0000-0000-00008A020000}"/>
    <cellStyle name="Normal 2 11 12 2" xfId="1555" xr:uid="{00000000-0005-0000-0000-00008B020000}"/>
    <cellStyle name="Normal 2 11 13" xfId="672" xr:uid="{00000000-0005-0000-0000-00008C020000}"/>
    <cellStyle name="Normal 2 11 13 2" xfId="1588" xr:uid="{00000000-0005-0000-0000-00008D020000}"/>
    <cellStyle name="Normal 2 11 14" xfId="716" xr:uid="{00000000-0005-0000-0000-00008E020000}"/>
    <cellStyle name="Normal 2 11 14 2" xfId="1856" xr:uid="{00000000-0005-0000-0000-00008F020000}"/>
    <cellStyle name="Normal 2 11 15" xfId="999" xr:uid="{00000000-0005-0000-0000-000090020000}"/>
    <cellStyle name="Normal 2 11 16" xfId="1803" xr:uid="{00000000-0005-0000-0000-000091020000}"/>
    <cellStyle name="Normal 2 11 2" xfId="79" xr:uid="{00000000-0005-0000-0000-000092020000}"/>
    <cellStyle name="Normal 2 11 2 2" xfId="196" xr:uid="{00000000-0005-0000-0000-000093020000}"/>
    <cellStyle name="Normal 2 11 2 2 2" xfId="491" xr:uid="{00000000-0005-0000-0000-000094020000}"/>
    <cellStyle name="Normal 2 11 2 2 2 2" xfId="1407" xr:uid="{00000000-0005-0000-0000-000095020000}"/>
    <cellStyle name="Normal 2 11 2 2 3" xfId="849" xr:uid="{00000000-0005-0000-0000-000096020000}"/>
    <cellStyle name="Normal 2 11 2 2 3 2" xfId="1988" xr:uid="{00000000-0005-0000-0000-000097020000}"/>
    <cellStyle name="Normal 2 11 2 2 4" xfId="1132" xr:uid="{00000000-0005-0000-0000-000098020000}"/>
    <cellStyle name="Normal 2 11 2 3" xfId="380" xr:uid="{00000000-0005-0000-0000-000099020000}"/>
    <cellStyle name="Normal 2 11 2 3 2" xfId="1296" xr:uid="{00000000-0005-0000-0000-00009A020000}"/>
    <cellStyle name="Normal 2 11 2 4" xfId="738" xr:uid="{00000000-0005-0000-0000-00009B020000}"/>
    <cellStyle name="Normal 2 11 2 4 2" xfId="1877" xr:uid="{00000000-0005-0000-0000-00009C020000}"/>
    <cellStyle name="Normal 2 11 2 5" xfId="1021" xr:uid="{00000000-0005-0000-0000-00009D020000}"/>
    <cellStyle name="Normal 2 11 3" xfId="35" xr:uid="{00000000-0005-0000-0000-00009E020000}"/>
    <cellStyle name="Normal 2 11 3 10" xfId="309" xr:uid="{00000000-0005-0000-0000-00009F020000}"/>
    <cellStyle name="Normal 2 11 3 10 2" xfId="694" xr:uid="{00000000-0005-0000-0000-0000A0020000}"/>
    <cellStyle name="Normal 2 11 3 10 2 2" xfId="1610" xr:uid="{00000000-0005-0000-0000-0000A1020000}"/>
    <cellStyle name="Normal 2 11 3 10 3" xfId="1242" xr:uid="{00000000-0005-0000-0000-0000A2020000}"/>
    <cellStyle name="Normal 2 11 3 11" xfId="603" xr:uid="{00000000-0005-0000-0000-0000A3020000}"/>
    <cellStyle name="Normal 2 11 3 11 2" xfId="656" xr:uid="{00000000-0005-0000-0000-0000A4020000}"/>
    <cellStyle name="Normal 2 11 3 11 2 2" xfId="1573" xr:uid="{00000000-0005-0000-0000-0000A5020000}"/>
    <cellStyle name="Normal 2 11 3 11 3" xfId="690" xr:uid="{00000000-0005-0000-0000-0000A6020000}"/>
    <cellStyle name="Normal 2 11 3 11 3 2" xfId="1606" xr:uid="{00000000-0005-0000-0000-0000A7020000}"/>
    <cellStyle name="Normal 2 11 3 11 4" xfId="1519" xr:uid="{00000000-0005-0000-0000-0000A8020000}"/>
    <cellStyle name="Normal 2 11 3 12" xfId="630" xr:uid="{00000000-0005-0000-0000-0000A9020000}"/>
    <cellStyle name="Normal 2 11 3 12 2" xfId="1547" xr:uid="{00000000-0005-0000-0000-0000AA020000}"/>
    <cellStyle name="Normal 2 11 3 13" xfId="664" xr:uid="{00000000-0005-0000-0000-0000AB020000}"/>
    <cellStyle name="Normal 2 11 3 13 2" xfId="1580" xr:uid="{00000000-0005-0000-0000-0000AC020000}"/>
    <cellStyle name="Normal 2 11 3 14" xfId="702" xr:uid="{00000000-0005-0000-0000-0000AD020000}"/>
    <cellStyle name="Normal 2 11 3 14 2" xfId="1618" xr:uid="{00000000-0005-0000-0000-0000AE020000}"/>
    <cellStyle name="Normal 2 11 3 15" xfId="717" xr:uid="{00000000-0005-0000-0000-0000AF020000}"/>
    <cellStyle name="Normal 2 11 3 15 2" xfId="1651" xr:uid="{00000000-0005-0000-0000-0000B0020000}"/>
    <cellStyle name="Normal 2 11 3 16" xfId="1000" xr:uid="{00000000-0005-0000-0000-0000B1020000}"/>
    <cellStyle name="Normal 2 11 3 17" xfId="1649" xr:uid="{00000000-0005-0000-0000-0000B2020000}"/>
    <cellStyle name="Normal 2 11 3 2" xfId="80" xr:uid="{00000000-0005-0000-0000-0000B3020000}"/>
    <cellStyle name="Normal 2 11 3 2 2" xfId="197" xr:uid="{00000000-0005-0000-0000-0000B4020000}"/>
    <cellStyle name="Normal 2 11 3 2 2 2" xfId="492" xr:uid="{00000000-0005-0000-0000-0000B5020000}"/>
    <cellStyle name="Normal 2 11 3 2 2 2 2" xfId="1408" xr:uid="{00000000-0005-0000-0000-0000B6020000}"/>
    <cellStyle name="Normal 2 11 3 2 2 3" xfId="850" xr:uid="{00000000-0005-0000-0000-0000B7020000}"/>
    <cellStyle name="Normal 2 11 3 2 2 3 2" xfId="1989" xr:uid="{00000000-0005-0000-0000-0000B8020000}"/>
    <cellStyle name="Normal 2 11 3 2 2 4" xfId="1133" xr:uid="{00000000-0005-0000-0000-0000B9020000}"/>
    <cellStyle name="Normal 2 11 3 2 3" xfId="381" xr:uid="{00000000-0005-0000-0000-0000BA020000}"/>
    <cellStyle name="Normal 2 11 3 2 3 2" xfId="1297" xr:uid="{00000000-0005-0000-0000-0000BB020000}"/>
    <cellStyle name="Normal 2 11 3 2 4" xfId="739" xr:uid="{00000000-0005-0000-0000-0000BC020000}"/>
    <cellStyle name="Normal 2 11 3 2 4 2" xfId="1878" xr:uid="{00000000-0005-0000-0000-0000BD020000}"/>
    <cellStyle name="Normal 2 11 3 2 5" xfId="1022" xr:uid="{00000000-0005-0000-0000-0000BE020000}"/>
    <cellStyle name="Normal 2 11 3 3" xfId="36" xr:uid="{00000000-0005-0000-0000-0000BF020000}"/>
    <cellStyle name="Normal 2 11 3 3 10" xfId="606" xr:uid="{00000000-0005-0000-0000-0000C0020000}"/>
    <cellStyle name="Normal 2 11 3 3 10 2" xfId="658" xr:uid="{00000000-0005-0000-0000-0000C1020000}"/>
    <cellStyle name="Normal 2 11 3 3 10 2 2" xfId="1575" xr:uid="{00000000-0005-0000-0000-0000C2020000}"/>
    <cellStyle name="Normal 2 11 3 3 10 3" xfId="692" xr:uid="{00000000-0005-0000-0000-0000C3020000}"/>
    <cellStyle name="Normal 2 11 3 3 10 3 2" xfId="1608" xr:uid="{00000000-0005-0000-0000-0000C4020000}"/>
    <cellStyle name="Normal 2 11 3 3 10 4" xfId="1522" xr:uid="{00000000-0005-0000-0000-0000C5020000}"/>
    <cellStyle name="Normal 2 11 3 3 11" xfId="633" xr:uid="{00000000-0005-0000-0000-0000C6020000}"/>
    <cellStyle name="Normal 2 11 3 3 11 2" xfId="1550" xr:uid="{00000000-0005-0000-0000-0000C7020000}"/>
    <cellStyle name="Normal 2 11 3 3 12" xfId="667" xr:uid="{00000000-0005-0000-0000-0000C8020000}"/>
    <cellStyle name="Normal 2 11 3 3 12 2" xfId="1583" xr:uid="{00000000-0005-0000-0000-0000C9020000}"/>
    <cellStyle name="Normal 2 11 3 3 13" xfId="718" xr:uid="{00000000-0005-0000-0000-0000CA020000}"/>
    <cellStyle name="Normal 2 11 3 3 13 2" xfId="1738" xr:uid="{00000000-0005-0000-0000-0000CB020000}"/>
    <cellStyle name="Normal 2 11 3 3 13 3" xfId="1857" xr:uid="{00000000-0005-0000-0000-0000CC020000}"/>
    <cellStyle name="Normal 2 11 3 3 14" xfId="1001" xr:uid="{00000000-0005-0000-0000-0000CD020000}"/>
    <cellStyle name="Normal 2 11 3 3 15" xfId="1653" xr:uid="{00000000-0005-0000-0000-0000CE020000}"/>
    <cellStyle name="Normal 2 11 3 3 2" xfId="81" xr:uid="{00000000-0005-0000-0000-0000CF020000}"/>
    <cellStyle name="Normal 2 11 3 3 2 2" xfId="199" xr:uid="{00000000-0005-0000-0000-0000D0020000}"/>
    <cellStyle name="Normal 2 11 3 3 2 2 2" xfId="494" xr:uid="{00000000-0005-0000-0000-0000D1020000}"/>
    <cellStyle name="Normal 2 11 3 3 2 2 2 2" xfId="1410" xr:uid="{00000000-0005-0000-0000-0000D2020000}"/>
    <cellStyle name="Normal 2 11 3 3 2 2 3" xfId="852" xr:uid="{00000000-0005-0000-0000-0000D3020000}"/>
    <cellStyle name="Normal 2 11 3 3 2 2 3 2" xfId="1991" xr:uid="{00000000-0005-0000-0000-0000D4020000}"/>
    <cellStyle name="Normal 2 11 3 3 2 2 4" xfId="1135" xr:uid="{00000000-0005-0000-0000-0000D5020000}"/>
    <cellStyle name="Normal 2 11 3 3 2 3" xfId="382" xr:uid="{00000000-0005-0000-0000-0000D6020000}"/>
    <cellStyle name="Normal 2 11 3 3 2 3 2" xfId="1298" xr:uid="{00000000-0005-0000-0000-0000D7020000}"/>
    <cellStyle name="Normal 2 11 3 3 2 4" xfId="740" xr:uid="{00000000-0005-0000-0000-0000D8020000}"/>
    <cellStyle name="Normal 2 11 3 3 2 4 2" xfId="1879" xr:uid="{00000000-0005-0000-0000-0000D9020000}"/>
    <cellStyle name="Normal 2 11 3 3 2 5" xfId="1023" xr:uid="{00000000-0005-0000-0000-0000DA020000}"/>
    <cellStyle name="Normal 2 11 3 3 3" xfId="109" xr:uid="{00000000-0005-0000-0000-0000DB020000}"/>
    <cellStyle name="Normal 2 11 3 3 3 10" xfId="1045" xr:uid="{00000000-0005-0000-0000-0000DC020000}"/>
    <cellStyle name="Normal 2 11 3 3 3 2" xfId="200" xr:uid="{00000000-0005-0000-0000-0000DD020000}"/>
    <cellStyle name="Normal 2 11 3 3 3 2 2" xfId="495" xr:uid="{00000000-0005-0000-0000-0000DE020000}"/>
    <cellStyle name="Normal 2 11 3 3 3 2 2 2" xfId="1411" xr:uid="{00000000-0005-0000-0000-0000DF020000}"/>
    <cellStyle name="Normal 2 11 3 3 3 2 3" xfId="853" xr:uid="{00000000-0005-0000-0000-0000E0020000}"/>
    <cellStyle name="Normal 2 11 3 3 3 2 3 2" xfId="1992" xr:uid="{00000000-0005-0000-0000-0000E1020000}"/>
    <cellStyle name="Normal 2 11 3 3 3 2 4" xfId="1136" xr:uid="{00000000-0005-0000-0000-0000E2020000}"/>
    <cellStyle name="Normal 2 11 3 3 3 3" xfId="300" xr:uid="{00000000-0005-0000-0000-0000E3020000}"/>
    <cellStyle name="Normal 2 11 3 3 3 3 2" xfId="595" xr:uid="{00000000-0005-0000-0000-0000E4020000}"/>
    <cellStyle name="Normal 2 11 3 3 3 3 2 2" xfId="1511" xr:uid="{00000000-0005-0000-0000-0000E5020000}"/>
    <cellStyle name="Normal 2 11 3 3 3 3 3" xfId="953" xr:uid="{00000000-0005-0000-0000-0000E6020000}"/>
    <cellStyle name="Normal 2 11 3 3 3 3 3 2" xfId="2092" xr:uid="{00000000-0005-0000-0000-0000E7020000}"/>
    <cellStyle name="Normal 2 11 3 3 3 3 4" xfId="1236" xr:uid="{00000000-0005-0000-0000-0000E8020000}"/>
    <cellStyle name="Normal 2 11 3 3 3 4" xfId="404" xr:uid="{00000000-0005-0000-0000-0000E9020000}"/>
    <cellStyle name="Normal 2 11 3 3 3 4 2" xfId="1320" xr:uid="{00000000-0005-0000-0000-0000EA020000}"/>
    <cellStyle name="Normal 2 11 3 3 3 5" xfId="331" xr:uid="{00000000-0005-0000-0000-0000EB020000}"/>
    <cellStyle name="Normal 2 11 3 3 3 5 2" xfId="1264" xr:uid="{00000000-0005-0000-0000-0000EC020000}"/>
    <cellStyle name="Normal 2 11 3 3 3 6" xfId="625" xr:uid="{00000000-0005-0000-0000-0000ED020000}"/>
    <cellStyle name="Normal 2 11 3 3 3 6 2" xfId="1541" xr:uid="{00000000-0005-0000-0000-0000EE020000}"/>
    <cellStyle name="Normal 2 11 3 3 3 7" xfId="652" xr:uid="{00000000-0005-0000-0000-0000EF020000}"/>
    <cellStyle name="Normal 2 11 3 3 3 7 2" xfId="1569" xr:uid="{00000000-0005-0000-0000-0000F0020000}"/>
    <cellStyle name="Normal 2 11 3 3 3 8" xfId="686" xr:uid="{00000000-0005-0000-0000-0000F1020000}"/>
    <cellStyle name="Normal 2 11 3 3 3 8 2" xfId="1602" xr:uid="{00000000-0005-0000-0000-0000F2020000}"/>
    <cellStyle name="Normal 2 11 3 3 3 9" xfId="762" xr:uid="{00000000-0005-0000-0000-0000F3020000}"/>
    <cellStyle name="Normal 2 11 3 3 3 9 2" xfId="1901" xr:uid="{00000000-0005-0000-0000-0000F4020000}"/>
    <cellStyle name="Normal 2 11 3 3 4" xfId="131" xr:uid="{00000000-0005-0000-0000-0000F5020000}"/>
    <cellStyle name="Normal 2 11 3 3 4 2" xfId="201" xr:uid="{00000000-0005-0000-0000-0000F6020000}"/>
    <cellStyle name="Normal 2 11 3 3 4 2 2" xfId="496" xr:uid="{00000000-0005-0000-0000-0000F7020000}"/>
    <cellStyle name="Normal 2 11 3 3 4 2 2 2" xfId="1412" xr:uid="{00000000-0005-0000-0000-0000F8020000}"/>
    <cellStyle name="Normal 2 11 3 3 4 2 3" xfId="854" xr:uid="{00000000-0005-0000-0000-0000F9020000}"/>
    <cellStyle name="Normal 2 11 3 3 4 2 3 2" xfId="1993" xr:uid="{00000000-0005-0000-0000-0000FA020000}"/>
    <cellStyle name="Normal 2 11 3 3 4 2 4" xfId="1137" xr:uid="{00000000-0005-0000-0000-0000FB020000}"/>
    <cellStyle name="Normal 2 11 3 3 4 3" xfId="426" xr:uid="{00000000-0005-0000-0000-0000FC020000}"/>
    <cellStyle name="Normal 2 11 3 3 4 3 2" xfId="1342" xr:uid="{00000000-0005-0000-0000-0000FD020000}"/>
    <cellStyle name="Normal 2 11 3 3 4 4" xfId="784" xr:uid="{00000000-0005-0000-0000-0000FE020000}"/>
    <cellStyle name="Normal 2 11 3 3 4 4 2" xfId="1923" xr:uid="{00000000-0005-0000-0000-0000FF020000}"/>
    <cellStyle name="Normal 2 11 3 3 4 5" xfId="1067" xr:uid="{00000000-0005-0000-0000-000000030000}"/>
    <cellStyle name="Normal 2 11 3 3 5" xfId="153" xr:uid="{00000000-0005-0000-0000-000001030000}"/>
    <cellStyle name="Normal 2 11 3 3 5 10" xfId="1089" xr:uid="{00000000-0005-0000-0000-000002030000}"/>
    <cellStyle name="Normal 2 11 3 3 5 2" xfId="202" xr:uid="{00000000-0005-0000-0000-000003030000}"/>
    <cellStyle name="Normal 2 11 3 3 5 2 2" xfId="497" xr:uid="{00000000-0005-0000-0000-000004030000}"/>
    <cellStyle name="Normal 2 11 3 3 5 2 2 2" xfId="1413" xr:uid="{00000000-0005-0000-0000-000005030000}"/>
    <cellStyle name="Normal 2 11 3 3 5 2 3" xfId="855" xr:uid="{00000000-0005-0000-0000-000006030000}"/>
    <cellStyle name="Normal 2 11 3 3 5 2 3 2" xfId="1994" xr:uid="{00000000-0005-0000-0000-000007030000}"/>
    <cellStyle name="Normal 2 11 3 3 5 2 4" xfId="1138" xr:uid="{00000000-0005-0000-0000-000008030000}"/>
    <cellStyle name="Normal 2 11 3 3 5 3" xfId="302" xr:uid="{00000000-0005-0000-0000-000009030000}"/>
    <cellStyle name="Normal 2 11 3 3 5 3 2" xfId="597" xr:uid="{00000000-0005-0000-0000-00000A030000}"/>
    <cellStyle name="Normal 2 11 3 3 5 3 2 2" xfId="1513" xr:uid="{00000000-0005-0000-0000-00000B030000}"/>
    <cellStyle name="Normal 2 11 3 3 5 3 3" xfId="955" xr:uid="{00000000-0005-0000-0000-00000C030000}"/>
    <cellStyle name="Normal 2 11 3 3 5 3 3 2" xfId="2094" xr:uid="{00000000-0005-0000-0000-00000D030000}"/>
    <cellStyle name="Normal 2 11 3 3 5 3 4" xfId="1238" xr:uid="{00000000-0005-0000-0000-00000E030000}"/>
    <cellStyle name="Normal 2 11 3 3 5 4" xfId="448" xr:uid="{00000000-0005-0000-0000-00000F030000}"/>
    <cellStyle name="Normal 2 11 3 3 5 4 2" xfId="1364" xr:uid="{00000000-0005-0000-0000-000010030000}"/>
    <cellStyle name="Normal 2 11 3 3 5 5" xfId="334" xr:uid="{00000000-0005-0000-0000-000011030000}"/>
    <cellStyle name="Normal 2 11 3 3 5 5 2" xfId="1267" xr:uid="{00000000-0005-0000-0000-000012030000}"/>
    <cellStyle name="Normal 2 11 3 3 5 6" xfId="628" xr:uid="{00000000-0005-0000-0000-000013030000}"/>
    <cellStyle name="Normal 2 11 3 3 5 6 2" xfId="1544" xr:uid="{00000000-0005-0000-0000-000014030000}"/>
    <cellStyle name="Normal 2 11 3 3 5 7" xfId="655" xr:uid="{00000000-0005-0000-0000-000015030000}"/>
    <cellStyle name="Normal 2 11 3 3 5 7 2" xfId="1572" xr:uid="{00000000-0005-0000-0000-000016030000}"/>
    <cellStyle name="Normal 2 11 3 3 5 8" xfId="689" xr:uid="{00000000-0005-0000-0000-000017030000}"/>
    <cellStyle name="Normal 2 11 3 3 5 8 2" xfId="1605" xr:uid="{00000000-0005-0000-0000-000018030000}"/>
    <cellStyle name="Normal 2 11 3 3 5 9" xfId="806" xr:uid="{00000000-0005-0000-0000-000019030000}"/>
    <cellStyle name="Normal 2 11 3 3 5 9 2" xfId="1945" xr:uid="{00000000-0005-0000-0000-00001A030000}"/>
    <cellStyle name="Normal 2 11 3 3 6" xfId="198" xr:uid="{00000000-0005-0000-0000-00001B030000}"/>
    <cellStyle name="Normal 2 11 3 3 6 2" xfId="493" xr:uid="{00000000-0005-0000-0000-00001C030000}"/>
    <cellStyle name="Normal 2 11 3 3 6 2 2" xfId="1409" xr:uid="{00000000-0005-0000-0000-00001D030000}"/>
    <cellStyle name="Normal 2 11 3 3 6 3" xfId="851" xr:uid="{00000000-0005-0000-0000-00001E030000}"/>
    <cellStyle name="Normal 2 11 3 3 6 3 2" xfId="1990" xr:uid="{00000000-0005-0000-0000-00001F030000}"/>
    <cellStyle name="Normal 2 11 3 3 6 4" xfId="1134" xr:uid="{00000000-0005-0000-0000-000020030000}"/>
    <cellStyle name="Normal 2 11 3 3 7" xfId="281" xr:uid="{00000000-0005-0000-0000-000021030000}"/>
    <cellStyle name="Normal 2 11 3 3 7 2" xfId="576" xr:uid="{00000000-0005-0000-0000-000022030000}"/>
    <cellStyle name="Normal 2 11 3 3 7 2 2" xfId="1492" xr:uid="{00000000-0005-0000-0000-000023030000}"/>
    <cellStyle name="Normal 2 11 3 3 7 3" xfId="934" xr:uid="{00000000-0005-0000-0000-000024030000}"/>
    <cellStyle name="Normal 2 11 3 3 7 3 2" xfId="2073" xr:uid="{00000000-0005-0000-0000-000025030000}"/>
    <cellStyle name="Normal 2 11 3 3 7 4" xfId="1217" xr:uid="{00000000-0005-0000-0000-000026030000}"/>
    <cellStyle name="Normal 2 11 3 3 8" xfId="360" xr:uid="{00000000-0005-0000-0000-000027030000}"/>
    <cellStyle name="Normal 2 11 3 3 8 2" xfId="1276" xr:uid="{00000000-0005-0000-0000-000028030000}"/>
    <cellStyle name="Normal 2 11 3 3 9" xfId="312" xr:uid="{00000000-0005-0000-0000-000029030000}"/>
    <cellStyle name="Normal 2 11 3 3 9 2" xfId="696" xr:uid="{00000000-0005-0000-0000-00002A030000}"/>
    <cellStyle name="Normal 2 11 3 3 9 2 2" xfId="1612" xr:uid="{00000000-0005-0000-0000-00002B030000}"/>
    <cellStyle name="Normal 2 11 3 3 9 3" xfId="1245" xr:uid="{00000000-0005-0000-0000-00002C030000}"/>
    <cellStyle name="Normal 2 11 3 4" xfId="108" xr:uid="{00000000-0005-0000-0000-00002D030000}"/>
    <cellStyle name="Normal 2 11 3 4 2" xfId="203" xr:uid="{00000000-0005-0000-0000-00002E030000}"/>
    <cellStyle name="Normal 2 11 3 4 2 2" xfId="498" xr:uid="{00000000-0005-0000-0000-00002F030000}"/>
    <cellStyle name="Normal 2 11 3 4 2 2 2" xfId="1414" xr:uid="{00000000-0005-0000-0000-000030030000}"/>
    <cellStyle name="Normal 2 11 3 4 2 3" xfId="856" xr:uid="{00000000-0005-0000-0000-000031030000}"/>
    <cellStyle name="Normal 2 11 3 4 2 3 2" xfId="1995" xr:uid="{00000000-0005-0000-0000-000032030000}"/>
    <cellStyle name="Normal 2 11 3 4 2 4" xfId="1139" xr:uid="{00000000-0005-0000-0000-000033030000}"/>
    <cellStyle name="Normal 2 11 3 4 3" xfId="403" xr:uid="{00000000-0005-0000-0000-000034030000}"/>
    <cellStyle name="Normal 2 11 3 4 3 2" xfId="1319" xr:uid="{00000000-0005-0000-0000-000035030000}"/>
    <cellStyle name="Normal 2 11 3 4 4" xfId="761" xr:uid="{00000000-0005-0000-0000-000036030000}"/>
    <cellStyle name="Normal 2 11 3 4 4 2" xfId="1900" xr:uid="{00000000-0005-0000-0000-000037030000}"/>
    <cellStyle name="Normal 2 11 3 4 5" xfId="1044" xr:uid="{00000000-0005-0000-0000-000038030000}"/>
    <cellStyle name="Normal 2 11 3 5" xfId="130" xr:uid="{00000000-0005-0000-0000-000039030000}"/>
    <cellStyle name="Normal 2 11 3 5 2" xfId="204" xr:uid="{00000000-0005-0000-0000-00003A030000}"/>
    <cellStyle name="Normal 2 11 3 5 2 2" xfId="499" xr:uid="{00000000-0005-0000-0000-00003B030000}"/>
    <cellStyle name="Normal 2 11 3 5 2 2 2" xfId="1415" xr:uid="{00000000-0005-0000-0000-00003C030000}"/>
    <cellStyle name="Normal 2 11 3 5 2 3" xfId="857" xr:uid="{00000000-0005-0000-0000-00003D030000}"/>
    <cellStyle name="Normal 2 11 3 5 2 3 2" xfId="1996" xr:uid="{00000000-0005-0000-0000-00003E030000}"/>
    <cellStyle name="Normal 2 11 3 5 2 4" xfId="1140" xr:uid="{00000000-0005-0000-0000-00003F030000}"/>
    <cellStyle name="Normal 2 11 3 5 3" xfId="425" xr:uid="{00000000-0005-0000-0000-000040030000}"/>
    <cellStyle name="Normal 2 11 3 5 3 2" xfId="1341" xr:uid="{00000000-0005-0000-0000-000041030000}"/>
    <cellStyle name="Normal 2 11 3 5 4" xfId="783" xr:uid="{00000000-0005-0000-0000-000042030000}"/>
    <cellStyle name="Normal 2 11 3 5 4 2" xfId="1922" xr:uid="{00000000-0005-0000-0000-000043030000}"/>
    <cellStyle name="Normal 2 11 3 5 5" xfId="1066" xr:uid="{00000000-0005-0000-0000-000044030000}"/>
    <cellStyle name="Normal 2 11 3 6" xfId="152" xr:uid="{00000000-0005-0000-0000-000045030000}"/>
    <cellStyle name="Normal 2 11 3 6 2" xfId="205" xr:uid="{00000000-0005-0000-0000-000046030000}"/>
    <cellStyle name="Normal 2 11 3 6 2 2" xfId="500" xr:uid="{00000000-0005-0000-0000-000047030000}"/>
    <cellStyle name="Normal 2 11 3 6 2 2 2" xfId="1416" xr:uid="{00000000-0005-0000-0000-000048030000}"/>
    <cellStyle name="Normal 2 11 3 6 2 3" xfId="858" xr:uid="{00000000-0005-0000-0000-000049030000}"/>
    <cellStyle name="Normal 2 11 3 6 2 3 2" xfId="1997" xr:uid="{00000000-0005-0000-0000-00004A030000}"/>
    <cellStyle name="Normal 2 11 3 6 2 4" xfId="1141" xr:uid="{00000000-0005-0000-0000-00004B030000}"/>
    <cellStyle name="Normal 2 11 3 6 3" xfId="447" xr:uid="{00000000-0005-0000-0000-00004C030000}"/>
    <cellStyle name="Normal 2 11 3 6 3 2" xfId="1363" xr:uid="{00000000-0005-0000-0000-00004D030000}"/>
    <cellStyle name="Normal 2 11 3 6 4" xfId="805" xr:uid="{00000000-0005-0000-0000-00004E030000}"/>
    <cellStyle name="Normal 2 11 3 6 4 2" xfId="1944" xr:uid="{00000000-0005-0000-0000-00004F030000}"/>
    <cellStyle name="Normal 2 11 3 6 5" xfId="1088" xr:uid="{00000000-0005-0000-0000-000050030000}"/>
    <cellStyle name="Normal 2 11 3 7" xfId="168" xr:uid="{00000000-0005-0000-0000-000051030000}"/>
    <cellStyle name="Normal 2 11 3 7 2" xfId="463" xr:uid="{00000000-0005-0000-0000-000052030000}"/>
    <cellStyle name="Normal 2 11 3 7 2 2" xfId="1379" xr:uid="{00000000-0005-0000-0000-000053030000}"/>
    <cellStyle name="Normal 2 11 3 7 3" xfId="821" xr:uid="{00000000-0005-0000-0000-000054030000}"/>
    <cellStyle name="Normal 2 11 3 7 3 2" xfId="1960" xr:uid="{00000000-0005-0000-0000-000055030000}"/>
    <cellStyle name="Normal 2 11 3 7 4" xfId="1104" xr:uid="{00000000-0005-0000-0000-000056030000}"/>
    <cellStyle name="Normal 2 11 3 8" xfId="278" xr:uid="{00000000-0005-0000-0000-000057030000}"/>
    <cellStyle name="Normal 2 11 3 8 2" xfId="573" xr:uid="{00000000-0005-0000-0000-000058030000}"/>
    <cellStyle name="Normal 2 11 3 8 2 2" xfId="1489" xr:uid="{00000000-0005-0000-0000-000059030000}"/>
    <cellStyle name="Normal 2 11 3 8 3" xfId="931" xr:uid="{00000000-0005-0000-0000-00005A030000}"/>
    <cellStyle name="Normal 2 11 3 8 3 2" xfId="2070" xr:uid="{00000000-0005-0000-0000-00005B030000}"/>
    <cellStyle name="Normal 2 11 3 8 4" xfId="1214" xr:uid="{00000000-0005-0000-0000-00005C030000}"/>
    <cellStyle name="Normal 2 11 3 9" xfId="359" xr:uid="{00000000-0005-0000-0000-00005D030000}"/>
    <cellStyle name="Normal 2 11 3 9 2" xfId="1275" xr:uid="{00000000-0005-0000-0000-00005E030000}"/>
    <cellStyle name="Normal 2 11 4" xfId="107" xr:uid="{00000000-0005-0000-0000-00005F030000}"/>
    <cellStyle name="Normal 2 11 4 2" xfId="206" xr:uid="{00000000-0005-0000-0000-000060030000}"/>
    <cellStyle name="Normal 2 11 4 2 2" xfId="501" xr:uid="{00000000-0005-0000-0000-000061030000}"/>
    <cellStyle name="Normal 2 11 4 2 2 2" xfId="1417" xr:uid="{00000000-0005-0000-0000-000062030000}"/>
    <cellStyle name="Normal 2 11 4 2 3" xfId="859" xr:uid="{00000000-0005-0000-0000-000063030000}"/>
    <cellStyle name="Normal 2 11 4 2 3 2" xfId="1998" xr:uid="{00000000-0005-0000-0000-000064030000}"/>
    <cellStyle name="Normal 2 11 4 2 4" xfId="1142" xr:uid="{00000000-0005-0000-0000-000065030000}"/>
    <cellStyle name="Normal 2 11 4 3" xfId="402" xr:uid="{00000000-0005-0000-0000-000066030000}"/>
    <cellStyle name="Normal 2 11 4 3 2" xfId="1318" xr:uid="{00000000-0005-0000-0000-000067030000}"/>
    <cellStyle name="Normal 2 11 4 4" xfId="760" xr:uid="{00000000-0005-0000-0000-000068030000}"/>
    <cellStyle name="Normal 2 11 4 4 2" xfId="1899" xr:uid="{00000000-0005-0000-0000-000069030000}"/>
    <cellStyle name="Normal 2 11 4 5" xfId="1043" xr:uid="{00000000-0005-0000-0000-00006A030000}"/>
    <cellStyle name="Normal 2 11 5" xfId="129" xr:uid="{00000000-0005-0000-0000-00006B030000}"/>
    <cellStyle name="Normal 2 11 5 2" xfId="207" xr:uid="{00000000-0005-0000-0000-00006C030000}"/>
    <cellStyle name="Normal 2 11 5 2 2" xfId="502" xr:uid="{00000000-0005-0000-0000-00006D030000}"/>
    <cellStyle name="Normal 2 11 5 2 2 2" xfId="1418" xr:uid="{00000000-0005-0000-0000-00006E030000}"/>
    <cellStyle name="Normal 2 11 5 2 3" xfId="860" xr:uid="{00000000-0005-0000-0000-00006F030000}"/>
    <cellStyle name="Normal 2 11 5 2 3 2" xfId="1999" xr:uid="{00000000-0005-0000-0000-000070030000}"/>
    <cellStyle name="Normal 2 11 5 2 4" xfId="1143" xr:uid="{00000000-0005-0000-0000-000071030000}"/>
    <cellStyle name="Normal 2 11 5 3" xfId="424" xr:uid="{00000000-0005-0000-0000-000072030000}"/>
    <cellStyle name="Normal 2 11 5 3 2" xfId="1340" xr:uid="{00000000-0005-0000-0000-000073030000}"/>
    <cellStyle name="Normal 2 11 5 4" xfId="782" xr:uid="{00000000-0005-0000-0000-000074030000}"/>
    <cellStyle name="Normal 2 11 5 4 2" xfId="1921" xr:uid="{00000000-0005-0000-0000-000075030000}"/>
    <cellStyle name="Normal 2 11 5 5" xfId="1065" xr:uid="{00000000-0005-0000-0000-000076030000}"/>
    <cellStyle name="Normal 2 11 6" xfId="151" xr:uid="{00000000-0005-0000-0000-000077030000}"/>
    <cellStyle name="Normal 2 11 6 2" xfId="208" xr:uid="{00000000-0005-0000-0000-000078030000}"/>
    <cellStyle name="Normal 2 11 6 2 2" xfId="503" xr:uid="{00000000-0005-0000-0000-000079030000}"/>
    <cellStyle name="Normal 2 11 6 2 2 2" xfId="1419" xr:uid="{00000000-0005-0000-0000-00007A030000}"/>
    <cellStyle name="Normal 2 11 6 2 3" xfId="861" xr:uid="{00000000-0005-0000-0000-00007B030000}"/>
    <cellStyle name="Normal 2 11 6 2 3 2" xfId="2000" xr:uid="{00000000-0005-0000-0000-00007C030000}"/>
    <cellStyle name="Normal 2 11 6 2 4" xfId="1144" xr:uid="{00000000-0005-0000-0000-00007D030000}"/>
    <cellStyle name="Normal 2 11 6 3" xfId="446" xr:uid="{00000000-0005-0000-0000-00007E030000}"/>
    <cellStyle name="Normal 2 11 6 3 2" xfId="1362" xr:uid="{00000000-0005-0000-0000-00007F030000}"/>
    <cellStyle name="Normal 2 11 6 4" xfId="804" xr:uid="{00000000-0005-0000-0000-000080030000}"/>
    <cellStyle name="Normal 2 11 6 4 2" xfId="1943" xr:uid="{00000000-0005-0000-0000-000081030000}"/>
    <cellStyle name="Normal 2 11 6 5" xfId="1087" xr:uid="{00000000-0005-0000-0000-000082030000}"/>
    <cellStyle name="Normal 2 11 7" xfId="195" xr:uid="{00000000-0005-0000-0000-000083030000}"/>
    <cellStyle name="Normal 2 11 7 2" xfId="490" xr:uid="{00000000-0005-0000-0000-000084030000}"/>
    <cellStyle name="Normal 2 11 7 2 2" xfId="1406" xr:uid="{00000000-0005-0000-0000-000085030000}"/>
    <cellStyle name="Normal 2 11 7 3" xfId="848" xr:uid="{00000000-0005-0000-0000-000086030000}"/>
    <cellStyle name="Normal 2 11 7 3 2" xfId="1987" xr:uid="{00000000-0005-0000-0000-000087030000}"/>
    <cellStyle name="Normal 2 11 7 4" xfId="1131" xr:uid="{00000000-0005-0000-0000-000088030000}"/>
    <cellStyle name="Normal 2 11 8" xfId="286" xr:uid="{00000000-0005-0000-0000-000089030000}"/>
    <cellStyle name="Normal 2 11 8 2" xfId="581" xr:uid="{00000000-0005-0000-0000-00008A030000}"/>
    <cellStyle name="Normal 2 11 8 2 2" xfId="1497" xr:uid="{00000000-0005-0000-0000-00008B030000}"/>
    <cellStyle name="Normal 2 11 8 3" xfId="939" xr:uid="{00000000-0005-0000-0000-00008C030000}"/>
    <cellStyle name="Normal 2 11 8 3 2" xfId="2078" xr:uid="{00000000-0005-0000-0000-00008D030000}"/>
    <cellStyle name="Normal 2 11 8 4" xfId="1222" xr:uid="{00000000-0005-0000-0000-00008E030000}"/>
    <cellStyle name="Normal 2 11 9" xfId="358" xr:uid="{00000000-0005-0000-0000-00008F030000}"/>
    <cellStyle name="Normal 2 11 9 2" xfId="1274" xr:uid="{00000000-0005-0000-0000-000090030000}"/>
    <cellStyle name="Normal 2 12" xfId="37" xr:uid="{00000000-0005-0000-0000-000091030000}"/>
    <cellStyle name="Normal 2 12 10" xfId="605" xr:uid="{00000000-0005-0000-0000-000092030000}"/>
    <cellStyle name="Normal 2 12 10 2" xfId="1521" xr:uid="{00000000-0005-0000-0000-000093030000}"/>
    <cellStyle name="Normal 2 12 11" xfId="632" xr:uid="{00000000-0005-0000-0000-000094030000}"/>
    <cellStyle name="Normal 2 12 11 2" xfId="1549" xr:uid="{00000000-0005-0000-0000-000095030000}"/>
    <cellStyle name="Normal 2 12 12" xfId="666" xr:uid="{00000000-0005-0000-0000-000096030000}"/>
    <cellStyle name="Normal 2 12 12 2" xfId="1582" xr:uid="{00000000-0005-0000-0000-000097030000}"/>
    <cellStyle name="Normal 2 12 13" xfId="719" xr:uid="{00000000-0005-0000-0000-000098030000}"/>
    <cellStyle name="Normal 2 12 13 2" xfId="1858" xr:uid="{00000000-0005-0000-0000-000099030000}"/>
    <cellStyle name="Normal 2 12 14" xfId="1002" xr:uid="{00000000-0005-0000-0000-00009A030000}"/>
    <cellStyle name="Normal 2 12 15" xfId="1804" xr:uid="{00000000-0005-0000-0000-00009B030000}"/>
    <cellStyle name="Normal 2 12 2" xfId="82" xr:uid="{00000000-0005-0000-0000-00009C030000}"/>
    <cellStyle name="Normal 2 12 2 2" xfId="210" xr:uid="{00000000-0005-0000-0000-00009D030000}"/>
    <cellStyle name="Normal 2 12 2 2 2" xfId="505" xr:uid="{00000000-0005-0000-0000-00009E030000}"/>
    <cellStyle name="Normal 2 12 2 2 2 2" xfId="1421" xr:uid="{00000000-0005-0000-0000-00009F030000}"/>
    <cellStyle name="Normal 2 12 2 2 3" xfId="863" xr:uid="{00000000-0005-0000-0000-0000A0030000}"/>
    <cellStyle name="Normal 2 12 2 2 3 2" xfId="2002" xr:uid="{00000000-0005-0000-0000-0000A1030000}"/>
    <cellStyle name="Normal 2 12 2 2 4" xfId="1146" xr:uid="{00000000-0005-0000-0000-0000A2030000}"/>
    <cellStyle name="Normal 2 12 2 3" xfId="383" xr:uid="{00000000-0005-0000-0000-0000A3030000}"/>
    <cellStyle name="Normal 2 12 2 3 2" xfId="1299" xr:uid="{00000000-0005-0000-0000-0000A4030000}"/>
    <cellStyle name="Normal 2 12 2 4" xfId="741" xr:uid="{00000000-0005-0000-0000-0000A5030000}"/>
    <cellStyle name="Normal 2 12 2 4 2" xfId="1880" xr:uid="{00000000-0005-0000-0000-0000A6030000}"/>
    <cellStyle name="Normal 2 12 2 5" xfId="1024" xr:uid="{00000000-0005-0000-0000-0000A7030000}"/>
    <cellStyle name="Normal 2 12 3" xfId="110" xr:uid="{00000000-0005-0000-0000-0000A8030000}"/>
    <cellStyle name="Normal 2 12 3 10" xfId="1046" xr:uid="{00000000-0005-0000-0000-0000A9030000}"/>
    <cellStyle name="Normal 2 12 3 2" xfId="211" xr:uid="{00000000-0005-0000-0000-0000AA030000}"/>
    <cellStyle name="Normal 2 12 3 2 2" xfId="506" xr:uid="{00000000-0005-0000-0000-0000AB030000}"/>
    <cellStyle name="Normal 2 12 3 2 2 2" xfId="1422" xr:uid="{00000000-0005-0000-0000-0000AC030000}"/>
    <cellStyle name="Normal 2 12 3 2 3" xfId="864" xr:uid="{00000000-0005-0000-0000-0000AD030000}"/>
    <cellStyle name="Normal 2 12 3 2 3 2" xfId="2003" xr:uid="{00000000-0005-0000-0000-0000AE030000}"/>
    <cellStyle name="Normal 2 12 3 2 4" xfId="1147" xr:uid="{00000000-0005-0000-0000-0000AF030000}"/>
    <cellStyle name="Normal 2 12 3 3" xfId="301" xr:uid="{00000000-0005-0000-0000-0000B0030000}"/>
    <cellStyle name="Normal 2 12 3 3 2" xfId="596" xr:uid="{00000000-0005-0000-0000-0000B1030000}"/>
    <cellStyle name="Normal 2 12 3 3 2 2" xfId="1512" xr:uid="{00000000-0005-0000-0000-0000B2030000}"/>
    <cellStyle name="Normal 2 12 3 3 3" xfId="954" xr:uid="{00000000-0005-0000-0000-0000B3030000}"/>
    <cellStyle name="Normal 2 12 3 3 3 2" xfId="2093" xr:uid="{00000000-0005-0000-0000-0000B4030000}"/>
    <cellStyle name="Normal 2 12 3 3 4" xfId="1237" xr:uid="{00000000-0005-0000-0000-0000B5030000}"/>
    <cellStyle name="Normal 2 12 3 4" xfId="405" xr:uid="{00000000-0005-0000-0000-0000B6030000}"/>
    <cellStyle name="Normal 2 12 3 4 2" xfId="1321" xr:uid="{00000000-0005-0000-0000-0000B7030000}"/>
    <cellStyle name="Normal 2 12 3 5" xfId="332" xr:uid="{00000000-0005-0000-0000-0000B8030000}"/>
    <cellStyle name="Normal 2 12 3 5 2" xfId="1265" xr:uid="{00000000-0005-0000-0000-0000B9030000}"/>
    <cellStyle name="Normal 2 12 3 6" xfId="626" xr:uid="{00000000-0005-0000-0000-0000BA030000}"/>
    <cellStyle name="Normal 2 12 3 6 2" xfId="1542" xr:uid="{00000000-0005-0000-0000-0000BB030000}"/>
    <cellStyle name="Normal 2 12 3 7" xfId="653" xr:uid="{00000000-0005-0000-0000-0000BC030000}"/>
    <cellStyle name="Normal 2 12 3 7 2" xfId="1570" xr:uid="{00000000-0005-0000-0000-0000BD030000}"/>
    <cellStyle name="Normal 2 12 3 8" xfId="687" xr:uid="{00000000-0005-0000-0000-0000BE030000}"/>
    <cellStyle name="Normal 2 12 3 8 2" xfId="1603" xr:uid="{00000000-0005-0000-0000-0000BF030000}"/>
    <cellStyle name="Normal 2 12 3 9" xfId="763" xr:uid="{00000000-0005-0000-0000-0000C0030000}"/>
    <cellStyle name="Normal 2 12 3 9 2" xfId="1902" xr:uid="{00000000-0005-0000-0000-0000C1030000}"/>
    <cellStyle name="Normal 2 12 4" xfId="132" xr:uid="{00000000-0005-0000-0000-0000C2030000}"/>
    <cellStyle name="Normal 2 12 4 2" xfId="212" xr:uid="{00000000-0005-0000-0000-0000C3030000}"/>
    <cellStyle name="Normal 2 12 4 2 2" xfId="507" xr:uid="{00000000-0005-0000-0000-0000C4030000}"/>
    <cellStyle name="Normal 2 12 4 2 2 2" xfId="1423" xr:uid="{00000000-0005-0000-0000-0000C5030000}"/>
    <cellStyle name="Normal 2 12 4 2 3" xfId="865" xr:uid="{00000000-0005-0000-0000-0000C6030000}"/>
    <cellStyle name="Normal 2 12 4 2 3 2" xfId="2004" xr:uid="{00000000-0005-0000-0000-0000C7030000}"/>
    <cellStyle name="Normal 2 12 4 2 4" xfId="1148" xr:uid="{00000000-0005-0000-0000-0000C8030000}"/>
    <cellStyle name="Normal 2 12 4 3" xfId="427" xr:uid="{00000000-0005-0000-0000-0000C9030000}"/>
    <cellStyle name="Normal 2 12 4 3 2" xfId="1343" xr:uid="{00000000-0005-0000-0000-0000CA030000}"/>
    <cellStyle name="Normal 2 12 4 4" xfId="785" xr:uid="{00000000-0005-0000-0000-0000CB030000}"/>
    <cellStyle name="Normal 2 12 4 4 2" xfId="1924" xr:uid="{00000000-0005-0000-0000-0000CC030000}"/>
    <cellStyle name="Normal 2 12 4 5" xfId="1068" xr:uid="{00000000-0005-0000-0000-0000CD030000}"/>
    <cellStyle name="Normal 2 12 5" xfId="154" xr:uid="{00000000-0005-0000-0000-0000CE030000}"/>
    <cellStyle name="Normal 2 12 5 2" xfId="213" xr:uid="{00000000-0005-0000-0000-0000CF030000}"/>
    <cellStyle name="Normal 2 12 5 2 2" xfId="508" xr:uid="{00000000-0005-0000-0000-0000D0030000}"/>
    <cellStyle name="Normal 2 12 5 2 2 2" xfId="1424" xr:uid="{00000000-0005-0000-0000-0000D1030000}"/>
    <cellStyle name="Normal 2 12 5 2 3" xfId="866" xr:uid="{00000000-0005-0000-0000-0000D2030000}"/>
    <cellStyle name="Normal 2 12 5 2 3 2" xfId="2005" xr:uid="{00000000-0005-0000-0000-0000D3030000}"/>
    <cellStyle name="Normal 2 12 5 2 4" xfId="1149" xr:uid="{00000000-0005-0000-0000-0000D4030000}"/>
    <cellStyle name="Normal 2 12 5 3" xfId="304" xr:uid="{00000000-0005-0000-0000-0000D5030000}"/>
    <cellStyle name="Normal 2 12 5 3 2" xfId="599" xr:uid="{00000000-0005-0000-0000-0000D6030000}"/>
    <cellStyle name="Normal 2 12 5 3 2 2" xfId="1515" xr:uid="{00000000-0005-0000-0000-0000D7030000}"/>
    <cellStyle name="Normal 2 12 5 3 3" xfId="957" xr:uid="{00000000-0005-0000-0000-0000D8030000}"/>
    <cellStyle name="Normal 2 12 5 3 3 2" xfId="2096" xr:uid="{00000000-0005-0000-0000-0000D9030000}"/>
    <cellStyle name="Normal 2 12 5 3 4" xfId="1240" xr:uid="{00000000-0005-0000-0000-0000DA030000}"/>
    <cellStyle name="Normal 2 12 5 4" xfId="449" xr:uid="{00000000-0005-0000-0000-0000DB030000}"/>
    <cellStyle name="Normal 2 12 5 4 2" xfId="1365" xr:uid="{00000000-0005-0000-0000-0000DC030000}"/>
    <cellStyle name="Normal 2 12 5 5" xfId="807" xr:uid="{00000000-0005-0000-0000-0000DD030000}"/>
    <cellStyle name="Normal 2 12 5 5 2" xfId="1946" xr:uid="{00000000-0005-0000-0000-0000DE030000}"/>
    <cellStyle name="Normal 2 12 5 6" xfId="1090" xr:uid="{00000000-0005-0000-0000-0000DF030000}"/>
    <cellStyle name="Normal 2 12 6" xfId="209" xr:uid="{00000000-0005-0000-0000-0000E0030000}"/>
    <cellStyle name="Normal 2 12 6 2" xfId="504" xr:uid="{00000000-0005-0000-0000-0000E1030000}"/>
    <cellStyle name="Normal 2 12 6 2 2" xfId="1420" xr:uid="{00000000-0005-0000-0000-0000E2030000}"/>
    <cellStyle name="Normal 2 12 6 3" xfId="862" xr:uid="{00000000-0005-0000-0000-0000E3030000}"/>
    <cellStyle name="Normal 2 12 6 3 2" xfId="2001" xr:uid="{00000000-0005-0000-0000-0000E4030000}"/>
    <cellStyle name="Normal 2 12 6 4" xfId="1145" xr:uid="{00000000-0005-0000-0000-0000E5030000}"/>
    <cellStyle name="Normal 2 12 7" xfId="280" xr:uid="{00000000-0005-0000-0000-0000E6030000}"/>
    <cellStyle name="Normal 2 12 7 2" xfId="575" xr:uid="{00000000-0005-0000-0000-0000E7030000}"/>
    <cellStyle name="Normal 2 12 7 2 2" xfId="1491" xr:uid="{00000000-0005-0000-0000-0000E8030000}"/>
    <cellStyle name="Normal 2 12 7 3" xfId="933" xr:uid="{00000000-0005-0000-0000-0000E9030000}"/>
    <cellStyle name="Normal 2 12 7 3 2" xfId="2072" xr:uid="{00000000-0005-0000-0000-0000EA030000}"/>
    <cellStyle name="Normal 2 12 7 4" xfId="1216" xr:uid="{00000000-0005-0000-0000-0000EB030000}"/>
    <cellStyle name="Normal 2 12 8" xfId="361" xr:uid="{00000000-0005-0000-0000-0000EC030000}"/>
    <cellStyle name="Normal 2 12 8 2" xfId="1277" xr:uid="{00000000-0005-0000-0000-0000ED030000}"/>
    <cellStyle name="Normal 2 12 9" xfId="311" xr:uid="{00000000-0005-0000-0000-0000EE030000}"/>
    <cellStyle name="Normal 2 12 9 2" xfId="1244" xr:uid="{00000000-0005-0000-0000-0000EF030000}"/>
    <cellStyle name="Normal 2 13" xfId="76" xr:uid="{00000000-0005-0000-0000-0000F0030000}"/>
    <cellStyle name="Normal 2 13 2" xfId="214" xr:uid="{00000000-0005-0000-0000-0000F1030000}"/>
    <cellStyle name="Normal 2 13 2 2" xfId="509" xr:uid="{00000000-0005-0000-0000-0000F2030000}"/>
    <cellStyle name="Normal 2 13 2 2 2" xfId="1425" xr:uid="{00000000-0005-0000-0000-0000F3030000}"/>
    <cellStyle name="Normal 2 13 2 3" xfId="867" xr:uid="{00000000-0005-0000-0000-0000F4030000}"/>
    <cellStyle name="Normal 2 13 2 3 2" xfId="2006" xr:uid="{00000000-0005-0000-0000-0000F5030000}"/>
    <cellStyle name="Normal 2 13 2 4" xfId="1150" xr:uid="{00000000-0005-0000-0000-0000F6030000}"/>
    <cellStyle name="Normal 2 13 3" xfId="377" xr:uid="{00000000-0005-0000-0000-0000F7030000}"/>
    <cellStyle name="Normal 2 13 3 2" xfId="1293" xr:uid="{00000000-0005-0000-0000-0000F8030000}"/>
    <cellStyle name="Normal 2 13 4" xfId="735" xr:uid="{00000000-0005-0000-0000-0000F9030000}"/>
    <cellStyle name="Normal 2 13 4 2" xfId="1874" xr:uid="{00000000-0005-0000-0000-0000FA030000}"/>
    <cellStyle name="Normal 2 13 5" xfId="1018" xr:uid="{00000000-0005-0000-0000-0000FB030000}"/>
    <cellStyle name="Normal 2 14" xfId="38" xr:uid="{00000000-0005-0000-0000-0000FC030000}"/>
    <cellStyle name="Normal 2 14 10" xfId="612" xr:uid="{00000000-0005-0000-0000-0000FD030000}"/>
    <cellStyle name="Normal 2 14 10 2" xfId="1528" xr:uid="{00000000-0005-0000-0000-0000FE030000}"/>
    <cellStyle name="Normal 2 14 11" xfId="639" xr:uid="{00000000-0005-0000-0000-0000FF030000}"/>
    <cellStyle name="Normal 2 14 11 2" xfId="1556" xr:uid="{00000000-0005-0000-0000-000000040000}"/>
    <cellStyle name="Normal 2 14 12" xfId="673" xr:uid="{00000000-0005-0000-0000-000001040000}"/>
    <cellStyle name="Normal 2 14 12 2" xfId="1589" xr:uid="{00000000-0005-0000-0000-000002040000}"/>
    <cellStyle name="Normal 2 14 13" xfId="720" xr:uid="{00000000-0005-0000-0000-000003040000}"/>
    <cellStyle name="Normal 2 14 13 2" xfId="1859" xr:uid="{00000000-0005-0000-0000-000004040000}"/>
    <cellStyle name="Normal 2 14 14" xfId="1003" xr:uid="{00000000-0005-0000-0000-000005040000}"/>
    <cellStyle name="Normal 2 14 15" xfId="1805" xr:uid="{00000000-0005-0000-0000-000006040000}"/>
    <cellStyle name="Normal 2 14 2" xfId="83" xr:uid="{00000000-0005-0000-0000-000007040000}"/>
    <cellStyle name="Normal 2 14 2 2" xfId="216" xr:uid="{00000000-0005-0000-0000-000008040000}"/>
    <cellStyle name="Normal 2 14 2 2 2" xfId="511" xr:uid="{00000000-0005-0000-0000-000009040000}"/>
    <cellStyle name="Normal 2 14 2 2 2 2" xfId="1427" xr:uid="{00000000-0005-0000-0000-00000A040000}"/>
    <cellStyle name="Normal 2 14 2 2 3" xfId="869" xr:uid="{00000000-0005-0000-0000-00000B040000}"/>
    <cellStyle name="Normal 2 14 2 2 3 2" xfId="2008" xr:uid="{00000000-0005-0000-0000-00000C040000}"/>
    <cellStyle name="Normal 2 14 2 2 4" xfId="1152" xr:uid="{00000000-0005-0000-0000-00000D040000}"/>
    <cellStyle name="Normal 2 14 2 3" xfId="384" xr:uid="{00000000-0005-0000-0000-00000E040000}"/>
    <cellStyle name="Normal 2 14 2 3 2" xfId="1300" xr:uid="{00000000-0005-0000-0000-00000F040000}"/>
    <cellStyle name="Normal 2 14 2 4" xfId="742" xr:uid="{00000000-0005-0000-0000-000010040000}"/>
    <cellStyle name="Normal 2 14 2 4 2" xfId="1881" xr:uid="{00000000-0005-0000-0000-000011040000}"/>
    <cellStyle name="Normal 2 14 2 5" xfId="1025" xr:uid="{00000000-0005-0000-0000-000012040000}"/>
    <cellStyle name="Normal 2 14 3" xfId="111" xr:uid="{00000000-0005-0000-0000-000013040000}"/>
    <cellStyle name="Normal 2 14 3 2" xfId="217" xr:uid="{00000000-0005-0000-0000-000014040000}"/>
    <cellStyle name="Normal 2 14 3 2 2" xfId="512" xr:uid="{00000000-0005-0000-0000-000015040000}"/>
    <cellStyle name="Normal 2 14 3 2 2 2" xfId="1428" xr:uid="{00000000-0005-0000-0000-000016040000}"/>
    <cellStyle name="Normal 2 14 3 2 3" xfId="870" xr:uid="{00000000-0005-0000-0000-000017040000}"/>
    <cellStyle name="Normal 2 14 3 2 3 2" xfId="2009" xr:uid="{00000000-0005-0000-0000-000018040000}"/>
    <cellStyle name="Normal 2 14 3 2 4" xfId="1153" xr:uid="{00000000-0005-0000-0000-000019040000}"/>
    <cellStyle name="Normal 2 14 3 3" xfId="406" xr:uid="{00000000-0005-0000-0000-00001A040000}"/>
    <cellStyle name="Normal 2 14 3 3 2" xfId="1322" xr:uid="{00000000-0005-0000-0000-00001B040000}"/>
    <cellStyle name="Normal 2 14 3 4" xfId="764" xr:uid="{00000000-0005-0000-0000-00001C040000}"/>
    <cellStyle name="Normal 2 14 3 4 2" xfId="1903" xr:uid="{00000000-0005-0000-0000-00001D040000}"/>
    <cellStyle name="Normal 2 14 3 5" xfId="1047" xr:uid="{00000000-0005-0000-0000-00001E040000}"/>
    <cellStyle name="Normal 2 14 4" xfId="133" xr:uid="{00000000-0005-0000-0000-00001F040000}"/>
    <cellStyle name="Normal 2 14 4 2" xfId="218" xr:uid="{00000000-0005-0000-0000-000020040000}"/>
    <cellStyle name="Normal 2 14 4 2 2" xfId="513" xr:uid="{00000000-0005-0000-0000-000021040000}"/>
    <cellStyle name="Normal 2 14 4 2 2 2" xfId="1429" xr:uid="{00000000-0005-0000-0000-000022040000}"/>
    <cellStyle name="Normal 2 14 4 2 3" xfId="871" xr:uid="{00000000-0005-0000-0000-000023040000}"/>
    <cellStyle name="Normal 2 14 4 2 3 2" xfId="2010" xr:uid="{00000000-0005-0000-0000-000024040000}"/>
    <cellStyle name="Normal 2 14 4 2 4" xfId="1154" xr:uid="{00000000-0005-0000-0000-000025040000}"/>
    <cellStyle name="Normal 2 14 4 3" xfId="428" xr:uid="{00000000-0005-0000-0000-000026040000}"/>
    <cellStyle name="Normal 2 14 4 3 2" xfId="1344" xr:uid="{00000000-0005-0000-0000-000027040000}"/>
    <cellStyle name="Normal 2 14 4 4" xfId="786" xr:uid="{00000000-0005-0000-0000-000028040000}"/>
    <cellStyle name="Normal 2 14 4 4 2" xfId="1925" xr:uid="{00000000-0005-0000-0000-000029040000}"/>
    <cellStyle name="Normal 2 14 4 5" xfId="1069" xr:uid="{00000000-0005-0000-0000-00002A040000}"/>
    <cellStyle name="Normal 2 14 5" xfId="155" xr:uid="{00000000-0005-0000-0000-00002B040000}"/>
    <cellStyle name="Normal 2 14 5 2" xfId="219" xr:uid="{00000000-0005-0000-0000-00002C040000}"/>
    <cellStyle name="Normal 2 14 5 2 2" xfId="514" xr:uid="{00000000-0005-0000-0000-00002D040000}"/>
    <cellStyle name="Normal 2 14 5 2 2 2" xfId="1430" xr:uid="{00000000-0005-0000-0000-00002E040000}"/>
    <cellStyle name="Normal 2 14 5 2 3" xfId="872" xr:uid="{00000000-0005-0000-0000-00002F040000}"/>
    <cellStyle name="Normal 2 14 5 2 3 2" xfId="2011" xr:uid="{00000000-0005-0000-0000-000030040000}"/>
    <cellStyle name="Normal 2 14 5 2 4" xfId="1155" xr:uid="{00000000-0005-0000-0000-000031040000}"/>
    <cellStyle name="Normal 2 14 5 3" xfId="450" xr:uid="{00000000-0005-0000-0000-000032040000}"/>
    <cellStyle name="Normal 2 14 5 3 2" xfId="1366" xr:uid="{00000000-0005-0000-0000-000033040000}"/>
    <cellStyle name="Normal 2 14 5 4" xfId="808" xr:uid="{00000000-0005-0000-0000-000034040000}"/>
    <cellStyle name="Normal 2 14 5 4 2" xfId="1947" xr:uid="{00000000-0005-0000-0000-000035040000}"/>
    <cellStyle name="Normal 2 14 5 5" xfId="1091" xr:uid="{00000000-0005-0000-0000-000036040000}"/>
    <cellStyle name="Normal 2 14 6" xfId="215" xr:uid="{00000000-0005-0000-0000-000037040000}"/>
    <cellStyle name="Normal 2 14 6 2" xfId="510" xr:uid="{00000000-0005-0000-0000-000038040000}"/>
    <cellStyle name="Normal 2 14 6 2 2" xfId="1426" xr:uid="{00000000-0005-0000-0000-000039040000}"/>
    <cellStyle name="Normal 2 14 6 3" xfId="868" xr:uid="{00000000-0005-0000-0000-00003A040000}"/>
    <cellStyle name="Normal 2 14 6 3 2" xfId="2007" xr:uid="{00000000-0005-0000-0000-00003B040000}"/>
    <cellStyle name="Normal 2 14 6 4" xfId="1151" xr:uid="{00000000-0005-0000-0000-00003C040000}"/>
    <cellStyle name="Normal 2 14 7" xfId="287" xr:uid="{00000000-0005-0000-0000-00003D040000}"/>
    <cellStyle name="Normal 2 14 7 2" xfId="582" xr:uid="{00000000-0005-0000-0000-00003E040000}"/>
    <cellStyle name="Normal 2 14 7 2 2" xfId="1498" xr:uid="{00000000-0005-0000-0000-00003F040000}"/>
    <cellStyle name="Normal 2 14 7 3" xfId="940" xr:uid="{00000000-0005-0000-0000-000040040000}"/>
    <cellStyle name="Normal 2 14 7 3 2" xfId="2079" xr:uid="{00000000-0005-0000-0000-000041040000}"/>
    <cellStyle name="Normal 2 14 7 4" xfId="1223" xr:uid="{00000000-0005-0000-0000-000042040000}"/>
    <cellStyle name="Normal 2 14 8" xfId="362" xr:uid="{00000000-0005-0000-0000-000043040000}"/>
    <cellStyle name="Normal 2 14 8 2" xfId="1278" xr:uid="{00000000-0005-0000-0000-000044040000}"/>
    <cellStyle name="Normal 2 14 9" xfId="318" xr:uid="{00000000-0005-0000-0000-000045040000}"/>
    <cellStyle name="Normal 2 14 9 2" xfId="1251" xr:uid="{00000000-0005-0000-0000-000046040000}"/>
    <cellStyle name="Normal 2 15" xfId="39" xr:uid="{00000000-0005-0000-0000-000047040000}"/>
    <cellStyle name="Normal 2 15 10" xfId="613" xr:uid="{00000000-0005-0000-0000-000048040000}"/>
    <cellStyle name="Normal 2 15 10 2" xfId="1529" xr:uid="{00000000-0005-0000-0000-000049040000}"/>
    <cellStyle name="Normal 2 15 11" xfId="640" xr:uid="{00000000-0005-0000-0000-00004A040000}"/>
    <cellStyle name="Normal 2 15 11 2" xfId="1557" xr:uid="{00000000-0005-0000-0000-00004B040000}"/>
    <cellStyle name="Normal 2 15 12" xfId="674" xr:uid="{00000000-0005-0000-0000-00004C040000}"/>
    <cellStyle name="Normal 2 15 12 2" xfId="1590" xr:uid="{00000000-0005-0000-0000-00004D040000}"/>
    <cellStyle name="Normal 2 15 13" xfId="721" xr:uid="{00000000-0005-0000-0000-00004E040000}"/>
    <cellStyle name="Normal 2 15 13 2" xfId="1860" xr:uid="{00000000-0005-0000-0000-00004F040000}"/>
    <cellStyle name="Normal 2 15 14" xfId="1004" xr:uid="{00000000-0005-0000-0000-000050040000}"/>
    <cellStyle name="Normal 2 15 15" xfId="1806" xr:uid="{00000000-0005-0000-0000-000051040000}"/>
    <cellStyle name="Normal 2 15 2" xfId="84" xr:uid="{00000000-0005-0000-0000-000052040000}"/>
    <cellStyle name="Normal 2 15 2 2" xfId="221" xr:uid="{00000000-0005-0000-0000-000053040000}"/>
    <cellStyle name="Normal 2 15 2 2 2" xfId="516" xr:uid="{00000000-0005-0000-0000-000054040000}"/>
    <cellStyle name="Normal 2 15 2 2 2 2" xfId="1432" xr:uid="{00000000-0005-0000-0000-000055040000}"/>
    <cellStyle name="Normal 2 15 2 2 3" xfId="874" xr:uid="{00000000-0005-0000-0000-000056040000}"/>
    <cellStyle name="Normal 2 15 2 2 3 2" xfId="2013" xr:uid="{00000000-0005-0000-0000-000057040000}"/>
    <cellStyle name="Normal 2 15 2 2 4" xfId="1157" xr:uid="{00000000-0005-0000-0000-000058040000}"/>
    <cellStyle name="Normal 2 15 2 3" xfId="385" xr:uid="{00000000-0005-0000-0000-000059040000}"/>
    <cellStyle name="Normal 2 15 2 3 2" xfId="1301" xr:uid="{00000000-0005-0000-0000-00005A040000}"/>
    <cellStyle name="Normal 2 15 2 4" xfId="743" xr:uid="{00000000-0005-0000-0000-00005B040000}"/>
    <cellStyle name="Normal 2 15 2 4 2" xfId="1882" xr:uid="{00000000-0005-0000-0000-00005C040000}"/>
    <cellStyle name="Normal 2 15 2 5" xfId="1026" xr:uid="{00000000-0005-0000-0000-00005D040000}"/>
    <cellStyle name="Normal 2 15 3" xfId="112" xr:uid="{00000000-0005-0000-0000-00005E040000}"/>
    <cellStyle name="Normal 2 15 3 2" xfId="222" xr:uid="{00000000-0005-0000-0000-00005F040000}"/>
    <cellStyle name="Normal 2 15 3 2 2" xfId="517" xr:uid="{00000000-0005-0000-0000-000060040000}"/>
    <cellStyle name="Normal 2 15 3 2 2 2" xfId="1433" xr:uid="{00000000-0005-0000-0000-000061040000}"/>
    <cellStyle name="Normal 2 15 3 2 3" xfId="875" xr:uid="{00000000-0005-0000-0000-000062040000}"/>
    <cellStyle name="Normal 2 15 3 2 3 2" xfId="2014" xr:uid="{00000000-0005-0000-0000-000063040000}"/>
    <cellStyle name="Normal 2 15 3 2 4" xfId="1158" xr:uid="{00000000-0005-0000-0000-000064040000}"/>
    <cellStyle name="Normal 2 15 3 3" xfId="407" xr:uid="{00000000-0005-0000-0000-000065040000}"/>
    <cellStyle name="Normal 2 15 3 3 2" xfId="1323" xr:uid="{00000000-0005-0000-0000-000066040000}"/>
    <cellStyle name="Normal 2 15 3 4" xfId="765" xr:uid="{00000000-0005-0000-0000-000067040000}"/>
    <cellStyle name="Normal 2 15 3 4 2" xfId="1904" xr:uid="{00000000-0005-0000-0000-000068040000}"/>
    <cellStyle name="Normal 2 15 3 5" xfId="1048" xr:uid="{00000000-0005-0000-0000-000069040000}"/>
    <cellStyle name="Normal 2 15 4" xfId="134" xr:uid="{00000000-0005-0000-0000-00006A040000}"/>
    <cellStyle name="Normal 2 15 4 2" xfId="223" xr:uid="{00000000-0005-0000-0000-00006B040000}"/>
    <cellStyle name="Normal 2 15 4 2 2" xfId="518" xr:uid="{00000000-0005-0000-0000-00006C040000}"/>
    <cellStyle name="Normal 2 15 4 2 2 2" xfId="1434" xr:uid="{00000000-0005-0000-0000-00006D040000}"/>
    <cellStyle name="Normal 2 15 4 2 3" xfId="876" xr:uid="{00000000-0005-0000-0000-00006E040000}"/>
    <cellStyle name="Normal 2 15 4 2 3 2" xfId="2015" xr:uid="{00000000-0005-0000-0000-00006F040000}"/>
    <cellStyle name="Normal 2 15 4 2 4" xfId="1159" xr:uid="{00000000-0005-0000-0000-000070040000}"/>
    <cellStyle name="Normal 2 15 4 3" xfId="429" xr:uid="{00000000-0005-0000-0000-000071040000}"/>
    <cellStyle name="Normal 2 15 4 3 2" xfId="1345" xr:uid="{00000000-0005-0000-0000-000072040000}"/>
    <cellStyle name="Normal 2 15 4 4" xfId="787" xr:uid="{00000000-0005-0000-0000-000073040000}"/>
    <cellStyle name="Normal 2 15 4 4 2" xfId="1926" xr:uid="{00000000-0005-0000-0000-000074040000}"/>
    <cellStyle name="Normal 2 15 4 5" xfId="1070" xr:uid="{00000000-0005-0000-0000-000075040000}"/>
    <cellStyle name="Normal 2 15 5" xfId="156" xr:uid="{00000000-0005-0000-0000-000076040000}"/>
    <cellStyle name="Normal 2 15 5 2" xfId="224" xr:uid="{00000000-0005-0000-0000-000077040000}"/>
    <cellStyle name="Normal 2 15 5 2 2" xfId="519" xr:uid="{00000000-0005-0000-0000-000078040000}"/>
    <cellStyle name="Normal 2 15 5 2 2 2" xfId="1435" xr:uid="{00000000-0005-0000-0000-000079040000}"/>
    <cellStyle name="Normal 2 15 5 2 3" xfId="877" xr:uid="{00000000-0005-0000-0000-00007A040000}"/>
    <cellStyle name="Normal 2 15 5 2 3 2" xfId="2016" xr:uid="{00000000-0005-0000-0000-00007B040000}"/>
    <cellStyle name="Normal 2 15 5 2 4" xfId="1160" xr:uid="{00000000-0005-0000-0000-00007C040000}"/>
    <cellStyle name="Normal 2 15 5 3" xfId="451" xr:uid="{00000000-0005-0000-0000-00007D040000}"/>
    <cellStyle name="Normal 2 15 5 3 2" xfId="1367" xr:uid="{00000000-0005-0000-0000-00007E040000}"/>
    <cellStyle name="Normal 2 15 5 4" xfId="809" xr:uid="{00000000-0005-0000-0000-00007F040000}"/>
    <cellStyle name="Normal 2 15 5 4 2" xfId="1948" xr:uid="{00000000-0005-0000-0000-000080040000}"/>
    <cellStyle name="Normal 2 15 5 5" xfId="1092" xr:uid="{00000000-0005-0000-0000-000081040000}"/>
    <cellStyle name="Normal 2 15 6" xfId="220" xr:uid="{00000000-0005-0000-0000-000082040000}"/>
    <cellStyle name="Normal 2 15 6 2" xfId="515" xr:uid="{00000000-0005-0000-0000-000083040000}"/>
    <cellStyle name="Normal 2 15 6 2 2" xfId="1431" xr:uid="{00000000-0005-0000-0000-000084040000}"/>
    <cellStyle name="Normal 2 15 6 3" xfId="873" xr:uid="{00000000-0005-0000-0000-000085040000}"/>
    <cellStyle name="Normal 2 15 6 3 2" xfId="2012" xr:uid="{00000000-0005-0000-0000-000086040000}"/>
    <cellStyle name="Normal 2 15 6 4" xfId="1156" xr:uid="{00000000-0005-0000-0000-000087040000}"/>
    <cellStyle name="Normal 2 15 7" xfId="288" xr:uid="{00000000-0005-0000-0000-000088040000}"/>
    <cellStyle name="Normal 2 15 7 2" xfId="583" xr:uid="{00000000-0005-0000-0000-000089040000}"/>
    <cellStyle name="Normal 2 15 7 2 2" xfId="1499" xr:uid="{00000000-0005-0000-0000-00008A040000}"/>
    <cellStyle name="Normal 2 15 7 3" xfId="941" xr:uid="{00000000-0005-0000-0000-00008B040000}"/>
    <cellStyle name="Normal 2 15 7 3 2" xfId="2080" xr:uid="{00000000-0005-0000-0000-00008C040000}"/>
    <cellStyle name="Normal 2 15 7 4" xfId="1224" xr:uid="{00000000-0005-0000-0000-00008D040000}"/>
    <cellStyle name="Normal 2 15 8" xfId="363" xr:uid="{00000000-0005-0000-0000-00008E040000}"/>
    <cellStyle name="Normal 2 15 8 2" xfId="1279" xr:uid="{00000000-0005-0000-0000-00008F040000}"/>
    <cellStyle name="Normal 2 15 9" xfId="319" xr:uid="{00000000-0005-0000-0000-000090040000}"/>
    <cellStyle name="Normal 2 15 9 2" xfId="1252" xr:uid="{00000000-0005-0000-0000-000091040000}"/>
    <cellStyle name="Normal 2 16" xfId="40" xr:uid="{00000000-0005-0000-0000-000092040000}"/>
    <cellStyle name="Normal 2 16 10" xfId="614" xr:uid="{00000000-0005-0000-0000-000093040000}"/>
    <cellStyle name="Normal 2 16 10 2" xfId="1530" xr:uid="{00000000-0005-0000-0000-000094040000}"/>
    <cellStyle name="Normal 2 16 11" xfId="641" xr:uid="{00000000-0005-0000-0000-000095040000}"/>
    <cellStyle name="Normal 2 16 11 2" xfId="1558" xr:uid="{00000000-0005-0000-0000-000096040000}"/>
    <cellStyle name="Normal 2 16 12" xfId="675" xr:uid="{00000000-0005-0000-0000-000097040000}"/>
    <cellStyle name="Normal 2 16 12 2" xfId="1591" xr:uid="{00000000-0005-0000-0000-000098040000}"/>
    <cellStyle name="Normal 2 16 13" xfId="722" xr:uid="{00000000-0005-0000-0000-000099040000}"/>
    <cellStyle name="Normal 2 16 13 2" xfId="1861" xr:uid="{00000000-0005-0000-0000-00009A040000}"/>
    <cellStyle name="Normal 2 16 14" xfId="1005" xr:uid="{00000000-0005-0000-0000-00009B040000}"/>
    <cellStyle name="Normal 2 16 15" xfId="1807" xr:uid="{00000000-0005-0000-0000-00009C040000}"/>
    <cellStyle name="Normal 2 16 2" xfId="85" xr:uid="{00000000-0005-0000-0000-00009D040000}"/>
    <cellStyle name="Normal 2 16 2 2" xfId="226" xr:uid="{00000000-0005-0000-0000-00009E040000}"/>
    <cellStyle name="Normal 2 16 2 2 2" xfId="521" xr:uid="{00000000-0005-0000-0000-00009F040000}"/>
    <cellStyle name="Normal 2 16 2 2 2 2" xfId="1437" xr:uid="{00000000-0005-0000-0000-0000A0040000}"/>
    <cellStyle name="Normal 2 16 2 2 3" xfId="879" xr:uid="{00000000-0005-0000-0000-0000A1040000}"/>
    <cellStyle name="Normal 2 16 2 2 3 2" xfId="2018" xr:uid="{00000000-0005-0000-0000-0000A2040000}"/>
    <cellStyle name="Normal 2 16 2 2 4" xfId="1162" xr:uid="{00000000-0005-0000-0000-0000A3040000}"/>
    <cellStyle name="Normal 2 16 2 3" xfId="386" xr:uid="{00000000-0005-0000-0000-0000A4040000}"/>
    <cellStyle name="Normal 2 16 2 3 2" xfId="1302" xr:uid="{00000000-0005-0000-0000-0000A5040000}"/>
    <cellStyle name="Normal 2 16 2 4" xfId="744" xr:uid="{00000000-0005-0000-0000-0000A6040000}"/>
    <cellStyle name="Normal 2 16 2 4 2" xfId="1883" xr:uid="{00000000-0005-0000-0000-0000A7040000}"/>
    <cellStyle name="Normal 2 16 2 5" xfId="1027" xr:uid="{00000000-0005-0000-0000-0000A8040000}"/>
    <cellStyle name="Normal 2 16 3" xfId="113" xr:uid="{00000000-0005-0000-0000-0000A9040000}"/>
    <cellStyle name="Normal 2 16 3 2" xfId="227" xr:uid="{00000000-0005-0000-0000-0000AA040000}"/>
    <cellStyle name="Normal 2 16 3 2 2" xfId="522" xr:uid="{00000000-0005-0000-0000-0000AB040000}"/>
    <cellStyle name="Normal 2 16 3 2 2 2" xfId="1438" xr:uid="{00000000-0005-0000-0000-0000AC040000}"/>
    <cellStyle name="Normal 2 16 3 2 3" xfId="880" xr:uid="{00000000-0005-0000-0000-0000AD040000}"/>
    <cellStyle name="Normal 2 16 3 2 3 2" xfId="2019" xr:uid="{00000000-0005-0000-0000-0000AE040000}"/>
    <cellStyle name="Normal 2 16 3 2 4" xfId="1163" xr:uid="{00000000-0005-0000-0000-0000AF040000}"/>
    <cellStyle name="Normal 2 16 3 3" xfId="408" xr:uid="{00000000-0005-0000-0000-0000B0040000}"/>
    <cellStyle name="Normal 2 16 3 3 2" xfId="1324" xr:uid="{00000000-0005-0000-0000-0000B1040000}"/>
    <cellStyle name="Normal 2 16 3 4" xfId="766" xr:uid="{00000000-0005-0000-0000-0000B2040000}"/>
    <cellStyle name="Normal 2 16 3 4 2" xfId="1905" xr:uid="{00000000-0005-0000-0000-0000B3040000}"/>
    <cellStyle name="Normal 2 16 3 5" xfId="1049" xr:uid="{00000000-0005-0000-0000-0000B4040000}"/>
    <cellStyle name="Normal 2 16 4" xfId="135" xr:uid="{00000000-0005-0000-0000-0000B5040000}"/>
    <cellStyle name="Normal 2 16 4 2" xfId="228" xr:uid="{00000000-0005-0000-0000-0000B6040000}"/>
    <cellStyle name="Normal 2 16 4 2 2" xfId="523" xr:uid="{00000000-0005-0000-0000-0000B7040000}"/>
    <cellStyle name="Normal 2 16 4 2 2 2" xfId="1439" xr:uid="{00000000-0005-0000-0000-0000B8040000}"/>
    <cellStyle name="Normal 2 16 4 2 3" xfId="881" xr:uid="{00000000-0005-0000-0000-0000B9040000}"/>
    <cellStyle name="Normal 2 16 4 2 3 2" xfId="2020" xr:uid="{00000000-0005-0000-0000-0000BA040000}"/>
    <cellStyle name="Normal 2 16 4 2 4" xfId="1164" xr:uid="{00000000-0005-0000-0000-0000BB040000}"/>
    <cellStyle name="Normal 2 16 4 3" xfId="430" xr:uid="{00000000-0005-0000-0000-0000BC040000}"/>
    <cellStyle name="Normal 2 16 4 3 2" xfId="1346" xr:uid="{00000000-0005-0000-0000-0000BD040000}"/>
    <cellStyle name="Normal 2 16 4 4" xfId="788" xr:uid="{00000000-0005-0000-0000-0000BE040000}"/>
    <cellStyle name="Normal 2 16 4 4 2" xfId="1927" xr:uid="{00000000-0005-0000-0000-0000BF040000}"/>
    <cellStyle name="Normal 2 16 4 5" xfId="1071" xr:uid="{00000000-0005-0000-0000-0000C0040000}"/>
    <cellStyle name="Normal 2 16 5" xfId="157" xr:uid="{00000000-0005-0000-0000-0000C1040000}"/>
    <cellStyle name="Normal 2 16 5 2" xfId="229" xr:uid="{00000000-0005-0000-0000-0000C2040000}"/>
    <cellStyle name="Normal 2 16 5 2 2" xfId="524" xr:uid="{00000000-0005-0000-0000-0000C3040000}"/>
    <cellStyle name="Normal 2 16 5 2 2 2" xfId="1440" xr:uid="{00000000-0005-0000-0000-0000C4040000}"/>
    <cellStyle name="Normal 2 16 5 2 3" xfId="882" xr:uid="{00000000-0005-0000-0000-0000C5040000}"/>
    <cellStyle name="Normal 2 16 5 2 3 2" xfId="2021" xr:uid="{00000000-0005-0000-0000-0000C6040000}"/>
    <cellStyle name="Normal 2 16 5 2 4" xfId="1165" xr:uid="{00000000-0005-0000-0000-0000C7040000}"/>
    <cellStyle name="Normal 2 16 5 3" xfId="452" xr:uid="{00000000-0005-0000-0000-0000C8040000}"/>
    <cellStyle name="Normal 2 16 5 3 2" xfId="1368" xr:uid="{00000000-0005-0000-0000-0000C9040000}"/>
    <cellStyle name="Normal 2 16 5 4" xfId="810" xr:uid="{00000000-0005-0000-0000-0000CA040000}"/>
    <cellStyle name="Normal 2 16 5 4 2" xfId="1949" xr:uid="{00000000-0005-0000-0000-0000CB040000}"/>
    <cellStyle name="Normal 2 16 5 5" xfId="1093" xr:uid="{00000000-0005-0000-0000-0000CC040000}"/>
    <cellStyle name="Normal 2 16 6" xfId="225" xr:uid="{00000000-0005-0000-0000-0000CD040000}"/>
    <cellStyle name="Normal 2 16 6 2" xfId="520" xr:uid="{00000000-0005-0000-0000-0000CE040000}"/>
    <cellStyle name="Normal 2 16 6 2 2" xfId="1436" xr:uid="{00000000-0005-0000-0000-0000CF040000}"/>
    <cellStyle name="Normal 2 16 6 3" xfId="878" xr:uid="{00000000-0005-0000-0000-0000D0040000}"/>
    <cellStyle name="Normal 2 16 6 3 2" xfId="2017" xr:uid="{00000000-0005-0000-0000-0000D1040000}"/>
    <cellStyle name="Normal 2 16 6 4" xfId="1161" xr:uid="{00000000-0005-0000-0000-0000D2040000}"/>
    <cellStyle name="Normal 2 16 7" xfId="289" xr:uid="{00000000-0005-0000-0000-0000D3040000}"/>
    <cellStyle name="Normal 2 16 7 2" xfId="584" xr:uid="{00000000-0005-0000-0000-0000D4040000}"/>
    <cellStyle name="Normal 2 16 7 2 2" xfId="1500" xr:uid="{00000000-0005-0000-0000-0000D5040000}"/>
    <cellStyle name="Normal 2 16 7 3" xfId="942" xr:uid="{00000000-0005-0000-0000-0000D6040000}"/>
    <cellStyle name="Normal 2 16 7 3 2" xfId="2081" xr:uid="{00000000-0005-0000-0000-0000D7040000}"/>
    <cellStyle name="Normal 2 16 7 4" xfId="1225" xr:uid="{00000000-0005-0000-0000-0000D8040000}"/>
    <cellStyle name="Normal 2 16 8" xfId="364" xr:uid="{00000000-0005-0000-0000-0000D9040000}"/>
    <cellStyle name="Normal 2 16 8 2" xfId="1280" xr:uid="{00000000-0005-0000-0000-0000DA040000}"/>
    <cellStyle name="Normal 2 16 9" xfId="320" xr:uid="{00000000-0005-0000-0000-0000DB040000}"/>
    <cellStyle name="Normal 2 16 9 2" xfId="1253" xr:uid="{00000000-0005-0000-0000-0000DC040000}"/>
    <cellStyle name="Normal 2 17" xfId="104" xr:uid="{00000000-0005-0000-0000-0000DD040000}"/>
    <cellStyle name="Normal 2 17 2" xfId="230" xr:uid="{00000000-0005-0000-0000-0000DE040000}"/>
    <cellStyle name="Normal 2 17 2 2" xfId="525" xr:uid="{00000000-0005-0000-0000-0000DF040000}"/>
    <cellStyle name="Normal 2 17 2 2 2" xfId="1441" xr:uid="{00000000-0005-0000-0000-0000E0040000}"/>
    <cellStyle name="Normal 2 17 2 3" xfId="883" xr:uid="{00000000-0005-0000-0000-0000E1040000}"/>
    <cellStyle name="Normal 2 17 2 3 2" xfId="2022" xr:uid="{00000000-0005-0000-0000-0000E2040000}"/>
    <cellStyle name="Normal 2 17 2 4" xfId="1166" xr:uid="{00000000-0005-0000-0000-0000E3040000}"/>
    <cellStyle name="Normal 2 17 3" xfId="399" xr:uid="{00000000-0005-0000-0000-0000E4040000}"/>
    <cellStyle name="Normal 2 17 3 2" xfId="1315" xr:uid="{00000000-0005-0000-0000-0000E5040000}"/>
    <cellStyle name="Normal 2 17 4" xfId="757" xr:uid="{00000000-0005-0000-0000-0000E6040000}"/>
    <cellStyle name="Normal 2 17 4 2" xfId="1896" xr:uid="{00000000-0005-0000-0000-0000E7040000}"/>
    <cellStyle name="Normal 2 17 5" xfId="1040" xr:uid="{00000000-0005-0000-0000-0000E8040000}"/>
    <cellStyle name="Normal 2 18" xfId="126" xr:uid="{00000000-0005-0000-0000-0000E9040000}"/>
    <cellStyle name="Normal 2 18 2" xfId="171" xr:uid="{00000000-0005-0000-0000-0000EA040000}"/>
    <cellStyle name="Normal 2 18 2 2" xfId="466" xr:uid="{00000000-0005-0000-0000-0000EB040000}"/>
    <cellStyle name="Normal 2 18 2 2 2" xfId="1382" xr:uid="{00000000-0005-0000-0000-0000EC040000}"/>
    <cellStyle name="Normal 2 18 2 3" xfId="824" xr:uid="{00000000-0005-0000-0000-0000ED040000}"/>
    <cellStyle name="Normal 2 18 2 3 2" xfId="1963" xr:uid="{00000000-0005-0000-0000-0000EE040000}"/>
    <cellStyle name="Normal 2 18 2 4" xfId="1107" xr:uid="{00000000-0005-0000-0000-0000EF040000}"/>
    <cellStyle name="Normal 2 18 3" xfId="421" xr:uid="{00000000-0005-0000-0000-0000F0040000}"/>
    <cellStyle name="Normal 2 18 3 2" xfId="1337" xr:uid="{00000000-0005-0000-0000-0000F1040000}"/>
    <cellStyle name="Normal 2 18 4" xfId="779" xr:uid="{00000000-0005-0000-0000-0000F2040000}"/>
    <cellStyle name="Normal 2 18 4 2" xfId="1918" xr:uid="{00000000-0005-0000-0000-0000F3040000}"/>
    <cellStyle name="Normal 2 18 5" xfId="1062" xr:uid="{00000000-0005-0000-0000-0000F4040000}"/>
    <cellStyle name="Normal 2 19" xfId="148" xr:uid="{00000000-0005-0000-0000-0000F5040000}"/>
    <cellStyle name="Normal 2 19 2" xfId="231" xr:uid="{00000000-0005-0000-0000-0000F6040000}"/>
    <cellStyle name="Normal 2 19 2 2" xfId="526" xr:uid="{00000000-0005-0000-0000-0000F7040000}"/>
    <cellStyle name="Normal 2 19 2 2 2" xfId="1442" xr:uid="{00000000-0005-0000-0000-0000F8040000}"/>
    <cellStyle name="Normal 2 19 2 3" xfId="884" xr:uid="{00000000-0005-0000-0000-0000F9040000}"/>
    <cellStyle name="Normal 2 19 2 3 2" xfId="2023" xr:uid="{00000000-0005-0000-0000-0000FA040000}"/>
    <cellStyle name="Normal 2 19 2 4" xfId="1167" xr:uid="{00000000-0005-0000-0000-0000FB040000}"/>
    <cellStyle name="Normal 2 19 3" xfId="443" xr:uid="{00000000-0005-0000-0000-0000FC040000}"/>
    <cellStyle name="Normal 2 19 3 2" xfId="1359" xr:uid="{00000000-0005-0000-0000-0000FD040000}"/>
    <cellStyle name="Normal 2 19 4" xfId="801" xr:uid="{00000000-0005-0000-0000-0000FE040000}"/>
    <cellStyle name="Normal 2 19 4 2" xfId="1940" xr:uid="{00000000-0005-0000-0000-0000FF040000}"/>
    <cellStyle name="Normal 2 19 5" xfId="1084" xr:uid="{00000000-0005-0000-0000-000000050000}"/>
    <cellStyle name="Normal 2 2" xfId="41" xr:uid="{00000000-0005-0000-0000-000001050000}"/>
    <cellStyle name="Normal 2 2 10" xfId="615" xr:uid="{00000000-0005-0000-0000-000002050000}"/>
    <cellStyle name="Normal 2 2 10 2" xfId="1531" xr:uid="{00000000-0005-0000-0000-000003050000}"/>
    <cellStyle name="Normal 2 2 11" xfId="642" xr:uid="{00000000-0005-0000-0000-000004050000}"/>
    <cellStyle name="Normal 2 2 11 2" xfId="1559" xr:uid="{00000000-0005-0000-0000-000005050000}"/>
    <cellStyle name="Normal 2 2 12" xfId="676" xr:uid="{00000000-0005-0000-0000-000006050000}"/>
    <cellStyle name="Normal 2 2 12 2" xfId="1592" xr:uid="{00000000-0005-0000-0000-000007050000}"/>
    <cellStyle name="Normal 2 2 13" xfId="723" xr:uid="{00000000-0005-0000-0000-000008050000}"/>
    <cellStyle name="Normal 2 2 13 2" xfId="1862" xr:uid="{00000000-0005-0000-0000-000009050000}"/>
    <cellStyle name="Normal 2 2 14" xfId="1006" xr:uid="{00000000-0005-0000-0000-00000A050000}"/>
    <cellStyle name="Normal 2 2 15" xfId="1808" xr:uid="{00000000-0005-0000-0000-00000B050000}"/>
    <cellStyle name="Normal 2 2 2" xfId="86" xr:uid="{00000000-0005-0000-0000-00000C050000}"/>
    <cellStyle name="Normal 2 2 2 2" xfId="233" xr:uid="{00000000-0005-0000-0000-00000D050000}"/>
    <cellStyle name="Normal 2 2 2 2 2" xfId="528" xr:uid="{00000000-0005-0000-0000-00000E050000}"/>
    <cellStyle name="Normal 2 2 2 2 2 2" xfId="1444" xr:uid="{00000000-0005-0000-0000-00000F050000}"/>
    <cellStyle name="Normal 2 2 2 2 3" xfId="886" xr:uid="{00000000-0005-0000-0000-000010050000}"/>
    <cellStyle name="Normal 2 2 2 2 3 2" xfId="2025" xr:uid="{00000000-0005-0000-0000-000011050000}"/>
    <cellStyle name="Normal 2 2 2 2 4" xfId="1169" xr:uid="{00000000-0005-0000-0000-000012050000}"/>
    <cellStyle name="Normal 2 2 2 3" xfId="387" xr:uid="{00000000-0005-0000-0000-000013050000}"/>
    <cellStyle name="Normal 2 2 2 3 2" xfId="1303" xr:uid="{00000000-0005-0000-0000-000014050000}"/>
    <cellStyle name="Normal 2 2 2 4" xfId="745" xr:uid="{00000000-0005-0000-0000-000015050000}"/>
    <cellStyle name="Normal 2 2 2 4 2" xfId="1884" xr:uid="{00000000-0005-0000-0000-000016050000}"/>
    <cellStyle name="Normal 2 2 2 5" xfId="1028" xr:uid="{00000000-0005-0000-0000-000017050000}"/>
    <cellStyle name="Normal 2 2 3" xfId="114" xr:uid="{00000000-0005-0000-0000-000018050000}"/>
    <cellStyle name="Normal 2 2 3 2" xfId="234" xr:uid="{00000000-0005-0000-0000-000019050000}"/>
    <cellStyle name="Normal 2 2 3 2 2" xfId="529" xr:uid="{00000000-0005-0000-0000-00001A050000}"/>
    <cellStyle name="Normal 2 2 3 2 2 2" xfId="1445" xr:uid="{00000000-0005-0000-0000-00001B050000}"/>
    <cellStyle name="Normal 2 2 3 2 3" xfId="887" xr:uid="{00000000-0005-0000-0000-00001C050000}"/>
    <cellStyle name="Normal 2 2 3 2 3 2" xfId="2026" xr:uid="{00000000-0005-0000-0000-00001D050000}"/>
    <cellStyle name="Normal 2 2 3 2 4" xfId="1170" xr:uid="{00000000-0005-0000-0000-00001E050000}"/>
    <cellStyle name="Normal 2 2 3 3" xfId="409" xr:uid="{00000000-0005-0000-0000-00001F050000}"/>
    <cellStyle name="Normal 2 2 3 3 2" xfId="1325" xr:uid="{00000000-0005-0000-0000-000020050000}"/>
    <cellStyle name="Normal 2 2 3 4" xfId="767" xr:uid="{00000000-0005-0000-0000-000021050000}"/>
    <cellStyle name="Normal 2 2 3 4 2" xfId="1906" xr:uid="{00000000-0005-0000-0000-000022050000}"/>
    <cellStyle name="Normal 2 2 3 5" xfId="1050" xr:uid="{00000000-0005-0000-0000-000023050000}"/>
    <cellStyle name="Normal 2 2 4" xfId="136" xr:uid="{00000000-0005-0000-0000-000024050000}"/>
    <cellStyle name="Normal 2 2 4 2" xfId="235" xr:uid="{00000000-0005-0000-0000-000025050000}"/>
    <cellStyle name="Normal 2 2 4 2 2" xfId="530" xr:uid="{00000000-0005-0000-0000-000026050000}"/>
    <cellStyle name="Normal 2 2 4 2 2 2" xfId="1446" xr:uid="{00000000-0005-0000-0000-000027050000}"/>
    <cellStyle name="Normal 2 2 4 2 3" xfId="888" xr:uid="{00000000-0005-0000-0000-000028050000}"/>
    <cellStyle name="Normal 2 2 4 2 3 2" xfId="2027" xr:uid="{00000000-0005-0000-0000-000029050000}"/>
    <cellStyle name="Normal 2 2 4 2 4" xfId="1171" xr:uid="{00000000-0005-0000-0000-00002A050000}"/>
    <cellStyle name="Normal 2 2 4 3" xfId="431" xr:uid="{00000000-0005-0000-0000-00002B050000}"/>
    <cellStyle name="Normal 2 2 4 3 2" xfId="1347" xr:uid="{00000000-0005-0000-0000-00002C050000}"/>
    <cellStyle name="Normal 2 2 4 4" xfId="789" xr:uid="{00000000-0005-0000-0000-00002D050000}"/>
    <cellStyle name="Normal 2 2 4 4 2" xfId="1928" xr:uid="{00000000-0005-0000-0000-00002E050000}"/>
    <cellStyle name="Normal 2 2 4 5" xfId="1072" xr:uid="{00000000-0005-0000-0000-00002F050000}"/>
    <cellStyle name="Normal 2 2 5" xfId="158" xr:uid="{00000000-0005-0000-0000-000030050000}"/>
    <cellStyle name="Normal 2 2 5 2" xfId="236" xr:uid="{00000000-0005-0000-0000-000031050000}"/>
    <cellStyle name="Normal 2 2 5 2 2" xfId="531" xr:uid="{00000000-0005-0000-0000-000032050000}"/>
    <cellStyle name="Normal 2 2 5 2 2 2" xfId="1447" xr:uid="{00000000-0005-0000-0000-000033050000}"/>
    <cellStyle name="Normal 2 2 5 2 3" xfId="889" xr:uid="{00000000-0005-0000-0000-000034050000}"/>
    <cellStyle name="Normal 2 2 5 2 3 2" xfId="2028" xr:uid="{00000000-0005-0000-0000-000035050000}"/>
    <cellStyle name="Normal 2 2 5 2 4" xfId="1172" xr:uid="{00000000-0005-0000-0000-000036050000}"/>
    <cellStyle name="Normal 2 2 5 3" xfId="453" xr:uid="{00000000-0005-0000-0000-000037050000}"/>
    <cellStyle name="Normal 2 2 5 3 2" xfId="1369" xr:uid="{00000000-0005-0000-0000-000038050000}"/>
    <cellStyle name="Normal 2 2 5 4" xfId="811" xr:uid="{00000000-0005-0000-0000-000039050000}"/>
    <cellStyle name="Normal 2 2 5 4 2" xfId="1950" xr:uid="{00000000-0005-0000-0000-00003A050000}"/>
    <cellStyle name="Normal 2 2 5 5" xfId="1094" xr:uid="{00000000-0005-0000-0000-00003B050000}"/>
    <cellStyle name="Normal 2 2 6" xfId="232" xr:uid="{00000000-0005-0000-0000-00003C050000}"/>
    <cellStyle name="Normal 2 2 6 2" xfId="527" xr:uid="{00000000-0005-0000-0000-00003D050000}"/>
    <cellStyle name="Normal 2 2 6 2 2" xfId="1443" xr:uid="{00000000-0005-0000-0000-00003E050000}"/>
    <cellStyle name="Normal 2 2 6 3" xfId="885" xr:uid="{00000000-0005-0000-0000-00003F050000}"/>
    <cellStyle name="Normal 2 2 6 3 2" xfId="2024" xr:uid="{00000000-0005-0000-0000-000040050000}"/>
    <cellStyle name="Normal 2 2 6 4" xfId="1168" xr:uid="{00000000-0005-0000-0000-000041050000}"/>
    <cellStyle name="Normal 2 2 7" xfId="290" xr:uid="{00000000-0005-0000-0000-000042050000}"/>
    <cellStyle name="Normal 2 2 7 2" xfId="585" xr:uid="{00000000-0005-0000-0000-000043050000}"/>
    <cellStyle name="Normal 2 2 7 2 2" xfId="1501" xr:uid="{00000000-0005-0000-0000-000044050000}"/>
    <cellStyle name="Normal 2 2 7 3" xfId="943" xr:uid="{00000000-0005-0000-0000-000045050000}"/>
    <cellStyle name="Normal 2 2 7 3 2" xfId="2082" xr:uid="{00000000-0005-0000-0000-000046050000}"/>
    <cellStyle name="Normal 2 2 7 4" xfId="1226" xr:uid="{00000000-0005-0000-0000-000047050000}"/>
    <cellStyle name="Normal 2 2 8" xfId="365" xr:uid="{00000000-0005-0000-0000-000048050000}"/>
    <cellStyle name="Normal 2 2 8 2" xfId="1281" xr:uid="{00000000-0005-0000-0000-000049050000}"/>
    <cellStyle name="Normal 2 2 9" xfId="321" xr:uid="{00000000-0005-0000-0000-00004A050000}"/>
    <cellStyle name="Normal 2 2 9 2" xfId="1254" xr:uid="{00000000-0005-0000-0000-00004B050000}"/>
    <cellStyle name="Normal 2 20" xfId="167" xr:uid="{00000000-0005-0000-0000-00004C050000}"/>
    <cellStyle name="Normal 2 20 2" xfId="462" xr:uid="{00000000-0005-0000-0000-00004D050000}"/>
    <cellStyle name="Normal 2 20 2 2" xfId="1378" xr:uid="{00000000-0005-0000-0000-00004E050000}"/>
    <cellStyle name="Normal 2 20 3" xfId="820" xr:uid="{00000000-0005-0000-0000-00004F050000}"/>
    <cellStyle name="Normal 2 20 3 2" xfId="1959" xr:uid="{00000000-0005-0000-0000-000050050000}"/>
    <cellStyle name="Normal 2 20 4" xfId="1103" xr:uid="{00000000-0005-0000-0000-000051050000}"/>
    <cellStyle name="Normal 2 21" xfId="277" xr:uid="{00000000-0005-0000-0000-000052050000}"/>
    <cellStyle name="Normal 2 21 2" xfId="572" xr:uid="{00000000-0005-0000-0000-000053050000}"/>
    <cellStyle name="Normal 2 21 2 2" xfId="1488" xr:uid="{00000000-0005-0000-0000-000054050000}"/>
    <cellStyle name="Normal 2 21 3" xfId="930" xr:uid="{00000000-0005-0000-0000-000055050000}"/>
    <cellStyle name="Normal 2 21 3 2" xfId="2069" xr:uid="{00000000-0005-0000-0000-000056050000}"/>
    <cellStyle name="Normal 2 21 4" xfId="1213" xr:uid="{00000000-0005-0000-0000-000057050000}"/>
    <cellStyle name="Normal 2 22" xfId="355" xr:uid="{00000000-0005-0000-0000-000058050000}"/>
    <cellStyle name="Normal 2 22 2" xfId="1271" xr:uid="{00000000-0005-0000-0000-000059050000}"/>
    <cellStyle name="Normal 2 23" xfId="308" xr:uid="{00000000-0005-0000-0000-00005A050000}"/>
    <cellStyle name="Normal 2 23 2" xfId="697" xr:uid="{00000000-0005-0000-0000-00005B050000}"/>
    <cellStyle name="Normal 2 23 2 2" xfId="1613" xr:uid="{00000000-0005-0000-0000-00005C050000}"/>
    <cellStyle name="Normal 2 23 3" xfId="1241" xr:uid="{00000000-0005-0000-0000-00005D050000}"/>
    <cellStyle name="Normal 2 24" xfId="602" xr:uid="{00000000-0005-0000-0000-00005E050000}"/>
    <cellStyle name="Normal 2 24 2" xfId="659" xr:uid="{00000000-0005-0000-0000-00005F050000}"/>
    <cellStyle name="Normal 2 24 2 2" xfId="1576" xr:uid="{00000000-0005-0000-0000-000060050000}"/>
    <cellStyle name="Normal 2 24 3" xfId="693" xr:uid="{00000000-0005-0000-0000-000061050000}"/>
    <cellStyle name="Normal 2 24 3 2" xfId="1609" xr:uid="{00000000-0005-0000-0000-000062050000}"/>
    <cellStyle name="Normal 2 24 4" xfId="1518" xr:uid="{00000000-0005-0000-0000-000063050000}"/>
    <cellStyle name="Normal 2 25" xfId="629" xr:uid="{00000000-0005-0000-0000-000064050000}"/>
    <cellStyle name="Normal 2 25 2" xfId="1546" xr:uid="{00000000-0005-0000-0000-000065050000}"/>
    <cellStyle name="Normal 2 26" xfId="663" xr:uid="{00000000-0005-0000-0000-000066050000}"/>
    <cellStyle name="Normal 2 26 2" xfId="1579" xr:uid="{00000000-0005-0000-0000-000067050000}"/>
    <cellStyle name="Normal 2 27" xfId="701" xr:uid="{00000000-0005-0000-0000-000068050000}"/>
    <cellStyle name="Normal 2 27 2" xfId="1617" xr:uid="{00000000-0005-0000-0000-000069050000}"/>
    <cellStyle name="Normal 2 28" xfId="713" xr:uid="{00000000-0005-0000-0000-00006A050000}"/>
    <cellStyle name="Normal 2 28 2" xfId="1853" xr:uid="{00000000-0005-0000-0000-00006B050000}"/>
    <cellStyle name="Normal 2 29" xfId="996" xr:uid="{00000000-0005-0000-0000-00006C050000}"/>
    <cellStyle name="Normal 2 3" xfId="42" xr:uid="{00000000-0005-0000-0000-00006D050000}"/>
    <cellStyle name="Normal 2 3 3" xfId="43" xr:uid="{00000000-0005-0000-0000-00006E050000}"/>
    <cellStyle name="Normal 2 3 3 2" xfId="87" xr:uid="{00000000-0005-0000-0000-00006F050000}"/>
    <cellStyle name="Normal 2 3 3 3" xfId="1723" xr:uid="{00000000-0005-0000-0000-000070050000}"/>
    <cellStyle name="Normal 2 3 4" xfId="44" xr:uid="{00000000-0005-0000-0000-000071050000}"/>
    <cellStyle name="Normal 2 3 4 2" xfId="88" xr:uid="{00000000-0005-0000-0000-000072050000}"/>
    <cellStyle name="Normal 2 3 4 3" xfId="1724" xr:uid="{00000000-0005-0000-0000-000073050000}"/>
    <cellStyle name="Normal 2 30" xfId="1648" xr:uid="{00000000-0005-0000-0000-000074050000}"/>
    <cellStyle name="Normal 2 31" xfId="2116" xr:uid="{E779055E-F341-4DAF-AF91-C3A2FAB63ED0}"/>
    <cellStyle name="Normal 2 4" xfId="45" xr:uid="{00000000-0005-0000-0000-000075050000}"/>
    <cellStyle name="Normal 2 4 10" xfId="616" xr:uid="{00000000-0005-0000-0000-000076050000}"/>
    <cellStyle name="Normal 2 4 10 2" xfId="1532" xr:uid="{00000000-0005-0000-0000-000077050000}"/>
    <cellStyle name="Normal 2 4 11" xfId="643" xr:uid="{00000000-0005-0000-0000-000078050000}"/>
    <cellStyle name="Normal 2 4 11 2" xfId="1560" xr:uid="{00000000-0005-0000-0000-000079050000}"/>
    <cellStyle name="Normal 2 4 12" xfId="677" xr:uid="{00000000-0005-0000-0000-00007A050000}"/>
    <cellStyle name="Normal 2 4 12 2" xfId="1593" xr:uid="{00000000-0005-0000-0000-00007B050000}"/>
    <cellStyle name="Normal 2 4 13" xfId="724" xr:uid="{00000000-0005-0000-0000-00007C050000}"/>
    <cellStyle name="Normal 2 4 13 2" xfId="1863" xr:uid="{00000000-0005-0000-0000-00007D050000}"/>
    <cellStyle name="Normal 2 4 14" xfId="1007" xr:uid="{00000000-0005-0000-0000-00007E050000}"/>
    <cellStyle name="Normal 2 4 15" xfId="1809" xr:uid="{00000000-0005-0000-0000-00007F050000}"/>
    <cellStyle name="Normal 2 4 2" xfId="89" xr:uid="{00000000-0005-0000-0000-000080050000}"/>
    <cellStyle name="Normal 2 4 2 2" xfId="238" xr:uid="{00000000-0005-0000-0000-000081050000}"/>
    <cellStyle name="Normal 2 4 2 2 2" xfId="533" xr:uid="{00000000-0005-0000-0000-000082050000}"/>
    <cellStyle name="Normal 2 4 2 2 2 2" xfId="1449" xr:uid="{00000000-0005-0000-0000-000083050000}"/>
    <cellStyle name="Normal 2 4 2 2 3" xfId="891" xr:uid="{00000000-0005-0000-0000-000084050000}"/>
    <cellStyle name="Normal 2 4 2 2 3 2" xfId="2030" xr:uid="{00000000-0005-0000-0000-000085050000}"/>
    <cellStyle name="Normal 2 4 2 2 4" xfId="1174" xr:uid="{00000000-0005-0000-0000-000086050000}"/>
    <cellStyle name="Normal 2 4 2 3" xfId="388" xr:uid="{00000000-0005-0000-0000-000087050000}"/>
    <cellStyle name="Normal 2 4 2 3 2" xfId="1304" xr:uid="{00000000-0005-0000-0000-000088050000}"/>
    <cellStyle name="Normal 2 4 2 4" xfId="746" xr:uid="{00000000-0005-0000-0000-000089050000}"/>
    <cellStyle name="Normal 2 4 2 4 2" xfId="1885" xr:uid="{00000000-0005-0000-0000-00008A050000}"/>
    <cellStyle name="Normal 2 4 2 5" xfId="1029" xr:uid="{00000000-0005-0000-0000-00008B050000}"/>
    <cellStyle name="Normal 2 4 3" xfId="115" xr:uid="{00000000-0005-0000-0000-00008C050000}"/>
    <cellStyle name="Normal 2 4 3 2" xfId="239" xr:uid="{00000000-0005-0000-0000-00008D050000}"/>
    <cellStyle name="Normal 2 4 3 2 2" xfId="534" xr:uid="{00000000-0005-0000-0000-00008E050000}"/>
    <cellStyle name="Normal 2 4 3 2 2 2" xfId="1450" xr:uid="{00000000-0005-0000-0000-00008F050000}"/>
    <cellStyle name="Normal 2 4 3 2 3" xfId="892" xr:uid="{00000000-0005-0000-0000-000090050000}"/>
    <cellStyle name="Normal 2 4 3 2 3 2" xfId="2031" xr:uid="{00000000-0005-0000-0000-000091050000}"/>
    <cellStyle name="Normal 2 4 3 2 4" xfId="1175" xr:uid="{00000000-0005-0000-0000-000092050000}"/>
    <cellStyle name="Normal 2 4 3 3" xfId="410" xr:uid="{00000000-0005-0000-0000-000093050000}"/>
    <cellStyle name="Normal 2 4 3 3 2" xfId="1326" xr:uid="{00000000-0005-0000-0000-000094050000}"/>
    <cellStyle name="Normal 2 4 3 4" xfId="768" xr:uid="{00000000-0005-0000-0000-000095050000}"/>
    <cellStyle name="Normal 2 4 3 4 2" xfId="1907" xr:uid="{00000000-0005-0000-0000-000096050000}"/>
    <cellStyle name="Normal 2 4 3 5" xfId="1051" xr:uid="{00000000-0005-0000-0000-000097050000}"/>
    <cellStyle name="Normal 2 4 4" xfId="137" xr:uid="{00000000-0005-0000-0000-000098050000}"/>
    <cellStyle name="Normal 2 4 4 2" xfId="240" xr:uid="{00000000-0005-0000-0000-000099050000}"/>
    <cellStyle name="Normal 2 4 4 2 2" xfId="535" xr:uid="{00000000-0005-0000-0000-00009A050000}"/>
    <cellStyle name="Normal 2 4 4 2 2 2" xfId="1451" xr:uid="{00000000-0005-0000-0000-00009B050000}"/>
    <cellStyle name="Normal 2 4 4 2 3" xfId="893" xr:uid="{00000000-0005-0000-0000-00009C050000}"/>
    <cellStyle name="Normal 2 4 4 2 3 2" xfId="2032" xr:uid="{00000000-0005-0000-0000-00009D050000}"/>
    <cellStyle name="Normal 2 4 4 2 4" xfId="1176" xr:uid="{00000000-0005-0000-0000-00009E050000}"/>
    <cellStyle name="Normal 2 4 4 3" xfId="432" xr:uid="{00000000-0005-0000-0000-00009F050000}"/>
    <cellStyle name="Normal 2 4 4 3 2" xfId="1348" xr:uid="{00000000-0005-0000-0000-0000A0050000}"/>
    <cellStyle name="Normal 2 4 4 4" xfId="790" xr:uid="{00000000-0005-0000-0000-0000A1050000}"/>
    <cellStyle name="Normal 2 4 4 4 2" xfId="1929" xr:uid="{00000000-0005-0000-0000-0000A2050000}"/>
    <cellStyle name="Normal 2 4 4 5" xfId="1073" xr:uid="{00000000-0005-0000-0000-0000A3050000}"/>
    <cellStyle name="Normal 2 4 5" xfId="159" xr:uid="{00000000-0005-0000-0000-0000A4050000}"/>
    <cellStyle name="Normal 2 4 5 2" xfId="241" xr:uid="{00000000-0005-0000-0000-0000A5050000}"/>
    <cellStyle name="Normal 2 4 5 2 2" xfId="536" xr:uid="{00000000-0005-0000-0000-0000A6050000}"/>
    <cellStyle name="Normal 2 4 5 2 2 2" xfId="1452" xr:uid="{00000000-0005-0000-0000-0000A7050000}"/>
    <cellStyle name="Normal 2 4 5 2 3" xfId="894" xr:uid="{00000000-0005-0000-0000-0000A8050000}"/>
    <cellStyle name="Normal 2 4 5 2 3 2" xfId="2033" xr:uid="{00000000-0005-0000-0000-0000A9050000}"/>
    <cellStyle name="Normal 2 4 5 2 4" xfId="1177" xr:uid="{00000000-0005-0000-0000-0000AA050000}"/>
    <cellStyle name="Normal 2 4 5 3" xfId="454" xr:uid="{00000000-0005-0000-0000-0000AB050000}"/>
    <cellStyle name="Normal 2 4 5 3 2" xfId="1370" xr:uid="{00000000-0005-0000-0000-0000AC050000}"/>
    <cellStyle name="Normal 2 4 5 4" xfId="812" xr:uid="{00000000-0005-0000-0000-0000AD050000}"/>
    <cellStyle name="Normal 2 4 5 4 2" xfId="1951" xr:uid="{00000000-0005-0000-0000-0000AE050000}"/>
    <cellStyle name="Normal 2 4 5 5" xfId="1095" xr:uid="{00000000-0005-0000-0000-0000AF050000}"/>
    <cellStyle name="Normal 2 4 6" xfId="237" xr:uid="{00000000-0005-0000-0000-0000B0050000}"/>
    <cellStyle name="Normal 2 4 6 2" xfId="532" xr:uid="{00000000-0005-0000-0000-0000B1050000}"/>
    <cellStyle name="Normal 2 4 6 2 2" xfId="1448" xr:uid="{00000000-0005-0000-0000-0000B2050000}"/>
    <cellStyle name="Normal 2 4 6 3" xfId="890" xr:uid="{00000000-0005-0000-0000-0000B3050000}"/>
    <cellStyle name="Normal 2 4 6 3 2" xfId="2029" xr:uid="{00000000-0005-0000-0000-0000B4050000}"/>
    <cellStyle name="Normal 2 4 6 4" xfId="1173" xr:uid="{00000000-0005-0000-0000-0000B5050000}"/>
    <cellStyle name="Normal 2 4 7" xfId="291" xr:uid="{00000000-0005-0000-0000-0000B6050000}"/>
    <cellStyle name="Normal 2 4 7 2" xfId="586" xr:uid="{00000000-0005-0000-0000-0000B7050000}"/>
    <cellStyle name="Normal 2 4 7 2 2" xfId="1502" xr:uid="{00000000-0005-0000-0000-0000B8050000}"/>
    <cellStyle name="Normal 2 4 7 3" xfId="944" xr:uid="{00000000-0005-0000-0000-0000B9050000}"/>
    <cellStyle name="Normal 2 4 7 3 2" xfId="2083" xr:uid="{00000000-0005-0000-0000-0000BA050000}"/>
    <cellStyle name="Normal 2 4 7 4" xfId="1227" xr:uid="{00000000-0005-0000-0000-0000BB050000}"/>
    <cellStyle name="Normal 2 4 8" xfId="366" xr:uid="{00000000-0005-0000-0000-0000BC050000}"/>
    <cellStyle name="Normal 2 4 8 2" xfId="1282" xr:uid="{00000000-0005-0000-0000-0000BD050000}"/>
    <cellStyle name="Normal 2 4 9" xfId="322" xr:uid="{00000000-0005-0000-0000-0000BE050000}"/>
    <cellStyle name="Normal 2 4 9 2" xfId="1255" xr:uid="{00000000-0005-0000-0000-0000BF050000}"/>
    <cellStyle name="Normal 2 5" xfId="46" xr:uid="{00000000-0005-0000-0000-0000C0050000}"/>
    <cellStyle name="Normal 2 6" xfId="47" xr:uid="{00000000-0005-0000-0000-0000C1050000}"/>
    <cellStyle name="Normal 2 7" xfId="48" xr:uid="{00000000-0005-0000-0000-0000C2050000}"/>
    <cellStyle name="Normal 2 8" xfId="49" xr:uid="{00000000-0005-0000-0000-0000C3050000}"/>
    <cellStyle name="Normal 2 9" xfId="50" xr:uid="{00000000-0005-0000-0000-0000C4050000}"/>
    <cellStyle name="Normal 2_Plan de Compras GIMP 2014 Versión 9 Enero 13 2014" xfId="51" xr:uid="{00000000-0005-0000-0000-0000C5050000}"/>
    <cellStyle name="Normal 20" xfId="961" xr:uid="{00000000-0005-0000-0000-0000C6050000}"/>
    <cellStyle name="Normal 21" xfId="963" xr:uid="{00000000-0005-0000-0000-0000C7050000}"/>
    <cellStyle name="Normal 22" xfId="964" xr:uid="{00000000-0005-0000-0000-0000C8050000}"/>
    <cellStyle name="Normal 23" xfId="965" xr:uid="{00000000-0005-0000-0000-0000C9050000}"/>
    <cellStyle name="Normal 24" xfId="966" xr:uid="{00000000-0005-0000-0000-0000CA050000}"/>
    <cellStyle name="Normal 25" xfId="967" xr:uid="{00000000-0005-0000-0000-0000CB050000}"/>
    <cellStyle name="Normal 26" xfId="968" xr:uid="{00000000-0005-0000-0000-0000CC050000}"/>
    <cellStyle name="Normal 27" xfId="969" xr:uid="{00000000-0005-0000-0000-0000CD050000}"/>
    <cellStyle name="Normal 28" xfId="970" xr:uid="{00000000-0005-0000-0000-0000CE050000}"/>
    <cellStyle name="Normal 29" xfId="971" xr:uid="{00000000-0005-0000-0000-0000CF050000}"/>
    <cellStyle name="Normal 3" xfId="52" xr:uid="{00000000-0005-0000-0000-0000D0050000}"/>
    <cellStyle name="Normal 3 2" xfId="2101" xr:uid="{00000000-0005-0000-0000-0000D1050000}"/>
    <cellStyle name="Normal 30" xfId="973" xr:uid="{00000000-0005-0000-0000-0000D2050000}"/>
    <cellStyle name="Normal 31" xfId="974" xr:uid="{00000000-0005-0000-0000-0000D3050000}"/>
    <cellStyle name="Normal 32" xfId="975" xr:uid="{00000000-0005-0000-0000-0000D4050000}"/>
    <cellStyle name="Normal 33" xfId="976" xr:uid="{00000000-0005-0000-0000-0000D5050000}"/>
    <cellStyle name="Normal 34" xfId="977" xr:uid="{00000000-0005-0000-0000-0000D6050000}"/>
    <cellStyle name="Normal 35" xfId="978" xr:uid="{00000000-0005-0000-0000-0000D7050000}"/>
    <cellStyle name="Normal 36" xfId="979" xr:uid="{00000000-0005-0000-0000-0000D8050000}"/>
    <cellStyle name="Normal 37" xfId="980" xr:uid="{00000000-0005-0000-0000-0000D9050000}"/>
    <cellStyle name="Normal 38" xfId="981" xr:uid="{00000000-0005-0000-0000-0000DA050000}"/>
    <cellStyle name="Normal 39" xfId="982" xr:uid="{00000000-0005-0000-0000-0000DB050000}"/>
    <cellStyle name="Normal 4" xfId="53" xr:uid="{00000000-0005-0000-0000-0000DC050000}"/>
    <cellStyle name="Normal 4 2" xfId="90" xr:uid="{00000000-0005-0000-0000-0000DD050000}"/>
    <cellStyle name="Normal 4 3" xfId="1725" xr:uid="{00000000-0005-0000-0000-0000DE050000}"/>
    <cellStyle name="Normal 40" xfId="983" xr:uid="{00000000-0005-0000-0000-0000DF050000}"/>
    <cellStyle name="Normal 41" xfId="984" xr:uid="{00000000-0005-0000-0000-0000E0050000}"/>
    <cellStyle name="Normal 42" xfId="986" xr:uid="{00000000-0005-0000-0000-0000E1050000}"/>
    <cellStyle name="Normal 43" xfId="987" xr:uid="{00000000-0005-0000-0000-0000E2050000}"/>
    <cellStyle name="Normal 44" xfId="988" xr:uid="{00000000-0005-0000-0000-0000E3050000}"/>
    <cellStyle name="Normal 45" xfId="989" xr:uid="{00000000-0005-0000-0000-0000E4050000}"/>
    <cellStyle name="Normal 46" xfId="990" xr:uid="{00000000-0005-0000-0000-0000E5050000}"/>
    <cellStyle name="Normal 47" xfId="1624" xr:uid="{00000000-0005-0000-0000-0000E6050000}"/>
    <cellStyle name="Normal 48" xfId="1626" xr:uid="{00000000-0005-0000-0000-0000E7050000}"/>
    <cellStyle name="Normal 49" xfId="1627" xr:uid="{00000000-0005-0000-0000-0000E8050000}"/>
    <cellStyle name="Normal 5" xfId="305" xr:uid="{00000000-0005-0000-0000-0000E9050000}"/>
    <cellStyle name="Normal 5 2" xfId="2109" xr:uid="{E7A140B2-E791-4874-8993-F78FF74C6D13}"/>
    <cellStyle name="Normal 50" xfId="1628" xr:uid="{00000000-0005-0000-0000-0000EA050000}"/>
    <cellStyle name="Normal 51" xfId="1630" xr:uid="{00000000-0005-0000-0000-0000EB050000}"/>
    <cellStyle name="Normal 52" xfId="1631" xr:uid="{00000000-0005-0000-0000-0000EC050000}"/>
    <cellStyle name="Normal 53" xfId="1632" xr:uid="{00000000-0005-0000-0000-0000ED050000}"/>
    <cellStyle name="Normal 54" xfId="1633" xr:uid="{00000000-0005-0000-0000-0000EE050000}"/>
    <cellStyle name="Normal 55" xfId="1634" xr:uid="{00000000-0005-0000-0000-0000EF050000}"/>
    <cellStyle name="Normal 56" xfId="1635" xr:uid="{00000000-0005-0000-0000-0000F0050000}"/>
    <cellStyle name="Normal 57" xfId="1637" xr:uid="{00000000-0005-0000-0000-0000F1050000}"/>
    <cellStyle name="Normal 58" xfId="1638" xr:uid="{00000000-0005-0000-0000-0000F2050000}"/>
    <cellStyle name="Normal 59" xfId="1639" xr:uid="{00000000-0005-0000-0000-0000F3050000}"/>
    <cellStyle name="Normal 6" xfId="54" xr:uid="{00000000-0005-0000-0000-0000F4050000}"/>
    <cellStyle name="Normal 6 2" xfId="91" xr:uid="{00000000-0005-0000-0000-0000F5050000}"/>
    <cellStyle name="Normal 6 3" xfId="1726" xr:uid="{00000000-0005-0000-0000-0000F6050000}"/>
    <cellStyle name="Normal 60" xfId="1640" xr:uid="{00000000-0005-0000-0000-0000F7050000}"/>
    <cellStyle name="Normal 61" xfId="1641" xr:uid="{00000000-0005-0000-0000-0000F8050000}"/>
    <cellStyle name="Normal 62" xfId="1642" xr:uid="{00000000-0005-0000-0000-0000F9050000}"/>
    <cellStyle name="Normal 63" xfId="1643" xr:uid="{00000000-0005-0000-0000-0000FA050000}"/>
    <cellStyle name="Normal 64" xfId="1644" xr:uid="{00000000-0005-0000-0000-0000FB050000}"/>
    <cellStyle name="Normal 65" xfId="1645" xr:uid="{00000000-0005-0000-0000-0000FC050000}"/>
    <cellStyle name="Normal 66" xfId="1647" xr:uid="{00000000-0005-0000-0000-0000FD050000}"/>
    <cellStyle name="Normal 67" xfId="1654" xr:uid="{00000000-0005-0000-0000-0000FE050000}"/>
    <cellStyle name="Normal 68" xfId="1656" xr:uid="{00000000-0005-0000-0000-0000FF050000}"/>
    <cellStyle name="Normal 69" xfId="1657" xr:uid="{00000000-0005-0000-0000-000000060000}"/>
    <cellStyle name="Normal 7" xfId="55" xr:uid="{00000000-0005-0000-0000-000001060000}"/>
    <cellStyle name="Normal 7 2" xfId="92" xr:uid="{00000000-0005-0000-0000-000002060000}"/>
    <cellStyle name="Normal 7 3" xfId="1727" xr:uid="{00000000-0005-0000-0000-000003060000}"/>
    <cellStyle name="Normal 70" xfId="1659" xr:uid="{00000000-0005-0000-0000-000004060000}"/>
    <cellStyle name="Normal 71" xfId="1660" xr:uid="{00000000-0005-0000-0000-000005060000}"/>
    <cellStyle name="Normal 72" xfId="1661" xr:uid="{00000000-0005-0000-0000-000006060000}"/>
    <cellStyle name="Normal 73" xfId="1662" xr:uid="{00000000-0005-0000-0000-000007060000}"/>
    <cellStyle name="Normal 74" xfId="1663" xr:uid="{00000000-0005-0000-0000-000008060000}"/>
    <cellStyle name="Normal 75" xfId="1664" xr:uid="{00000000-0005-0000-0000-000009060000}"/>
    <cellStyle name="Normal 76" xfId="1665" xr:uid="{00000000-0005-0000-0000-00000A060000}"/>
    <cellStyle name="Normal 77" xfId="1666" xr:uid="{00000000-0005-0000-0000-00000B060000}"/>
    <cellStyle name="Normal 78" xfId="1668" xr:uid="{00000000-0005-0000-0000-00000C060000}"/>
    <cellStyle name="Normal 78 2" xfId="2114" xr:uid="{43C77421-5DD1-4273-8681-DA72CD73070E}"/>
    <cellStyle name="Normal 78 2 2" xfId="2119" xr:uid="{95BE1E32-B3C9-4B8B-9C75-CA61634F8346}"/>
    <cellStyle name="Normal 79" xfId="1669" xr:uid="{00000000-0005-0000-0000-00000D060000}"/>
    <cellStyle name="Normal 8" xfId="56" xr:uid="{00000000-0005-0000-0000-00000E060000}"/>
    <cellStyle name="Normal 8 2" xfId="93" xr:uid="{00000000-0005-0000-0000-00000F060000}"/>
    <cellStyle name="Normal 8 3" xfId="1728" xr:uid="{00000000-0005-0000-0000-000010060000}"/>
    <cellStyle name="Normal 8 4" xfId="2113" xr:uid="{5E35C9C7-B33C-4F44-9F4D-281E8131485A}"/>
    <cellStyle name="Normal 80" xfId="1670" xr:uid="{00000000-0005-0000-0000-000011060000}"/>
    <cellStyle name="Normal 81" xfId="1671" xr:uid="{00000000-0005-0000-0000-000012060000}"/>
    <cellStyle name="Normal 82" xfId="1672" xr:uid="{00000000-0005-0000-0000-000013060000}"/>
    <cellStyle name="Normal 83" xfId="1673" xr:uid="{00000000-0005-0000-0000-000014060000}"/>
    <cellStyle name="Normal 84" xfId="1674" xr:uid="{00000000-0005-0000-0000-000015060000}"/>
    <cellStyle name="Normal 85" xfId="1675" xr:uid="{00000000-0005-0000-0000-000016060000}"/>
    <cellStyle name="Normal 86" xfId="1676" xr:uid="{00000000-0005-0000-0000-000017060000}"/>
    <cellStyle name="Normal 87" xfId="1677" xr:uid="{00000000-0005-0000-0000-000018060000}"/>
    <cellStyle name="Normal 88" xfId="1678" xr:uid="{00000000-0005-0000-0000-000019060000}"/>
    <cellStyle name="Normal 89" xfId="1679" xr:uid="{00000000-0005-0000-0000-00001A060000}"/>
    <cellStyle name="Normal 9" xfId="307" xr:uid="{00000000-0005-0000-0000-00001B060000}"/>
    <cellStyle name="Normal 9 2" xfId="335" xr:uid="{00000000-0005-0000-0000-00001C060000}"/>
    <cellStyle name="Normal 90" xfId="1680" xr:uid="{00000000-0005-0000-0000-00001D060000}"/>
    <cellStyle name="Normal 91" xfId="1681" xr:uid="{00000000-0005-0000-0000-00001E060000}"/>
    <cellStyle name="Normal 92" xfId="1682" xr:uid="{00000000-0005-0000-0000-00001F060000}"/>
    <cellStyle name="Normal 93" xfId="1683" xr:uid="{00000000-0005-0000-0000-000020060000}"/>
    <cellStyle name="Normal 94" xfId="1684" xr:uid="{00000000-0005-0000-0000-000021060000}"/>
    <cellStyle name="Normal 95" xfId="1685" xr:uid="{00000000-0005-0000-0000-000022060000}"/>
    <cellStyle name="Normal 96" xfId="1686" xr:uid="{00000000-0005-0000-0000-000023060000}"/>
    <cellStyle name="Normal 97" xfId="1687" xr:uid="{00000000-0005-0000-0000-000024060000}"/>
    <cellStyle name="Normal 98" xfId="1688" xr:uid="{00000000-0005-0000-0000-000025060000}"/>
    <cellStyle name="Normal 99" xfId="1689" xr:uid="{00000000-0005-0000-0000-000026060000}"/>
    <cellStyle name="Notas 2" xfId="57" xr:uid="{00000000-0005-0000-0000-000027060000}"/>
    <cellStyle name="Notas 2 10" xfId="617" xr:uid="{00000000-0005-0000-0000-000028060000}"/>
    <cellStyle name="Notas 2 10 2" xfId="1533" xr:uid="{00000000-0005-0000-0000-000029060000}"/>
    <cellStyle name="Notas 2 11" xfId="644" xr:uid="{00000000-0005-0000-0000-00002A060000}"/>
    <cellStyle name="Notas 2 11 2" xfId="1561" xr:uid="{00000000-0005-0000-0000-00002B060000}"/>
    <cellStyle name="Notas 2 12" xfId="678" xr:uid="{00000000-0005-0000-0000-00002C060000}"/>
    <cellStyle name="Notas 2 12 2" xfId="1594" xr:uid="{00000000-0005-0000-0000-00002D060000}"/>
    <cellStyle name="Notas 2 13" xfId="725" xr:uid="{00000000-0005-0000-0000-00002E060000}"/>
    <cellStyle name="Notas 2 13 2" xfId="1864" xr:uid="{00000000-0005-0000-0000-00002F060000}"/>
    <cellStyle name="Notas 2 14" xfId="1008" xr:uid="{00000000-0005-0000-0000-000030060000}"/>
    <cellStyle name="Notas 2 15" xfId="1810" xr:uid="{00000000-0005-0000-0000-000031060000}"/>
    <cellStyle name="Notas 2 2" xfId="94" xr:uid="{00000000-0005-0000-0000-000032060000}"/>
    <cellStyle name="Notas 2 2 2" xfId="243" xr:uid="{00000000-0005-0000-0000-000033060000}"/>
    <cellStyle name="Notas 2 2 2 2" xfId="538" xr:uid="{00000000-0005-0000-0000-000034060000}"/>
    <cellStyle name="Notas 2 2 2 2 2" xfId="1454" xr:uid="{00000000-0005-0000-0000-000035060000}"/>
    <cellStyle name="Notas 2 2 2 3" xfId="896" xr:uid="{00000000-0005-0000-0000-000036060000}"/>
    <cellStyle name="Notas 2 2 2 3 2" xfId="2035" xr:uid="{00000000-0005-0000-0000-000037060000}"/>
    <cellStyle name="Notas 2 2 2 4" xfId="1179" xr:uid="{00000000-0005-0000-0000-000038060000}"/>
    <cellStyle name="Notas 2 2 3" xfId="389" xr:uid="{00000000-0005-0000-0000-000039060000}"/>
    <cellStyle name="Notas 2 2 3 2" xfId="1305" xr:uid="{00000000-0005-0000-0000-00003A060000}"/>
    <cellStyle name="Notas 2 2 4" xfId="747" xr:uid="{00000000-0005-0000-0000-00003B060000}"/>
    <cellStyle name="Notas 2 2 4 2" xfId="1886" xr:uid="{00000000-0005-0000-0000-00003C060000}"/>
    <cellStyle name="Notas 2 2 5" xfId="1030" xr:uid="{00000000-0005-0000-0000-00003D060000}"/>
    <cellStyle name="Notas 2 3" xfId="116" xr:uid="{00000000-0005-0000-0000-00003E060000}"/>
    <cellStyle name="Notas 2 3 2" xfId="244" xr:uid="{00000000-0005-0000-0000-00003F060000}"/>
    <cellStyle name="Notas 2 3 2 2" xfId="539" xr:uid="{00000000-0005-0000-0000-000040060000}"/>
    <cellStyle name="Notas 2 3 2 2 2" xfId="1455" xr:uid="{00000000-0005-0000-0000-000041060000}"/>
    <cellStyle name="Notas 2 3 2 3" xfId="897" xr:uid="{00000000-0005-0000-0000-000042060000}"/>
    <cellStyle name="Notas 2 3 2 3 2" xfId="2036" xr:uid="{00000000-0005-0000-0000-000043060000}"/>
    <cellStyle name="Notas 2 3 2 4" xfId="1180" xr:uid="{00000000-0005-0000-0000-000044060000}"/>
    <cellStyle name="Notas 2 3 3" xfId="411" xr:uid="{00000000-0005-0000-0000-000045060000}"/>
    <cellStyle name="Notas 2 3 3 2" xfId="1327" xr:uid="{00000000-0005-0000-0000-000046060000}"/>
    <cellStyle name="Notas 2 3 4" xfId="769" xr:uid="{00000000-0005-0000-0000-000047060000}"/>
    <cellStyle name="Notas 2 3 4 2" xfId="1908" xr:uid="{00000000-0005-0000-0000-000048060000}"/>
    <cellStyle name="Notas 2 3 5" xfId="1052" xr:uid="{00000000-0005-0000-0000-000049060000}"/>
    <cellStyle name="Notas 2 4" xfId="138" xr:uid="{00000000-0005-0000-0000-00004A060000}"/>
    <cellStyle name="Notas 2 4 2" xfId="245" xr:uid="{00000000-0005-0000-0000-00004B060000}"/>
    <cellStyle name="Notas 2 4 2 2" xfId="540" xr:uid="{00000000-0005-0000-0000-00004C060000}"/>
    <cellStyle name="Notas 2 4 2 2 2" xfId="1456" xr:uid="{00000000-0005-0000-0000-00004D060000}"/>
    <cellStyle name="Notas 2 4 2 3" xfId="898" xr:uid="{00000000-0005-0000-0000-00004E060000}"/>
    <cellStyle name="Notas 2 4 2 3 2" xfId="2037" xr:uid="{00000000-0005-0000-0000-00004F060000}"/>
    <cellStyle name="Notas 2 4 2 4" xfId="1181" xr:uid="{00000000-0005-0000-0000-000050060000}"/>
    <cellStyle name="Notas 2 4 3" xfId="433" xr:uid="{00000000-0005-0000-0000-000051060000}"/>
    <cellStyle name="Notas 2 4 3 2" xfId="1349" xr:uid="{00000000-0005-0000-0000-000052060000}"/>
    <cellStyle name="Notas 2 4 4" xfId="791" xr:uid="{00000000-0005-0000-0000-000053060000}"/>
    <cellStyle name="Notas 2 4 4 2" xfId="1930" xr:uid="{00000000-0005-0000-0000-000054060000}"/>
    <cellStyle name="Notas 2 4 5" xfId="1074" xr:uid="{00000000-0005-0000-0000-000055060000}"/>
    <cellStyle name="Notas 2 5" xfId="160" xr:uid="{00000000-0005-0000-0000-000056060000}"/>
    <cellStyle name="Notas 2 5 2" xfId="246" xr:uid="{00000000-0005-0000-0000-000057060000}"/>
    <cellStyle name="Notas 2 5 2 2" xfId="541" xr:uid="{00000000-0005-0000-0000-000058060000}"/>
    <cellStyle name="Notas 2 5 2 2 2" xfId="1457" xr:uid="{00000000-0005-0000-0000-000059060000}"/>
    <cellStyle name="Notas 2 5 2 3" xfId="899" xr:uid="{00000000-0005-0000-0000-00005A060000}"/>
    <cellStyle name="Notas 2 5 2 3 2" xfId="2038" xr:uid="{00000000-0005-0000-0000-00005B060000}"/>
    <cellStyle name="Notas 2 5 2 4" xfId="1182" xr:uid="{00000000-0005-0000-0000-00005C060000}"/>
    <cellStyle name="Notas 2 5 3" xfId="455" xr:uid="{00000000-0005-0000-0000-00005D060000}"/>
    <cellStyle name="Notas 2 5 3 2" xfId="1371" xr:uid="{00000000-0005-0000-0000-00005E060000}"/>
    <cellStyle name="Notas 2 5 4" xfId="813" xr:uid="{00000000-0005-0000-0000-00005F060000}"/>
    <cellStyle name="Notas 2 5 4 2" xfId="1952" xr:uid="{00000000-0005-0000-0000-000060060000}"/>
    <cellStyle name="Notas 2 5 5" xfId="1096" xr:uid="{00000000-0005-0000-0000-000061060000}"/>
    <cellStyle name="Notas 2 6" xfId="242" xr:uid="{00000000-0005-0000-0000-000062060000}"/>
    <cellStyle name="Notas 2 6 2" xfId="537" xr:uid="{00000000-0005-0000-0000-000063060000}"/>
    <cellStyle name="Notas 2 6 2 2" xfId="1453" xr:uid="{00000000-0005-0000-0000-000064060000}"/>
    <cellStyle name="Notas 2 6 3" xfId="895" xr:uid="{00000000-0005-0000-0000-000065060000}"/>
    <cellStyle name="Notas 2 6 3 2" xfId="2034" xr:uid="{00000000-0005-0000-0000-000066060000}"/>
    <cellStyle name="Notas 2 6 4" xfId="1178" xr:uid="{00000000-0005-0000-0000-000067060000}"/>
    <cellStyle name="Notas 2 7" xfId="292" xr:uid="{00000000-0005-0000-0000-000068060000}"/>
    <cellStyle name="Notas 2 7 2" xfId="587" xr:uid="{00000000-0005-0000-0000-000069060000}"/>
    <cellStyle name="Notas 2 7 2 2" xfId="1503" xr:uid="{00000000-0005-0000-0000-00006A060000}"/>
    <cellStyle name="Notas 2 7 3" xfId="945" xr:uid="{00000000-0005-0000-0000-00006B060000}"/>
    <cellStyle name="Notas 2 7 3 2" xfId="2084" xr:uid="{00000000-0005-0000-0000-00006C060000}"/>
    <cellStyle name="Notas 2 7 4" xfId="1228" xr:uid="{00000000-0005-0000-0000-00006D060000}"/>
    <cellStyle name="Notas 2 8" xfId="367" xr:uid="{00000000-0005-0000-0000-00006E060000}"/>
    <cellStyle name="Notas 2 8 2" xfId="1283" xr:uid="{00000000-0005-0000-0000-00006F060000}"/>
    <cellStyle name="Notas 2 9" xfId="323" xr:uid="{00000000-0005-0000-0000-000070060000}"/>
    <cellStyle name="Notas 2 9 2" xfId="1256" xr:uid="{00000000-0005-0000-0000-000071060000}"/>
    <cellStyle name="Notas 3" xfId="58" xr:uid="{00000000-0005-0000-0000-000072060000}"/>
    <cellStyle name="Notas 3 10" xfId="618" xr:uid="{00000000-0005-0000-0000-000073060000}"/>
    <cellStyle name="Notas 3 10 2" xfId="1534" xr:uid="{00000000-0005-0000-0000-000074060000}"/>
    <cellStyle name="Notas 3 11" xfId="645" xr:uid="{00000000-0005-0000-0000-000075060000}"/>
    <cellStyle name="Notas 3 11 2" xfId="1562" xr:uid="{00000000-0005-0000-0000-000076060000}"/>
    <cellStyle name="Notas 3 12" xfId="679" xr:uid="{00000000-0005-0000-0000-000077060000}"/>
    <cellStyle name="Notas 3 12 2" xfId="1595" xr:uid="{00000000-0005-0000-0000-000078060000}"/>
    <cellStyle name="Notas 3 13" xfId="726" xr:uid="{00000000-0005-0000-0000-000079060000}"/>
    <cellStyle name="Notas 3 13 2" xfId="1865" xr:uid="{00000000-0005-0000-0000-00007A060000}"/>
    <cellStyle name="Notas 3 14" xfId="1009" xr:uid="{00000000-0005-0000-0000-00007B060000}"/>
    <cellStyle name="Notas 3 15" xfId="1811" xr:uid="{00000000-0005-0000-0000-00007C060000}"/>
    <cellStyle name="Notas 3 2" xfId="95" xr:uid="{00000000-0005-0000-0000-00007D060000}"/>
    <cellStyle name="Notas 3 2 2" xfId="248" xr:uid="{00000000-0005-0000-0000-00007E060000}"/>
    <cellStyle name="Notas 3 2 2 2" xfId="543" xr:uid="{00000000-0005-0000-0000-00007F060000}"/>
    <cellStyle name="Notas 3 2 2 2 2" xfId="1459" xr:uid="{00000000-0005-0000-0000-000080060000}"/>
    <cellStyle name="Notas 3 2 2 3" xfId="901" xr:uid="{00000000-0005-0000-0000-000081060000}"/>
    <cellStyle name="Notas 3 2 2 3 2" xfId="2040" xr:uid="{00000000-0005-0000-0000-000082060000}"/>
    <cellStyle name="Notas 3 2 2 4" xfId="1184" xr:uid="{00000000-0005-0000-0000-000083060000}"/>
    <cellStyle name="Notas 3 2 3" xfId="390" xr:uid="{00000000-0005-0000-0000-000084060000}"/>
    <cellStyle name="Notas 3 2 3 2" xfId="1306" xr:uid="{00000000-0005-0000-0000-000085060000}"/>
    <cellStyle name="Notas 3 2 4" xfId="748" xr:uid="{00000000-0005-0000-0000-000086060000}"/>
    <cellStyle name="Notas 3 2 4 2" xfId="1887" xr:uid="{00000000-0005-0000-0000-000087060000}"/>
    <cellStyle name="Notas 3 2 5" xfId="1031" xr:uid="{00000000-0005-0000-0000-000088060000}"/>
    <cellStyle name="Notas 3 3" xfId="117" xr:uid="{00000000-0005-0000-0000-000089060000}"/>
    <cellStyle name="Notas 3 3 2" xfId="249" xr:uid="{00000000-0005-0000-0000-00008A060000}"/>
    <cellStyle name="Notas 3 3 2 2" xfId="544" xr:uid="{00000000-0005-0000-0000-00008B060000}"/>
    <cellStyle name="Notas 3 3 2 2 2" xfId="1460" xr:uid="{00000000-0005-0000-0000-00008C060000}"/>
    <cellStyle name="Notas 3 3 2 3" xfId="902" xr:uid="{00000000-0005-0000-0000-00008D060000}"/>
    <cellStyle name="Notas 3 3 2 3 2" xfId="2041" xr:uid="{00000000-0005-0000-0000-00008E060000}"/>
    <cellStyle name="Notas 3 3 2 4" xfId="1185" xr:uid="{00000000-0005-0000-0000-00008F060000}"/>
    <cellStyle name="Notas 3 3 3" xfId="412" xr:uid="{00000000-0005-0000-0000-000090060000}"/>
    <cellStyle name="Notas 3 3 3 2" xfId="1328" xr:uid="{00000000-0005-0000-0000-000091060000}"/>
    <cellStyle name="Notas 3 3 4" xfId="770" xr:uid="{00000000-0005-0000-0000-000092060000}"/>
    <cellStyle name="Notas 3 3 4 2" xfId="1909" xr:uid="{00000000-0005-0000-0000-000093060000}"/>
    <cellStyle name="Notas 3 3 5" xfId="1053" xr:uid="{00000000-0005-0000-0000-000094060000}"/>
    <cellStyle name="Notas 3 4" xfId="139" xr:uid="{00000000-0005-0000-0000-000095060000}"/>
    <cellStyle name="Notas 3 4 2" xfId="250" xr:uid="{00000000-0005-0000-0000-000096060000}"/>
    <cellStyle name="Notas 3 4 2 2" xfId="545" xr:uid="{00000000-0005-0000-0000-000097060000}"/>
    <cellStyle name="Notas 3 4 2 2 2" xfId="1461" xr:uid="{00000000-0005-0000-0000-000098060000}"/>
    <cellStyle name="Notas 3 4 2 3" xfId="903" xr:uid="{00000000-0005-0000-0000-000099060000}"/>
    <cellStyle name="Notas 3 4 2 3 2" xfId="2042" xr:uid="{00000000-0005-0000-0000-00009A060000}"/>
    <cellStyle name="Notas 3 4 2 4" xfId="1186" xr:uid="{00000000-0005-0000-0000-00009B060000}"/>
    <cellStyle name="Notas 3 4 3" xfId="434" xr:uid="{00000000-0005-0000-0000-00009C060000}"/>
    <cellStyle name="Notas 3 4 3 2" xfId="1350" xr:uid="{00000000-0005-0000-0000-00009D060000}"/>
    <cellStyle name="Notas 3 4 4" xfId="792" xr:uid="{00000000-0005-0000-0000-00009E060000}"/>
    <cellStyle name="Notas 3 4 4 2" xfId="1931" xr:uid="{00000000-0005-0000-0000-00009F060000}"/>
    <cellStyle name="Notas 3 4 5" xfId="1075" xr:uid="{00000000-0005-0000-0000-0000A0060000}"/>
    <cellStyle name="Notas 3 5" xfId="161" xr:uid="{00000000-0005-0000-0000-0000A1060000}"/>
    <cellStyle name="Notas 3 5 2" xfId="251" xr:uid="{00000000-0005-0000-0000-0000A2060000}"/>
    <cellStyle name="Notas 3 5 2 2" xfId="546" xr:uid="{00000000-0005-0000-0000-0000A3060000}"/>
    <cellStyle name="Notas 3 5 2 2 2" xfId="1462" xr:uid="{00000000-0005-0000-0000-0000A4060000}"/>
    <cellStyle name="Notas 3 5 2 3" xfId="904" xr:uid="{00000000-0005-0000-0000-0000A5060000}"/>
    <cellStyle name="Notas 3 5 2 3 2" xfId="2043" xr:uid="{00000000-0005-0000-0000-0000A6060000}"/>
    <cellStyle name="Notas 3 5 2 4" xfId="1187" xr:uid="{00000000-0005-0000-0000-0000A7060000}"/>
    <cellStyle name="Notas 3 5 3" xfId="456" xr:uid="{00000000-0005-0000-0000-0000A8060000}"/>
    <cellStyle name="Notas 3 5 3 2" xfId="1372" xr:uid="{00000000-0005-0000-0000-0000A9060000}"/>
    <cellStyle name="Notas 3 5 4" xfId="814" xr:uid="{00000000-0005-0000-0000-0000AA060000}"/>
    <cellStyle name="Notas 3 5 4 2" xfId="1953" xr:uid="{00000000-0005-0000-0000-0000AB060000}"/>
    <cellStyle name="Notas 3 5 5" xfId="1097" xr:uid="{00000000-0005-0000-0000-0000AC060000}"/>
    <cellStyle name="Notas 3 6" xfId="247" xr:uid="{00000000-0005-0000-0000-0000AD060000}"/>
    <cellStyle name="Notas 3 6 2" xfId="542" xr:uid="{00000000-0005-0000-0000-0000AE060000}"/>
    <cellStyle name="Notas 3 6 2 2" xfId="1458" xr:uid="{00000000-0005-0000-0000-0000AF060000}"/>
    <cellStyle name="Notas 3 6 3" xfId="900" xr:uid="{00000000-0005-0000-0000-0000B0060000}"/>
    <cellStyle name="Notas 3 6 3 2" xfId="2039" xr:uid="{00000000-0005-0000-0000-0000B1060000}"/>
    <cellStyle name="Notas 3 6 4" xfId="1183" xr:uid="{00000000-0005-0000-0000-0000B2060000}"/>
    <cellStyle name="Notas 3 7" xfId="293" xr:uid="{00000000-0005-0000-0000-0000B3060000}"/>
    <cellStyle name="Notas 3 7 2" xfId="588" xr:uid="{00000000-0005-0000-0000-0000B4060000}"/>
    <cellStyle name="Notas 3 7 2 2" xfId="1504" xr:uid="{00000000-0005-0000-0000-0000B5060000}"/>
    <cellStyle name="Notas 3 7 3" xfId="946" xr:uid="{00000000-0005-0000-0000-0000B6060000}"/>
    <cellStyle name="Notas 3 7 3 2" xfId="2085" xr:uid="{00000000-0005-0000-0000-0000B7060000}"/>
    <cellStyle name="Notas 3 7 4" xfId="1229" xr:uid="{00000000-0005-0000-0000-0000B8060000}"/>
    <cellStyle name="Notas 3 8" xfId="368" xr:uid="{00000000-0005-0000-0000-0000B9060000}"/>
    <cellStyle name="Notas 3 8 2" xfId="1284" xr:uid="{00000000-0005-0000-0000-0000BA060000}"/>
    <cellStyle name="Notas 3 9" xfId="324" xr:uid="{00000000-0005-0000-0000-0000BB060000}"/>
    <cellStyle name="Notas 3 9 2" xfId="1257" xr:uid="{00000000-0005-0000-0000-0000BC060000}"/>
    <cellStyle name="Notas 4" xfId="59" xr:uid="{00000000-0005-0000-0000-0000BD060000}"/>
    <cellStyle name="Notas 4 10" xfId="619" xr:uid="{00000000-0005-0000-0000-0000BE060000}"/>
    <cellStyle name="Notas 4 10 2" xfId="1535" xr:uid="{00000000-0005-0000-0000-0000BF060000}"/>
    <cellStyle name="Notas 4 11" xfId="646" xr:uid="{00000000-0005-0000-0000-0000C0060000}"/>
    <cellStyle name="Notas 4 11 2" xfId="1563" xr:uid="{00000000-0005-0000-0000-0000C1060000}"/>
    <cellStyle name="Notas 4 12" xfId="680" xr:uid="{00000000-0005-0000-0000-0000C2060000}"/>
    <cellStyle name="Notas 4 12 2" xfId="1596" xr:uid="{00000000-0005-0000-0000-0000C3060000}"/>
    <cellStyle name="Notas 4 13" xfId="727" xr:uid="{00000000-0005-0000-0000-0000C4060000}"/>
    <cellStyle name="Notas 4 13 2" xfId="1866" xr:uid="{00000000-0005-0000-0000-0000C5060000}"/>
    <cellStyle name="Notas 4 14" xfId="1010" xr:uid="{00000000-0005-0000-0000-0000C6060000}"/>
    <cellStyle name="Notas 4 15" xfId="1812" xr:uid="{00000000-0005-0000-0000-0000C7060000}"/>
    <cellStyle name="Notas 4 2" xfId="96" xr:uid="{00000000-0005-0000-0000-0000C8060000}"/>
    <cellStyle name="Notas 4 2 2" xfId="253" xr:uid="{00000000-0005-0000-0000-0000C9060000}"/>
    <cellStyle name="Notas 4 2 2 2" xfId="548" xr:uid="{00000000-0005-0000-0000-0000CA060000}"/>
    <cellStyle name="Notas 4 2 2 2 2" xfId="1464" xr:uid="{00000000-0005-0000-0000-0000CB060000}"/>
    <cellStyle name="Notas 4 2 2 3" xfId="906" xr:uid="{00000000-0005-0000-0000-0000CC060000}"/>
    <cellStyle name="Notas 4 2 2 3 2" xfId="2045" xr:uid="{00000000-0005-0000-0000-0000CD060000}"/>
    <cellStyle name="Notas 4 2 2 4" xfId="1189" xr:uid="{00000000-0005-0000-0000-0000CE060000}"/>
    <cellStyle name="Notas 4 2 3" xfId="391" xr:uid="{00000000-0005-0000-0000-0000CF060000}"/>
    <cellStyle name="Notas 4 2 3 2" xfId="1307" xr:uid="{00000000-0005-0000-0000-0000D0060000}"/>
    <cellStyle name="Notas 4 2 4" xfId="749" xr:uid="{00000000-0005-0000-0000-0000D1060000}"/>
    <cellStyle name="Notas 4 2 4 2" xfId="1888" xr:uid="{00000000-0005-0000-0000-0000D2060000}"/>
    <cellStyle name="Notas 4 2 5" xfId="1032" xr:uid="{00000000-0005-0000-0000-0000D3060000}"/>
    <cellStyle name="Notas 4 3" xfId="118" xr:uid="{00000000-0005-0000-0000-0000D4060000}"/>
    <cellStyle name="Notas 4 3 2" xfId="254" xr:uid="{00000000-0005-0000-0000-0000D5060000}"/>
    <cellStyle name="Notas 4 3 2 2" xfId="549" xr:uid="{00000000-0005-0000-0000-0000D6060000}"/>
    <cellStyle name="Notas 4 3 2 2 2" xfId="1465" xr:uid="{00000000-0005-0000-0000-0000D7060000}"/>
    <cellStyle name="Notas 4 3 2 3" xfId="907" xr:uid="{00000000-0005-0000-0000-0000D8060000}"/>
    <cellStyle name="Notas 4 3 2 3 2" xfId="2046" xr:uid="{00000000-0005-0000-0000-0000D9060000}"/>
    <cellStyle name="Notas 4 3 2 4" xfId="1190" xr:uid="{00000000-0005-0000-0000-0000DA060000}"/>
    <cellStyle name="Notas 4 3 3" xfId="413" xr:uid="{00000000-0005-0000-0000-0000DB060000}"/>
    <cellStyle name="Notas 4 3 3 2" xfId="1329" xr:uid="{00000000-0005-0000-0000-0000DC060000}"/>
    <cellStyle name="Notas 4 3 4" xfId="771" xr:uid="{00000000-0005-0000-0000-0000DD060000}"/>
    <cellStyle name="Notas 4 3 4 2" xfId="1910" xr:uid="{00000000-0005-0000-0000-0000DE060000}"/>
    <cellStyle name="Notas 4 3 5" xfId="1054" xr:uid="{00000000-0005-0000-0000-0000DF060000}"/>
    <cellStyle name="Notas 4 4" xfId="140" xr:uid="{00000000-0005-0000-0000-0000E0060000}"/>
    <cellStyle name="Notas 4 4 2" xfId="255" xr:uid="{00000000-0005-0000-0000-0000E1060000}"/>
    <cellStyle name="Notas 4 4 2 2" xfId="550" xr:uid="{00000000-0005-0000-0000-0000E2060000}"/>
    <cellStyle name="Notas 4 4 2 2 2" xfId="1466" xr:uid="{00000000-0005-0000-0000-0000E3060000}"/>
    <cellStyle name="Notas 4 4 2 3" xfId="908" xr:uid="{00000000-0005-0000-0000-0000E4060000}"/>
    <cellStyle name="Notas 4 4 2 3 2" xfId="2047" xr:uid="{00000000-0005-0000-0000-0000E5060000}"/>
    <cellStyle name="Notas 4 4 2 4" xfId="1191" xr:uid="{00000000-0005-0000-0000-0000E6060000}"/>
    <cellStyle name="Notas 4 4 3" xfId="435" xr:uid="{00000000-0005-0000-0000-0000E7060000}"/>
    <cellStyle name="Notas 4 4 3 2" xfId="1351" xr:uid="{00000000-0005-0000-0000-0000E8060000}"/>
    <cellStyle name="Notas 4 4 4" xfId="793" xr:uid="{00000000-0005-0000-0000-0000E9060000}"/>
    <cellStyle name="Notas 4 4 4 2" xfId="1932" xr:uid="{00000000-0005-0000-0000-0000EA060000}"/>
    <cellStyle name="Notas 4 4 5" xfId="1076" xr:uid="{00000000-0005-0000-0000-0000EB060000}"/>
    <cellStyle name="Notas 4 5" xfId="162" xr:uid="{00000000-0005-0000-0000-0000EC060000}"/>
    <cellStyle name="Notas 4 5 2" xfId="256" xr:uid="{00000000-0005-0000-0000-0000ED060000}"/>
    <cellStyle name="Notas 4 5 2 2" xfId="551" xr:uid="{00000000-0005-0000-0000-0000EE060000}"/>
    <cellStyle name="Notas 4 5 2 2 2" xfId="1467" xr:uid="{00000000-0005-0000-0000-0000EF060000}"/>
    <cellStyle name="Notas 4 5 2 3" xfId="909" xr:uid="{00000000-0005-0000-0000-0000F0060000}"/>
    <cellStyle name="Notas 4 5 2 3 2" xfId="2048" xr:uid="{00000000-0005-0000-0000-0000F1060000}"/>
    <cellStyle name="Notas 4 5 2 4" xfId="1192" xr:uid="{00000000-0005-0000-0000-0000F2060000}"/>
    <cellStyle name="Notas 4 5 3" xfId="457" xr:uid="{00000000-0005-0000-0000-0000F3060000}"/>
    <cellStyle name="Notas 4 5 3 2" xfId="1373" xr:uid="{00000000-0005-0000-0000-0000F4060000}"/>
    <cellStyle name="Notas 4 5 4" xfId="815" xr:uid="{00000000-0005-0000-0000-0000F5060000}"/>
    <cellStyle name="Notas 4 5 4 2" xfId="1954" xr:uid="{00000000-0005-0000-0000-0000F6060000}"/>
    <cellStyle name="Notas 4 5 5" xfId="1098" xr:uid="{00000000-0005-0000-0000-0000F7060000}"/>
    <cellStyle name="Notas 4 6" xfId="252" xr:uid="{00000000-0005-0000-0000-0000F8060000}"/>
    <cellStyle name="Notas 4 6 2" xfId="547" xr:uid="{00000000-0005-0000-0000-0000F9060000}"/>
    <cellStyle name="Notas 4 6 2 2" xfId="1463" xr:uid="{00000000-0005-0000-0000-0000FA060000}"/>
    <cellStyle name="Notas 4 6 3" xfId="905" xr:uid="{00000000-0005-0000-0000-0000FB060000}"/>
    <cellStyle name="Notas 4 6 3 2" xfId="2044" xr:uid="{00000000-0005-0000-0000-0000FC060000}"/>
    <cellStyle name="Notas 4 6 4" xfId="1188" xr:uid="{00000000-0005-0000-0000-0000FD060000}"/>
    <cellStyle name="Notas 4 7" xfId="294" xr:uid="{00000000-0005-0000-0000-0000FE060000}"/>
    <cellStyle name="Notas 4 7 2" xfId="589" xr:uid="{00000000-0005-0000-0000-0000FF060000}"/>
    <cellStyle name="Notas 4 7 2 2" xfId="1505" xr:uid="{00000000-0005-0000-0000-000000070000}"/>
    <cellStyle name="Notas 4 7 3" xfId="947" xr:uid="{00000000-0005-0000-0000-000001070000}"/>
    <cellStyle name="Notas 4 7 3 2" xfId="2086" xr:uid="{00000000-0005-0000-0000-000002070000}"/>
    <cellStyle name="Notas 4 7 4" xfId="1230" xr:uid="{00000000-0005-0000-0000-000003070000}"/>
    <cellStyle name="Notas 4 8" xfId="369" xr:uid="{00000000-0005-0000-0000-000004070000}"/>
    <cellStyle name="Notas 4 8 2" xfId="1285" xr:uid="{00000000-0005-0000-0000-000005070000}"/>
    <cellStyle name="Notas 4 9" xfId="325" xr:uid="{00000000-0005-0000-0000-000006070000}"/>
    <cellStyle name="Notas 4 9 2" xfId="1258" xr:uid="{00000000-0005-0000-0000-000007070000}"/>
    <cellStyle name="Notas 5" xfId="60" xr:uid="{00000000-0005-0000-0000-000008070000}"/>
    <cellStyle name="Notas 5 10" xfId="620" xr:uid="{00000000-0005-0000-0000-000009070000}"/>
    <cellStyle name="Notas 5 10 2" xfId="1536" xr:uid="{00000000-0005-0000-0000-00000A070000}"/>
    <cellStyle name="Notas 5 11" xfId="647" xr:uid="{00000000-0005-0000-0000-00000B070000}"/>
    <cellStyle name="Notas 5 11 2" xfId="1564" xr:uid="{00000000-0005-0000-0000-00000C070000}"/>
    <cellStyle name="Notas 5 12" xfId="681" xr:uid="{00000000-0005-0000-0000-00000D070000}"/>
    <cellStyle name="Notas 5 12 2" xfId="1597" xr:uid="{00000000-0005-0000-0000-00000E070000}"/>
    <cellStyle name="Notas 5 13" xfId="728" xr:uid="{00000000-0005-0000-0000-00000F070000}"/>
    <cellStyle name="Notas 5 13 2" xfId="1867" xr:uid="{00000000-0005-0000-0000-000010070000}"/>
    <cellStyle name="Notas 5 14" xfId="1011" xr:uid="{00000000-0005-0000-0000-000011070000}"/>
    <cellStyle name="Notas 5 15" xfId="1813" xr:uid="{00000000-0005-0000-0000-000012070000}"/>
    <cellStyle name="Notas 5 2" xfId="97" xr:uid="{00000000-0005-0000-0000-000013070000}"/>
    <cellStyle name="Notas 5 2 2" xfId="258" xr:uid="{00000000-0005-0000-0000-000014070000}"/>
    <cellStyle name="Notas 5 2 2 2" xfId="553" xr:uid="{00000000-0005-0000-0000-000015070000}"/>
    <cellStyle name="Notas 5 2 2 2 2" xfId="1469" xr:uid="{00000000-0005-0000-0000-000016070000}"/>
    <cellStyle name="Notas 5 2 2 3" xfId="911" xr:uid="{00000000-0005-0000-0000-000017070000}"/>
    <cellStyle name="Notas 5 2 2 3 2" xfId="2050" xr:uid="{00000000-0005-0000-0000-000018070000}"/>
    <cellStyle name="Notas 5 2 2 4" xfId="1194" xr:uid="{00000000-0005-0000-0000-000019070000}"/>
    <cellStyle name="Notas 5 2 3" xfId="392" xr:uid="{00000000-0005-0000-0000-00001A070000}"/>
    <cellStyle name="Notas 5 2 3 2" xfId="1308" xr:uid="{00000000-0005-0000-0000-00001B070000}"/>
    <cellStyle name="Notas 5 2 4" xfId="750" xr:uid="{00000000-0005-0000-0000-00001C070000}"/>
    <cellStyle name="Notas 5 2 4 2" xfId="1889" xr:uid="{00000000-0005-0000-0000-00001D070000}"/>
    <cellStyle name="Notas 5 2 5" xfId="1033" xr:uid="{00000000-0005-0000-0000-00001E070000}"/>
    <cellStyle name="Notas 5 3" xfId="119" xr:uid="{00000000-0005-0000-0000-00001F070000}"/>
    <cellStyle name="Notas 5 3 2" xfId="259" xr:uid="{00000000-0005-0000-0000-000020070000}"/>
    <cellStyle name="Notas 5 3 2 2" xfId="554" xr:uid="{00000000-0005-0000-0000-000021070000}"/>
    <cellStyle name="Notas 5 3 2 2 2" xfId="1470" xr:uid="{00000000-0005-0000-0000-000022070000}"/>
    <cellStyle name="Notas 5 3 2 3" xfId="912" xr:uid="{00000000-0005-0000-0000-000023070000}"/>
    <cellStyle name="Notas 5 3 2 3 2" xfId="2051" xr:uid="{00000000-0005-0000-0000-000024070000}"/>
    <cellStyle name="Notas 5 3 2 4" xfId="1195" xr:uid="{00000000-0005-0000-0000-000025070000}"/>
    <cellStyle name="Notas 5 3 3" xfId="414" xr:uid="{00000000-0005-0000-0000-000026070000}"/>
    <cellStyle name="Notas 5 3 3 2" xfId="1330" xr:uid="{00000000-0005-0000-0000-000027070000}"/>
    <cellStyle name="Notas 5 3 4" xfId="772" xr:uid="{00000000-0005-0000-0000-000028070000}"/>
    <cellStyle name="Notas 5 3 4 2" xfId="1911" xr:uid="{00000000-0005-0000-0000-000029070000}"/>
    <cellStyle name="Notas 5 3 5" xfId="1055" xr:uid="{00000000-0005-0000-0000-00002A070000}"/>
    <cellStyle name="Notas 5 4" xfId="141" xr:uid="{00000000-0005-0000-0000-00002B070000}"/>
    <cellStyle name="Notas 5 4 2" xfId="260" xr:uid="{00000000-0005-0000-0000-00002C070000}"/>
    <cellStyle name="Notas 5 4 2 2" xfId="555" xr:uid="{00000000-0005-0000-0000-00002D070000}"/>
    <cellStyle name="Notas 5 4 2 2 2" xfId="1471" xr:uid="{00000000-0005-0000-0000-00002E070000}"/>
    <cellStyle name="Notas 5 4 2 3" xfId="913" xr:uid="{00000000-0005-0000-0000-00002F070000}"/>
    <cellStyle name="Notas 5 4 2 3 2" xfId="2052" xr:uid="{00000000-0005-0000-0000-000030070000}"/>
    <cellStyle name="Notas 5 4 2 4" xfId="1196" xr:uid="{00000000-0005-0000-0000-000031070000}"/>
    <cellStyle name="Notas 5 4 3" xfId="436" xr:uid="{00000000-0005-0000-0000-000032070000}"/>
    <cellStyle name="Notas 5 4 3 2" xfId="1352" xr:uid="{00000000-0005-0000-0000-000033070000}"/>
    <cellStyle name="Notas 5 4 4" xfId="794" xr:uid="{00000000-0005-0000-0000-000034070000}"/>
    <cellStyle name="Notas 5 4 4 2" xfId="1933" xr:uid="{00000000-0005-0000-0000-000035070000}"/>
    <cellStyle name="Notas 5 4 5" xfId="1077" xr:uid="{00000000-0005-0000-0000-000036070000}"/>
    <cellStyle name="Notas 5 5" xfId="163" xr:uid="{00000000-0005-0000-0000-000037070000}"/>
    <cellStyle name="Notas 5 5 2" xfId="261" xr:uid="{00000000-0005-0000-0000-000038070000}"/>
    <cellStyle name="Notas 5 5 2 2" xfId="556" xr:uid="{00000000-0005-0000-0000-000039070000}"/>
    <cellStyle name="Notas 5 5 2 2 2" xfId="1472" xr:uid="{00000000-0005-0000-0000-00003A070000}"/>
    <cellStyle name="Notas 5 5 2 3" xfId="914" xr:uid="{00000000-0005-0000-0000-00003B070000}"/>
    <cellStyle name="Notas 5 5 2 3 2" xfId="2053" xr:uid="{00000000-0005-0000-0000-00003C070000}"/>
    <cellStyle name="Notas 5 5 2 4" xfId="1197" xr:uid="{00000000-0005-0000-0000-00003D070000}"/>
    <cellStyle name="Notas 5 5 3" xfId="458" xr:uid="{00000000-0005-0000-0000-00003E070000}"/>
    <cellStyle name="Notas 5 5 3 2" xfId="1374" xr:uid="{00000000-0005-0000-0000-00003F070000}"/>
    <cellStyle name="Notas 5 5 4" xfId="816" xr:uid="{00000000-0005-0000-0000-000040070000}"/>
    <cellStyle name="Notas 5 5 4 2" xfId="1955" xr:uid="{00000000-0005-0000-0000-000041070000}"/>
    <cellStyle name="Notas 5 5 5" xfId="1099" xr:uid="{00000000-0005-0000-0000-000042070000}"/>
    <cellStyle name="Notas 5 6" xfId="257" xr:uid="{00000000-0005-0000-0000-000043070000}"/>
    <cellStyle name="Notas 5 6 2" xfId="552" xr:uid="{00000000-0005-0000-0000-000044070000}"/>
    <cellStyle name="Notas 5 6 2 2" xfId="1468" xr:uid="{00000000-0005-0000-0000-000045070000}"/>
    <cellStyle name="Notas 5 6 3" xfId="910" xr:uid="{00000000-0005-0000-0000-000046070000}"/>
    <cellStyle name="Notas 5 6 3 2" xfId="2049" xr:uid="{00000000-0005-0000-0000-000047070000}"/>
    <cellStyle name="Notas 5 6 4" xfId="1193" xr:uid="{00000000-0005-0000-0000-000048070000}"/>
    <cellStyle name="Notas 5 7" xfId="295" xr:uid="{00000000-0005-0000-0000-000049070000}"/>
    <cellStyle name="Notas 5 7 2" xfId="590" xr:uid="{00000000-0005-0000-0000-00004A070000}"/>
    <cellStyle name="Notas 5 7 2 2" xfId="1506" xr:uid="{00000000-0005-0000-0000-00004B070000}"/>
    <cellStyle name="Notas 5 7 3" xfId="948" xr:uid="{00000000-0005-0000-0000-00004C070000}"/>
    <cellStyle name="Notas 5 7 3 2" xfId="2087" xr:uid="{00000000-0005-0000-0000-00004D070000}"/>
    <cellStyle name="Notas 5 7 4" xfId="1231" xr:uid="{00000000-0005-0000-0000-00004E070000}"/>
    <cellStyle name="Notas 5 8" xfId="370" xr:uid="{00000000-0005-0000-0000-00004F070000}"/>
    <cellStyle name="Notas 5 8 2" xfId="1286" xr:uid="{00000000-0005-0000-0000-000050070000}"/>
    <cellStyle name="Notas 5 9" xfId="326" xr:uid="{00000000-0005-0000-0000-000051070000}"/>
    <cellStyle name="Notas 5 9 2" xfId="1259" xr:uid="{00000000-0005-0000-0000-000052070000}"/>
    <cellStyle name="Notas 6" xfId="61" xr:uid="{00000000-0005-0000-0000-000053070000}"/>
    <cellStyle name="Notas 6 10" xfId="621" xr:uid="{00000000-0005-0000-0000-000054070000}"/>
    <cellStyle name="Notas 6 10 2" xfId="1537" xr:uid="{00000000-0005-0000-0000-000055070000}"/>
    <cellStyle name="Notas 6 11" xfId="648" xr:uid="{00000000-0005-0000-0000-000056070000}"/>
    <cellStyle name="Notas 6 11 2" xfId="1565" xr:uid="{00000000-0005-0000-0000-000057070000}"/>
    <cellStyle name="Notas 6 12" xfId="682" xr:uid="{00000000-0005-0000-0000-000058070000}"/>
    <cellStyle name="Notas 6 12 2" xfId="1598" xr:uid="{00000000-0005-0000-0000-000059070000}"/>
    <cellStyle name="Notas 6 13" xfId="729" xr:uid="{00000000-0005-0000-0000-00005A070000}"/>
    <cellStyle name="Notas 6 13 2" xfId="1868" xr:uid="{00000000-0005-0000-0000-00005B070000}"/>
    <cellStyle name="Notas 6 14" xfId="1012" xr:uid="{00000000-0005-0000-0000-00005C070000}"/>
    <cellStyle name="Notas 6 15" xfId="1814" xr:uid="{00000000-0005-0000-0000-00005D070000}"/>
    <cellStyle name="Notas 6 2" xfId="98" xr:uid="{00000000-0005-0000-0000-00005E070000}"/>
    <cellStyle name="Notas 6 2 2" xfId="263" xr:uid="{00000000-0005-0000-0000-00005F070000}"/>
    <cellStyle name="Notas 6 2 2 2" xfId="558" xr:uid="{00000000-0005-0000-0000-000060070000}"/>
    <cellStyle name="Notas 6 2 2 2 2" xfId="1474" xr:uid="{00000000-0005-0000-0000-000061070000}"/>
    <cellStyle name="Notas 6 2 2 3" xfId="916" xr:uid="{00000000-0005-0000-0000-000062070000}"/>
    <cellStyle name="Notas 6 2 2 3 2" xfId="2055" xr:uid="{00000000-0005-0000-0000-000063070000}"/>
    <cellStyle name="Notas 6 2 2 4" xfId="1199" xr:uid="{00000000-0005-0000-0000-000064070000}"/>
    <cellStyle name="Notas 6 2 3" xfId="393" xr:uid="{00000000-0005-0000-0000-000065070000}"/>
    <cellStyle name="Notas 6 2 3 2" xfId="1309" xr:uid="{00000000-0005-0000-0000-000066070000}"/>
    <cellStyle name="Notas 6 2 4" xfId="751" xr:uid="{00000000-0005-0000-0000-000067070000}"/>
    <cellStyle name="Notas 6 2 4 2" xfId="1890" xr:uid="{00000000-0005-0000-0000-000068070000}"/>
    <cellStyle name="Notas 6 2 5" xfId="1034" xr:uid="{00000000-0005-0000-0000-000069070000}"/>
    <cellStyle name="Notas 6 3" xfId="120" xr:uid="{00000000-0005-0000-0000-00006A070000}"/>
    <cellStyle name="Notas 6 3 2" xfId="264" xr:uid="{00000000-0005-0000-0000-00006B070000}"/>
    <cellStyle name="Notas 6 3 2 2" xfId="559" xr:uid="{00000000-0005-0000-0000-00006C070000}"/>
    <cellStyle name="Notas 6 3 2 2 2" xfId="1475" xr:uid="{00000000-0005-0000-0000-00006D070000}"/>
    <cellStyle name="Notas 6 3 2 3" xfId="917" xr:uid="{00000000-0005-0000-0000-00006E070000}"/>
    <cellStyle name="Notas 6 3 2 3 2" xfId="2056" xr:uid="{00000000-0005-0000-0000-00006F070000}"/>
    <cellStyle name="Notas 6 3 2 4" xfId="1200" xr:uid="{00000000-0005-0000-0000-000070070000}"/>
    <cellStyle name="Notas 6 3 3" xfId="415" xr:uid="{00000000-0005-0000-0000-000071070000}"/>
    <cellStyle name="Notas 6 3 3 2" xfId="1331" xr:uid="{00000000-0005-0000-0000-000072070000}"/>
    <cellStyle name="Notas 6 3 4" xfId="773" xr:uid="{00000000-0005-0000-0000-000073070000}"/>
    <cellStyle name="Notas 6 3 4 2" xfId="1912" xr:uid="{00000000-0005-0000-0000-000074070000}"/>
    <cellStyle name="Notas 6 3 5" xfId="1056" xr:uid="{00000000-0005-0000-0000-000075070000}"/>
    <cellStyle name="Notas 6 4" xfId="142" xr:uid="{00000000-0005-0000-0000-000076070000}"/>
    <cellStyle name="Notas 6 4 2" xfId="265" xr:uid="{00000000-0005-0000-0000-000077070000}"/>
    <cellStyle name="Notas 6 4 2 2" xfId="560" xr:uid="{00000000-0005-0000-0000-000078070000}"/>
    <cellStyle name="Notas 6 4 2 2 2" xfId="1476" xr:uid="{00000000-0005-0000-0000-000079070000}"/>
    <cellStyle name="Notas 6 4 2 3" xfId="918" xr:uid="{00000000-0005-0000-0000-00007A070000}"/>
    <cellStyle name="Notas 6 4 2 3 2" xfId="2057" xr:uid="{00000000-0005-0000-0000-00007B070000}"/>
    <cellStyle name="Notas 6 4 2 4" xfId="1201" xr:uid="{00000000-0005-0000-0000-00007C070000}"/>
    <cellStyle name="Notas 6 4 3" xfId="437" xr:uid="{00000000-0005-0000-0000-00007D070000}"/>
    <cellStyle name="Notas 6 4 3 2" xfId="1353" xr:uid="{00000000-0005-0000-0000-00007E070000}"/>
    <cellStyle name="Notas 6 4 4" xfId="795" xr:uid="{00000000-0005-0000-0000-00007F070000}"/>
    <cellStyle name="Notas 6 4 4 2" xfId="1934" xr:uid="{00000000-0005-0000-0000-000080070000}"/>
    <cellStyle name="Notas 6 4 5" xfId="1078" xr:uid="{00000000-0005-0000-0000-000081070000}"/>
    <cellStyle name="Notas 6 5" xfId="164" xr:uid="{00000000-0005-0000-0000-000082070000}"/>
    <cellStyle name="Notas 6 5 2" xfId="266" xr:uid="{00000000-0005-0000-0000-000083070000}"/>
    <cellStyle name="Notas 6 5 2 2" xfId="561" xr:uid="{00000000-0005-0000-0000-000084070000}"/>
    <cellStyle name="Notas 6 5 2 2 2" xfId="1477" xr:uid="{00000000-0005-0000-0000-000085070000}"/>
    <cellStyle name="Notas 6 5 2 3" xfId="919" xr:uid="{00000000-0005-0000-0000-000086070000}"/>
    <cellStyle name="Notas 6 5 2 3 2" xfId="2058" xr:uid="{00000000-0005-0000-0000-000087070000}"/>
    <cellStyle name="Notas 6 5 2 4" xfId="1202" xr:uid="{00000000-0005-0000-0000-000088070000}"/>
    <cellStyle name="Notas 6 5 3" xfId="459" xr:uid="{00000000-0005-0000-0000-000089070000}"/>
    <cellStyle name="Notas 6 5 3 2" xfId="1375" xr:uid="{00000000-0005-0000-0000-00008A070000}"/>
    <cellStyle name="Notas 6 5 4" xfId="817" xr:uid="{00000000-0005-0000-0000-00008B070000}"/>
    <cellStyle name="Notas 6 5 4 2" xfId="1956" xr:uid="{00000000-0005-0000-0000-00008C070000}"/>
    <cellStyle name="Notas 6 5 5" xfId="1100" xr:uid="{00000000-0005-0000-0000-00008D070000}"/>
    <cellStyle name="Notas 6 6" xfId="262" xr:uid="{00000000-0005-0000-0000-00008E070000}"/>
    <cellStyle name="Notas 6 6 2" xfId="557" xr:uid="{00000000-0005-0000-0000-00008F070000}"/>
    <cellStyle name="Notas 6 6 2 2" xfId="1473" xr:uid="{00000000-0005-0000-0000-000090070000}"/>
    <cellStyle name="Notas 6 6 3" xfId="915" xr:uid="{00000000-0005-0000-0000-000091070000}"/>
    <cellStyle name="Notas 6 6 3 2" xfId="2054" xr:uid="{00000000-0005-0000-0000-000092070000}"/>
    <cellStyle name="Notas 6 6 4" xfId="1198" xr:uid="{00000000-0005-0000-0000-000093070000}"/>
    <cellStyle name="Notas 6 7" xfId="296" xr:uid="{00000000-0005-0000-0000-000094070000}"/>
    <cellStyle name="Notas 6 7 2" xfId="591" xr:uid="{00000000-0005-0000-0000-000095070000}"/>
    <cellStyle name="Notas 6 7 2 2" xfId="1507" xr:uid="{00000000-0005-0000-0000-000096070000}"/>
    <cellStyle name="Notas 6 7 3" xfId="949" xr:uid="{00000000-0005-0000-0000-000097070000}"/>
    <cellStyle name="Notas 6 7 3 2" xfId="2088" xr:uid="{00000000-0005-0000-0000-000098070000}"/>
    <cellStyle name="Notas 6 7 4" xfId="1232" xr:uid="{00000000-0005-0000-0000-000099070000}"/>
    <cellStyle name="Notas 6 8" xfId="371" xr:uid="{00000000-0005-0000-0000-00009A070000}"/>
    <cellStyle name="Notas 6 8 2" xfId="1287" xr:uid="{00000000-0005-0000-0000-00009B070000}"/>
    <cellStyle name="Notas 6 9" xfId="327" xr:uid="{00000000-0005-0000-0000-00009C070000}"/>
    <cellStyle name="Notas 6 9 2" xfId="1260" xr:uid="{00000000-0005-0000-0000-00009D070000}"/>
    <cellStyle name="Notas 7" xfId="62" xr:uid="{00000000-0005-0000-0000-00009E070000}"/>
    <cellStyle name="Notas 7 10" xfId="622" xr:uid="{00000000-0005-0000-0000-00009F070000}"/>
    <cellStyle name="Notas 7 10 2" xfId="1538" xr:uid="{00000000-0005-0000-0000-0000A0070000}"/>
    <cellStyle name="Notas 7 11" xfId="649" xr:uid="{00000000-0005-0000-0000-0000A1070000}"/>
    <cellStyle name="Notas 7 11 2" xfId="1566" xr:uid="{00000000-0005-0000-0000-0000A2070000}"/>
    <cellStyle name="Notas 7 12" xfId="683" xr:uid="{00000000-0005-0000-0000-0000A3070000}"/>
    <cellStyle name="Notas 7 12 2" xfId="1599" xr:uid="{00000000-0005-0000-0000-0000A4070000}"/>
    <cellStyle name="Notas 7 13" xfId="730" xr:uid="{00000000-0005-0000-0000-0000A5070000}"/>
    <cellStyle name="Notas 7 13 2" xfId="1869" xr:uid="{00000000-0005-0000-0000-0000A6070000}"/>
    <cellStyle name="Notas 7 14" xfId="1013" xr:uid="{00000000-0005-0000-0000-0000A7070000}"/>
    <cellStyle name="Notas 7 15" xfId="1815" xr:uid="{00000000-0005-0000-0000-0000A8070000}"/>
    <cellStyle name="Notas 7 2" xfId="99" xr:uid="{00000000-0005-0000-0000-0000A9070000}"/>
    <cellStyle name="Notas 7 2 2" xfId="268" xr:uid="{00000000-0005-0000-0000-0000AA070000}"/>
    <cellStyle name="Notas 7 2 2 2" xfId="563" xr:uid="{00000000-0005-0000-0000-0000AB070000}"/>
    <cellStyle name="Notas 7 2 2 2 2" xfId="1479" xr:uid="{00000000-0005-0000-0000-0000AC070000}"/>
    <cellStyle name="Notas 7 2 2 3" xfId="921" xr:uid="{00000000-0005-0000-0000-0000AD070000}"/>
    <cellStyle name="Notas 7 2 2 3 2" xfId="2060" xr:uid="{00000000-0005-0000-0000-0000AE070000}"/>
    <cellStyle name="Notas 7 2 2 4" xfId="1204" xr:uid="{00000000-0005-0000-0000-0000AF070000}"/>
    <cellStyle name="Notas 7 2 3" xfId="394" xr:uid="{00000000-0005-0000-0000-0000B0070000}"/>
    <cellStyle name="Notas 7 2 3 2" xfId="1310" xr:uid="{00000000-0005-0000-0000-0000B1070000}"/>
    <cellStyle name="Notas 7 2 4" xfId="752" xr:uid="{00000000-0005-0000-0000-0000B2070000}"/>
    <cellStyle name="Notas 7 2 4 2" xfId="1891" xr:uid="{00000000-0005-0000-0000-0000B3070000}"/>
    <cellStyle name="Notas 7 2 5" xfId="1035" xr:uid="{00000000-0005-0000-0000-0000B4070000}"/>
    <cellStyle name="Notas 7 3" xfId="121" xr:uid="{00000000-0005-0000-0000-0000B5070000}"/>
    <cellStyle name="Notas 7 3 2" xfId="269" xr:uid="{00000000-0005-0000-0000-0000B6070000}"/>
    <cellStyle name="Notas 7 3 2 2" xfId="564" xr:uid="{00000000-0005-0000-0000-0000B7070000}"/>
    <cellStyle name="Notas 7 3 2 2 2" xfId="1480" xr:uid="{00000000-0005-0000-0000-0000B8070000}"/>
    <cellStyle name="Notas 7 3 2 3" xfId="922" xr:uid="{00000000-0005-0000-0000-0000B9070000}"/>
    <cellStyle name="Notas 7 3 2 3 2" xfId="2061" xr:uid="{00000000-0005-0000-0000-0000BA070000}"/>
    <cellStyle name="Notas 7 3 2 4" xfId="1205" xr:uid="{00000000-0005-0000-0000-0000BB070000}"/>
    <cellStyle name="Notas 7 3 3" xfId="416" xr:uid="{00000000-0005-0000-0000-0000BC070000}"/>
    <cellStyle name="Notas 7 3 3 2" xfId="1332" xr:uid="{00000000-0005-0000-0000-0000BD070000}"/>
    <cellStyle name="Notas 7 3 4" xfId="774" xr:uid="{00000000-0005-0000-0000-0000BE070000}"/>
    <cellStyle name="Notas 7 3 4 2" xfId="1913" xr:uid="{00000000-0005-0000-0000-0000BF070000}"/>
    <cellStyle name="Notas 7 3 5" xfId="1057" xr:uid="{00000000-0005-0000-0000-0000C0070000}"/>
    <cellStyle name="Notas 7 4" xfId="143" xr:uid="{00000000-0005-0000-0000-0000C1070000}"/>
    <cellStyle name="Notas 7 4 2" xfId="270" xr:uid="{00000000-0005-0000-0000-0000C2070000}"/>
    <cellStyle name="Notas 7 4 2 2" xfId="565" xr:uid="{00000000-0005-0000-0000-0000C3070000}"/>
    <cellStyle name="Notas 7 4 2 2 2" xfId="1481" xr:uid="{00000000-0005-0000-0000-0000C4070000}"/>
    <cellStyle name="Notas 7 4 2 3" xfId="923" xr:uid="{00000000-0005-0000-0000-0000C5070000}"/>
    <cellStyle name="Notas 7 4 2 3 2" xfId="2062" xr:uid="{00000000-0005-0000-0000-0000C6070000}"/>
    <cellStyle name="Notas 7 4 2 4" xfId="1206" xr:uid="{00000000-0005-0000-0000-0000C7070000}"/>
    <cellStyle name="Notas 7 4 3" xfId="438" xr:uid="{00000000-0005-0000-0000-0000C8070000}"/>
    <cellStyle name="Notas 7 4 3 2" xfId="1354" xr:uid="{00000000-0005-0000-0000-0000C9070000}"/>
    <cellStyle name="Notas 7 4 4" xfId="796" xr:uid="{00000000-0005-0000-0000-0000CA070000}"/>
    <cellStyle name="Notas 7 4 4 2" xfId="1935" xr:uid="{00000000-0005-0000-0000-0000CB070000}"/>
    <cellStyle name="Notas 7 4 5" xfId="1079" xr:uid="{00000000-0005-0000-0000-0000CC070000}"/>
    <cellStyle name="Notas 7 5" xfId="165" xr:uid="{00000000-0005-0000-0000-0000CD070000}"/>
    <cellStyle name="Notas 7 5 2" xfId="271" xr:uid="{00000000-0005-0000-0000-0000CE070000}"/>
    <cellStyle name="Notas 7 5 2 2" xfId="566" xr:uid="{00000000-0005-0000-0000-0000CF070000}"/>
    <cellStyle name="Notas 7 5 2 2 2" xfId="1482" xr:uid="{00000000-0005-0000-0000-0000D0070000}"/>
    <cellStyle name="Notas 7 5 2 3" xfId="924" xr:uid="{00000000-0005-0000-0000-0000D1070000}"/>
    <cellStyle name="Notas 7 5 2 3 2" xfId="2063" xr:uid="{00000000-0005-0000-0000-0000D2070000}"/>
    <cellStyle name="Notas 7 5 2 4" xfId="1207" xr:uid="{00000000-0005-0000-0000-0000D3070000}"/>
    <cellStyle name="Notas 7 5 3" xfId="460" xr:uid="{00000000-0005-0000-0000-0000D4070000}"/>
    <cellStyle name="Notas 7 5 3 2" xfId="1376" xr:uid="{00000000-0005-0000-0000-0000D5070000}"/>
    <cellStyle name="Notas 7 5 4" xfId="818" xr:uid="{00000000-0005-0000-0000-0000D6070000}"/>
    <cellStyle name="Notas 7 5 4 2" xfId="1957" xr:uid="{00000000-0005-0000-0000-0000D7070000}"/>
    <cellStyle name="Notas 7 5 5" xfId="1101" xr:uid="{00000000-0005-0000-0000-0000D8070000}"/>
    <cellStyle name="Notas 7 6" xfId="267" xr:uid="{00000000-0005-0000-0000-0000D9070000}"/>
    <cellStyle name="Notas 7 6 2" xfId="562" xr:uid="{00000000-0005-0000-0000-0000DA070000}"/>
    <cellStyle name="Notas 7 6 2 2" xfId="1478" xr:uid="{00000000-0005-0000-0000-0000DB070000}"/>
    <cellStyle name="Notas 7 6 3" xfId="920" xr:uid="{00000000-0005-0000-0000-0000DC070000}"/>
    <cellStyle name="Notas 7 6 3 2" xfId="2059" xr:uid="{00000000-0005-0000-0000-0000DD070000}"/>
    <cellStyle name="Notas 7 6 4" xfId="1203" xr:uid="{00000000-0005-0000-0000-0000DE070000}"/>
    <cellStyle name="Notas 7 7" xfId="297" xr:uid="{00000000-0005-0000-0000-0000DF070000}"/>
    <cellStyle name="Notas 7 7 2" xfId="592" xr:uid="{00000000-0005-0000-0000-0000E0070000}"/>
    <cellStyle name="Notas 7 7 2 2" xfId="1508" xr:uid="{00000000-0005-0000-0000-0000E1070000}"/>
    <cellStyle name="Notas 7 7 3" xfId="950" xr:uid="{00000000-0005-0000-0000-0000E2070000}"/>
    <cellStyle name="Notas 7 7 3 2" xfId="2089" xr:uid="{00000000-0005-0000-0000-0000E3070000}"/>
    <cellStyle name="Notas 7 7 4" xfId="1233" xr:uid="{00000000-0005-0000-0000-0000E4070000}"/>
    <cellStyle name="Notas 7 8" xfId="372" xr:uid="{00000000-0005-0000-0000-0000E5070000}"/>
    <cellStyle name="Notas 7 8 2" xfId="1288" xr:uid="{00000000-0005-0000-0000-0000E6070000}"/>
    <cellStyle name="Notas 7 9" xfId="328" xr:uid="{00000000-0005-0000-0000-0000E7070000}"/>
    <cellStyle name="Notas 7 9 2" xfId="1261" xr:uid="{00000000-0005-0000-0000-0000E8070000}"/>
    <cellStyle name="Porcentaje 2" xfId="63" xr:uid="{00000000-0005-0000-0000-0000E9070000}"/>
    <cellStyle name="Porcentaje 3" xfId="7" xr:uid="{00000000-0005-0000-0000-0000EA070000}"/>
    <cellStyle name="Porcentual 2" xfId="64" xr:uid="{00000000-0005-0000-0000-0000EB070000}"/>
    <cellStyle name="Porcentual 2 10" xfId="144" xr:uid="{00000000-0005-0000-0000-0000EC070000}"/>
    <cellStyle name="Porcentual 2 10 2" xfId="273" xr:uid="{00000000-0005-0000-0000-0000ED070000}"/>
    <cellStyle name="Porcentual 2 10 2 2" xfId="568" xr:uid="{00000000-0005-0000-0000-0000EE070000}"/>
    <cellStyle name="Porcentual 2 10 2 2 2" xfId="1484" xr:uid="{00000000-0005-0000-0000-0000EF070000}"/>
    <cellStyle name="Porcentual 2 10 2 3" xfId="926" xr:uid="{00000000-0005-0000-0000-0000F0070000}"/>
    <cellStyle name="Porcentual 2 10 2 3 2" xfId="2065" xr:uid="{00000000-0005-0000-0000-0000F1070000}"/>
    <cellStyle name="Porcentual 2 10 2 4" xfId="1209" xr:uid="{00000000-0005-0000-0000-0000F2070000}"/>
    <cellStyle name="Porcentual 2 10 3" xfId="439" xr:uid="{00000000-0005-0000-0000-0000F3070000}"/>
    <cellStyle name="Porcentual 2 10 3 2" xfId="1355" xr:uid="{00000000-0005-0000-0000-0000F4070000}"/>
    <cellStyle name="Porcentual 2 10 4" xfId="797" xr:uid="{00000000-0005-0000-0000-0000F5070000}"/>
    <cellStyle name="Porcentual 2 10 4 2" xfId="1936" xr:uid="{00000000-0005-0000-0000-0000F6070000}"/>
    <cellStyle name="Porcentual 2 10 5" xfId="1080" xr:uid="{00000000-0005-0000-0000-0000F7070000}"/>
    <cellStyle name="Porcentual 2 11" xfId="166" xr:uid="{00000000-0005-0000-0000-0000F8070000}"/>
    <cellStyle name="Porcentual 2 11 2" xfId="274" xr:uid="{00000000-0005-0000-0000-0000F9070000}"/>
    <cellStyle name="Porcentual 2 11 2 2" xfId="569" xr:uid="{00000000-0005-0000-0000-0000FA070000}"/>
    <cellStyle name="Porcentual 2 11 2 2 2" xfId="1485" xr:uid="{00000000-0005-0000-0000-0000FB070000}"/>
    <cellStyle name="Porcentual 2 11 2 3" xfId="927" xr:uid="{00000000-0005-0000-0000-0000FC070000}"/>
    <cellStyle name="Porcentual 2 11 2 3 2" xfId="2066" xr:uid="{00000000-0005-0000-0000-0000FD070000}"/>
    <cellStyle name="Porcentual 2 11 2 4" xfId="1210" xr:uid="{00000000-0005-0000-0000-0000FE070000}"/>
    <cellStyle name="Porcentual 2 11 3" xfId="461" xr:uid="{00000000-0005-0000-0000-0000FF070000}"/>
    <cellStyle name="Porcentual 2 11 3 2" xfId="1377" xr:uid="{00000000-0005-0000-0000-000000080000}"/>
    <cellStyle name="Porcentual 2 11 4" xfId="819" xr:uid="{00000000-0005-0000-0000-000001080000}"/>
    <cellStyle name="Porcentual 2 11 4 2" xfId="1958" xr:uid="{00000000-0005-0000-0000-000002080000}"/>
    <cellStyle name="Porcentual 2 11 5" xfId="1102" xr:uid="{00000000-0005-0000-0000-000003080000}"/>
    <cellStyle name="Porcentual 2 12" xfId="272" xr:uid="{00000000-0005-0000-0000-000004080000}"/>
    <cellStyle name="Porcentual 2 12 2" xfId="567" xr:uid="{00000000-0005-0000-0000-000005080000}"/>
    <cellStyle name="Porcentual 2 12 2 2" xfId="1483" xr:uid="{00000000-0005-0000-0000-000006080000}"/>
    <cellStyle name="Porcentual 2 12 3" xfId="925" xr:uid="{00000000-0005-0000-0000-000007080000}"/>
    <cellStyle name="Porcentual 2 12 3 2" xfId="2064" xr:uid="{00000000-0005-0000-0000-000008080000}"/>
    <cellStyle name="Porcentual 2 12 4" xfId="1208" xr:uid="{00000000-0005-0000-0000-000009080000}"/>
    <cellStyle name="Porcentual 2 13" xfId="298" xr:uid="{00000000-0005-0000-0000-00000A080000}"/>
    <cellStyle name="Porcentual 2 13 2" xfId="593" xr:uid="{00000000-0005-0000-0000-00000B080000}"/>
    <cellStyle name="Porcentual 2 13 2 2" xfId="1509" xr:uid="{00000000-0005-0000-0000-00000C080000}"/>
    <cellStyle name="Porcentual 2 13 3" xfId="951" xr:uid="{00000000-0005-0000-0000-00000D080000}"/>
    <cellStyle name="Porcentual 2 13 3 2" xfId="2090" xr:uid="{00000000-0005-0000-0000-00000E080000}"/>
    <cellStyle name="Porcentual 2 13 4" xfId="1234" xr:uid="{00000000-0005-0000-0000-00000F080000}"/>
    <cellStyle name="Porcentual 2 14" xfId="373" xr:uid="{00000000-0005-0000-0000-000010080000}"/>
    <cellStyle name="Porcentual 2 14 2" xfId="1289" xr:uid="{00000000-0005-0000-0000-000011080000}"/>
    <cellStyle name="Porcentual 2 15" xfId="329" xr:uid="{00000000-0005-0000-0000-000012080000}"/>
    <cellStyle name="Porcentual 2 15 2" xfId="1262" xr:uid="{00000000-0005-0000-0000-000013080000}"/>
    <cellStyle name="Porcentual 2 16" xfId="623" xr:uid="{00000000-0005-0000-0000-000014080000}"/>
    <cellStyle name="Porcentual 2 16 2" xfId="1539" xr:uid="{00000000-0005-0000-0000-000015080000}"/>
    <cellStyle name="Porcentual 2 17" xfId="650" xr:uid="{00000000-0005-0000-0000-000016080000}"/>
    <cellStyle name="Porcentual 2 17 2" xfId="1567" xr:uid="{00000000-0005-0000-0000-000017080000}"/>
    <cellStyle name="Porcentual 2 18" xfId="684" xr:uid="{00000000-0005-0000-0000-000018080000}"/>
    <cellStyle name="Porcentual 2 18 2" xfId="1600" xr:uid="{00000000-0005-0000-0000-000019080000}"/>
    <cellStyle name="Porcentual 2 19" xfId="731" xr:uid="{00000000-0005-0000-0000-00001A080000}"/>
    <cellStyle name="Porcentual 2 19 2" xfId="1870" xr:uid="{00000000-0005-0000-0000-00001B080000}"/>
    <cellStyle name="Porcentual 2 2" xfId="65" xr:uid="{00000000-0005-0000-0000-00001C080000}"/>
    <cellStyle name="Porcentual 2 20" xfId="1014" xr:uid="{00000000-0005-0000-0000-00001D080000}"/>
    <cellStyle name="Porcentual 2 21" xfId="1816" xr:uid="{00000000-0005-0000-0000-00001E080000}"/>
    <cellStyle name="Porcentual 2 3" xfId="66" xr:uid="{00000000-0005-0000-0000-00001F080000}"/>
    <cellStyle name="Porcentual 2 4" xfId="67" xr:uid="{00000000-0005-0000-0000-000020080000}"/>
    <cellStyle name="Porcentual 2 5" xfId="68" xr:uid="{00000000-0005-0000-0000-000021080000}"/>
    <cellStyle name="Porcentual 2 6" xfId="69" xr:uid="{00000000-0005-0000-0000-000022080000}"/>
    <cellStyle name="Porcentual 2 7" xfId="70" xr:uid="{00000000-0005-0000-0000-000023080000}"/>
    <cellStyle name="Porcentual 2 8" xfId="100" xr:uid="{00000000-0005-0000-0000-000024080000}"/>
    <cellStyle name="Porcentual 2 8 2" xfId="275" xr:uid="{00000000-0005-0000-0000-000025080000}"/>
    <cellStyle name="Porcentual 2 8 2 2" xfId="570" xr:uid="{00000000-0005-0000-0000-000026080000}"/>
    <cellStyle name="Porcentual 2 8 2 2 2" xfId="1486" xr:uid="{00000000-0005-0000-0000-000027080000}"/>
    <cellStyle name="Porcentual 2 8 2 3" xfId="928" xr:uid="{00000000-0005-0000-0000-000028080000}"/>
    <cellStyle name="Porcentual 2 8 2 3 2" xfId="2067" xr:uid="{00000000-0005-0000-0000-000029080000}"/>
    <cellStyle name="Porcentual 2 8 2 4" xfId="1211" xr:uid="{00000000-0005-0000-0000-00002A080000}"/>
    <cellStyle name="Porcentual 2 8 3" xfId="395" xr:uid="{00000000-0005-0000-0000-00002B080000}"/>
    <cellStyle name="Porcentual 2 8 3 2" xfId="1311" xr:uid="{00000000-0005-0000-0000-00002C080000}"/>
    <cellStyle name="Porcentual 2 8 4" xfId="753" xr:uid="{00000000-0005-0000-0000-00002D080000}"/>
    <cellStyle name="Porcentual 2 8 4 2" xfId="1892" xr:uid="{00000000-0005-0000-0000-00002E080000}"/>
    <cellStyle name="Porcentual 2 8 5" xfId="1036" xr:uid="{00000000-0005-0000-0000-00002F080000}"/>
    <cellStyle name="Porcentual 2 9" xfId="122" xr:uid="{00000000-0005-0000-0000-000030080000}"/>
    <cellStyle name="Porcentual 2 9 2" xfId="276" xr:uid="{00000000-0005-0000-0000-000031080000}"/>
    <cellStyle name="Porcentual 2 9 2 2" xfId="571" xr:uid="{00000000-0005-0000-0000-000032080000}"/>
    <cellStyle name="Porcentual 2 9 2 2 2" xfId="1487" xr:uid="{00000000-0005-0000-0000-000033080000}"/>
    <cellStyle name="Porcentual 2 9 2 3" xfId="929" xr:uid="{00000000-0005-0000-0000-000034080000}"/>
    <cellStyle name="Porcentual 2 9 2 3 2" xfId="2068" xr:uid="{00000000-0005-0000-0000-000035080000}"/>
    <cellStyle name="Porcentual 2 9 2 4" xfId="1212" xr:uid="{00000000-0005-0000-0000-000036080000}"/>
    <cellStyle name="Porcentual 2 9 3" xfId="417" xr:uid="{00000000-0005-0000-0000-000037080000}"/>
    <cellStyle name="Porcentual 2 9 3 2" xfId="1333" xr:uid="{00000000-0005-0000-0000-000038080000}"/>
    <cellStyle name="Porcentual 2 9 4" xfId="775" xr:uid="{00000000-0005-0000-0000-000039080000}"/>
    <cellStyle name="Porcentual 2 9 4 2" xfId="1914" xr:uid="{00000000-0005-0000-0000-00003A080000}"/>
    <cellStyle name="Porcentual 2 9 5" xfId="1058" xr:uid="{00000000-0005-0000-0000-00003B080000}"/>
    <cellStyle name="Total" xfId="3" builtinId="25" customBuiltin="1"/>
  </cellStyles>
  <dxfs count="2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72" formatCode="_-&quot;$&quot;\ * #,##0_-;\-&quot;$&quot;\ * #,##0_-;_-&quot;$&quot;\ * &quot;-&quot;??_-;_-@_-"/>
    </dxf>
    <dxf>
      <numFmt numFmtId="172" formatCode="_-&quot;$&quot;\ * #,##0_-;\-&quot;$&quot;\ * #,##0_-;_-&quot;$&quot;\ * &quot;-&quot;??_-;_-@_-"/>
    </dxf>
    <dxf>
      <fill>
        <patternFill patternType="none">
          <bgColor auto="1"/>
        </patternFill>
      </fill>
    </dxf>
    <dxf>
      <fill>
        <patternFill patternType="solid">
          <bgColor rgb="FF92D050"/>
        </patternFill>
      </fill>
    </dxf>
    <dxf>
      <fill>
        <patternFill>
          <bgColor theme="0"/>
        </patternFill>
      </fill>
    </dxf>
    <dxf>
      <fill>
        <patternFill>
          <bgColor rgb="FF92D050"/>
        </patternFill>
      </fill>
    </dxf>
    <dxf>
      <alignment horizontal="center"/>
    </dxf>
    <dxf>
      <fill>
        <patternFill patternType="none">
          <bgColor auto="1"/>
        </patternFill>
      </fill>
    </dxf>
    <dxf>
      <fill>
        <patternFill patternType="none">
          <bgColor auto="1"/>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ont>
        <color rgb="FFFF0000"/>
      </font>
    </dxf>
    <dxf>
      <fill>
        <patternFill patternType="solid">
          <bgColor rgb="FF92D050"/>
        </patternFill>
      </fill>
    </dxf>
    <dxf>
      <fill>
        <patternFill patternType="solid">
          <bgColor rgb="FF92D050"/>
        </patternFill>
      </fill>
    </dxf>
    <dxf>
      <font>
        <color rgb="FFFF0000"/>
      </font>
    </dxf>
    <dxf>
      <fill>
        <patternFill patternType="solid">
          <bgColor rgb="FF92D050"/>
        </patternFill>
      </fill>
    </dxf>
    <dxf>
      <font>
        <color rgb="FFFF0000"/>
      </font>
    </dxf>
    <dxf>
      <font>
        <color rgb="FFFF0000"/>
      </font>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rgb="FF92D050"/>
        </patternFill>
      </fill>
    </dxf>
    <dxf>
      <fill>
        <patternFill>
          <bgColor rgb="FF92D050"/>
        </patternFill>
      </fill>
    </dxf>
    <dxf>
      <fill>
        <patternFill>
          <bgColor rgb="FF92D050"/>
        </patternFill>
      </fill>
    </dxf>
    <dxf>
      <fill>
        <patternFill>
          <bgColor rgb="FF92D050"/>
        </patternFill>
      </fill>
    </dxf>
    <dxf>
      <font>
        <color theme="1"/>
      </font>
    </dxf>
    <dxf>
      <font>
        <color theme="1"/>
      </font>
    </dxf>
    <dxf>
      <font>
        <color theme="1"/>
      </font>
    </dxf>
    <dxf>
      <font>
        <color theme="1"/>
      </font>
    </dxf>
    <dxf>
      <fill>
        <patternFill>
          <bgColor rgb="FF92D050"/>
        </patternFill>
      </fill>
    </dxf>
    <dxf>
      <fill>
        <patternFill>
          <bgColor rgb="FF92D050"/>
        </patternFill>
      </fill>
    </dxf>
    <dxf>
      <font>
        <color theme="1"/>
      </font>
    </dxf>
    <dxf>
      <font>
        <color theme="1"/>
      </font>
    </dxf>
    <dxf>
      <font>
        <color theme="1"/>
      </font>
    </dxf>
    <dxf>
      <font>
        <color theme="1"/>
      </font>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alignment horizontal="lef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pivotCacheDefinition" Target="pivotCache/pivotCacheDefinition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398494</xdr:colOff>
      <xdr:row>0</xdr:row>
      <xdr:rowOff>68037</xdr:rowOff>
    </xdr:from>
    <xdr:to>
      <xdr:col>2</xdr:col>
      <xdr:colOff>2080805</xdr:colOff>
      <xdr:row>0</xdr:row>
      <xdr:rowOff>958552</xdr:rowOff>
    </xdr:to>
    <xdr:pic>
      <xdr:nvPicPr>
        <xdr:cNvPr id="2" name="1 Imagen" descr="Logo Alcaldía Mayor de Bogotá, IDPAC, Bogotá" title="Logo IDPAC">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8494" y="68037"/>
          <a:ext cx="3741964" cy="890515"/>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lorikurt" refreshedDate="45685.726029398145" createdVersion="8" refreshedVersion="8" minRefreshableVersion="3" recordCount="94" xr:uid="{EC9BEE02-DF8E-4119-8880-68A067388C2C}">
  <cacheSource type="worksheet">
    <worksheetSource ref="A5:P99" sheet="PAA FFTO COMITÉ 01"/>
  </cacheSource>
  <cacheFields count="16">
    <cacheField name="CODIGO CONTRACTUAL (interno) adquisición " numFmtId="0">
      <sharedItems/>
    </cacheField>
    <cacheField name="CÓDIGO UNSPSC" numFmtId="0">
      <sharedItems containsMixedTypes="1" containsNumber="1" containsInteger="1" minValue="43222600" maxValue="92101501"/>
    </cacheField>
    <cacheField name="DESCRIPCIÓN _x000a_(Descripción general del bien o servicio a contratar)" numFmtId="0">
      <sharedItems longText="1"/>
    </cacheField>
    <cacheField name="FECHA ESTIMADA DE INICIO DEL PROCESO DE SELECCIÓN" numFmtId="0">
      <sharedItems/>
    </cacheField>
    <cacheField name="FECHA ESTIMADA DE INICIO DE EJECUCIÓN _x000a_(MES) " numFmtId="0">
      <sharedItems/>
    </cacheField>
    <cacheField name="DURACIÓN ESTIMADA DEL CONTRATO_x000a_(días o meses)" numFmtId="0">
      <sharedItems containsString="0" containsBlank="1" containsNumber="1" containsInteger="1" minValue="0" maxValue="12"/>
    </cacheField>
    <cacheField name="MODALIDAD DE SELECCIÓN " numFmtId="0">
      <sharedItems/>
    </cacheField>
    <cacheField name="FUENTE DE FINANCIACIÓN" numFmtId="0">
      <sharedItems/>
    </cacheField>
    <cacheField name="VALOR ESTIMADO MENSUAL " numFmtId="0">
      <sharedItems containsString="0" containsBlank="1" containsNumber="1" minValue="0" maxValue="362034191.84156996"/>
    </cacheField>
    <cacheField name="VALOR ESTIMADO ANUAL " numFmtId="0">
      <sharedItems containsSemiMixedTypes="0" containsString="0" containsNumber="1" containsInteger="1" minValue="295000" maxValue="648163822"/>
    </cacheField>
    <cacheField name="RUBRO" numFmtId="0">
      <sharedItems count="46">
        <s v="O2120201002082823313-Chaquetas o sacos, excepto de cuero y plástico para mujer"/>
        <s v="O21202020080484392 Servicios de software en línea (on-line)"/>
        <s v="O21202020080585250-Servicios de protección (guardas de seguridad)"/>
        <s v="O21202020080585330-Servicios de limpieza general"/>
        <s v="O21202020080585951-Servicios de copia y reproducción"/>
        <s v="O2120201002082823401-Blusas y camisas de tejidos planos mezclados, para mujer"/>
        <s v="O21202020080585954-Servicios de preparación de documentos y otros servicios especializados de apoyo a oficina"/>
        <s v="O2120201002092933001-Calzado de cuero para hombre"/>
        <s v="O2120201002092933003-Calzado de cuero para mujer"/>
        <s v="O21202020080686312      Servicios de distribución de electricidad (a comis"/>
        <s v="O21202020080686330      Servicios de distribución de agua por tubería (a c"/>
        <s v="O2120202008078715302 Servicio de mantenimiento y reparación de equipo de transmisión de datos/módems y de comunicaciones (como enrutadores, puentes, etc.)"/>
        <s v="O2120201003083899998-Artículos n.c.p. para escritorio y_x000a_oficina"/>
        <s v="O21202020090292920-Servicios de apoyo educativo"/>
        <s v="O21202020090393199-Otros servicios sanitarios n.c.p."/>
        <s v="O21202020090494110      Servicios de alcantarillado y tratamiento de aguas"/>
        <s v="O21202020090494231      Servicios generales de recolección de desechos res"/>
        <s v="O21202020090696590-Otros servicios deportivos y recreativos"/>
        <s v="O212020200701030471347 &quot;Servicio de seguro obligatorio de accidentes de tránsito (SOAT)"/>
        <s v="O21201010030302-Maquinaria de informática y sus partes, piezas y accesorios"/>
        <s v="O21202020080787130-Servicios de mantenimiento y reparación de computadores y equipos periféricos"/>
        <s v="O2120201003033331101-Gasolina motor corriente"/>
        <s v="O2120201004024299991-Artículos n.c.p. de ferretería y_x000a_cerrajería"/>
        <s v="O21202010040747813-Paquetes de software de administración de bases de datos"/>
        <s v="O21202010040747829-Paquetes de software de otras aplicaciones"/>
        <s v="O21202020060565116-Servicios de transporte por carretera de correspondencia y paquetes"/>
        <s v="O212020200701030371332  Servicios de seguros sociales de riesgos laborales"/>
        <s v="O212020200701030571351-Servicios de seguros de vehículos automotores"/>
        <s v="O212020200701030571354-Servicios de seguros contra incendio, terremoto o sustracción"/>
        <s v="O212020200701030571355-Servicios de seguros generales de responsabilidad civil"/>
        <s v="O2120201002082822205-Camisas de fibras artificiales y sintéticas en tejido de punto para hombre"/>
        <s v="O212020200701030571359-Otros servicios de seguros distintos de los seguros de vida n.c.p."/>
        <s v="O2120202007010671640    Servicios de administración de fondos de pensiones"/>
        <s v="O21202020070272111-Servicios de alquiler o arrendamiento con o sin opción de compra, relativos a bienes inmuebles residenciales (vivienda) propios o arrendados"/>
        <s v="O21202020070373390-Derechos de uso de otros productos de propiedad intelectual"/>
        <s v="O21202020080383112-Servicios de consultoría en gestión financiera"/>
        <s v="O2120201002082823109-Pantalones de paño para hombre"/>
        <s v="O21202020080383990-'Otros servicios profesionales, técnicos y empresariales n.c.p."/>
        <s v="O2120201002082823117-Chaquetas o sacos, excepto de cuero y plástico para hombre"/>
        <s v="O2120201002082823309-Pantalones o slaks de paño, para mujer"/>
        <s v="O21202020080484110-Servicios de operadores (conexión)"/>
        <s v="O21202020080484120      Servicios de telefonía fija (acceso)"/>
        <s v="O21202020080484290  Otros servicios de telecomunicaciones vía Internet"/>
        <s v="O21202020080383113 – Servicios de consultoría en administración del recurso humano "/>
        <s v="O2120202008078714199-Servicio de mantenimiento y reparación de vehículos automotores n.c.p."/>
        <s v="O2180151-Impuesto sobre vehículos"/>
      </sharedItems>
    </cacheField>
    <cacheField name="REQUIERE VIGENCIAS FUTURAS" numFmtId="0">
      <sharedItems containsSemiMixedTypes="0" containsString="0" containsNumber="1" containsInteger="1" minValue="0" maxValue="0"/>
    </cacheField>
    <cacheField name="ESTADO DE LA SOLICTUD DE LA VIGENCIA FUTURO " numFmtId="0">
      <sharedItems containsSemiMixedTypes="0" containsString="0" containsNumber="1" containsInteger="1" minValue="0" maxValue="0"/>
    </cacheField>
    <cacheField name="DATOS DEL CONTACTO " numFmtId="0">
      <sharedItems/>
    </cacheField>
    <cacheField name="MODIFICACIONES" numFmtId="0">
      <sharedItems containsNonDate="0" containsString="0" containsBlank="1"/>
    </cacheField>
    <cacheField name="GRUPO "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4">
  <r>
    <s v="A1"/>
    <n v="80111707"/>
    <s v="Adquirir las dotaciones compuestas de calzado y vestuario completo para los funcionarios y funcionarias del Instituto Distrital de la Participación y Acción Comunal –IDPAC con derecho a ella, correspondiente a la vigencia fiscal 2024"/>
    <s v="junio"/>
    <s v="junio"/>
    <n v="12"/>
    <s v="Grandes superficies Mínima Cuantía"/>
    <s v="'1-100-F001-VA-Recursos distrito"/>
    <n v="445000"/>
    <n v="445000"/>
    <x v="0"/>
    <n v="0"/>
    <n v="0"/>
    <s v="Secretaría General Teléfono 2417900 Ext 2100 2101"/>
    <m/>
    <s v="Gestión del Talento Humano"/>
  </r>
  <r>
    <s v="A2"/>
    <n v="43223204"/>
    <s v="Contratar el servicio de envío de correos masivos y mensajería de texto para las plataformas y diferentes áreas que adelantas campañas informativas en el IDPAC."/>
    <s v="febrero"/>
    <s v="febrero"/>
    <n v="10"/>
    <s v="Contratación Directa_x000a_Contrato Interadministrativo"/>
    <s v="'1-100-F001-VA-Recursos distrito"/>
    <n v="42728323.366060019"/>
    <n v="42728323"/>
    <x v="1"/>
    <n v="0"/>
    <n v="0"/>
    <s v="Secretaría General Teléfono 2417900 Ext 2100 2101"/>
    <m/>
    <s v="Tecnologías"/>
  </r>
  <r>
    <s v="A3"/>
    <n v="81161800"/>
    <s v="Contratar el sistema de rastreo satelital para los vehículos de propiedad del IDPAC"/>
    <s v="febrero"/>
    <s v="marzo"/>
    <n v="10"/>
    <s v="Mínima Cuantía "/>
    <s v="'1-100-F001-VA-Recursos distrito"/>
    <n v="0"/>
    <n v="4384178"/>
    <x v="2"/>
    <n v="0"/>
    <n v="0"/>
    <s v="Secretaría General Teléfono 2417900 Ext 2100 2101"/>
    <m/>
    <s v="Gestión de bienes, servicios e infraestructura"/>
  </r>
  <r>
    <s v="A4"/>
    <n v="92101501"/>
    <s v="Contratar la prestación del servicio de vigilancia y seguridad privada de los bienes muebles e inmuebles de propiedad del Instituto Distrital de la Participación y Acción Comunal - IDPAC, y de los que sean legalmente responsable, con una empresa legalmente constituida y autorizada por la superintendencia de vigilancia y seguridad privada"/>
    <s v="febrero"/>
    <s v="marzo"/>
    <n v="10"/>
    <s v="Licitación  Pública"/>
    <s v="'1-100-F001-VA-Recursos distrito"/>
    <n v="64816382.200000003"/>
    <n v="648163822"/>
    <x v="2"/>
    <n v="0"/>
    <n v="0"/>
    <s v="Secretaría General Teléfono 2417900 Ext 2100 2101"/>
    <m/>
    <s v="Gestión de bienes, servicios e infraestructura"/>
  </r>
  <r>
    <s v="A5"/>
    <n v="76111501"/>
    <s v="Contratar la prestación de servicio integral de aseo y cafetería en las instalaciones del IDPAC y sus sedes, incluyendo el suministro de insumos y elementos necesarios para prestar el servicio."/>
    <s v="enero"/>
    <s v="febrero"/>
    <n v="12"/>
    <s v="Selección Abreviada_x000a_Acuerdo Marco"/>
    <s v="'1-100-F001-VA-Recursos distrito"/>
    <n v="47904636.363636367"/>
    <n v="526951000"/>
    <x v="3"/>
    <n v="0"/>
    <n v="0"/>
    <s v="Secretaría General Teléfono 2417900 Ext 2100 2101"/>
    <m/>
    <s v="Gestión de bienes, servicios e infraestructura"/>
  </r>
  <r>
    <s v="A6"/>
    <s v="82000000;82120000;82121700;82121701;82000000;82120000;82121500;82121503"/>
    <s v="Prestar el servicio de impresión, fotocopiado y scanner de documentos, mediante la figura outsourcing para las sedes e instalaciones del Instituto Distrital de la Participación y Acción Comunal"/>
    <s v="Febrero "/>
    <s v="Marzo "/>
    <n v="1"/>
    <s v="Selección abreviada- subasta inversa"/>
    <s v="'1-100-F001-VA-Recursos distrito"/>
    <n v="0"/>
    <n v="57879000"/>
    <x v="4"/>
    <n v="0"/>
    <n v="0"/>
    <s v="Secretaría General Teléfono 2417900 Ext 2100 2101"/>
    <m/>
    <s v="Gestión de bienes, servicios e infraestructura"/>
  </r>
  <r>
    <s v="A7"/>
    <n v="53102700"/>
    <s v="Adquirir las dotaciones compuestas de calzado y vestuario completo para los funcionarios y funcionarias del Instituto Distrital de la Participación y Acción Comunal –IDPAC con derecho a ella, correspondiente a la vigencia fiscal 2024"/>
    <s v="junio"/>
    <s v="junio"/>
    <n v="12"/>
    <s v="Grandes superficies Mínima Cuantía"/>
    <s v="'1-100-F001-VA-Recursos distrito"/>
    <n v="295000"/>
    <n v="295000"/>
    <x v="5"/>
    <n v="0"/>
    <n v="0"/>
    <s v="Secretaría General Teléfono 2417900 Ext 2100 2101"/>
    <m/>
    <s v="Gestión del Talento Humano"/>
  </r>
  <r>
    <s v="A8"/>
    <n v="80111600"/>
    <s v="Prestar servicios de apoyo a la gestión para realizar actividades relacionadas con la operación y mantenimiento de las bodegas, almacenamiento, disposición de mercancías y despacho de bienes solicitados por las diferentes dependencias del IDPAC."/>
    <s v="marzo"/>
    <s v="marzo"/>
    <n v="6"/>
    <s v="Contratación Directa"/>
    <s v="'1-100-F001-VA-Recursos distrito"/>
    <n v="2300000"/>
    <n v="13800000"/>
    <x v="6"/>
    <n v="0"/>
    <n v="0"/>
    <s v="Secretaría General Teléfono 2417900 Ext 2100 2101"/>
    <m/>
    <s v="Gestión de bienes, servicios e infraestructura"/>
  </r>
  <r>
    <s v="A9"/>
    <n v="80111600"/>
    <s v="Prestar los servicios profesionales para apoyar y gestionar las actividades documentales y administrativas de carácter institucional en los asuntos requeridos por la Dirección General de la entidad."/>
    <s v="febrero"/>
    <s v="febrero "/>
    <n v="6"/>
    <s v="Contratación Directa"/>
    <s v="'1-100-F001-VA-Recursos distrito"/>
    <n v="4620000"/>
    <n v="27720000"/>
    <x v="6"/>
    <n v="0"/>
    <n v="0"/>
    <s v="Secretaría General Teléfono 2417900 Ext 2100 2101"/>
    <m/>
    <s v="Dirección General "/>
  </r>
  <r>
    <s v="A10"/>
    <n v="53102700"/>
    <s v="Adquirir las dotaciones compuestas de calzado y vestuario completo para los funcionarios y funcionarias del Instituto Distrital de la Participación y Acción Comunal –IDPAC con derecho a ella, correspondiente a la vigencia fiscal 2024"/>
    <s v="junio"/>
    <s v="junio"/>
    <n v="12"/>
    <s v="Grandes superficies Mínima Cuantía"/>
    <s v="'1-100-F001-VA-Recursos distrito"/>
    <n v="464000"/>
    <n v="464000"/>
    <x v="7"/>
    <n v="0"/>
    <n v="0"/>
    <s v="Secretaría General Teléfono 2417900 Ext 2100 2101"/>
    <m/>
    <s v="Gestión del Talento Humano"/>
  </r>
  <r>
    <s v="A11"/>
    <n v="80111600"/>
    <s v="Prestar los servicios de apoyo a la gestión para acompañar la gestión administrativa y de gestión documental de los trámites adelantados por el Proceso de Gestión Contractual del Instituto Distrital de la Participación y Acción Comunal."/>
    <s v="febrero"/>
    <s v="febrero "/>
    <n v="6"/>
    <s v="Contratación Directa"/>
    <s v="'1-100-F001-VA-Recursos distrito"/>
    <n v="3800000"/>
    <n v="22800000"/>
    <x v="6"/>
    <n v="0"/>
    <n v="0"/>
    <s v="Secretaría General Teléfono 2417900 Ext 2100 2101"/>
    <m/>
    <s v="Gestión Contractual"/>
  </r>
  <r>
    <s v="A12"/>
    <n v="53102700"/>
    <s v="Adquirir las dotaciones compuestas de calzado y vestuario completo para los funcionarios y funcionarias del Instituto Distrital de la Participación y Acción Comunal –IDPAC con derecho a ella, correspondiente a la vigencia fiscal 2024"/>
    <s v="junio"/>
    <s v="junio"/>
    <n v="12"/>
    <s v="Grandes superficies Mínima Cuantía"/>
    <s v="'1-100-F001-VA-Recursos distrito"/>
    <n v="379000"/>
    <n v="379000"/>
    <x v="8"/>
    <n v="0"/>
    <n v="0"/>
    <s v="Secretaría General Teléfono 2417900 Ext 2100 2101"/>
    <m/>
    <s v="Gestión del Talento Humano"/>
  </r>
  <r>
    <s v="A13"/>
    <s v="N/A"/>
    <s v="Servicios de distribución de electricidad "/>
    <s v="enero"/>
    <s v="enero "/>
    <n v="12"/>
    <s v="N/A"/>
    <s v="'1-100-F001-VA-Recursos distrito"/>
    <n v="123030000"/>
    <n v="123030000"/>
    <x v="9"/>
    <n v="0"/>
    <n v="0"/>
    <s v="Secretaría General Teléfono 2417900 Ext 2100 2101"/>
    <m/>
    <s v="Gestión de bienes, servicios e infraestructura"/>
  </r>
  <r>
    <s v="A14"/>
    <s v="N/A"/>
    <s v="Servicios de distribución de agua por tubería "/>
    <s v="enero"/>
    <s v="enero "/>
    <n v="12"/>
    <s v="N/A"/>
    <s v="'1-100-F001-VA-Recursos distrito"/>
    <n v="0"/>
    <n v="9639000"/>
    <x v="10"/>
    <n v="0"/>
    <n v="0"/>
    <s v="Secretaría General Teléfono 2417900 Ext 2100 2101"/>
    <m/>
    <s v="Gestión de bienes, servicios e infraestructura"/>
  </r>
  <r>
    <s v="A15"/>
    <n v="81112208"/>
    <s v="Contratar el Mantenimiento y renovación de licenciamiento de Check Point"/>
    <s v="febrero"/>
    <s v="febrero"/>
    <n v="10"/>
    <s v="Subasta Inversa"/>
    <s v="'1-100-F001-VA-Recursos distrito"/>
    <n v="124908300"/>
    <n v="124908300"/>
    <x v="11"/>
    <n v="0"/>
    <n v="0"/>
    <s v="Secretaría General Teléfono 2417900 Ext 2100 2101"/>
    <m/>
    <s v="Tecnologías"/>
  </r>
  <r>
    <s v="A16"/>
    <n v="43222600"/>
    <s v="Contratar el Mantenimiento y renovación licenciamiento WiFi"/>
    <s v="febrero"/>
    <s v="febrero"/>
    <n v="10"/>
    <s v="Mínima Cuantía"/>
    <s v="'1-100-F001-VA-Recursos distrito"/>
    <n v="34065900"/>
    <n v="34065900"/>
    <x v="11"/>
    <n v="0"/>
    <n v="0"/>
    <s v="Secretaría General Teléfono 2417900 Ext 2100 2101"/>
    <m/>
    <s v="Tecnologías"/>
  </r>
  <r>
    <s v="A17"/>
    <n v="43222610"/>
    <s v="Contratar el Mantenimiento, equipos activos de red "/>
    <s v="febrero"/>
    <s v="febrero"/>
    <n v="10"/>
    <s v="Mínima Cuantía"/>
    <s v="'1-100-F001-VA-Recursos distrito"/>
    <n v="23194130.399999999"/>
    <n v="23194130"/>
    <x v="11"/>
    <n v="0"/>
    <n v="0"/>
    <s v="Secretaría General Teléfono 2417900 Ext 2100 2101"/>
    <m/>
    <s v="Tecnologías"/>
  </r>
  <r>
    <s v="A18"/>
    <s v="14111500, 14111600,14111800,42131602, 42132205, 42291613, 43201800, 43202000, 44101600, 44103103, 44103105, 44111515, 44111800, 44121500, 44121600, 44121700, 44121800, 44121900, 44121905, 44122011, 44122100, 44122101"/>
    <s v="Contratar el suministro de elementos de papelería, útiles de escritorio, tóner y cartuchos requeridos por el Instituto Distrital de la Participación y Acción Comunal."/>
    <s v="febrero"/>
    <s v="febrero"/>
    <n v="10"/>
    <s v="Mínima Cuantía"/>
    <s v="'1-100-F001-VA-Recursos distrito"/>
    <n v="20545000"/>
    <n v="20545000"/>
    <x v="12"/>
    <n v="0"/>
    <n v="0"/>
    <s v="Secretaría General Teléfono 2417900 Ext 2100 2101"/>
    <m/>
    <s v="Almacén"/>
  </r>
  <r>
    <s v="A19"/>
    <n v="43222610"/>
    <s v=" Contratar el Mantenimiento, Soporte  y Renovación de Smartnet, Switches  Cisco"/>
    <s v="julio "/>
    <s v="agosto"/>
    <n v="12"/>
    <s v="Subasta Inversa"/>
    <s v="'1-100-F001-VA-Recursos distrito"/>
    <n v="44285670.141000003"/>
    <n v="44285670"/>
    <x v="11"/>
    <n v="0"/>
    <n v="0"/>
    <s v="Secretaría General Teléfono 2417900 Ext 2100 2101"/>
    <m/>
    <s v="Tecnologías"/>
  </r>
  <r>
    <s v="A20"/>
    <n v="80111504"/>
    <s v="Contratar la prestación de servicios de capacitación institucional, a través de la implementación de programas y actividades formativas, que permitan mejorar el desempeño de los funcionarios públicos, mediante el desarrollo de sus competencias, habilidades y conocimientos, en áreas estratégicas para el Instituto Distrital de la Participación y Acción Comunal – IDPAC- en el marco del Plan Institucional de Capacitación vigente."/>
    <s v="febrero"/>
    <s v="febrero"/>
    <n v="10"/>
    <s v="Contratación Directa"/>
    <s v="'1-100-F001-VA-Recursos distrito"/>
    <n v="77639000"/>
    <n v="77639000"/>
    <x v="13"/>
    <n v="0"/>
    <n v="0"/>
    <s v="Secretaría General Teléfono 2417900 Ext 2100 2101"/>
    <m/>
    <s v="Gestión del Talento Humano"/>
  </r>
  <r>
    <s v="A21"/>
    <n v="46181503"/>
    <s v="Compra de elementos de protección personal de apoyo a la gestión   el Sistema de Gestión de Seguridad y Salud en el Trabajo – SGSST, del Instituto Distrital de la Participación y Acción Comunal – IDPAC"/>
    <s v="febrero"/>
    <s v="febrero"/>
    <n v="10"/>
    <s v="Selección Abreviada Acuerdo Marco de Precios"/>
    <s v="'1-100-F001-VA-Recursos distrito"/>
    <n v="17313735.600000001"/>
    <n v="17313736"/>
    <x v="14"/>
    <n v="0"/>
    <n v="0"/>
    <s v="Secretaría General Teléfono 2417900 Ext 2100 2101"/>
    <m/>
    <s v="Gestión del Talento Humano"/>
  </r>
  <r>
    <s v="A22"/>
    <n v="46191601"/>
    <s v="Contratar la recarga, mantenimiento y actividades conexas para el funcionamiento de los extintores del Instituto"/>
    <s v="febrero"/>
    <s v="febrero"/>
    <n v="10"/>
    <s v="Mínima Cuantía"/>
    <s v="'1-100-F001-VA-Recursos distrito"/>
    <n v="1598464.9350000001"/>
    <n v="1548450"/>
    <x v="14"/>
    <n v="0"/>
    <n v="0"/>
    <s v="Secretaría General Teléfono 2417900 Ext 2100 2101"/>
    <m/>
    <s v="Gestión del Talento Humano"/>
  </r>
  <r>
    <s v="A23"/>
    <s v="N/A"/>
    <s v=" Servicios de alcantarillado y tratamiento de aguas"/>
    <s v="febrero"/>
    <s v="febrero"/>
    <n v="10"/>
    <s v="N/A"/>
    <s v="'1-100-F001-VA-Recursos distrito"/>
    <n v="0"/>
    <n v="9639000"/>
    <x v="15"/>
    <n v="0"/>
    <n v="0"/>
    <s v="Secretaría General Teléfono 2417900 Ext 2100 2101"/>
    <m/>
    <s v="Gestión de bienes, servicios e infraestructura"/>
  </r>
  <r>
    <s v="A24"/>
    <s v="N/A"/>
    <s v="Servicios generales de recolección de desechos "/>
    <s v="febrero"/>
    <s v="febrero"/>
    <n v="10"/>
    <s v="N/A"/>
    <s v="'1-100-F001-VA-Recursos distrito"/>
    <n v="0"/>
    <n v="16215000"/>
    <x v="16"/>
    <n v="0"/>
    <n v="0"/>
    <s v="Secretaría General Teléfono 2417900 Ext 2100 2101"/>
    <m/>
    <s v="Gestión de bienes, servicios e infraestructura"/>
  </r>
  <r>
    <s v="A25"/>
    <n v="85101600"/>
    <s v="Contratar la prestación del servicio de apoyo a la gestión para la ejecución del plan de bienestar e incentivos y el sistema de seguridad y salud en el trabajo que hacen parte del proceso de gestión de talento humano del instituto distrital de la participación y acción comunal, mediante el desarrollo de actividades orientadas a crear, mantener y mejorar las condiciones que favorezcan el desarrollo integral y el ambiente y desempeño laboral de sus funcionarios y funcionarias"/>
    <s v="febrero"/>
    <s v="febrero"/>
    <n v="10"/>
    <s v="Contratación Directa"/>
    <s v="'1-100-F001-VA-Recursos distrito"/>
    <n v="184542000"/>
    <n v="184542000"/>
    <x v="17"/>
    <n v="0"/>
    <n v="0"/>
    <s v="Secretaría General Teléfono 2417900 Ext 2100 2101"/>
    <m/>
    <s v="Gestión del Talento Humano"/>
  </r>
  <r>
    <s v="A26"/>
    <n v="84131501"/>
    <s v="Contratar las pólizas de seguros requeridas para la adecuada protección de los bienes e intereses patrimoniales del instituto distrital de la participación y acción comunal - IDPAC, así como aquellos por los que fuere legalmente responsable o le corresponda asegurar, en virtud de disposición legal o contractual y cualquier otra póliza de seguros que requiera la entidad en el desarrollo de su actividad"/>
    <s v="mayo"/>
    <s v="junio"/>
    <n v="12"/>
    <s v="Selección Abreviada Menor cuantía"/>
    <s v="'1-100-F001-VA-Recursos distrito"/>
    <n v="9648000"/>
    <n v="9648000"/>
    <x v="18"/>
    <n v="0"/>
    <n v="0"/>
    <s v="Secretaría General Teléfono 2417900 Ext 2100 2101"/>
    <m/>
    <s v="Almacén"/>
  </r>
  <r>
    <s v="A27"/>
    <n v="85101600"/>
    <s v="Contratar la prestación del servicio de apoyo a la gestión para la ejecución del plan de bienestar e incentivos y el sistema de seguridad y salud en el trabajo que hacen parte del proceso de gestión de talento humano del instituto distrital de la participación y acción comunal, mediante el desarrollo de actividades orientadas a crear, mantener y mejorar las condiciones que favorezcan el desarrollo integral y el ambiente y desempeño laboral de sus funcionarios y funcionarias"/>
    <s v="Febrero "/>
    <s v="marzo"/>
    <n v="10"/>
    <s v="Contratación Directa"/>
    <s v="'1-100-F001-VA-Recursos distrito"/>
    <n v="25349814"/>
    <n v="25349814"/>
    <x v="14"/>
    <n v="0"/>
    <n v="0"/>
    <s v="Secretaría General Teléfono 2417900 Ext 2100 2101"/>
    <m/>
    <s v="Gestión del Talento Humano"/>
  </r>
  <r>
    <s v="A28"/>
    <s v="43211500_x000a_ 43211600_x000a_ 43211700"/>
    <s v="Contratar el suministro  de repuestos para el mantenimiento correctivo de computadores de escritorio, portátiles y elementos de TI"/>
    <s v="febrero"/>
    <s v="febrero"/>
    <n v="10"/>
    <s v="Mínima Cuantía "/>
    <s v="'1-100-F001-VA-Recursos distrito"/>
    <n v="30518000"/>
    <n v="30518000"/>
    <x v="19"/>
    <n v="0"/>
    <n v="0"/>
    <s v="Secretaría General Teléfono 2417900 Ext 2100 2101"/>
    <m/>
    <s v="Tecnologías"/>
  </r>
  <r>
    <s v="A29"/>
    <n v="72101511"/>
    <s v="Mantenimiento de las UPS, aires acondicionados y sistemas antiincendio del Instituto Distrital de la Participación y Acción Comunal"/>
    <s v="febrero"/>
    <s v="febrero"/>
    <n v="10"/>
    <s v="Subasta Inversa"/>
    <s v="'1-100-F001-VA-Recursos distrito"/>
    <n v="56045000"/>
    <n v="56045000"/>
    <x v="20"/>
    <n v="0"/>
    <n v="0"/>
    <s v="Secretaría General Teléfono 2417900 Ext 2100 2101"/>
    <m/>
    <s v="Tecnologías"/>
  </r>
  <r>
    <s v="A30"/>
    <s v="15101506_x000a_15101505"/>
    <s v="Compra de combustible para el adecuado funcionamiento del parque automotor propiedad del Instituto Distrital de la Participación y Acción Comunal."/>
    <s v="febrero"/>
    <s v="febrero"/>
    <n v="10"/>
    <s v="Selección Abreviada_x000a_Acuerdo Marco"/>
    <s v="'1-100-F001-VA-Recursos distrito"/>
    <n v="0"/>
    <n v="37164000"/>
    <x v="21"/>
    <n v="0"/>
    <n v="0"/>
    <s v="Secretaría General Teléfono 2417900 Ext 2100 2101"/>
    <m/>
    <s v="Gestión de bienes, servicios e infraestructura"/>
  </r>
  <r>
    <s v="A31"/>
    <n v="81112306"/>
    <s v="Contratar el mantenimiento de las Impresoras, el escáner y el  plotter Con que cuenta el Instituto Distrital de la participacion y accion Comunal "/>
    <s v="febrero"/>
    <s v="febrero"/>
    <n v="10"/>
    <s v="Mínima Cuantía"/>
    <s v="'1-100-F001-VA-Recursos distrito"/>
    <n v="17261000"/>
    <n v="17261000"/>
    <x v="20"/>
    <n v="0"/>
    <n v="0"/>
    <s v="Secretaría General Teléfono 2417900 Ext 2100 2101"/>
    <m/>
    <s v="Tecnologías"/>
  </r>
  <r>
    <s v="A32"/>
    <s v="31162800;39121321"/>
    <s v="Suministro de materiales de construcción, eléctricos y elementos de ferretería necesarios para el mantenimiento de las diferentes sedes del Instituto Distrital de Participación y Acción Comunal o por aquellas de las cuales sea responsable"/>
    <s v="junio"/>
    <s v="junio"/>
    <n v="10"/>
    <s v="ACUERDO MARCO-SELECCIÓN ABREVIADA"/>
    <s v="'1-100-F001-VA-Recursos distrito"/>
    <n v="0"/>
    <n v="46144000"/>
    <x v="22"/>
    <n v="0"/>
    <n v="0"/>
    <s v="Secretaría General Teléfono 2417900 Ext 2100 2101"/>
    <m/>
    <s v="Gestión de bienes, servicios e infraestructura"/>
  </r>
  <r>
    <s v="A33"/>
    <n v="43232801"/>
    <s v="Renovar el servicio de soporte técnico, actualización y mantenimiento de la Suite Versión Empresarial - SIGPARTICIPO"/>
    <s v="febrero"/>
    <s v="febrero"/>
    <n v="10"/>
    <s v="Contratación Directa"/>
    <s v="'1-100-F001-VA-Recursos distrito"/>
    <n v="56777000"/>
    <n v="56777000"/>
    <x v="23"/>
    <n v="0"/>
    <n v="0"/>
    <s v="Secretaría General Teléfono 2417900 Ext 2100 2101"/>
    <m/>
    <s v="Tecnologías"/>
  </r>
  <r>
    <s v="A34"/>
    <n v="81112208"/>
    <s v="Renovar el licenciamiento de las licencias Antivirus  del Instituto"/>
    <s v="febrero"/>
    <s v="febrero"/>
    <n v="10"/>
    <s v="Subasta Inversa"/>
    <s v="'1-100-F001-VA-Recursos distrito"/>
    <n v="45421000"/>
    <n v="45421000"/>
    <x v="24"/>
    <n v="0"/>
    <n v="0"/>
    <s v="Secretaría General Teléfono 2417900 Ext 2100 2101"/>
    <m/>
    <s v="Tecnologías"/>
  </r>
  <r>
    <s v="A35"/>
    <n v="81161601"/>
    <s v="Contratar la prestación del servicio de recepción, recolección, clasificación, transporte y entrega de la correspondencia y otros envios emitidos por el IDPAC de conformidad con las especificaciones tecnicas definidas por la entidad y conforme a la propuesta presentada por el contratista."/>
    <s v="febrero"/>
    <s v="febrero"/>
    <n v="10"/>
    <s v="Contratación Directa_x000a_Contrato Interadministrativo"/>
    <s v="'1-100-F001-VA-Recursos distrito"/>
    <n v="40611360"/>
    <n v="40611360"/>
    <x v="25"/>
    <n v="0"/>
    <n v="0"/>
    <s v="Secretaría General Teléfono 2417900 Ext 2100 2101"/>
    <m/>
    <s v="Gestión Documental"/>
  </r>
  <r>
    <s v="A36"/>
    <n v="81161601"/>
    <s v="Ahorro del 1% en el agregado “Adquisición de Bienes y Servicios” del Presupuesto de Gastos de Funcionamiento - Circular Externa SDH 000002 de fecha 10 de enero de 2025 &quot;Plan de Austeridad en el Gasto Distrital 2025-2027&quot;"/>
    <s v="enero"/>
    <s v="enero "/>
    <n v="1"/>
    <s v=" -"/>
    <s v="'1-100-F001-VA-Recursos distrito"/>
    <n v="49258640"/>
    <n v="49258640"/>
    <x v="25"/>
    <n v="0"/>
    <n v="0"/>
    <s v="Secretaría General Teléfono 2417900 Ext 2100 2101"/>
    <m/>
    <s v="Gestión Documental"/>
  </r>
  <r>
    <s v="A37"/>
    <s v="77111508 "/>
    <s v="Servicio de Seguros Sociales de Riesgos Laborales"/>
    <s v="febrero"/>
    <s v="febrero"/>
    <n v="10"/>
    <s v="Contratación Directa "/>
    <s v="'1-100-F001-VA-Recursos distrito"/>
    <n v="453000"/>
    <n v="453000"/>
    <x v="26"/>
    <n v="0"/>
    <n v="0"/>
    <s v="Secretaría General Teléfono 2417900 Ext 2100 2101"/>
    <m/>
    <s v="Gestión del Talento Humano"/>
  </r>
  <r>
    <s v="A38"/>
    <n v="84131501"/>
    <s v="Contratar las pólizas de seguros requeridas para la adecuada protección de los bienes e intereses patrimoniales del instituto distrital de la participación y acción comunal - IDPAC, así como aquellos por los que fuere legalmente responsable o le corresponda asegurar, en virtud de disposición legal o contractual y cualquier otra póliza de seguros que requiera la entidad en el desarrollo de su actividad"/>
    <s v="mayo"/>
    <s v="junio"/>
    <n v="12"/>
    <s v="Selección Abreviada Menor cuantía"/>
    <s v="'1-100-F001-VA-Recursos distrito"/>
    <n v="35155000"/>
    <n v="35155000"/>
    <x v="27"/>
    <n v="0"/>
    <n v="0"/>
    <s v="Secretaría General Teléfono 2417900 Ext 2100 2101"/>
    <m/>
    <s v="Almacén"/>
  </r>
  <r>
    <s v="A39"/>
    <n v="84131501"/>
    <s v="Contratar las pólizas de seguros requeridas para la adecuada protección de los bienes e intereses patrimoniales del instituto distrital de la participación y acción comunal - IDPAC, así como aquellos por los que fuere legalmente responsable o le corresponda asegurar, en virtud de disposición legal o contractual y cualquier otra póliza de seguros que requiera la entidad en el desarrollo de su actividad"/>
    <s v="mayo"/>
    <s v="junio"/>
    <n v="12"/>
    <s v="Selección Abreviada Menor cuantía"/>
    <s v="'1-100-F001-VA-Recursos distrito"/>
    <n v="26269000"/>
    <n v="26269000"/>
    <x v="28"/>
    <n v="0"/>
    <n v="0"/>
    <s v="Secretaría General Teléfono 2417900 Ext 2100 2101"/>
    <m/>
    <s v="Almacén"/>
  </r>
  <r>
    <s v="A40"/>
    <n v="84131501"/>
    <s v="Contratar las pólizas de seguros requeridas para la adecuada protección de los bienes e intereses patrimoniales del instituto distrital de la participación y acción comunal - IDPAC, así como aquellos por los que fuere legalmente responsable o le corresponda asegurar, en virtud de disposición legal o contractual y cualquier otra póliza de seguros que requiera la entidad en el desarrollo de su actividad"/>
    <s v="mayo"/>
    <s v="junio"/>
    <n v="12"/>
    <s v="Selección Abreviada Menor cuantía"/>
    <s v="'1-100-F001-VA-Recursos distrito"/>
    <n v="65077000"/>
    <n v="65077000"/>
    <x v="29"/>
    <n v="0"/>
    <n v="0"/>
    <s v="Secretaría General Teléfono 2417900 Ext 2100 2101"/>
    <m/>
    <s v="Almacén"/>
  </r>
  <r>
    <s v="A41"/>
    <n v="53102700"/>
    <s v="Adquirir las dotaciones compuestas de calzado y vestuario completo para los funcionarios y funcionarias del Instituto Distrital de la Participación y Acción Comunal –IDPAC con derecho a ella, correspondiente a la vigencia fiscal 2024"/>
    <s v="junio"/>
    <s v="junio"/>
    <n v="12"/>
    <s v="Grandes superficies Mínima Cuantía"/>
    <s v="'1-100-F001-VA-Recursos distrito"/>
    <n v="613000"/>
    <n v="613000"/>
    <x v="30"/>
    <n v="0"/>
    <n v="0"/>
    <s v="Secretaría General Teléfono 2417900 Ext 2100 2101"/>
    <m/>
    <s v="Gestión del Talento Humano"/>
  </r>
  <r>
    <s v="A42"/>
    <n v="84131501"/>
    <s v="Contratar las pólizas de seguros requeridas para la adecuada protección de los bienes e intereses patrimoniales del instituto distrital de la participación y acción comunal - IDPAC, así como aquellos por los que fuere legalmente responsable o le corresponda asegurar, en virtud de disposición legal o contractual y cualquier otra póliza de seguros que requiera la entidad en el desarrollo de su actividad"/>
    <s v="mayo"/>
    <s v="junio"/>
    <n v="12"/>
    <s v="Selección Abreviada Menor cuantía"/>
    <s v="'1-100-F001-VA-Recursos distrito"/>
    <n v="4267000"/>
    <n v="4267000"/>
    <x v="31"/>
    <n v="0"/>
    <n v="0"/>
    <s v="Secretaría General Teléfono 2417900 Ext 2100 2101"/>
    <m/>
    <s v="Almacén"/>
  </r>
  <r>
    <s v="A43"/>
    <s v="N/A"/>
    <s v="Servicios de administración de fondos de pensiones"/>
    <s v="enero"/>
    <s v="enero "/>
    <n v="12"/>
    <s v="N/A"/>
    <s v="'1-100-F001-VA-Recursos distrito"/>
    <n v="954000"/>
    <n v="954000"/>
    <x v="32"/>
    <n v="0"/>
    <n v="0"/>
    <s v="Secretaría General Teléfono 2417900 Ext 2100 2101"/>
    <m/>
    <s v="Gestión del Talento Humano"/>
  </r>
  <r>
    <s v="A44"/>
    <n v="80131500"/>
    <s v="Contratar el arrendamiento del inmueble destinado al almacenamiento de Archivo Central del IDPAC"/>
    <s v="enero"/>
    <s v="febrero "/>
    <n v="12"/>
    <s v="Contratación Directa"/>
    <s v="'1-100-F001-VA-Recursos distrito"/>
    <n v="248695000"/>
    <n v="248695000"/>
    <x v="33"/>
    <n v="0"/>
    <n v="0"/>
    <s v="Secretaría General Teléfono 2417900 Ext 2100 2101"/>
    <m/>
    <s v="Gestión Documental"/>
  </r>
  <r>
    <s v="A45"/>
    <n v="43222610"/>
    <s v="ACINPRO autoriza y faculta a la emisora online para utilizar efectivamente o tener la posibilidad de realizar la ejecución o comunicación pública de los fonogramas e interpretaciones artísticas o ejecuciones pertenecientes únicamente a sus afiliados."/>
    <s v="febrero"/>
    <s v="febrero"/>
    <n v="10"/>
    <s v="Contratación Directa"/>
    <s v="'1-100-F001-VA-Recursos distrito"/>
    <n v="15806578"/>
    <n v="15806578"/>
    <x v="34"/>
    <n v="0"/>
    <n v="0"/>
    <s v="Secretaría General Teléfono 2417900 Ext 2100 2101"/>
    <m/>
    <s v="Tecnologías"/>
  </r>
  <r>
    <s v="A46"/>
    <n v="43222610"/>
    <s v="SAYCO Otorga a IDPAC, licencia de webcasting (radio on line) de uso temporal, no exclusiva y onerosa para la comunicación pública, a través de la puesta a disposición, de las obras musicales de su repertorio en el servicio que presta IDPAC, el cual corresponde a la transmisión exclusivamente sonora por la red digital internet, para que sus destinatarios o usuarios puedan acceder a las obras desde el momento y lugar que cada uno elija a través de URL http://www.dcradio.gov.co/ únicamente para su escucha sin la posibilidad de realizar una reproducción, copia o descarga de las mismas. "/>
    <s v="febrero"/>
    <s v="febrero"/>
    <n v="10"/>
    <s v="Contratación Directa"/>
    <s v="'1-100-F001-VA-Recursos distrito"/>
    <n v="4742322"/>
    <n v="4742322"/>
    <x v="34"/>
    <n v="0"/>
    <n v="0"/>
    <s v="Secretaría General Teléfono 2417900 Ext 2100 2101"/>
    <m/>
    <s v="Tecnologías"/>
  </r>
  <r>
    <s v="A47"/>
    <n v="43233200"/>
    <s v="Adquisición de certificados de firma digital requeridos por el IDPAC, para el adecuado cumplimiento de los parámetros de integración y seguridad de la información en la gestión administrativa"/>
    <s v="mayo"/>
    <s v="mayo"/>
    <n v="10"/>
    <s v="Minima cuantia "/>
    <s v="'1-100-F001-VA-Recursos distrito"/>
    <n v="7226100"/>
    <n v="7226100"/>
    <x v="34"/>
    <n v="0"/>
    <n v="0"/>
    <s v="Secretaría General Teléfono 2417900 Ext 2100 2101"/>
    <m/>
    <s v="Tecnologías"/>
  </r>
  <r>
    <s v="A48"/>
    <n v="81112213"/>
    <s v="Realizar el mantenimiento y administración del sistema contable Zbox de manera temporal, para el Instituto Distrital de la participación y Acción Comunal."/>
    <s v="marzo"/>
    <s v="marzo"/>
    <n v="10"/>
    <s v="Contratación Directa"/>
    <s v="'1-100-F001-VA-Recursos distrito"/>
    <n v="38888000"/>
    <n v="38888000"/>
    <x v="35"/>
    <n v="0"/>
    <n v="0"/>
    <s v="Secretaría General Teléfono 2417900 Ext 2100 2101"/>
    <m/>
    <s v="Contabilidad"/>
  </r>
  <r>
    <s v="A49"/>
    <n v="53102700"/>
    <s v="Adquirir las dotaciones compuestas de calzado y vestuario completo para los funcionarios y funcionarias del Instituto Distrital de la Participación y Acción Comunal –IDPAC con derecho a ella, correspondiente a la vigencia fiscal 2024"/>
    <s v="junio"/>
    <s v="junio"/>
    <n v="12"/>
    <s v="Grandes superficies Mínima Cuantía"/>
    <s v="'1-100-F001-VA-Recursos distrito"/>
    <n v="477000"/>
    <n v="477000"/>
    <x v="36"/>
    <n v="0"/>
    <n v="0"/>
    <s v="Secretaría General Teléfono 2417900 Ext 2100 2101"/>
    <m/>
    <s v="Gestión del Talento Humano"/>
  </r>
  <r>
    <s v="A50"/>
    <n v="80111600"/>
    <s v="Prestar los servicios profesionales para apoyar las actividades del proceso de Gestión Financiera del Instituto."/>
    <s v="febrero"/>
    <s v="marzo"/>
    <n v="6"/>
    <s v="Contratación Directa"/>
    <s v="'1-100-F001-VA-Recursos distrito"/>
    <n v="5800000"/>
    <n v="34800000"/>
    <x v="37"/>
    <n v="0"/>
    <n v="0"/>
    <s v="Secretaría General Teléfono 2417900 Ext 2100 2101"/>
    <m/>
    <s v="Tesorería"/>
  </r>
  <r>
    <s v="A51"/>
    <n v="80111600"/>
    <s v="Prestar los servicios profesionales para apoyar las acciones jurídicas y contractuales a la Secretaría General del Instituto en los asuntos de su competencia, sus procesos de gestión y sus proyectos de inversión."/>
    <s v="febrero"/>
    <s v="febrero"/>
    <n v="9"/>
    <s v="Contratación Directa"/>
    <s v="'1-100-F001-VA-Recursos distrito"/>
    <n v="8000000"/>
    <n v="72000000"/>
    <x v="37"/>
    <n v="0"/>
    <n v="0"/>
    <s v="Secretaría General Teléfono 2417900 Ext 2100 2101"/>
    <m/>
    <s v="Control Disciplinario"/>
  </r>
  <r>
    <s v="A52"/>
    <n v="80111707"/>
    <s v="Adquirir las dotaciones compuestas de calzado y vestuario completo para los funcionarios y funcionarias del Instituto Distrital de la Participación y Acción Comunal –IDPAC con derecho a ella, correspondiente a la vigencia fiscal 2024"/>
    <s v="junio"/>
    <s v="junio"/>
    <n v="12"/>
    <s v="Grandes superficies Mínima Cuantía"/>
    <s v="'1-100-F001-VA-Recursos distrito"/>
    <n v="818000"/>
    <n v="818000"/>
    <x v="38"/>
    <n v="0"/>
    <n v="0"/>
    <s v="Secretaría General Teléfono 2417900 Ext 2100 2101"/>
    <m/>
    <s v="Gestión del Talento Humano"/>
  </r>
  <r>
    <s v="A53"/>
    <n v="80111600"/>
    <s v="Prestar los servicios profesionales para brindar el apoyo técnico requerido para la ejecución de acciones contables que contribuyan al cumplimiento de los compromisos financieros adquiridos por el Instituto Distrital de la participación y Acción Comunal."/>
    <s v="febrero"/>
    <s v="febrero "/>
    <n v="6"/>
    <s v="Contratación Directa"/>
    <s v="'1-100-F001-VA-Recursos distrito"/>
    <n v="4060000"/>
    <n v="24360000"/>
    <x v="37"/>
    <n v="0"/>
    <n v="0"/>
    <s v="Secretaría General Teléfono 2417900 Ext 2100 2101"/>
    <m/>
    <s v="Contabilidad"/>
  </r>
  <r>
    <s v="A54"/>
    <n v="53102700"/>
    <s v="Adquirir las dotaciones compuestas de calzado y vestuario completo para los funcionarios y funcionarias del Instituto Distrital de la Participación y Acción Comunal –IDPAC con derecho a ella, correspondiente a la vigencia fiscal 2024"/>
    <s v="junio"/>
    <s v="junio"/>
    <n v="12"/>
    <s v="Grandes superficies Mínima Cuantía"/>
    <s v="'1-100-F001-VA-Recursos distrito"/>
    <n v="511000"/>
    <n v="511000"/>
    <x v="39"/>
    <n v="0"/>
    <n v="0"/>
    <s v="Secretaría General Teléfono 2417900 Ext 2100 2101"/>
    <m/>
    <s v="Gestión del Talento Humano"/>
  </r>
  <r>
    <s v="A55"/>
    <n v="83111603"/>
    <s v="Pago del servicio de telefonia movil "/>
    <s v="enero"/>
    <s v="enero "/>
    <n v="12"/>
    <s v="Contratación Directa "/>
    <s v="'1-100-F001-VA-Recursos distrito"/>
    <n v="0"/>
    <n v="18860000"/>
    <x v="40"/>
    <n v="0"/>
    <n v="0"/>
    <s v="Secretaría General Teléfono 2417900 Ext 2100 2101"/>
    <m/>
    <s v="Gestión de bienes, servicios e infraestructura"/>
  </r>
  <r>
    <s v="A56"/>
    <s v="N/A"/>
    <s v="Servicio de telefonia Fija"/>
    <s v="enero"/>
    <s v="enero "/>
    <n v="12"/>
    <s v="N/A"/>
    <s v="'1-100-F001-VA-Recursos distrito"/>
    <n v="0"/>
    <n v="3838000"/>
    <x v="41"/>
    <n v="0"/>
    <n v="0"/>
    <s v="Secretaría General Teléfono 2417900 Ext 2100 2101"/>
    <m/>
    <s v="Gestión de bienes, servicios e infraestructura"/>
  </r>
  <r>
    <s v="A57"/>
    <n v="83121703"/>
    <s v="Internet  para los funcionarios teletrabajo "/>
    <s v="Febrero "/>
    <s v="febrero"/>
    <n v="12"/>
    <s v="Contratación Directa_x000a_Contrato Interadministrativo"/>
    <s v="'1-100-F001-VA-Recursos distrito"/>
    <n v="3000000"/>
    <n v="3000000"/>
    <x v="42"/>
    <n v="0"/>
    <n v="0"/>
    <s v="Secretaría General Teléfono 2417900 Ext 2100 2101"/>
    <m/>
    <s v="Gestión del Talento Humano"/>
  </r>
  <r>
    <s v="A58"/>
    <n v="83121703"/>
    <s v="Contratar la prestación de servicios de canales de comunicación, datos,  internet y telefonía IP para el Instituto Distrital de la Participación y Acción Comunal&quot;"/>
    <s v="mayo"/>
    <s v="mayo"/>
    <n v="12"/>
    <s v="Contratación Directa_x000a_Contrato Interadministrativo"/>
    <s v="'1-100-F001-VA-Recursos distrito"/>
    <n v="235776152"/>
    <n v="235776152"/>
    <x v="42"/>
    <n v="0"/>
    <n v="0"/>
    <s v="Secretaría General Teléfono 2417900 Ext 2100 2101"/>
    <m/>
    <s v="Tecnologías"/>
  </r>
  <r>
    <s v="A59"/>
    <n v="43232805"/>
    <s v="Renovar el soporte tecnico para el protocolo IPV6,  asignado al Instituto Distrital de la Participación y Acción Comunal – IDPAC"/>
    <s v="Abril "/>
    <s v="Abril "/>
    <n v="12"/>
    <s v="Mínima Cuantía "/>
    <s v="'1-100-F001-VA-Recursos distrito"/>
    <n v="19298848.5"/>
    <n v="19298848"/>
    <x v="42"/>
    <n v="0"/>
    <n v="0"/>
    <s v="Secretaría General Teléfono 2417900 Ext 2100 2101"/>
    <m/>
    <s v="Tecnologías"/>
  </r>
  <r>
    <s v="A60"/>
    <n v="43233200"/>
    <s v="Renovación de  servicios de NUBE para el servicio de portales,  procesamiento y almacenamiento en los sistemas del Instituto Distrital de la Participación y Acción Comunal."/>
    <s v="julio "/>
    <s v="julio"/>
    <n v="12"/>
    <s v="Selección Abreviada_x000a_Acuerdo Marco"/>
    <s v="'1-100-F001-VA-Recursos distrito"/>
    <n v="286192358.89226997"/>
    <n v="286192359"/>
    <x v="1"/>
    <n v="0"/>
    <n v="0"/>
    <s v="Secretaría General Teléfono 2417900 Ext 2100 2101"/>
    <m/>
    <s v="Tecnologías"/>
  </r>
  <r>
    <s v="A61"/>
    <n v="43232102"/>
    <s v="Adquisición de licenciamiento de la suite Adobe Creative Cloud"/>
    <s v="julio "/>
    <s v="julio"/>
    <n v="1"/>
    <s v="Mínima Cuantía "/>
    <s v="'1-100-F001-VA-Recursos distrito"/>
    <n v="15121478.2851"/>
    <n v="15121478"/>
    <x v="1"/>
    <n v="0"/>
    <n v="0"/>
    <s v="Secretaría General Teléfono 2417900 Ext 2100 2101"/>
    <m/>
    <s v="Tecnologías"/>
  </r>
  <r>
    <s v="A62"/>
    <n v="81161601"/>
    <s v="Adquisición de licenciamiento office 365 y licencias de Power Bi Professional"/>
    <s v="julio "/>
    <s v="julio"/>
    <n v="12"/>
    <s v="Selección Abreviada_x000a_Acuerdo Marco"/>
    <s v="'1-100-F001-VA-Recursos distrito"/>
    <n v="362034191.84156996"/>
    <n v="362034192"/>
    <x v="1"/>
    <n v="0"/>
    <n v="0"/>
    <s v="Secretaría General Teléfono 2417900 Ext 2100 2101"/>
    <m/>
    <s v="Tecnologías"/>
  </r>
  <r>
    <s v="A63"/>
    <n v="43231512"/>
    <s v="Renovación del licenciamiento Argis"/>
    <s v="junio"/>
    <s v="julio "/>
    <n v="12"/>
    <s v="Contratación Directa"/>
    <s v="'1-100-F001-VA-Recursos distrito"/>
    <n v="17583115"/>
    <n v="17583115"/>
    <x v="1"/>
    <n v="0"/>
    <n v="0"/>
    <s v="Secretaría General Teléfono 2417900 Ext 2100 2101"/>
    <m/>
    <s v="Tecnologías"/>
  </r>
  <r>
    <s v="A64"/>
    <n v="81111900"/>
    <s v="Renovación, soporte  y licenciamiento del sistema Backup y recuperación y el sistema  Vmware."/>
    <s v="agosto "/>
    <s v="septiembre"/>
    <n v="12"/>
    <s v="Subasta Inversa"/>
    <s v="'1-100-F001-VA-Recursos distrito"/>
    <n v="82054533.329999998"/>
    <n v="82054533"/>
    <x v="1"/>
    <n v="0"/>
    <n v="0"/>
    <s v="Secretaría General Teléfono 2417900 Ext 2100 2101"/>
    <m/>
    <s v="Tecnologías"/>
  </r>
  <r>
    <s v="A65"/>
    <s v="N!A"/>
    <s v="Concursos públicos (convocatoria DISTRITO) "/>
    <s v="Abril "/>
    <s v="Abril "/>
    <n v="1"/>
    <s v="N!A"/>
    <s v="N!A"/>
    <n v="26966000"/>
    <n v="26966000"/>
    <x v="43"/>
    <n v="0"/>
    <n v="0"/>
    <s v="Secretaría General Teléfono 2417900 Ext 2100 2101"/>
    <m/>
    <s v="Gestión del Talento Humano"/>
  </r>
  <r>
    <s v="A66"/>
    <n v="78181507"/>
    <s v="Contratar la prestación de servicios de mantenimiento preventivo y/o correctivo con mano de obra, accesorios y suministro de repuestos originales y nuevos, llantas y baterias para la flotilla de vehiculos automotores pertenecientes al parque automotriz del instituto distrital de la participación y acción comunal - IDPAC."/>
    <s v="Abril "/>
    <s v="Abril "/>
    <n v="10"/>
    <s v="CCE-10 – Mínima Cuantía"/>
    <s v="'1-100-F001-VA-Recursos distrito"/>
    <n v="0"/>
    <n v="27392000"/>
    <x v="44"/>
    <n v="0"/>
    <n v="0"/>
    <s v="Secretaría General Teléfono 2417900 Ext 2100 2101"/>
    <m/>
    <s v="Gestión de bienes, servicios e infraestructura"/>
  </r>
  <r>
    <s v="A67"/>
    <n v="80111600"/>
    <s v="Prestar los servicios profesionales para acompañar a la Secretaría General en los temas relacionados con la Oficina Asesora de Planeación del Instituto."/>
    <s v="febrero"/>
    <s v="febrero "/>
    <n v="8"/>
    <s v="Contratación Directa"/>
    <s v="'1-100-F001-VA-Recursos distrito"/>
    <n v="8000000"/>
    <n v="64000000"/>
    <x v="37"/>
    <n v="0"/>
    <n v="0"/>
    <s v="Secretaría General Teléfono 2417900 Ext 2100 2101"/>
    <m/>
    <s v="Secretaría General "/>
  </r>
  <r>
    <s v="A68"/>
    <n v="80111600"/>
    <s v="Prestar los servicios de apoyo a la gestión para desarrollar las actividades operativas en cumplimiento de los procedimientos de la Tesorería del Instituto Distrital de la Participación y Acción Comunal (IDPAC)."/>
    <s v="febrero"/>
    <s v="febrero "/>
    <n v="6"/>
    <s v="Contratación Directa"/>
    <s v="'1-100-F001-VA-Recursos distrito"/>
    <n v="3800000"/>
    <n v="22800000"/>
    <x v="37"/>
    <n v="0"/>
    <n v="0"/>
    <s v="Secretaría General Teléfono 2417900 Ext 2100 2101"/>
    <m/>
    <s v="Tesorería"/>
  </r>
  <r>
    <s v="A69"/>
    <n v="80111600"/>
    <s v="Prestar los servicios profesionales para realizar el apoyo y soporte integral en materia tributaria y contable que requiera la entidad."/>
    <s v="febrero"/>
    <s v="febrero "/>
    <n v="6"/>
    <s v="Contratación Directa"/>
    <s v="'1-100-F001-VA-Recursos distrito"/>
    <n v="4300000"/>
    <n v="25800000"/>
    <x v="37"/>
    <n v="0"/>
    <n v="0"/>
    <s v="Secretaría General Teléfono 2417900 Ext 2100 2101"/>
    <m/>
    <s v="Tesorería"/>
  </r>
  <r>
    <s v="A70"/>
    <n v="80111600"/>
    <s v="Prestar los servicios de apoyo a la gestión para desarrollar las actividades operativas en cumplimiento de los procedimientos de Presupuesto y Contabilidad del IDPAC."/>
    <s v="febrero"/>
    <s v="febrero "/>
    <n v="6"/>
    <s v="Contratación Directa"/>
    <s v="1-100-F001-VA-Recursos distrito"/>
    <n v="4000000"/>
    <n v="24000000"/>
    <x v="6"/>
    <n v="0"/>
    <n v="0"/>
    <s v="Secretaría General Teléfono 2417900 Ext 2100 2101"/>
    <m/>
    <s v="Presupuesto"/>
  </r>
  <r>
    <s v="A71"/>
    <n v="80111600"/>
    <s v="Prestar los servicios profesionales para brindar apoyo jurídico en la revisión y trámite de los procesos contractuales de la Secretaría General del Instituto."/>
    <s v="febrero"/>
    <s v="febrero "/>
    <n v="7"/>
    <s v="Contratación Directa"/>
    <s v="'1-100-F001-VA-Recursos distrito"/>
    <n v="4200000"/>
    <n v="29400000"/>
    <x v="37"/>
    <n v="0"/>
    <n v="0"/>
    <s v="Secretaría General Teléfono 2417900 Ext 2100 2101"/>
    <m/>
    <s v="Secretaría General"/>
  </r>
  <r>
    <s v="A72"/>
    <n v="80111600"/>
    <s v="Prestar los servicios de apoyo a la gestión para apoyar la recepción y trámite de documentos, gestión de bases de datos y demás actividades operativas requeridas por la Secretaría General"/>
    <s v="febrero"/>
    <s v="febrero "/>
    <n v="6"/>
    <s v="Contratación Directa"/>
    <s v="'1-100-F001-VA-Recursos distrito"/>
    <n v="3600000"/>
    <n v="21600000"/>
    <x v="6"/>
    <n v="0"/>
    <n v="0"/>
    <s v="Secretaría General Teléfono 2417900 Ext 2100 2101"/>
    <m/>
    <s v="Secretaría General"/>
  </r>
  <r>
    <s v="A73"/>
    <n v="80111600"/>
    <s v="Prestar los servicios de apoyo a la gestión para el levantamiento, control y manejo de los inventarios de activos fijos y de consumo propiedad del IDPAC."/>
    <s v="febrero"/>
    <s v="febrero "/>
    <n v="4"/>
    <s v="Contratación Directa"/>
    <s v="'1-100-F001-VA-Recursos distrito"/>
    <n v="3200000"/>
    <n v="12800000"/>
    <x v="6"/>
    <n v="0"/>
    <n v="0"/>
    <s v="Secretaría General Teléfono 2417900 Ext 2100 2101"/>
    <m/>
    <s v="Almacén"/>
  </r>
  <r>
    <s v="A74"/>
    <n v="80111600"/>
    <s v="Prestar los servicios profesionales para apoyar la gestión administrativa del proceso de servicio a la ciudadanía del Instituto Distrital de la Participación y Acción."/>
    <s v="febrero"/>
    <s v="febrero "/>
    <n v="9"/>
    <s v="Contratación Directa"/>
    <s v="'1-100-F001-VA-Recursos distrito"/>
    <n v="6000000"/>
    <n v="54000000"/>
    <x v="37"/>
    <n v="0"/>
    <n v="0"/>
    <s v="Secretaría General Teléfono 2417900 Ext 2100 2101"/>
    <m/>
    <s v="Atención al Ciudadano"/>
  </r>
  <r>
    <s v="A75"/>
    <n v="80111600"/>
    <s v="Prestar los servicios profesionales para acompañar los trámites administrativos en el proceso de verificación de los requisitos de perfeccionamiento y ejecución de los contratos, administración de bases de datos y ejecución de los trámites precontractuales, contractuales y postcontractuales de los contratistas que hacen parte del Proceso de Gestión Contractual."/>
    <s v="enero"/>
    <s v="enero "/>
    <n v="7"/>
    <s v="Contratación Directa"/>
    <s v="'1-100-F001-VA-Recursos distrito"/>
    <n v="5200000"/>
    <n v="36400000"/>
    <x v="37"/>
    <n v="0"/>
    <n v="0"/>
    <s v="Secretaría General Teléfono 2417900 Ext 2100 2101"/>
    <m/>
    <s v="Secretaría General  "/>
  </r>
  <r>
    <s v="A76"/>
    <n v="80111600"/>
    <s v="Prestar los servicios de apoyo a la gestión para desarrollar las actividades administrativas y operativas en cumplimiento de los procedimientos de la Tesorería del Instituto. "/>
    <s v="febrero"/>
    <s v="febrero "/>
    <n v="6"/>
    <s v="Contratación Directa"/>
    <s v="'1-100-F001-VA-Recursos distrito"/>
    <n v="3500000"/>
    <n v="21000000"/>
    <x v="6"/>
    <n v="0"/>
    <n v="0"/>
    <s v="Secretaría General Teléfono 2417900 Ext 2100 2101"/>
    <m/>
    <s v="Tesorería"/>
  </r>
  <r>
    <s v="A77"/>
    <n v="80111600"/>
    <s v="Prestar los servicios de apoyo a la gestión para realizar las actividades en correspondencia y en el proceso de gestión documental del Instituto Distrital de la Participación y Acción Comunal."/>
    <s v="febrero"/>
    <s v="febrero "/>
    <n v="6"/>
    <s v="Contratación Directa"/>
    <s v="'1-100-F001-VA-Recursos distrito"/>
    <n v="2800000"/>
    <n v="16800000"/>
    <x v="6"/>
    <n v="0"/>
    <n v="0"/>
    <s v="Secretaría General Teléfono 2417900 Ext 2100 2101"/>
    <m/>
    <s v="Atención al Ciudadano"/>
  </r>
  <r>
    <s v="A78"/>
    <n v="80111600"/>
    <s v="Prestar los servicios de apoyo a la gestión para atender las actividades de correspondencia y del proceso de gestión documental en el Instituto Distrital de la Participación y Acción Comunal."/>
    <s v="febrero"/>
    <s v="febrero "/>
    <n v="6"/>
    <s v="Contratación Directa"/>
    <s v="'1-100-F001-VA-Recursos distrito"/>
    <n v="3286000"/>
    <n v="19716000"/>
    <x v="6"/>
    <n v="0"/>
    <n v="0"/>
    <s v="Secretaría General Teléfono 2417900 Ext 2100 2101"/>
    <m/>
    <s v="Atención al Ciudadano"/>
  </r>
  <r>
    <s v="A79"/>
    <n v="80111600"/>
    <s v="Prestar los servicios profesionales para ejecutar actividades archivísticas en el proceso de gestión documental del Instituto Distrital de Participación y Acción Comunal."/>
    <s v="febrero"/>
    <s v="febrero "/>
    <n v="5"/>
    <s v="Contratación Directa"/>
    <s v="'1-100-F001-VA-Recursos distrito"/>
    <n v="4000000"/>
    <n v="20000000"/>
    <x v="6"/>
    <n v="0"/>
    <n v="0"/>
    <s v="Secretaría General Teléfono 2417900 Ext 2100 2101"/>
    <m/>
    <s v="Gestión Documental"/>
  </r>
  <r>
    <s v="A80"/>
    <n v="80111600"/>
    <s v="Prestar los servicios de apoyo a la gestión para realizar las actividades que soporten el desarrollo del proceso de gestión, trámite y seguimiento documental, en el marco de fortalecimiento de los procesos administrativos y operativos del Instituto Distrital de la Participación y Acción Comunal."/>
    <s v="marzo"/>
    <s v="marzo"/>
    <n v="4"/>
    <s v="Contratación Directa"/>
    <s v="'1-100-F001-VA-Recursos distrito"/>
    <n v="2600000"/>
    <n v="10400000"/>
    <x v="6"/>
    <n v="0"/>
    <n v="0"/>
    <s v="Secretaría General Teléfono 2417900 Ext 2100 2101"/>
    <m/>
    <s v="Gestión Documental"/>
  </r>
  <r>
    <s v="A81"/>
    <n v="80111600"/>
    <s v="Prestar los servicios profesionales para desempeñar actividades administrativas y operativas relacionadas con el proceso de gestión documental en el Instituto Distrital de la Participación y Acción Comunal."/>
    <s v="febrero"/>
    <s v="febrero "/>
    <n v="6"/>
    <s v="Contratación Directa"/>
    <s v="'1-100-F001-VA-Recursos distrito"/>
    <n v="4200000"/>
    <n v="25200000"/>
    <x v="6"/>
    <n v="0"/>
    <n v="0"/>
    <s v="Secretaría General Teléfono 2417900 Ext 2100 2101"/>
    <m/>
    <s v="Gestión Documental"/>
  </r>
  <r>
    <s v="A82"/>
    <n v="80111600"/>
    <s v="Prestar los servicios de apoyo a la gestión para llevar a cabo el desarrollo de las actividades administrativas y operativas en la Secretaria General del Instituto Distrital de la Participación y Acción Comunal."/>
    <s v="febrero"/>
    <s v="febrero "/>
    <n v="10"/>
    <s v="Contratación Directa"/>
    <s v="'1-100-F001-VA-Recursos distrito"/>
    <n v="3600000"/>
    <n v="36000000"/>
    <x v="6"/>
    <n v="0"/>
    <n v="0"/>
    <s v="Secretaría General Teléfono 2417900 Ext 2100 2101"/>
    <m/>
    <s v="Secretaría General"/>
  </r>
  <r>
    <s v="A83"/>
    <n v="80111600"/>
    <s v="Prestar los servicios profesionales para acompañar la ejecución de los trámites precontractuales, contractuales, y postcontractuales de los contratistas que hacen parte del Proceso de Gestión Contractual."/>
    <s v="febrero"/>
    <s v="febrero "/>
    <n v="9"/>
    <s v="Contratación Directa"/>
    <s v="'1-100-F001-VA-Recursos distrito"/>
    <n v="6500000"/>
    <n v="58500000"/>
    <x v="37"/>
    <n v="0"/>
    <n v="0"/>
    <s v="Secretaría General Teléfono 2417900 Ext 2100 2101"/>
    <m/>
    <s v="Gestión Contractual"/>
  </r>
  <r>
    <s v="A84"/>
    <n v="80111600"/>
    <s v="Prestar los servicios profesionales para realizar el seguimiento y control de los procesos asociados a la Secretaría General del Instituto."/>
    <s v="febrero"/>
    <s v="febrero "/>
    <n v="9"/>
    <s v="Contratación Directa"/>
    <s v="'1-100-F001-VA-Recursos distrito"/>
    <n v="8000000"/>
    <n v="72000000"/>
    <x v="37"/>
    <n v="0"/>
    <n v="0"/>
    <s v="Secretaría General Teléfono 2417900 Ext 2100 2101"/>
    <m/>
    <s v="Secretaría General"/>
  </r>
  <r>
    <s v="A85"/>
    <n v="80111600"/>
    <s v="Prestar los servicios profesionales para brindar soporte jurídico en los procesos precontractuales y contractuales, adelantados por el Proceso de Gestión Contractual del Instituto Distrital de la Participación y Acción Comunal"/>
    <s v="febrero"/>
    <s v="febrero"/>
    <n v="6"/>
    <s v="Contratación Directa"/>
    <s v="'1-100-F001-VA-Recursos distrito"/>
    <n v="5500000"/>
    <n v="33000000"/>
    <x v="37"/>
    <n v="0"/>
    <n v="0"/>
    <s v="Secretaría General Teléfono 2417900 Ext 2100 2101"/>
    <m/>
    <s v="Gestión Contractual"/>
  </r>
  <r>
    <s v="A86"/>
    <n v="80111600"/>
    <s v="Prestar los servicios profesionales para acompañar la ejecución de los planes y programas del proceso de Gestión del Talento Humano del Instituto."/>
    <s v="febrero"/>
    <s v="febrero "/>
    <n v="9"/>
    <s v="Contratación Directa"/>
    <s v="'1-100-F001-VA-Recursos distrito"/>
    <n v="7500000"/>
    <n v="67500000"/>
    <x v="37"/>
    <n v="0"/>
    <n v="0"/>
    <s v="Secretaría General Teléfono 2417900 Ext 2100 2101"/>
    <m/>
    <s v="Gestión del Talento Humano"/>
  </r>
  <r>
    <s v="A87"/>
    <n v="78181507"/>
    <s v="Contratar la prestación de servicios de mantenimiento preventivo y/o correctivo con mano de obra, accesorios y suministro de repuestos originales y nuevos, llantas y baterias para la flotilla de vehiculos automotores pertenecientes al parque automotriz del instituto distrital de la participación y acción comunal - IDPAC."/>
    <s v="febrero"/>
    <s v="febrero"/>
    <n v="10"/>
    <s v="SELEC. ABREV.  MARCO DE PRECIOS"/>
    <s v="'1-100-F001-VA-Recursos distrito"/>
    <n v="0"/>
    <n v="15000000"/>
    <x v="44"/>
    <n v="0"/>
    <n v="0"/>
    <s v="Secretaría General Teléfono 2417900 Ext 2100 2101"/>
    <m/>
    <s v="Gestión de bienes, servicios e infraestructura"/>
  </r>
  <r>
    <s v="A88"/>
    <n v="78181507"/>
    <s v="Contratar la prestación de servicios de mantenimiento preventivo y/o correctivo con mano de obra, accesorios y suministro de repuestos originales y nuevos, llantas y baterias para la flotilla de vehiculos automotores pertenecientes al parque automotriz del instituto distrital de la participación y acción comunal - IDPAC."/>
    <s v="febrero"/>
    <s v="febrero"/>
    <n v="10"/>
    <s v="SELEC. ABREV.  MARCO DE PRECIOS"/>
    <s v="'1-100-F001-VA-Recursos distrito"/>
    <n v="0"/>
    <n v="12000000"/>
    <x v="44"/>
    <n v="0"/>
    <n v="0"/>
    <s v="Secretaría General Teléfono 2417900 Ext 2100 2101"/>
    <m/>
    <s v="Gestión de bienes, servicios e infraestructura"/>
  </r>
  <r>
    <s v="A89"/>
    <n v="80111600"/>
    <s v="Prestar los servicios profesionales para acompañar al proceso de gestión financiera del Instituto, en la ejecución de los procedimientos propios de la Tesorería."/>
    <s v="febrero"/>
    <s v="febrero "/>
    <n v="6"/>
    <s v="Contratación Directa"/>
    <s v="'1-100-F001-VA-Recursos distrito"/>
    <n v="3900000"/>
    <n v="23400000"/>
    <x v="37"/>
    <n v="0"/>
    <n v="0"/>
    <s v="Secretaría General Teléfono 2417900 Ext 2100 2101"/>
    <m/>
    <s v="Tesorería"/>
  </r>
  <r>
    <s v="A90"/>
    <n v="80111600"/>
    <s v="Pago por contribución semaforización -  vehículos del IDPAC"/>
    <s v="julio "/>
    <s v="julio"/>
    <n v="1"/>
    <s v=" -"/>
    <s v="'1-100-F001-VA-Recursos distrito"/>
    <n v="0"/>
    <n v="874000"/>
    <x v="45"/>
    <n v="0"/>
    <n v="0"/>
    <s v="Secretaría General Teléfono 2417900 Ext 2100 2101"/>
    <m/>
    <s v="Gestión de bienes, servicios e infraestructura"/>
  </r>
  <r>
    <s v="A91"/>
    <n v="80111600"/>
    <s v="Prestar los servicios profesionales para acompañar la formulación, ejecución, evaluación de los planes, programas, proyectos y de las acciones de mejora asociadas que involucren a la Secretaría General y sus procesos de apoyo."/>
    <s v="febrero"/>
    <s v="febrero"/>
    <n v="8"/>
    <s v="Contratación Directa"/>
    <s v="'1-100-F001-VA-Recursos distrito"/>
    <n v="7000000"/>
    <n v="56000000"/>
    <x v="37"/>
    <n v="0"/>
    <n v="0"/>
    <s v="Secretaría General Teléfono 2417900 Ext 2100 2101"/>
    <m/>
    <s v="Secretaría General"/>
  </r>
  <r>
    <s v="A92"/>
    <n v="80111600"/>
    <s v="Para servicios profesionales, técnicos y empresariales n.c.p."/>
    <s v="Diciembre"/>
    <s v="Diciembre"/>
    <m/>
    <s v=" -"/>
    <s v="'1-100-F001-VA-Recursos distrito"/>
    <m/>
    <n v="3457000"/>
    <x v="37"/>
    <n v="0"/>
    <n v="0"/>
    <s v="Secretaría General Teléfono 2417900 Ext 2100 2101"/>
    <m/>
    <s v="Secretaría General"/>
  </r>
  <r>
    <s v="A93"/>
    <n v="80111600"/>
    <s v="Para Servicios de preparación de documentos y otros servicios especializados de apoyo a oficina"/>
    <s v="Diciembre"/>
    <s v="Diciembre"/>
    <m/>
    <s v=" -"/>
    <s v="'1-100-F001-VA-Recursos distrito"/>
    <m/>
    <n v="14090000"/>
    <x v="6"/>
    <n v="0"/>
    <n v="0"/>
    <s v="Secretaría General Teléfono 2417900 Ext 2100 2101"/>
    <m/>
    <s v="Secretaría General"/>
  </r>
  <r>
    <s v="A94"/>
    <n v="85101600"/>
    <s v="Adición al Contrato de Prestación de Servicios No. 418 de 2024, cuyo objeto consiste en: Contratar la prestación del servicio de apoyo a la gestión para la ejecución del plan de bienestar e incentivos y el sistema de seguridad y salud en el trabajo que hacen parte del proceso de gestión de talento humano del instituto distrital de la participación y acción comunal, mediante el desarrollo de actividades orientadas a crear, mantener y mejorar las condiciones que favorezcan el desarrollo integral y el ambiente y desempeño laboral de sus funcionarios y funcionarias."/>
    <s v="enero"/>
    <s v="febrero"/>
    <n v="0"/>
    <s v="Contratación Directa"/>
    <s v="'1-100-F001-VA-Recursos distrito"/>
    <n v="5000000"/>
    <n v="5000000"/>
    <x v="14"/>
    <n v="0"/>
    <n v="0"/>
    <s v="Secretaría General Teléfono 2417900 Ext 2100 2101"/>
    <m/>
    <s v="Gestión del Talento Humano"/>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BE9E3E5-76F1-4E9B-AB2A-309B228B21C2}" name="TablaDinámica2" cacheId="347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50" firstHeaderRow="1" firstDataRow="1" firstDataCol="1"/>
  <pivotFields count="16">
    <pivotField showAll="0"/>
    <pivotField showAll="0"/>
    <pivotField showAll="0"/>
    <pivotField showAll="0"/>
    <pivotField showAll="0"/>
    <pivotField showAll="0"/>
    <pivotField showAll="0"/>
    <pivotField showAll="0"/>
    <pivotField showAll="0"/>
    <pivotField dataField="1" showAll="0"/>
    <pivotField axis="axisRow" showAll="0">
      <items count="47">
        <item x="19"/>
        <item x="30"/>
        <item x="36"/>
        <item x="38"/>
        <item x="39"/>
        <item x="0"/>
        <item x="5"/>
        <item x="7"/>
        <item x="8"/>
        <item x="21"/>
        <item x="12"/>
        <item x="22"/>
        <item x="23"/>
        <item x="24"/>
        <item x="25"/>
        <item x="26"/>
        <item x="18"/>
        <item x="27"/>
        <item x="28"/>
        <item x="29"/>
        <item x="31"/>
        <item x="32"/>
        <item x="33"/>
        <item x="34"/>
        <item x="35"/>
        <item x="43"/>
        <item x="37"/>
        <item x="40"/>
        <item x="41"/>
        <item x="42"/>
        <item x="1"/>
        <item x="2"/>
        <item x="3"/>
        <item x="4"/>
        <item x="6"/>
        <item x="9"/>
        <item x="10"/>
        <item x="20"/>
        <item x="44"/>
        <item x="11"/>
        <item x="13"/>
        <item x="14"/>
        <item x="15"/>
        <item x="16"/>
        <item x="17"/>
        <item x="45"/>
        <item t="default"/>
      </items>
    </pivotField>
    <pivotField showAll="0"/>
    <pivotField showAll="0"/>
    <pivotField showAll="0"/>
    <pivotField showAll="0"/>
    <pivotField showAll="0"/>
  </pivotFields>
  <rowFields count="1">
    <field x="10"/>
  </rowFields>
  <rowItems count="4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t="grand">
      <x/>
    </i>
  </rowItems>
  <colItems count="1">
    <i/>
  </colItems>
  <dataFields count="1">
    <dataField name="Suma de VALOR ESTIMADO ANUAL " fld="9" baseField="0" baseItem="0" numFmtId="172"/>
  </dataFields>
  <formats count="209">
    <format dxfId="6">
      <pivotArea outline="0" collapsedLevelsAreSubtotals="1" fieldPosition="0"/>
    </format>
    <format dxfId="7">
      <pivotArea dataOnly="0" labelOnly="1" outline="0" axis="axisValues" fieldPosition="0"/>
    </format>
    <format dxfId="8">
      <pivotArea dataOnly="0" labelOnly="1" fieldPosition="0">
        <references count="1">
          <reference field="10" count="0"/>
        </references>
      </pivotArea>
    </format>
    <format dxfId="9">
      <pivotArea dataOnly="0" labelOnly="1" fieldPosition="0">
        <references count="1">
          <reference field="10" count="1">
            <x v="38"/>
          </reference>
        </references>
      </pivotArea>
    </format>
    <format dxfId="10">
      <pivotArea dataOnly="0" labelOnly="1" fieldPosition="0">
        <references count="1">
          <reference field="10" count="0"/>
        </references>
      </pivotArea>
    </format>
    <format dxfId="11">
      <pivotArea dataOnly="0" fieldPosition="0">
        <references count="1">
          <reference field="10" count="1">
            <x v="35"/>
          </reference>
        </references>
      </pivotArea>
    </format>
    <format dxfId="12">
      <pivotArea dataOnly="0" labelOnly="1" fieldPosition="0">
        <references count="1">
          <reference field="10" count="1">
            <x v="38"/>
          </reference>
        </references>
      </pivotArea>
    </format>
    <format dxfId="13">
      <pivotArea collapsedLevelsAreSubtotals="1" fieldPosition="0">
        <references count="1">
          <reference field="10" count="0"/>
        </references>
      </pivotArea>
    </format>
    <format dxfId="14">
      <pivotArea dataOnly="0" labelOnly="1" fieldPosition="0">
        <references count="1">
          <reference field="10" count="0"/>
        </references>
      </pivotArea>
    </format>
    <format dxfId="15">
      <pivotArea collapsedLevelsAreSubtotals="1" fieldPosition="0">
        <references count="1">
          <reference field="10" count="1">
            <x v="0"/>
          </reference>
        </references>
      </pivotArea>
    </format>
    <format dxfId="16">
      <pivotArea dataOnly="0" labelOnly="1" fieldPosition="0">
        <references count="1">
          <reference field="10" count="1">
            <x v="0"/>
          </reference>
        </references>
      </pivotArea>
    </format>
    <format dxfId="17">
      <pivotArea collapsedLevelsAreSubtotals="1" fieldPosition="0">
        <references count="1">
          <reference field="10" count="1">
            <x v="1"/>
          </reference>
        </references>
      </pivotArea>
    </format>
    <format dxfId="18">
      <pivotArea dataOnly="0" labelOnly="1" fieldPosition="0">
        <references count="1">
          <reference field="10" count="1">
            <x v="1"/>
          </reference>
        </references>
      </pivotArea>
    </format>
    <format dxfId="19">
      <pivotArea collapsedLevelsAreSubtotals="1" fieldPosition="0">
        <references count="1">
          <reference field="10" count="1">
            <x v="2"/>
          </reference>
        </references>
      </pivotArea>
    </format>
    <format dxfId="20">
      <pivotArea dataOnly="0" labelOnly="1" fieldPosition="0">
        <references count="1">
          <reference field="10" count="1">
            <x v="2"/>
          </reference>
        </references>
      </pivotArea>
    </format>
    <format dxfId="21">
      <pivotArea collapsedLevelsAreSubtotals="1" fieldPosition="0">
        <references count="1">
          <reference field="10" count="1">
            <x v="3"/>
          </reference>
        </references>
      </pivotArea>
    </format>
    <format dxfId="22">
      <pivotArea dataOnly="0" labelOnly="1" fieldPosition="0">
        <references count="1">
          <reference field="10" count="1">
            <x v="3"/>
          </reference>
        </references>
      </pivotArea>
    </format>
    <format dxfId="23">
      <pivotArea collapsedLevelsAreSubtotals="1" fieldPosition="0">
        <references count="1">
          <reference field="10" count="1">
            <x v="4"/>
          </reference>
        </references>
      </pivotArea>
    </format>
    <format dxfId="24">
      <pivotArea dataOnly="0" labelOnly="1" fieldPosition="0">
        <references count="1">
          <reference field="10" count="1">
            <x v="4"/>
          </reference>
        </references>
      </pivotArea>
    </format>
    <format dxfId="25">
      <pivotArea collapsedLevelsAreSubtotals="1" fieldPosition="0">
        <references count="1">
          <reference field="10" count="1">
            <x v="5"/>
          </reference>
        </references>
      </pivotArea>
    </format>
    <format dxfId="26">
      <pivotArea dataOnly="0" labelOnly="1" fieldPosition="0">
        <references count="1">
          <reference field="10" count="1">
            <x v="5"/>
          </reference>
        </references>
      </pivotArea>
    </format>
    <format dxfId="27">
      <pivotArea collapsedLevelsAreSubtotals="1" fieldPosition="0">
        <references count="1">
          <reference field="10" count="1">
            <x v="6"/>
          </reference>
        </references>
      </pivotArea>
    </format>
    <format dxfId="28">
      <pivotArea dataOnly="0" labelOnly="1" fieldPosition="0">
        <references count="1">
          <reference field="10" count="1">
            <x v="6"/>
          </reference>
        </references>
      </pivotArea>
    </format>
    <format dxfId="29">
      <pivotArea collapsedLevelsAreSubtotals="1" fieldPosition="0">
        <references count="1">
          <reference field="10" count="1">
            <x v="7"/>
          </reference>
        </references>
      </pivotArea>
    </format>
    <format dxfId="30">
      <pivotArea dataOnly="0" labelOnly="1" fieldPosition="0">
        <references count="1">
          <reference field="10" count="1">
            <x v="7"/>
          </reference>
        </references>
      </pivotArea>
    </format>
    <format dxfId="31">
      <pivotArea collapsedLevelsAreSubtotals="1" fieldPosition="0">
        <references count="1">
          <reference field="10" count="1">
            <x v="8"/>
          </reference>
        </references>
      </pivotArea>
    </format>
    <format dxfId="32">
      <pivotArea dataOnly="0" labelOnly="1" fieldPosition="0">
        <references count="1">
          <reference field="10" count="1">
            <x v="8"/>
          </reference>
        </references>
      </pivotArea>
    </format>
    <format dxfId="33">
      <pivotArea collapsedLevelsAreSubtotals="1" fieldPosition="0">
        <references count="1">
          <reference field="10" count="1">
            <x v="9"/>
          </reference>
        </references>
      </pivotArea>
    </format>
    <format dxfId="34">
      <pivotArea dataOnly="0" labelOnly="1" fieldPosition="0">
        <references count="1">
          <reference field="10" count="1">
            <x v="9"/>
          </reference>
        </references>
      </pivotArea>
    </format>
    <format dxfId="35">
      <pivotArea collapsedLevelsAreSubtotals="1" fieldPosition="0">
        <references count="1">
          <reference field="10" count="1">
            <x v="10"/>
          </reference>
        </references>
      </pivotArea>
    </format>
    <format dxfId="36">
      <pivotArea dataOnly="0" labelOnly="1" fieldPosition="0">
        <references count="1">
          <reference field="10" count="1">
            <x v="10"/>
          </reference>
        </references>
      </pivotArea>
    </format>
    <format dxfId="37">
      <pivotArea collapsedLevelsAreSubtotals="1" fieldPosition="0">
        <references count="1">
          <reference field="10" count="1">
            <x v="11"/>
          </reference>
        </references>
      </pivotArea>
    </format>
    <format dxfId="38">
      <pivotArea dataOnly="0" labelOnly="1" fieldPosition="0">
        <references count="1">
          <reference field="10" count="1">
            <x v="11"/>
          </reference>
        </references>
      </pivotArea>
    </format>
    <format dxfId="39">
      <pivotArea collapsedLevelsAreSubtotals="1" fieldPosition="0">
        <references count="1">
          <reference field="10" count="1">
            <x v="12"/>
          </reference>
        </references>
      </pivotArea>
    </format>
    <format dxfId="40">
      <pivotArea dataOnly="0" labelOnly="1" fieldPosition="0">
        <references count="1">
          <reference field="10" count="1">
            <x v="12"/>
          </reference>
        </references>
      </pivotArea>
    </format>
    <format dxfId="41">
      <pivotArea collapsedLevelsAreSubtotals="1" fieldPosition="0">
        <references count="1">
          <reference field="10" count="1">
            <x v="13"/>
          </reference>
        </references>
      </pivotArea>
    </format>
    <format dxfId="42">
      <pivotArea dataOnly="0" labelOnly="1" fieldPosition="0">
        <references count="1">
          <reference field="10" count="1">
            <x v="13"/>
          </reference>
        </references>
      </pivotArea>
    </format>
    <format dxfId="43">
      <pivotArea dataOnly="0" fieldPosition="0">
        <references count="1">
          <reference field="10" count="1">
            <x v="14"/>
          </reference>
        </references>
      </pivotArea>
    </format>
    <format dxfId="44">
      <pivotArea dataOnly="0" fieldPosition="0">
        <references count="1">
          <reference field="10" count="1">
            <x v="15"/>
          </reference>
        </references>
      </pivotArea>
    </format>
    <format dxfId="45">
      <pivotArea dataOnly="0" fieldPosition="0">
        <references count="1">
          <reference field="10" count="1">
            <x v="16"/>
          </reference>
        </references>
      </pivotArea>
    </format>
    <format dxfId="46">
      <pivotArea collapsedLevelsAreSubtotals="1" fieldPosition="0">
        <references count="2">
          <reference field="4294967294" count="1" selected="0">
            <x v="0"/>
          </reference>
          <reference field="10" count="1">
            <x v="17"/>
          </reference>
        </references>
      </pivotArea>
    </format>
    <format dxfId="47">
      <pivotArea dataOnly="0" labelOnly="1" fieldPosition="0">
        <references count="1">
          <reference field="10" count="1">
            <x v="17"/>
          </reference>
        </references>
      </pivotArea>
    </format>
    <format dxfId="48">
      <pivotArea dataOnly="0" labelOnly="1" fieldPosition="0">
        <references count="1">
          <reference field="10" count="1">
            <x v="18"/>
          </reference>
        </references>
      </pivotArea>
    </format>
    <format dxfId="49">
      <pivotArea collapsedLevelsAreSubtotals="1" fieldPosition="0">
        <references count="2">
          <reference field="4294967294" count="1" selected="0">
            <x v="0"/>
          </reference>
          <reference field="10" count="1">
            <x v="18"/>
          </reference>
        </references>
      </pivotArea>
    </format>
    <format dxfId="50">
      <pivotArea dataOnly="0" labelOnly="1" fieldPosition="0">
        <references count="1">
          <reference field="10" count="1">
            <x v="19"/>
          </reference>
        </references>
      </pivotArea>
    </format>
    <format dxfId="51">
      <pivotArea collapsedLevelsAreSubtotals="1" fieldPosition="0">
        <references count="2">
          <reference field="4294967294" count="1" selected="0">
            <x v="0"/>
          </reference>
          <reference field="10" count="1">
            <x v="19"/>
          </reference>
        </references>
      </pivotArea>
    </format>
    <format dxfId="52">
      <pivotArea collapsedLevelsAreSubtotals="1" fieldPosition="0">
        <references count="2">
          <reference field="4294967294" count="1" selected="0">
            <x v="0"/>
          </reference>
          <reference field="10" count="1">
            <x v="20"/>
          </reference>
        </references>
      </pivotArea>
    </format>
    <format dxfId="53">
      <pivotArea dataOnly="0" labelOnly="1" fieldPosition="0">
        <references count="1">
          <reference field="10" count="1">
            <x v="20"/>
          </reference>
        </references>
      </pivotArea>
    </format>
    <format dxfId="54">
      <pivotArea collapsedLevelsAreSubtotals="1" fieldPosition="0">
        <references count="1">
          <reference field="10" count="1">
            <x v="21"/>
          </reference>
        </references>
      </pivotArea>
    </format>
    <format dxfId="55">
      <pivotArea dataOnly="0" labelOnly="1" fieldPosition="0">
        <references count="1">
          <reference field="10" count="1">
            <x v="21"/>
          </reference>
        </references>
      </pivotArea>
    </format>
    <format dxfId="56">
      <pivotArea collapsedLevelsAreSubtotals="1" fieldPosition="0">
        <references count="1">
          <reference field="10" count="1">
            <x v="22"/>
          </reference>
        </references>
      </pivotArea>
    </format>
    <format dxfId="57">
      <pivotArea dataOnly="0" labelOnly="1" fieldPosition="0">
        <references count="1">
          <reference field="10" count="1">
            <x v="22"/>
          </reference>
        </references>
      </pivotArea>
    </format>
    <format dxfId="58">
      <pivotArea collapsedLevelsAreSubtotals="1" fieldPosition="0">
        <references count="1">
          <reference field="10" count="1">
            <x v="23"/>
          </reference>
        </references>
      </pivotArea>
    </format>
    <format dxfId="59">
      <pivotArea dataOnly="0" labelOnly="1" fieldPosition="0">
        <references count="1">
          <reference field="10" count="1">
            <x v="23"/>
          </reference>
        </references>
      </pivotArea>
    </format>
    <format dxfId="60">
      <pivotArea collapsedLevelsAreSubtotals="1" fieldPosition="0">
        <references count="1">
          <reference field="10" count="1">
            <x v="24"/>
          </reference>
        </references>
      </pivotArea>
    </format>
    <format dxfId="61">
      <pivotArea dataOnly="0" labelOnly="1" fieldPosition="0">
        <references count="1">
          <reference field="10" count="1">
            <x v="24"/>
          </reference>
        </references>
      </pivotArea>
    </format>
    <format dxfId="62">
      <pivotArea collapsedLevelsAreSubtotals="1" fieldPosition="0">
        <references count="1">
          <reference field="10" count="1">
            <x v="25"/>
          </reference>
        </references>
      </pivotArea>
    </format>
    <format dxfId="63">
      <pivotArea dataOnly="0" labelOnly="1" fieldPosition="0">
        <references count="1">
          <reference field="10" count="1">
            <x v="25"/>
          </reference>
        </references>
      </pivotArea>
    </format>
    <format dxfId="64">
      <pivotArea collapsedLevelsAreSubtotals="1" fieldPosition="0">
        <references count="1">
          <reference field="10" count="1">
            <x v="27"/>
          </reference>
        </references>
      </pivotArea>
    </format>
    <format dxfId="65">
      <pivotArea dataOnly="0" labelOnly="1" fieldPosition="0">
        <references count="1">
          <reference field="10" count="1">
            <x v="27"/>
          </reference>
        </references>
      </pivotArea>
    </format>
    <format dxfId="66">
      <pivotArea collapsedLevelsAreSubtotals="1" fieldPosition="0">
        <references count="1">
          <reference field="10" count="1">
            <x v="28"/>
          </reference>
        </references>
      </pivotArea>
    </format>
    <format dxfId="67">
      <pivotArea dataOnly="0" labelOnly="1" fieldPosition="0">
        <references count="1">
          <reference field="10" count="1">
            <x v="28"/>
          </reference>
        </references>
      </pivotArea>
    </format>
    <format dxfId="68">
      <pivotArea collapsedLevelsAreSubtotals="1" fieldPosition="0">
        <references count="1">
          <reference field="10" count="1">
            <x v="29"/>
          </reference>
        </references>
      </pivotArea>
    </format>
    <format dxfId="69">
      <pivotArea dataOnly="0" labelOnly="1" fieldPosition="0">
        <references count="1">
          <reference field="10" count="1">
            <x v="29"/>
          </reference>
        </references>
      </pivotArea>
    </format>
    <format dxfId="70">
      <pivotArea collapsedLevelsAreSubtotals="1" fieldPosition="0">
        <references count="1">
          <reference field="10" count="1">
            <x v="30"/>
          </reference>
        </references>
      </pivotArea>
    </format>
    <format dxfId="71">
      <pivotArea dataOnly="0" labelOnly="1" fieldPosition="0">
        <references count="1">
          <reference field="10" count="1">
            <x v="30"/>
          </reference>
        </references>
      </pivotArea>
    </format>
    <format dxfId="72">
      <pivotArea collapsedLevelsAreSubtotals="1" fieldPosition="0">
        <references count="1">
          <reference field="10" count="1">
            <x v="31"/>
          </reference>
        </references>
      </pivotArea>
    </format>
    <format dxfId="73">
      <pivotArea dataOnly="0" labelOnly="1" fieldPosition="0">
        <references count="1">
          <reference field="10" count="1">
            <x v="31"/>
          </reference>
        </references>
      </pivotArea>
    </format>
    <format dxfId="74">
      <pivotArea collapsedLevelsAreSubtotals="1" fieldPosition="0">
        <references count="1">
          <reference field="10" count="1">
            <x v="32"/>
          </reference>
        </references>
      </pivotArea>
    </format>
    <format dxfId="75">
      <pivotArea dataOnly="0" labelOnly="1" fieldPosition="0">
        <references count="1">
          <reference field="10" count="1">
            <x v="32"/>
          </reference>
        </references>
      </pivotArea>
    </format>
    <format dxfId="76">
      <pivotArea collapsedLevelsAreSubtotals="1" fieldPosition="0">
        <references count="1">
          <reference field="10" count="1">
            <x v="33"/>
          </reference>
        </references>
      </pivotArea>
    </format>
    <format dxfId="77">
      <pivotArea dataOnly="0" labelOnly="1" fieldPosition="0">
        <references count="1">
          <reference field="10" count="1">
            <x v="33"/>
          </reference>
        </references>
      </pivotArea>
    </format>
    <format dxfId="78">
      <pivotArea collapsedLevelsAreSubtotals="1" fieldPosition="0">
        <references count="1">
          <reference field="10" count="1">
            <x v="35"/>
          </reference>
        </references>
      </pivotArea>
    </format>
    <format dxfId="79">
      <pivotArea dataOnly="0" labelOnly="1" fieldPosition="0">
        <references count="1">
          <reference field="10" count="1">
            <x v="35"/>
          </reference>
        </references>
      </pivotArea>
    </format>
    <format dxfId="80">
      <pivotArea collapsedLevelsAreSubtotals="1" fieldPosition="0">
        <references count="1">
          <reference field="10" count="1">
            <x v="36"/>
          </reference>
        </references>
      </pivotArea>
    </format>
    <format dxfId="81">
      <pivotArea dataOnly="0" labelOnly="1" fieldPosition="0">
        <references count="1">
          <reference field="10" count="1">
            <x v="36"/>
          </reference>
        </references>
      </pivotArea>
    </format>
    <format dxfId="82">
      <pivotArea collapsedLevelsAreSubtotals="1" fieldPosition="0">
        <references count="1">
          <reference field="10" count="1">
            <x v="37"/>
          </reference>
        </references>
      </pivotArea>
    </format>
    <format dxfId="83">
      <pivotArea dataOnly="0" labelOnly="1" fieldPosition="0">
        <references count="1">
          <reference field="10" count="1">
            <x v="37"/>
          </reference>
        </references>
      </pivotArea>
    </format>
    <format dxfId="84">
      <pivotArea collapsedLevelsAreSubtotals="1" fieldPosition="0">
        <references count="1">
          <reference field="10" count="1">
            <x v="38"/>
          </reference>
        </references>
      </pivotArea>
    </format>
    <format dxfId="85">
      <pivotArea dataOnly="0" labelOnly="1" fieldPosition="0">
        <references count="1">
          <reference field="10" count="1">
            <x v="38"/>
          </reference>
        </references>
      </pivotArea>
    </format>
    <format dxfId="86">
      <pivotArea collapsedLevelsAreSubtotals="1" fieldPosition="0">
        <references count="1">
          <reference field="10" count="1">
            <x v="39"/>
          </reference>
        </references>
      </pivotArea>
    </format>
    <format dxfId="87">
      <pivotArea dataOnly="0" labelOnly="1" fieldPosition="0">
        <references count="1">
          <reference field="10" count="1">
            <x v="39"/>
          </reference>
        </references>
      </pivotArea>
    </format>
    <format dxfId="88">
      <pivotArea collapsedLevelsAreSubtotals="1" fieldPosition="0">
        <references count="1">
          <reference field="10" count="1">
            <x v="40"/>
          </reference>
        </references>
      </pivotArea>
    </format>
    <format dxfId="89">
      <pivotArea dataOnly="0" labelOnly="1" fieldPosition="0">
        <references count="1">
          <reference field="10" count="1">
            <x v="40"/>
          </reference>
        </references>
      </pivotArea>
    </format>
    <format dxfId="90">
      <pivotArea collapsedLevelsAreSubtotals="1" fieldPosition="0">
        <references count="1">
          <reference field="10" count="1">
            <x v="41"/>
          </reference>
        </references>
      </pivotArea>
    </format>
    <format dxfId="91">
      <pivotArea dataOnly="0" labelOnly="1" fieldPosition="0">
        <references count="1">
          <reference field="10" count="1">
            <x v="41"/>
          </reference>
        </references>
      </pivotArea>
    </format>
    <format dxfId="92">
      <pivotArea collapsedLevelsAreSubtotals="1" fieldPosition="0">
        <references count="1">
          <reference field="10" count="1">
            <x v="42"/>
          </reference>
        </references>
      </pivotArea>
    </format>
    <format dxfId="93">
      <pivotArea dataOnly="0" labelOnly="1" fieldPosition="0">
        <references count="1">
          <reference field="10" count="1">
            <x v="42"/>
          </reference>
        </references>
      </pivotArea>
    </format>
    <format dxfId="94">
      <pivotArea collapsedLevelsAreSubtotals="1" fieldPosition="0">
        <references count="1">
          <reference field="10" count="1">
            <x v="43"/>
          </reference>
        </references>
      </pivotArea>
    </format>
    <format dxfId="95">
      <pivotArea dataOnly="0" labelOnly="1" fieldPosition="0">
        <references count="1">
          <reference field="10" count="1">
            <x v="43"/>
          </reference>
        </references>
      </pivotArea>
    </format>
    <format dxfId="96">
      <pivotArea collapsedLevelsAreSubtotals="1" fieldPosition="0">
        <references count="1">
          <reference field="10" count="1">
            <x v="44"/>
          </reference>
        </references>
      </pivotArea>
    </format>
    <format dxfId="97">
      <pivotArea dataOnly="0" labelOnly="1" fieldPosition="0">
        <references count="1">
          <reference field="10" count="1">
            <x v="44"/>
          </reference>
        </references>
      </pivotArea>
    </format>
    <format dxfId="98">
      <pivotArea dataOnly="0" fieldPosition="0">
        <references count="1">
          <reference field="10" count="1">
            <x v="26"/>
          </reference>
        </references>
      </pivotArea>
    </format>
    <format dxfId="99">
      <pivotArea collapsedLevelsAreSubtotals="1" fieldPosition="0">
        <references count="1">
          <reference field="10" count="1">
            <x v="34"/>
          </reference>
        </references>
      </pivotArea>
    </format>
    <format dxfId="100">
      <pivotArea dataOnly="0" labelOnly="1" fieldPosition="0">
        <references count="1">
          <reference field="10" count="1">
            <x v="34"/>
          </reference>
        </references>
      </pivotArea>
    </format>
    <format dxfId="101">
      <pivotArea collapsedLevelsAreSubtotals="1" fieldPosition="0">
        <references count="1">
          <reference field="10" count="4">
            <x v="17"/>
            <x v="18"/>
            <x v="19"/>
            <x v="20"/>
          </reference>
        </references>
      </pivotArea>
    </format>
    <format dxfId="102">
      <pivotArea dataOnly="0" labelOnly="1" fieldPosition="0">
        <references count="1">
          <reference field="10" count="4">
            <x v="17"/>
            <x v="18"/>
            <x v="19"/>
            <x v="20"/>
          </reference>
        </references>
      </pivotArea>
    </format>
    <format dxfId="103">
      <pivotArea collapsedLevelsAreSubtotals="1" fieldPosition="0">
        <references count="1">
          <reference field="10" count="2">
            <x v="36"/>
            <x v="37"/>
          </reference>
        </references>
      </pivotArea>
    </format>
    <format dxfId="104">
      <pivotArea dataOnly="0" labelOnly="1" fieldPosition="0">
        <references count="1">
          <reference field="10" count="2">
            <x v="36"/>
            <x v="37"/>
          </reference>
        </references>
      </pivotArea>
    </format>
    <format dxfId="105">
      <pivotArea collapsedLevelsAreSubtotals="1" fieldPosition="0">
        <references count="1">
          <reference field="10" count="1">
            <x v="43"/>
          </reference>
        </references>
      </pivotArea>
    </format>
    <format dxfId="106">
      <pivotArea collapsedLevelsAreSubtotals="1" fieldPosition="0">
        <references count="1">
          <reference field="10" count="7">
            <x v="2"/>
            <x v="3"/>
            <x v="4"/>
            <x v="5"/>
            <x v="6"/>
            <x v="7"/>
            <x v="8"/>
          </reference>
        </references>
      </pivotArea>
    </format>
    <format dxfId="107">
      <pivotArea dataOnly="0" labelOnly="1" fieldPosition="0">
        <references count="1">
          <reference field="10" count="7">
            <x v="2"/>
            <x v="3"/>
            <x v="4"/>
            <x v="5"/>
            <x v="6"/>
            <x v="7"/>
            <x v="8"/>
          </reference>
        </references>
      </pivotArea>
    </format>
    <format dxfId="108">
      <pivotArea collapsedLevelsAreSubtotals="1" fieldPosition="0">
        <references count="1">
          <reference field="10" count="1">
            <x v="17"/>
          </reference>
        </references>
      </pivotArea>
    </format>
    <format dxfId="109">
      <pivotArea dataOnly="0" labelOnly="1" fieldPosition="0">
        <references count="1">
          <reference field="10" count="1">
            <x v="17"/>
          </reference>
        </references>
      </pivotArea>
    </format>
    <format dxfId="110">
      <pivotArea collapsedLevelsAreSubtotals="1" fieldPosition="0">
        <references count="1">
          <reference field="10" count="1">
            <x v="17"/>
          </reference>
        </references>
      </pivotArea>
    </format>
    <format dxfId="111">
      <pivotArea dataOnly="0" labelOnly="1" fieldPosition="0">
        <references count="1">
          <reference field="10" count="1">
            <x v="17"/>
          </reference>
        </references>
      </pivotArea>
    </format>
    <format dxfId="112">
      <pivotArea collapsedLevelsAreSubtotals="1" fieldPosition="0">
        <references count="1">
          <reference field="10" count="1">
            <x v="18"/>
          </reference>
        </references>
      </pivotArea>
    </format>
    <format dxfId="113">
      <pivotArea dataOnly="0" labelOnly="1" fieldPosition="0">
        <references count="1">
          <reference field="10" count="1">
            <x v="18"/>
          </reference>
        </references>
      </pivotArea>
    </format>
    <format dxfId="114">
      <pivotArea collapsedLevelsAreSubtotals="1" fieldPosition="0">
        <references count="1">
          <reference field="10" count="1">
            <x v="19"/>
          </reference>
        </references>
      </pivotArea>
    </format>
    <format dxfId="115">
      <pivotArea dataOnly="0" labelOnly="1" fieldPosition="0">
        <references count="1">
          <reference field="10" count="1">
            <x v="19"/>
          </reference>
        </references>
      </pivotArea>
    </format>
    <format dxfId="116">
      <pivotArea collapsedLevelsAreSubtotals="1" fieldPosition="0">
        <references count="1">
          <reference field="10" count="1">
            <x v="19"/>
          </reference>
        </references>
      </pivotArea>
    </format>
    <format dxfId="117">
      <pivotArea dataOnly="0" labelOnly="1" fieldPosition="0">
        <references count="1">
          <reference field="10" count="1">
            <x v="19"/>
          </reference>
        </references>
      </pivotArea>
    </format>
    <format dxfId="118">
      <pivotArea collapsedLevelsAreSubtotals="1" fieldPosition="0">
        <references count="1">
          <reference field="10" count="1">
            <x v="20"/>
          </reference>
        </references>
      </pivotArea>
    </format>
    <format dxfId="119">
      <pivotArea dataOnly="0" labelOnly="1" fieldPosition="0">
        <references count="1">
          <reference field="10" count="1">
            <x v="20"/>
          </reference>
        </references>
      </pivotArea>
    </format>
    <format dxfId="120">
      <pivotArea collapsedLevelsAreSubtotals="1" fieldPosition="0">
        <references count="1">
          <reference field="10" count="1">
            <x v="40"/>
          </reference>
        </references>
      </pivotArea>
    </format>
    <format dxfId="121">
      <pivotArea collapsedLevelsAreSubtotals="1" fieldPosition="0">
        <references count="1">
          <reference field="10" count="1">
            <x v="41"/>
          </reference>
        </references>
      </pivotArea>
    </format>
    <format dxfId="122">
      <pivotArea collapsedLevelsAreSubtotals="1" fieldPosition="0">
        <references count="1">
          <reference field="10" count="1">
            <x v="26"/>
          </reference>
        </references>
      </pivotArea>
    </format>
    <format dxfId="123">
      <pivotArea collapsedLevelsAreSubtotals="1" fieldPosition="0">
        <references count="1">
          <reference field="10" count="1">
            <x v="34"/>
          </reference>
        </references>
      </pivotArea>
    </format>
    <format dxfId="124">
      <pivotArea collapsedLevelsAreSubtotals="1" fieldPosition="0">
        <references count="1">
          <reference field="10" count="1">
            <x v="0"/>
          </reference>
        </references>
      </pivotArea>
    </format>
    <format dxfId="125">
      <pivotArea dataOnly="0" labelOnly="1" fieldPosition="0">
        <references count="1">
          <reference field="10" count="1">
            <x v="0"/>
          </reference>
        </references>
      </pivotArea>
    </format>
    <format dxfId="126">
      <pivotArea collapsedLevelsAreSubtotals="1" fieldPosition="0">
        <references count="1">
          <reference field="10" count="1">
            <x v="1"/>
          </reference>
        </references>
      </pivotArea>
    </format>
    <format dxfId="127">
      <pivotArea dataOnly="0" labelOnly="1" fieldPosition="0">
        <references count="1">
          <reference field="10" count="1">
            <x v="1"/>
          </reference>
        </references>
      </pivotArea>
    </format>
    <format dxfId="128">
      <pivotArea collapsedLevelsAreSubtotals="1" fieldPosition="0">
        <references count="1">
          <reference field="10" count="1">
            <x v="2"/>
          </reference>
        </references>
      </pivotArea>
    </format>
    <format dxfId="129">
      <pivotArea dataOnly="0" labelOnly="1" fieldPosition="0">
        <references count="1">
          <reference field="10" count="1">
            <x v="2"/>
          </reference>
        </references>
      </pivotArea>
    </format>
    <format dxfId="130">
      <pivotArea collapsedLevelsAreSubtotals="1" fieldPosition="0">
        <references count="1">
          <reference field="10" count="1">
            <x v="3"/>
          </reference>
        </references>
      </pivotArea>
    </format>
    <format dxfId="131">
      <pivotArea dataOnly="0" labelOnly="1" fieldPosition="0">
        <references count="1">
          <reference field="10" count="1">
            <x v="3"/>
          </reference>
        </references>
      </pivotArea>
    </format>
    <format dxfId="132">
      <pivotArea collapsedLevelsAreSubtotals="1" fieldPosition="0">
        <references count="1">
          <reference field="10" count="1">
            <x v="4"/>
          </reference>
        </references>
      </pivotArea>
    </format>
    <format dxfId="133">
      <pivotArea dataOnly="0" labelOnly="1" fieldPosition="0">
        <references count="1">
          <reference field="10" count="1">
            <x v="4"/>
          </reference>
        </references>
      </pivotArea>
    </format>
    <format dxfId="134">
      <pivotArea collapsedLevelsAreSubtotals="1" fieldPosition="0">
        <references count="1">
          <reference field="10" count="1">
            <x v="5"/>
          </reference>
        </references>
      </pivotArea>
    </format>
    <format dxfId="135">
      <pivotArea dataOnly="0" labelOnly="1" fieldPosition="0">
        <references count="1">
          <reference field="10" count="1">
            <x v="5"/>
          </reference>
        </references>
      </pivotArea>
    </format>
    <format dxfId="136">
      <pivotArea collapsedLevelsAreSubtotals="1" fieldPosition="0">
        <references count="1">
          <reference field="10" count="1">
            <x v="6"/>
          </reference>
        </references>
      </pivotArea>
    </format>
    <format dxfId="137">
      <pivotArea dataOnly="0" labelOnly="1" fieldPosition="0">
        <references count="1">
          <reference field="10" count="1">
            <x v="6"/>
          </reference>
        </references>
      </pivotArea>
    </format>
    <format dxfId="138">
      <pivotArea collapsedLevelsAreSubtotals="1" fieldPosition="0">
        <references count="1">
          <reference field="10" count="1">
            <x v="7"/>
          </reference>
        </references>
      </pivotArea>
    </format>
    <format dxfId="139">
      <pivotArea dataOnly="0" labelOnly="1" fieldPosition="0">
        <references count="1">
          <reference field="10" count="1">
            <x v="7"/>
          </reference>
        </references>
      </pivotArea>
    </format>
    <format dxfId="140">
      <pivotArea collapsedLevelsAreSubtotals="1" fieldPosition="0">
        <references count="1">
          <reference field="10" count="1">
            <x v="8"/>
          </reference>
        </references>
      </pivotArea>
    </format>
    <format dxfId="141">
      <pivotArea dataOnly="0" labelOnly="1" fieldPosition="0">
        <references count="1">
          <reference field="10" count="1">
            <x v="8"/>
          </reference>
        </references>
      </pivotArea>
    </format>
    <format dxfId="142">
      <pivotArea collapsedLevelsAreSubtotals="1" fieldPosition="0">
        <references count="1">
          <reference field="10" count="1">
            <x v="9"/>
          </reference>
        </references>
      </pivotArea>
    </format>
    <format dxfId="143">
      <pivotArea dataOnly="0" labelOnly="1" fieldPosition="0">
        <references count="1">
          <reference field="10" count="1">
            <x v="9"/>
          </reference>
        </references>
      </pivotArea>
    </format>
    <format dxfId="144">
      <pivotArea collapsedLevelsAreSubtotals="1" fieldPosition="0">
        <references count="1">
          <reference field="10" count="1">
            <x v="10"/>
          </reference>
        </references>
      </pivotArea>
    </format>
    <format dxfId="145">
      <pivotArea dataOnly="0" labelOnly="1" fieldPosition="0">
        <references count="1">
          <reference field="10" count="1">
            <x v="10"/>
          </reference>
        </references>
      </pivotArea>
    </format>
    <format dxfId="146">
      <pivotArea collapsedLevelsAreSubtotals="1" fieldPosition="0">
        <references count="1">
          <reference field="10" count="1">
            <x v="11"/>
          </reference>
        </references>
      </pivotArea>
    </format>
    <format dxfId="147">
      <pivotArea dataOnly="0" labelOnly="1" fieldPosition="0">
        <references count="1">
          <reference field="10" count="1">
            <x v="11"/>
          </reference>
        </references>
      </pivotArea>
    </format>
    <format dxfId="148">
      <pivotArea collapsedLevelsAreSubtotals="1" fieldPosition="0">
        <references count="1">
          <reference field="10" count="1">
            <x v="12"/>
          </reference>
        </references>
      </pivotArea>
    </format>
    <format dxfId="149">
      <pivotArea dataOnly="0" labelOnly="1" fieldPosition="0">
        <references count="1">
          <reference field="10" count="1">
            <x v="12"/>
          </reference>
        </references>
      </pivotArea>
    </format>
    <format dxfId="150">
      <pivotArea collapsedLevelsAreSubtotals="1" fieldPosition="0">
        <references count="1">
          <reference field="10" count="1">
            <x v="13"/>
          </reference>
        </references>
      </pivotArea>
    </format>
    <format dxfId="151">
      <pivotArea dataOnly="0" labelOnly="1" fieldPosition="0">
        <references count="1">
          <reference field="10" count="1">
            <x v="13"/>
          </reference>
        </references>
      </pivotArea>
    </format>
    <format dxfId="152">
      <pivotArea collapsedLevelsAreSubtotals="1" fieldPosition="0">
        <references count="1">
          <reference field="10" count="1">
            <x v="14"/>
          </reference>
        </references>
      </pivotArea>
    </format>
    <format dxfId="153">
      <pivotArea dataOnly="0" labelOnly="1" fieldPosition="0">
        <references count="1">
          <reference field="10" count="1">
            <x v="14"/>
          </reference>
        </references>
      </pivotArea>
    </format>
    <format dxfId="154">
      <pivotArea collapsedLevelsAreSubtotals="1" fieldPosition="0">
        <references count="1">
          <reference field="10" count="1">
            <x v="15"/>
          </reference>
        </references>
      </pivotArea>
    </format>
    <format dxfId="155">
      <pivotArea dataOnly="0" labelOnly="1" fieldPosition="0">
        <references count="1">
          <reference field="10" count="1">
            <x v="15"/>
          </reference>
        </references>
      </pivotArea>
    </format>
    <format dxfId="156">
      <pivotArea collapsedLevelsAreSubtotals="1" fieldPosition="0">
        <references count="1">
          <reference field="10" count="1">
            <x v="16"/>
          </reference>
        </references>
      </pivotArea>
    </format>
    <format dxfId="157">
      <pivotArea dataOnly="0" labelOnly="1" fieldPosition="0">
        <references count="1">
          <reference field="10" count="1">
            <x v="16"/>
          </reference>
        </references>
      </pivotArea>
    </format>
    <format dxfId="158">
      <pivotArea collapsedLevelsAreSubtotals="1" fieldPosition="0">
        <references count="1">
          <reference field="10" count="1">
            <x v="17"/>
          </reference>
        </references>
      </pivotArea>
    </format>
    <format dxfId="159">
      <pivotArea dataOnly="0" labelOnly="1" fieldPosition="0">
        <references count="1">
          <reference field="10" count="1">
            <x v="17"/>
          </reference>
        </references>
      </pivotArea>
    </format>
    <format dxfId="160">
      <pivotArea collapsedLevelsAreSubtotals="1" fieldPosition="0">
        <references count="1">
          <reference field="10" count="1">
            <x v="18"/>
          </reference>
        </references>
      </pivotArea>
    </format>
    <format dxfId="161">
      <pivotArea dataOnly="0" labelOnly="1" fieldPosition="0">
        <references count="1">
          <reference field="10" count="1">
            <x v="18"/>
          </reference>
        </references>
      </pivotArea>
    </format>
    <format dxfId="162">
      <pivotArea collapsedLevelsAreSubtotals="1" fieldPosition="0">
        <references count="1">
          <reference field="10" count="1">
            <x v="19"/>
          </reference>
        </references>
      </pivotArea>
    </format>
    <format dxfId="163">
      <pivotArea dataOnly="0" labelOnly="1" fieldPosition="0">
        <references count="1">
          <reference field="10" count="1">
            <x v="19"/>
          </reference>
        </references>
      </pivotArea>
    </format>
    <format dxfId="164">
      <pivotArea collapsedLevelsAreSubtotals="1" fieldPosition="0">
        <references count="1">
          <reference field="10" count="1">
            <x v="20"/>
          </reference>
        </references>
      </pivotArea>
    </format>
    <format dxfId="165">
      <pivotArea dataOnly="0" labelOnly="1" fieldPosition="0">
        <references count="1">
          <reference field="10" count="1">
            <x v="20"/>
          </reference>
        </references>
      </pivotArea>
    </format>
    <format dxfId="166">
      <pivotArea collapsedLevelsAreSubtotals="1" fieldPosition="0">
        <references count="1">
          <reference field="10" count="1">
            <x v="21"/>
          </reference>
        </references>
      </pivotArea>
    </format>
    <format dxfId="167">
      <pivotArea dataOnly="0" labelOnly="1" fieldPosition="0">
        <references count="1">
          <reference field="10" count="1">
            <x v="21"/>
          </reference>
        </references>
      </pivotArea>
    </format>
    <format dxfId="168">
      <pivotArea collapsedLevelsAreSubtotals="1" fieldPosition="0">
        <references count="1">
          <reference field="10" count="1">
            <x v="22"/>
          </reference>
        </references>
      </pivotArea>
    </format>
    <format dxfId="169">
      <pivotArea dataOnly="0" labelOnly="1" fieldPosition="0">
        <references count="1">
          <reference field="10" count="1">
            <x v="22"/>
          </reference>
        </references>
      </pivotArea>
    </format>
    <format dxfId="170">
      <pivotArea collapsedLevelsAreSubtotals="1" fieldPosition="0">
        <references count="1">
          <reference field="10" count="1">
            <x v="23"/>
          </reference>
        </references>
      </pivotArea>
    </format>
    <format dxfId="171">
      <pivotArea dataOnly="0" labelOnly="1" fieldPosition="0">
        <references count="1">
          <reference field="10" count="1">
            <x v="23"/>
          </reference>
        </references>
      </pivotArea>
    </format>
    <format dxfId="172">
      <pivotArea collapsedLevelsAreSubtotals="1" fieldPosition="0">
        <references count="1">
          <reference field="10" count="1">
            <x v="24"/>
          </reference>
        </references>
      </pivotArea>
    </format>
    <format dxfId="173">
      <pivotArea dataOnly="0" labelOnly="1" fieldPosition="0">
        <references count="1">
          <reference field="10" count="1">
            <x v="24"/>
          </reference>
        </references>
      </pivotArea>
    </format>
    <format dxfId="174">
      <pivotArea collapsedLevelsAreSubtotals="1" fieldPosition="0">
        <references count="1">
          <reference field="10" count="1">
            <x v="25"/>
          </reference>
        </references>
      </pivotArea>
    </format>
    <format dxfId="175">
      <pivotArea dataOnly="0" labelOnly="1" fieldPosition="0">
        <references count="1">
          <reference field="10" count="1">
            <x v="25"/>
          </reference>
        </references>
      </pivotArea>
    </format>
    <format dxfId="176">
      <pivotArea collapsedLevelsAreSubtotals="1" fieldPosition="0">
        <references count="1">
          <reference field="10" count="1">
            <x v="27"/>
          </reference>
        </references>
      </pivotArea>
    </format>
    <format dxfId="177">
      <pivotArea dataOnly="0" labelOnly="1" fieldPosition="0">
        <references count="1">
          <reference field="10" count="1">
            <x v="27"/>
          </reference>
        </references>
      </pivotArea>
    </format>
    <format dxfId="178">
      <pivotArea collapsedLevelsAreSubtotals="1" fieldPosition="0">
        <references count="1">
          <reference field="10" count="1">
            <x v="28"/>
          </reference>
        </references>
      </pivotArea>
    </format>
    <format dxfId="179">
      <pivotArea dataOnly="0" labelOnly="1" fieldPosition="0">
        <references count="1">
          <reference field="10" count="1">
            <x v="28"/>
          </reference>
        </references>
      </pivotArea>
    </format>
    <format dxfId="180">
      <pivotArea collapsedLevelsAreSubtotals="1" fieldPosition="0">
        <references count="1">
          <reference field="10" count="1">
            <x v="29"/>
          </reference>
        </references>
      </pivotArea>
    </format>
    <format dxfId="181">
      <pivotArea dataOnly="0" labelOnly="1" fieldPosition="0">
        <references count="1">
          <reference field="10" count="1">
            <x v="29"/>
          </reference>
        </references>
      </pivotArea>
    </format>
    <format dxfId="182">
      <pivotArea collapsedLevelsAreSubtotals="1" fieldPosition="0">
        <references count="1">
          <reference field="10" count="1">
            <x v="30"/>
          </reference>
        </references>
      </pivotArea>
    </format>
    <format dxfId="183">
      <pivotArea dataOnly="0" labelOnly="1" fieldPosition="0">
        <references count="1">
          <reference field="10" count="1">
            <x v="30"/>
          </reference>
        </references>
      </pivotArea>
    </format>
    <format dxfId="184">
      <pivotArea collapsedLevelsAreSubtotals="1" fieldPosition="0">
        <references count="1">
          <reference field="10" count="1">
            <x v="31"/>
          </reference>
        </references>
      </pivotArea>
    </format>
    <format dxfId="185">
      <pivotArea dataOnly="0" labelOnly="1" fieldPosition="0">
        <references count="1">
          <reference field="10" count="1">
            <x v="31"/>
          </reference>
        </references>
      </pivotArea>
    </format>
    <format dxfId="186">
      <pivotArea collapsedLevelsAreSubtotals="1" fieldPosition="0">
        <references count="1">
          <reference field="10" count="1">
            <x v="32"/>
          </reference>
        </references>
      </pivotArea>
    </format>
    <format dxfId="187">
      <pivotArea dataOnly="0" labelOnly="1" fieldPosition="0">
        <references count="1">
          <reference field="10" count="1">
            <x v="32"/>
          </reference>
        </references>
      </pivotArea>
    </format>
    <format dxfId="188">
      <pivotArea collapsedLevelsAreSubtotals="1" fieldPosition="0">
        <references count="1">
          <reference field="10" count="1">
            <x v="33"/>
          </reference>
        </references>
      </pivotArea>
    </format>
    <format dxfId="189">
      <pivotArea dataOnly="0" labelOnly="1" fieldPosition="0">
        <references count="1">
          <reference field="10" count="1">
            <x v="33"/>
          </reference>
        </references>
      </pivotArea>
    </format>
    <format dxfId="190">
      <pivotArea collapsedLevelsAreSubtotals="1" fieldPosition="0">
        <references count="1">
          <reference field="10" count="1">
            <x v="35"/>
          </reference>
        </references>
      </pivotArea>
    </format>
    <format dxfId="191">
      <pivotArea dataOnly="0" labelOnly="1" fieldPosition="0">
        <references count="1">
          <reference field="10" count="1">
            <x v="35"/>
          </reference>
        </references>
      </pivotArea>
    </format>
    <format dxfId="192">
      <pivotArea collapsedLevelsAreSubtotals="1" fieldPosition="0">
        <references count="1">
          <reference field="10" count="1">
            <x v="36"/>
          </reference>
        </references>
      </pivotArea>
    </format>
    <format dxfId="193">
      <pivotArea dataOnly="0" labelOnly="1" fieldPosition="0">
        <references count="1">
          <reference field="10" count="1">
            <x v="36"/>
          </reference>
        </references>
      </pivotArea>
    </format>
    <format dxfId="194">
      <pivotArea collapsedLevelsAreSubtotals="1" fieldPosition="0">
        <references count="1">
          <reference field="10" count="1">
            <x v="37"/>
          </reference>
        </references>
      </pivotArea>
    </format>
    <format dxfId="195">
      <pivotArea dataOnly="0" labelOnly="1" fieldPosition="0">
        <references count="1">
          <reference field="10" count="1">
            <x v="37"/>
          </reference>
        </references>
      </pivotArea>
    </format>
    <format dxfId="196">
      <pivotArea collapsedLevelsAreSubtotals="1" fieldPosition="0">
        <references count="1">
          <reference field="10" count="1">
            <x v="38"/>
          </reference>
        </references>
      </pivotArea>
    </format>
    <format dxfId="197">
      <pivotArea dataOnly="0" labelOnly="1" fieldPosition="0">
        <references count="1">
          <reference field="10" count="1">
            <x v="38"/>
          </reference>
        </references>
      </pivotArea>
    </format>
    <format dxfId="198">
      <pivotArea collapsedLevelsAreSubtotals="1" fieldPosition="0">
        <references count="1">
          <reference field="10" count="1">
            <x v="39"/>
          </reference>
        </references>
      </pivotArea>
    </format>
    <format dxfId="199">
      <pivotArea dataOnly="0" labelOnly="1" fieldPosition="0">
        <references count="1">
          <reference field="10" count="1">
            <x v="39"/>
          </reference>
        </references>
      </pivotArea>
    </format>
    <format dxfId="200">
      <pivotArea collapsedLevelsAreSubtotals="1" fieldPosition="0">
        <references count="1">
          <reference field="10" count="1">
            <x v="40"/>
          </reference>
        </references>
      </pivotArea>
    </format>
    <format dxfId="201">
      <pivotArea dataOnly="0" labelOnly="1" fieldPosition="0">
        <references count="1">
          <reference field="10" count="1">
            <x v="40"/>
          </reference>
        </references>
      </pivotArea>
    </format>
    <format dxfId="202">
      <pivotArea collapsedLevelsAreSubtotals="1" fieldPosition="0">
        <references count="1">
          <reference field="10" count="1">
            <x v="41"/>
          </reference>
        </references>
      </pivotArea>
    </format>
    <format dxfId="203">
      <pivotArea dataOnly="0" labelOnly="1" fieldPosition="0">
        <references count="1">
          <reference field="10" count="1">
            <x v="41"/>
          </reference>
        </references>
      </pivotArea>
    </format>
    <format dxfId="204">
      <pivotArea collapsedLevelsAreSubtotals="1" fieldPosition="0">
        <references count="1">
          <reference field="10" count="1">
            <x v="42"/>
          </reference>
        </references>
      </pivotArea>
    </format>
    <format dxfId="205">
      <pivotArea dataOnly="0" labelOnly="1" fieldPosition="0">
        <references count="1">
          <reference field="10" count="1">
            <x v="42"/>
          </reference>
        </references>
      </pivotArea>
    </format>
    <format dxfId="206">
      <pivotArea collapsedLevelsAreSubtotals="1" fieldPosition="0">
        <references count="2">
          <reference field="4294967294" count="1" selected="0">
            <x v="0"/>
          </reference>
          <reference field="10" count="1">
            <x v="43"/>
          </reference>
        </references>
      </pivotArea>
    </format>
    <format dxfId="207">
      <pivotArea dataOnly="0" labelOnly="1" fieldPosition="0">
        <references count="1">
          <reference field="10" count="1">
            <x v="43"/>
          </reference>
        </references>
      </pivotArea>
    </format>
    <format dxfId="208">
      <pivotArea collapsedLevelsAreSubtotals="1" fieldPosition="0">
        <references count="1">
          <reference field="10" count="1">
            <x v="44"/>
          </reference>
        </references>
      </pivotArea>
    </format>
    <format dxfId="209">
      <pivotArea dataOnly="0" labelOnly="1" fieldPosition="0">
        <references count="1">
          <reference field="10" count="1">
            <x v="44"/>
          </reference>
        </references>
      </pivotArea>
    </format>
    <format dxfId="210">
      <pivotArea collapsedLevelsAreSubtotals="1" fieldPosition="0">
        <references count="1">
          <reference field="10" count="1">
            <x v="26"/>
          </reference>
        </references>
      </pivotArea>
    </format>
    <format dxfId="211">
      <pivotArea dataOnly="0" labelOnly="1" fieldPosition="0">
        <references count="1">
          <reference field="10" count="1">
            <x v="26"/>
          </reference>
        </references>
      </pivotArea>
    </format>
    <format dxfId="212">
      <pivotArea collapsedLevelsAreSubtotals="1" fieldPosition="0">
        <references count="1">
          <reference field="10" count="1">
            <x v="34"/>
          </reference>
        </references>
      </pivotArea>
    </format>
    <format dxfId="213">
      <pivotArea dataOnly="0" labelOnly="1" fieldPosition="0">
        <references count="1">
          <reference field="10" count="1">
            <x v="34"/>
          </reference>
        </references>
      </pivotArea>
    </format>
    <format dxfId="214">
      <pivotArea dataOnly="0" labelOnly="1" fieldPosition="0">
        <references count="1">
          <reference field="10" count="1">
            <x v="3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DC99"/>
  <sheetViews>
    <sheetView tabSelected="1" topLeftCell="A5" zoomScale="70" zoomScaleNormal="70" workbookViewId="0">
      <pane xSplit="1" ySplit="1" topLeftCell="B6" activePane="bottomRight" state="frozen"/>
      <selection pane="bottomRight"/>
      <selection pane="bottomLeft" activeCell="A6" sqref="A6"/>
      <selection pane="topRight" activeCell="B5" sqref="B5"/>
    </sheetView>
  </sheetViews>
  <sheetFormatPr defaultColWidth="11.42578125" defaultRowHeight="50.1" customHeight="1"/>
  <cols>
    <col min="1" max="1" width="17.7109375" style="22" customWidth="1"/>
    <col min="2" max="2" width="13.140625" style="39" customWidth="1"/>
    <col min="3" max="3" width="44.42578125" style="39" customWidth="1"/>
    <col min="4" max="5" width="20.140625" style="22" customWidth="1"/>
    <col min="6" max="6" width="20.140625" style="56" customWidth="1"/>
    <col min="7" max="8" width="20.140625" style="22" customWidth="1"/>
    <col min="9" max="10" width="14.5703125" style="61" customWidth="1"/>
    <col min="11" max="11" width="27.7109375" style="22" customWidth="1"/>
    <col min="12" max="12" width="13.28515625" style="22" customWidth="1"/>
    <col min="13" max="13" width="15.5703125" style="22" customWidth="1"/>
    <col min="14" max="14" width="16.42578125" style="22" customWidth="1"/>
    <col min="15" max="15" width="12.85546875" style="22" customWidth="1"/>
    <col min="16" max="16" width="15.85546875" style="22" customWidth="1"/>
    <col min="17" max="16384" width="11.42578125" style="23"/>
  </cols>
  <sheetData>
    <row r="1" spans="1:16" ht="78.75" customHeight="1">
      <c r="A1" s="34"/>
      <c r="B1" s="36"/>
      <c r="C1" s="37"/>
      <c r="D1" s="34"/>
      <c r="E1" s="35"/>
      <c r="F1" s="55"/>
      <c r="G1" s="4" t="s">
        <v>0</v>
      </c>
      <c r="H1" s="35"/>
      <c r="I1" s="60"/>
      <c r="J1" s="60"/>
      <c r="K1" s="35"/>
      <c r="L1" s="35"/>
      <c r="M1" s="35"/>
      <c r="N1" s="35"/>
      <c r="O1" s="35"/>
      <c r="P1" s="38"/>
    </row>
    <row r="2" spans="1:16" ht="24" customHeight="1">
      <c r="K2" s="5"/>
    </row>
    <row r="3" spans="1:16" s="42" customFormat="1" ht="27" customHeight="1">
      <c r="A3" s="6" t="s">
        <v>1</v>
      </c>
      <c r="B3" s="40"/>
      <c r="C3" s="41">
        <v>2025</v>
      </c>
      <c r="F3" s="57" t="s">
        <v>2</v>
      </c>
      <c r="H3" s="43"/>
      <c r="I3" s="62"/>
      <c r="J3" s="62"/>
      <c r="N3" s="44" t="s">
        <v>3</v>
      </c>
      <c r="O3" s="45">
        <v>45679</v>
      </c>
    </row>
    <row r="4" spans="1:16" ht="27" customHeight="1"/>
    <row r="5" spans="1:16" ht="86.25" customHeight="1">
      <c r="A5" s="46" t="s">
        <v>4</v>
      </c>
      <c r="B5" s="46" t="s">
        <v>5</v>
      </c>
      <c r="C5" s="46" t="s">
        <v>6</v>
      </c>
      <c r="D5" s="46" t="s">
        <v>7</v>
      </c>
      <c r="E5" s="47" t="s">
        <v>8</v>
      </c>
      <c r="F5" s="47" t="s">
        <v>9</v>
      </c>
      <c r="G5" s="47" t="s">
        <v>10</v>
      </c>
      <c r="H5" s="47" t="s">
        <v>11</v>
      </c>
      <c r="I5" s="63" t="s">
        <v>12</v>
      </c>
      <c r="J5" s="63" t="s">
        <v>13</v>
      </c>
      <c r="K5" s="47" t="s">
        <v>14</v>
      </c>
      <c r="L5" s="47" t="s">
        <v>15</v>
      </c>
      <c r="M5" s="47" t="s">
        <v>16</v>
      </c>
      <c r="N5" s="47" t="s">
        <v>17</v>
      </c>
      <c r="O5" s="47" t="s">
        <v>18</v>
      </c>
      <c r="P5" s="47" t="s">
        <v>19</v>
      </c>
    </row>
    <row r="6" spans="1:16" s="33" customFormat="1" ht="93">
      <c r="A6" s="27" t="s">
        <v>20</v>
      </c>
      <c r="B6" s="28">
        <v>80111707</v>
      </c>
      <c r="C6" s="28" t="s">
        <v>21</v>
      </c>
      <c r="D6" s="29" t="s">
        <v>22</v>
      </c>
      <c r="E6" s="29" t="s">
        <v>22</v>
      </c>
      <c r="F6" s="28">
        <v>12</v>
      </c>
      <c r="G6" s="28" t="s">
        <v>23</v>
      </c>
      <c r="H6" s="28" t="s">
        <v>24</v>
      </c>
      <c r="I6" s="64">
        <v>445000</v>
      </c>
      <c r="J6" s="64">
        <v>445000</v>
      </c>
      <c r="K6" s="28" t="s">
        <v>25</v>
      </c>
      <c r="L6" s="30">
        <v>0</v>
      </c>
      <c r="M6" s="30">
        <v>0</v>
      </c>
      <c r="N6" s="31" t="s">
        <v>26</v>
      </c>
      <c r="O6" s="31"/>
      <c r="P6" s="32" t="s">
        <v>27</v>
      </c>
    </row>
    <row r="7" spans="1:16" s="33" customFormat="1" ht="77.45">
      <c r="A7" s="27" t="s">
        <v>28</v>
      </c>
      <c r="B7" s="28">
        <v>43223204</v>
      </c>
      <c r="C7" s="28" t="s">
        <v>29</v>
      </c>
      <c r="D7" s="29" t="s">
        <v>30</v>
      </c>
      <c r="E7" s="29" t="s">
        <v>30</v>
      </c>
      <c r="F7" s="28">
        <v>10</v>
      </c>
      <c r="G7" s="28" t="s">
        <v>31</v>
      </c>
      <c r="H7" s="28" t="s">
        <v>24</v>
      </c>
      <c r="I7" s="65">
        <v>42728323.366060019</v>
      </c>
      <c r="J7" s="65">
        <v>42728323</v>
      </c>
      <c r="K7" s="28" t="s">
        <v>32</v>
      </c>
      <c r="L7" s="30">
        <v>0</v>
      </c>
      <c r="M7" s="30">
        <v>0</v>
      </c>
      <c r="N7" s="31" t="s">
        <v>26</v>
      </c>
      <c r="O7" s="31"/>
      <c r="P7" s="32" t="s">
        <v>33</v>
      </c>
    </row>
    <row r="8" spans="1:16" s="33" customFormat="1" ht="46.5">
      <c r="A8" s="27" t="s">
        <v>34</v>
      </c>
      <c r="B8" s="28">
        <v>81161800</v>
      </c>
      <c r="C8" s="28" t="s">
        <v>35</v>
      </c>
      <c r="D8" s="29" t="s">
        <v>30</v>
      </c>
      <c r="E8" s="29" t="s">
        <v>36</v>
      </c>
      <c r="F8" s="28">
        <v>10</v>
      </c>
      <c r="G8" s="28" t="s">
        <v>37</v>
      </c>
      <c r="H8" s="28" t="s">
        <v>24</v>
      </c>
      <c r="I8" s="64">
        <v>0</v>
      </c>
      <c r="J8" s="64">
        <v>4384178</v>
      </c>
      <c r="K8" s="28" t="s">
        <v>38</v>
      </c>
      <c r="L8" s="30">
        <v>0</v>
      </c>
      <c r="M8" s="30">
        <v>0</v>
      </c>
      <c r="N8" s="31" t="s">
        <v>26</v>
      </c>
      <c r="O8" s="31"/>
      <c r="P8" s="32" t="s">
        <v>39</v>
      </c>
    </row>
    <row r="9" spans="1:16" s="33" customFormat="1" ht="139.5">
      <c r="A9" s="27" t="s">
        <v>40</v>
      </c>
      <c r="B9" s="28">
        <v>92101501</v>
      </c>
      <c r="C9" s="28" t="s">
        <v>41</v>
      </c>
      <c r="D9" s="29" t="s">
        <v>30</v>
      </c>
      <c r="E9" s="29" t="s">
        <v>36</v>
      </c>
      <c r="F9" s="28">
        <v>10</v>
      </c>
      <c r="G9" s="28" t="s">
        <v>42</v>
      </c>
      <c r="H9" s="28" t="s">
        <v>24</v>
      </c>
      <c r="I9" s="64">
        <f>+J9/10</f>
        <v>64816382.200000003</v>
      </c>
      <c r="J9" s="64">
        <v>648163822</v>
      </c>
      <c r="K9" s="28" t="s">
        <v>38</v>
      </c>
      <c r="L9" s="30">
        <v>0</v>
      </c>
      <c r="M9" s="30">
        <v>0</v>
      </c>
      <c r="N9" s="31" t="s">
        <v>26</v>
      </c>
      <c r="O9" s="31"/>
      <c r="P9" s="32" t="s">
        <v>39</v>
      </c>
    </row>
    <row r="10" spans="1:16" s="33" customFormat="1" ht="77.45">
      <c r="A10" s="27" t="s">
        <v>43</v>
      </c>
      <c r="B10" s="28">
        <v>76111501</v>
      </c>
      <c r="C10" s="28" t="s">
        <v>44</v>
      </c>
      <c r="D10" s="29" t="s">
        <v>45</v>
      </c>
      <c r="E10" s="29" t="s">
        <v>30</v>
      </c>
      <c r="F10" s="52">
        <v>12</v>
      </c>
      <c r="G10" s="28" t="s">
        <v>46</v>
      </c>
      <c r="H10" s="28" t="s">
        <v>24</v>
      </c>
      <c r="I10" s="64">
        <f>+J10/11</f>
        <v>47904636.363636367</v>
      </c>
      <c r="J10" s="64">
        <v>526951000</v>
      </c>
      <c r="K10" s="28" t="s">
        <v>47</v>
      </c>
      <c r="L10" s="30">
        <v>0</v>
      </c>
      <c r="M10" s="30">
        <v>0</v>
      </c>
      <c r="N10" s="31" t="s">
        <v>26</v>
      </c>
      <c r="O10" s="31"/>
      <c r="P10" s="32" t="s">
        <v>39</v>
      </c>
    </row>
    <row r="11" spans="1:16" s="33" customFormat="1" ht="123.95">
      <c r="A11" s="27" t="s">
        <v>48</v>
      </c>
      <c r="B11" s="28" t="s">
        <v>49</v>
      </c>
      <c r="C11" s="28" t="s">
        <v>50</v>
      </c>
      <c r="D11" s="29" t="s">
        <v>51</v>
      </c>
      <c r="E11" s="29" t="s">
        <v>52</v>
      </c>
      <c r="F11" s="28">
        <v>1</v>
      </c>
      <c r="G11" s="28" t="s">
        <v>53</v>
      </c>
      <c r="H11" s="28" t="s">
        <v>24</v>
      </c>
      <c r="I11" s="64">
        <v>0</v>
      </c>
      <c r="J11" s="64">
        <v>57879000</v>
      </c>
      <c r="K11" s="28" t="s">
        <v>54</v>
      </c>
      <c r="L11" s="30">
        <v>0</v>
      </c>
      <c r="M11" s="30">
        <v>0</v>
      </c>
      <c r="N11" s="31" t="s">
        <v>26</v>
      </c>
      <c r="O11" s="31"/>
      <c r="P11" s="32" t="s">
        <v>39</v>
      </c>
    </row>
    <row r="12" spans="1:16" s="33" customFormat="1" ht="93">
      <c r="A12" s="27" t="s">
        <v>55</v>
      </c>
      <c r="B12" s="28">
        <v>53102700</v>
      </c>
      <c r="C12" s="28" t="s">
        <v>21</v>
      </c>
      <c r="D12" s="29" t="s">
        <v>22</v>
      </c>
      <c r="E12" s="29" t="s">
        <v>22</v>
      </c>
      <c r="F12" s="28">
        <v>12</v>
      </c>
      <c r="G12" s="28" t="s">
        <v>23</v>
      </c>
      <c r="H12" s="28" t="s">
        <v>24</v>
      </c>
      <c r="I12" s="64">
        <v>295000</v>
      </c>
      <c r="J12" s="64">
        <v>295000</v>
      </c>
      <c r="K12" s="28" t="s">
        <v>56</v>
      </c>
      <c r="L12" s="30">
        <v>0</v>
      </c>
      <c r="M12" s="30">
        <v>0</v>
      </c>
      <c r="N12" s="31" t="s">
        <v>26</v>
      </c>
      <c r="O12" s="31"/>
      <c r="P12" s="32" t="s">
        <v>27</v>
      </c>
    </row>
    <row r="13" spans="1:16" s="33" customFormat="1" ht="108.6">
      <c r="A13" s="27" t="s">
        <v>57</v>
      </c>
      <c r="B13" s="28">
        <v>80111600</v>
      </c>
      <c r="C13" s="28" t="s">
        <v>58</v>
      </c>
      <c r="D13" s="29" t="s">
        <v>36</v>
      </c>
      <c r="E13" s="29" t="s">
        <v>36</v>
      </c>
      <c r="F13" s="52">
        <v>6</v>
      </c>
      <c r="G13" s="28" t="s">
        <v>59</v>
      </c>
      <c r="H13" s="28" t="s">
        <v>24</v>
      </c>
      <c r="I13" s="66">
        <v>2300000</v>
      </c>
      <c r="J13" s="66">
        <f>+I13*F13</f>
        <v>13800000</v>
      </c>
      <c r="K13" s="28" t="s">
        <v>60</v>
      </c>
      <c r="L13" s="30">
        <v>0</v>
      </c>
      <c r="M13" s="30">
        <v>0</v>
      </c>
      <c r="N13" s="31" t="s">
        <v>26</v>
      </c>
      <c r="O13" s="28"/>
      <c r="P13" s="32" t="s">
        <v>39</v>
      </c>
    </row>
    <row r="14" spans="1:16" s="33" customFormat="1" ht="77.45">
      <c r="A14" s="27" t="s">
        <v>61</v>
      </c>
      <c r="B14" s="28">
        <v>80111600</v>
      </c>
      <c r="C14" s="28" t="s">
        <v>62</v>
      </c>
      <c r="D14" s="29" t="s">
        <v>30</v>
      </c>
      <c r="E14" s="29" t="s">
        <v>63</v>
      </c>
      <c r="F14" s="28">
        <v>6</v>
      </c>
      <c r="G14" s="28" t="s">
        <v>59</v>
      </c>
      <c r="H14" s="28" t="s">
        <v>24</v>
      </c>
      <c r="I14" s="66">
        <v>4620000</v>
      </c>
      <c r="J14" s="66">
        <f>+I14*F14</f>
        <v>27720000</v>
      </c>
      <c r="K14" s="28" t="s">
        <v>60</v>
      </c>
      <c r="L14" s="30">
        <v>0</v>
      </c>
      <c r="M14" s="30">
        <v>0</v>
      </c>
      <c r="N14" s="31" t="s">
        <v>26</v>
      </c>
      <c r="O14" s="28"/>
      <c r="P14" s="31" t="s">
        <v>64</v>
      </c>
    </row>
    <row r="15" spans="1:16" s="33" customFormat="1" ht="93">
      <c r="A15" s="27" t="s">
        <v>65</v>
      </c>
      <c r="B15" s="28">
        <v>53102700</v>
      </c>
      <c r="C15" s="28" t="s">
        <v>21</v>
      </c>
      <c r="D15" s="29" t="s">
        <v>22</v>
      </c>
      <c r="E15" s="29" t="s">
        <v>22</v>
      </c>
      <c r="F15" s="28">
        <v>12</v>
      </c>
      <c r="G15" s="28" t="s">
        <v>23</v>
      </c>
      <c r="H15" s="28" t="s">
        <v>24</v>
      </c>
      <c r="I15" s="64">
        <v>464000</v>
      </c>
      <c r="J15" s="64">
        <v>464000</v>
      </c>
      <c r="K15" s="28" t="s">
        <v>66</v>
      </c>
      <c r="L15" s="30">
        <v>0</v>
      </c>
      <c r="M15" s="30">
        <v>0</v>
      </c>
      <c r="N15" s="31" t="s">
        <v>26</v>
      </c>
      <c r="O15" s="31"/>
      <c r="P15" s="32" t="s">
        <v>27</v>
      </c>
    </row>
    <row r="16" spans="1:16" s="33" customFormat="1" ht="93">
      <c r="A16" s="27" t="s">
        <v>67</v>
      </c>
      <c r="B16" s="28">
        <v>80111600</v>
      </c>
      <c r="C16" s="28" t="s">
        <v>68</v>
      </c>
      <c r="D16" s="29" t="s">
        <v>30</v>
      </c>
      <c r="E16" s="29" t="s">
        <v>63</v>
      </c>
      <c r="F16" s="28">
        <v>6</v>
      </c>
      <c r="G16" s="28" t="s">
        <v>59</v>
      </c>
      <c r="H16" s="28" t="s">
        <v>24</v>
      </c>
      <c r="I16" s="64">
        <v>3800000</v>
      </c>
      <c r="J16" s="64">
        <f t="shared" ref="J16" si="0">+I16*F16</f>
        <v>22800000</v>
      </c>
      <c r="K16" s="28" t="s">
        <v>60</v>
      </c>
      <c r="L16" s="30">
        <v>0</v>
      </c>
      <c r="M16" s="30">
        <v>0</v>
      </c>
      <c r="N16" s="31" t="s">
        <v>26</v>
      </c>
      <c r="O16" s="31"/>
      <c r="P16" s="32" t="s">
        <v>69</v>
      </c>
    </row>
    <row r="17" spans="1:16331" s="33" customFormat="1" ht="93">
      <c r="A17" s="27" t="s">
        <v>70</v>
      </c>
      <c r="B17" s="28">
        <v>53102700</v>
      </c>
      <c r="C17" s="28" t="s">
        <v>21</v>
      </c>
      <c r="D17" s="29" t="s">
        <v>22</v>
      </c>
      <c r="E17" s="29" t="s">
        <v>22</v>
      </c>
      <c r="F17" s="28">
        <v>12</v>
      </c>
      <c r="G17" s="28" t="s">
        <v>23</v>
      </c>
      <c r="H17" s="28" t="s">
        <v>24</v>
      </c>
      <c r="I17" s="64">
        <v>379000</v>
      </c>
      <c r="J17" s="64">
        <v>379000</v>
      </c>
      <c r="K17" s="28" t="s">
        <v>71</v>
      </c>
      <c r="L17" s="30">
        <v>0</v>
      </c>
      <c r="M17" s="30">
        <v>0</v>
      </c>
      <c r="N17" s="31" t="s">
        <v>26</v>
      </c>
      <c r="O17" s="31"/>
      <c r="P17" s="32" t="s">
        <v>27</v>
      </c>
    </row>
    <row r="18" spans="1:16331" s="33" customFormat="1" ht="46.5">
      <c r="A18" s="27" t="s">
        <v>72</v>
      </c>
      <c r="B18" s="28" t="s">
        <v>73</v>
      </c>
      <c r="C18" s="28" t="s">
        <v>74</v>
      </c>
      <c r="D18" s="29" t="s">
        <v>45</v>
      </c>
      <c r="E18" s="29" t="s">
        <v>75</v>
      </c>
      <c r="F18" s="28">
        <v>12</v>
      </c>
      <c r="G18" s="28" t="s">
        <v>73</v>
      </c>
      <c r="H18" s="28" t="s">
        <v>24</v>
      </c>
      <c r="I18" s="64">
        <v>123030000</v>
      </c>
      <c r="J18" s="64">
        <v>123030000</v>
      </c>
      <c r="K18" s="28" t="s">
        <v>76</v>
      </c>
      <c r="L18" s="30">
        <v>0</v>
      </c>
      <c r="M18" s="30">
        <v>0</v>
      </c>
      <c r="N18" s="31" t="s">
        <v>26</v>
      </c>
      <c r="O18" s="31"/>
      <c r="P18" s="32" t="s">
        <v>39</v>
      </c>
      <c r="Q18" s="51"/>
      <c r="R18" s="51"/>
      <c r="S18" s="51"/>
      <c r="T18" s="51"/>
      <c r="U18" s="51"/>
      <c r="V18" s="51"/>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51"/>
      <c r="BT18" s="51"/>
      <c r="BU18" s="51"/>
      <c r="BV18" s="51"/>
      <c r="BW18" s="51"/>
      <c r="BX18" s="51"/>
      <c r="BY18" s="51"/>
      <c r="BZ18" s="51"/>
      <c r="CA18" s="51"/>
      <c r="CB18" s="51"/>
      <c r="CC18" s="51"/>
      <c r="CD18" s="51"/>
      <c r="CE18" s="51"/>
      <c r="CF18" s="51"/>
      <c r="CG18" s="51"/>
      <c r="CH18" s="51"/>
      <c r="CI18" s="51"/>
      <c r="CJ18" s="51"/>
      <c r="CK18" s="51"/>
      <c r="CL18" s="51"/>
      <c r="CM18" s="51"/>
      <c r="CN18" s="51"/>
      <c r="CO18" s="51"/>
      <c r="CP18" s="51"/>
      <c r="CQ18" s="51"/>
      <c r="CR18" s="51"/>
      <c r="CS18" s="51"/>
      <c r="CT18" s="51"/>
      <c r="CU18" s="51"/>
      <c r="CV18" s="51"/>
      <c r="CW18" s="51"/>
      <c r="CX18" s="51"/>
      <c r="CY18" s="51"/>
      <c r="CZ18" s="51"/>
      <c r="DA18" s="51"/>
      <c r="DB18" s="51"/>
      <c r="DC18" s="51"/>
      <c r="DD18" s="51"/>
      <c r="DE18" s="51"/>
      <c r="DF18" s="51"/>
      <c r="DG18" s="51"/>
      <c r="DH18" s="51"/>
      <c r="DI18" s="51"/>
      <c r="DJ18" s="51"/>
      <c r="DK18" s="51"/>
      <c r="DL18" s="51"/>
      <c r="DM18" s="51"/>
      <c r="DN18" s="51"/>
      <c r="DO18" s="51"/>
      <c r="DP18" s="51"/>
      <c r="DQ18" s="51"/>
      <c r="DR18" s="51"/>
      <c r="DS18" s="51"/>
      <c r="DT18" s="51"/>
      <c r="DU18" s="51"/>
      <c r="DV18" s="51"/>
      <c r="DW18" s="51"/>
      <c r="DX18" s="51"/>
      <c r="DY18" s="51"/>
      <c r="DZ18" s="51"/>
      <c r="EA18" s="51"/>
      <c r="EB18" s="51"/>
      <c r="EC18" s="51"/>
      <c r="ED18" s="51"/>
      <c r="EE18" s="51"/>
      <c r="EF18" s="51"/>
      <c r="EG18" s="51"/>
      <c r="EH18" s="51"/>
      <c r="EI18" s="51"/>
      <c r="EJ18" s="51"/>
      <c r="EK18" s="51"/>
      <c r="EL18" s="51"/>
      <c r="EM18" s="51"/>
      <c r="EN18" s="51"/>
      <c r="EO18" s="51"/>
      <c r="EP18" s="51"/>
      <c r="EQ18" s="51"/>
      <c r="ER18" s="51"/>
      <c r="ES18" s="51"/>
      <c r="ET18" s="51"/>
      <c r="EU18" s="51"/>
      <c r="EV18" s="51"/>
      <c r="EW18" s="51"/>
      <c r="EX18" s="51"/>
      <c r="EY18" s="51"/>
      <c r="EZ18" s="51"/>
      <c r="FA18" s="51"/>
      <c r="FB18" s="51"/>
      <c r="FC18" s="51"/>
      <c r="FD18" s="51"/>
      <c r="FE18" s="51"/>
      <c r="FF18" s="51"/>
      <c r="FG18" s="51"/>
      <c r="FH18" s="51"/>
      <c r="FI18" s="51"/>
      <c r="FJ18" s="51"/>
      <c r="FK18" s="51"/>
      <c r="FL18" s="51"/>
      <c r="FM18" s="51"/>
      <c r="FN18" s="51"/>
      <c r="FO18" s="51"/>
      <c r="FP18" s="51"/>
      <c r="FQ18" s="51"/>
      <c r="FR18" s="51"/>
      <c r="FS18" s="51"/>
      <c r="FT18" s="51"/>
      <c r="FU18" s="51"/>
      <c r="FV18" s="51"/>
      <c r="FW18" s="51"/>
      <c r="FX18" s="51"/>
      <c r="FY18" s="51"/>
      <c r="FZ18" s="51"/>
      <c r="GA18" s="51"/>
      <c r="GB18" s="51"/>
      <c r="GC18" s="51"/>
      <c r="GD18" s="51"/>
      <c r="GE18" s="51"/>
      <c r="GF18" s="51"/>
      <c r="GG18" s="51"/>
      <c r="GH18" s="51"/>
      <c r="GI18" s="51"/>
      <c r="GJ18" s="51"/>
      <c r="GK18" s="51"/>
      <c r="GL18" s="51"/>
      <c r="GM18" s="51"/>
      <c r="GN18" s="51"/>
      <c r="GO18" s="51"/>
      <c r="GP18" s="51"/>
      <c r="GQ18" s="51"/>
      <c r="GR18" s="51"/>
      <c r="GS18" s="51"/>
      <c r="GT18" s="51"/>
      <c r="GU18" s="51"/>
      <c r="GV18" s="51"/>
      <c r="GW18" s="51"/>
      <c r="GX18" s="51"/>
      <c r="GY18" s="51"/>
      <c r="GZ18" s="51"/>
      <c r="HA18" s="51"/>
      <c r="HB18" s="51"/>
      <c r="HC18" s="51"/>
      <c r="HD18" s="51"/>
      <c r="HE18" s="51"/>
      <c r="HF18" s="51"/>
      <c r="HG18" s="51"/>
      <c r="HH18" s="51"/>
      <c r="HI18" s="51"/>
      <c r="HJ18" s="51"/>
      <c r="HK18" s="51"/>
      <c r="HL18" s="51"/>
      <c r="HM18" s="51"/>
      <c r="HN18" s="51"/>
      <c r="HO18" s="51"/>
      <c r="HP18" s="51"/>
      <c r="HQ18" s="51"/>
      <c r="HR18" s="51"/>
      <c r="HS18" s="51"/>
      <c r="HT18" s="51"/>
      <c r="HU18" s="51"/>
      <c r="HV18" s="51"/>
      <c r="HW18" s="51"/>
      <c r="HX18" s="51"/>
      <c r="HY18" s="51"/>
      <c r="HZ18" s="51"/>
      <c r="IA18" s="51"/>
      <c r="IB18" s="51"/>
      <c r="IC18" s="51"/>
      <c r="ID18" s="51"/>
      <c r="IE18" s="51"/>
      <c r="IF18" s="51"/>
      <c r="IG18" s="51"/>
      <c r="IH18" s="51"/>
      <c r="II18" s="51"/>
      <c r="IJ18" s="51"/>
      <c r="IK18" s="51"/>
      <c r="IL18" s="51"/>
      <c r="IM18" s="51"/>
      <c r="IN18" s="51"/>
      <c r="IO18" s="51"/>
      <c r="IP18" s="51"/>
      <c r="IQ18" s="51"/>
      <c r="IR18" s="51"/>
      <c r="IS18" s="51"/>
      <c r="IT18" s="51"/>
      <c r="IU18" s="51"/>
      <c r="IV18" s="51"/>
      <c r="IW18" s="51"/>
      <c r="IX18" s="51"/>
      <c r="IY18" s="51"/>
      <c r="IZ18" s="51"/>
      <c r="JA18" s="51"/>
      <c r="JB18" s="51"/>
      <c r="JC18" s="51"/>
      <c r="JD18" s="51"/>
      <c r="JE18" s="51"/>
      <c r="JF18" s="51"/>
      <c r="JG18" s="51"/>
      <c r="JH18" s="51"/>
      <c r="JI18" s="51"/>
      <c r="JJ18" s="51"/>
      <c r="JK18" s="51"/>
      <c r="JL18" s="51"/>
      <c r="JM18" s="51"/>
      <c r="JN18" s="51"/>
      <c r="JO18" s="51"/>
      <c r="JP18" s="51"/>
      <c r="JQ18" s="51"/>
      <c r="JR18" s="51"/>
      <c r="JS18" s="51"/>
      <c r="JT18" s="51"/>
      <c r="JU18" s="51"/>
      <c r="JV18" s="51"/>
      <c r="JW18" s="51"/>
      <c r="JX18" s="51"/>
      <c r="JY18" s="51"/>
      <c r="JZ18" s="51"/>
      <c r="KA18" s="51"/>
      <c r="KB18" s="51"/>
      <c r="KC18" s="51"/>
      <c r="KD18" s="51"/>
      <c r="KE18" s="51"/>
      <c r="KF18" s="51"/>
      <c r="KG18" s="51"/>
      <c r="KH18" s="51"/>
      <c r="KI18" s="51"/>
      <c r="KJ18" s="51"/>
      <c r="KK18" s="51"/>
      <c r="KL18" s="51"/>
      <c r="KM18" s="51"/>
      <c r="KN18" s="51"/>
      <c r="KO18" s="51"/>
      <c r="KP18" s="51"/>
      <c r="KQ18" s="51"/>
      <c r="KR18" s="51"/>
      <c r="KS18" s="51"/>
      <c r="KT18" s="51"/>
      <c r="KU18" s="51"/>
      <c r="KV18" s="51"/>
      <c r="KW18" s="51"/>
      <c r="KX18" s="51"/>
      <c r="KY18" s="51"/>
      <c r="KZ18" s="51"/>
      <c r="LA18" s="51"/>
      <c r="LB18" s="51"/>
      <c r="LC18" s="51"/>
      <c r="LD18" s="51"/>
      <c r="LE18" s="51"/>
      <c r="LF18" s="51"/>
      <c r="LG18" s="51"/>
      <c r="LH18" s="51"/>
      <c r="LI18" s="51"/>
      <c r="LJ18" s="51"/>
      <c r="LK18" s="51"/>
      <c r="LL18" s="51"/>
      <c r="LM18" s="51"/>
      <c r="LN18" s="51"/>
      <c r="LO18" s="51"/>
      <c r="LP18" s="51"/>
      <c r="LQ18" s="51"/>
      <c r="LR18" s="51"/>
      <c r="LS18" s="51"/>
      <c r="LT18" s="51"/>
      <c r="LU18" s="51"/>
      <c r="LV18" s="51"/>
      <c r="LW18" s="51"/>
      <c r="LX18" s="51"/>
      <c r="LY18" s="51"/>
      <c r="LZ18" s="51"/>
      <c r="MA18" s="51"/>
      <c r="MB18" s="51"/>
      <c r="MC18" s="51"/>
      <c r="MD18" s="51"/>
      <c r="ME18" s="51"/>
      <c r="MF18" s="51"/>
      <c r="MG18" s="51"/>
      <c r="MH18" s="51"/>
      <c r="MI18" s="51"/>
      <c r="MJ18" s="51"/>
      <c r="MK18" s="51"/>
      <c r="ML18" s="51"/>
      <c r="MM18" s="51"/>
      <c r="MN18" s="51"/>
      <c r="MO18" s="51"/>
      <c r="MP18" s="51"/>
      <c r="MQ18" s="51"/>
      <c r="MR18" s="51"/>
      <c r="MS18" s="51"/>
      <c r="MT18" s="51"/>
      <c r="MU18" s="51"/>
      <c r="MV18" s="51"/>
      <c r="MW18" s="51"/>
      <c r="MX18" s="51"/>
      <c r="MY18" s="51"/>
      <c r="MZ18" s="51"/>
      <c r="NA18" s="51"/>
      <c r="NB18" s="51"/>
      <c r="NC18" s="51"/>
      <c r="ND18" s="51"/>
      <c r="NE18" s="51"/>
      <c r="NF18" s="51"/>
      <c r="NG18" s="51"/>
      <c r="NH18" s="51"/>
      <c r="NI18" s="51"/>
      <c r="NJ18" s="51"/>
      <c r="NK18" s="51"/>
      <c r="NL18" s="51"/>
      <c r="NM18" s="51"/>
      <c r="NN18" s="51"/>
      <c r="NO18" s="51"/>
      <c r="NP18" s="51"/>
      <c r="NQ18" s="51"/>
      <c r="NR18" s="51"/>
      <c r="NS18" s="51"/>
      <c r="NT18" s="51"/>
      <c r="NU18" s="51"/>
      <c r="NV18" s="51"/>
      <c r="NW18" s="51"/>
      <c r="NX18" s="51"/>
      <c r="NY18" s="51"/>
      <c r="NZ18" s="51"/>
      <c r="OA18" s="51"/>
      <c r="OB18" s="51"/>
      <c r="OC18" s="51"/>
      <c r="OD18" s="51"/>
      <c r="OE18" s="51"/>
      <c r="OF18" s="51"/>
      <c r="OG18" s="51"/>
      <c r="OH18" s="51"/>
      <c r="OI18" s="51"/>
      <c r="OJ18" s="51"/>
      <c r="OK18" s="51"/>
      <c r="OL18" s="51"/>
      <c r="OM18" s="51"/>
      <c r="ON18" s="51"/>
      <c r="OO18" s="51"/>
      <c r="OP18" s="51"/>
      <c r="OQ18" s="51"/>
      <c r="OR18" s="51"/>
      <c r="OS18" s="51"/>
      <c r="OT18" s="51"/>
      <c r="OU18" s="51"/>
      <c r="OV18" s="51"/>
      <c r="OW18" s="51"/>
      <c r="OX18" s="51"/>
      <c r="OY18" s="51"/>
      <c r="OZ18" s="51"/>
      <c r="PA18" s="51"/>
      <c r="PB18" s="51"/>
      <c r="PC18" s="51"/>
      <c r="PD18" s="51"/>
      <c r="PE18" s="51"/>
      <c r="PF18" s="51"/>
      <c r="PG18" s="51"/>
      <c r="PH18" s="51"/>
      <c r="PI18" s="51"/>
      <c r="PJ18" s="51"/>
      <c r="PK18" s="51"/>
      <c r="PL18" s="51"/>
      <c r="PM18" s="51"/>
      <c r="PN18" s="51"/>
      <c r="PO18" s="51"/>
      <c r="PP18" s="51"/>
      <c r="PQ18" s="51"/>
      <c r="PR18" s="51"/>
      <c r="PS18" s="51"/>
      <c r="PT18" s="51"/>
      <c r="PU18" s="51"/>
      <c r="PV18" s="51"/>
      <c r="PW18" s="51"/>
      <c r="PX18" s="51"/>
      <c r="PY18" s="51"/>
      <c r="PZ18" s="51"/>
      <c r="QA18" s="51"/>
      <c r="QB18" s="51"/>
      <c r="QC18" s="51"/>
      <c r="QD18" s="51"/>
      <c r="QE18" s="51"/>
      <c r="QF18" s="51"/>
      <c r="QG18" s="51"/>
      <c r="QH18" s="51"/>
      <c r="QI18" s="51"/>
      <c r="QJ18" s="51"/>
      <c r="QK18" s="51"/>
      <c r="QL18" s="51"/>
      <c r="QM18" s="51"/>
      <c r="QN18" s="51"/>
      <c r="QO18" s="51"/>
      <c r="QP18" s="51"/>
      <c r="QQ18" s="51"/>
      <c r="QR18" s="51"/>
      <c r="QS18" s="51"/>
      <c r="QT18" s="51"/>
      <c r="QU18" s="51"/>
      <c r="QV18" s="51"/>
      <c r="QW18" s="51"/>
      <c r="QX18" s="51"/>
      <c r="QY18" s="51"/>
      <c r="QZ18" s="51"/>
      <c r="RA18" s="51"/>
      <c r="RB18" s="51"/>
      <c r="RC18" s="51"/>
      <c r="RD18" s="51"/>
      <c r="RE18" s="51"/>
      <c r="RF18" s="51"/>
      <c r="RG18" s="51"/>
      <c r="RH18" s="51"/>
      <c r="RI18" s="51"/>
      <c r="RJ18" s="51"/>
      <c r="RK18" s="51"/>
      <c r="RL18" s="51"/>
      <c r="RM18" s="51"/>
      <c r="RN18" s="51"/>
      <c r="RO18" s="51"/>
      <c r="RP18" s="51"/>
      <c r="RQ18" s="51"/>
      <c r="RR18" s="51"/>
      <c r="RS18" s="51"/>
      <c r="RT18" s="51"/>
      <c r="RU18" s="51"/>
      <c r="RV18" s="51"/>
      <c r="RW18" s="51"/>
      <c r="RX18" s="51"/>
      <c r="RY18" s="51"/>
      <c r="RZ18" s="51"/>
      <c r="SA18" s="51"/>
      <c r="SB18" s="51"/>
      <c r="SC18" s="51"/>
      <c r="SD18" s="51"/>
      <c r="SE18" s="51"/>
      <c r="SF18" s="51"/>
      <c r="SG18" s="51"/>
      <c r="SH18" s="51"/>
      <c r="SI18" s="51"/>
      <c r="SJ18" s="51"/>
      <c r="SK18" s="51"/>
      <c r="SL18" s="51"/>
      <c r="SM18" s="51"/>
      <c r="SN18" s="51"/>
      <c r="SO18" s="51"/>
      <c r="SP18" s="51"/>
      <c r="SQ18" s="51"/>
      <c r="SR18" s="51"/>
      <c r="SS18" s="51"/>
      <c r="ST18" s="51"/>
      <c r="SU18" s="51"/>
      <c r="SV18" s="51"/>
      <c r="SW18" s="51"/>
      <c r="SX18" s="51"/>
      <c r="SY18" s="51"/>
      <c r="SZ18" s="51"/>
      <c r="TA18" s="51"/>
      <c r="TB18" s="51"/>
      <c r="TC18" s="51"/>
      <c r="TD18" s="51"/>
      <c r="TE18" s="51"/>
      <c r="TF18" s="51"/>
      <c r="TG18" s="51"/>
      <c r="TH18" s="51"/>
      <c r="TI18" s="51"/>
      <c r="TJ18" s="51"/>
      <c r="TK18" s="51"/>
      <c r="TL18" s="51"/>
      <c r="TM18" s="51"/>
      <c r="TN18" s="51"/>
      <c r="TO18" s="51"/>
      <c r="TP18" s="51"/>
      <c r="TQ18" s="51"/>
      <c r="TR18" s="51"/>
      <c r="TS18" s="51"/>
      <c r="TT18" s="51"/>
      <c r="TU18" s="51"/>
      <c r="TV18" s="51"/>
      <c r="TW18" s="51"/>
      <c r="TX18" s="51"/>
      <c r="TY18" s="51"/>
      <c r="TZ18" s="51"/>
      <c r="UA18" s="51"/>
      <c r="UB18" s="51"/>
      <c r="UC18" s="51"/>
      <c r="UD18" s="51"/>
      <c r="UE18" s="51"/>
      <c r="UF18" s="51"/>
      <c r="UG18" s="51"/>
      <c r="UH18" s="51"/>
      <c r="UI18" s="51"/>
      <c r="UJ18" s="51"/>
      <c r="UK18" s="51"/>
      <c r="UL18" s="51"/>
      <c r="UM18" s="51"/>
      <c r="UN18" s="51"/>
      <c r="UO18" s="51"/>
      <c r="UP18" s="51"/>
      <c r="UQ18" s="51"/>
      <c r="UR18" s="51"/>
      <c r="US18" s="51"/>
      <c r="UT18" s="51"/>
      <c r="UU18" s="51"/>
      <c r="UV18" s="51"/>
      <c r="UW18" s="51"/>
      <c r="UX18" s="51"/>
      <c r="UY18" s="51"/>
      <c r="UZ18" s="51"/>
      <c r="VA18" s="51"/>
      <c r="VB18" s="51"/>
      <c r="VC18" s="51"/>
      <c r="VD18" s="51"/>
      <c r="VE18" s="51"/>
      <c r="VF18" s="51"/>
      <c r="VG18" s="51"/>
      <c r="VH18" s="51"/>
      <c r="VI18" s="51"/>
      <c r="VJ18" s="51"/>
      <c r="VK18" s="51"/>
      <c r="VL18" s="51"/>
      <c r="VM18" s="51"/>
      <c r="VN18" s="51"/>
      <c r="VO18" s="51"/>
      <c r="VP18" s="51"/>
      <c r="VQ18" s="51"/>
      <c r="VR18" s="51"/>
      <c r="VS18" s="51"/>
      <c r="VT18" s="51"/>
      <c r="VU18" s="51"/>
      <c r="VV18" s="51"/>
      <c r="VW18" s="51"/>
      <c r="VX18" s="51"/>
      <c r="VY18" s="51"/>
      <c r="VZ18" s="51"/>
      <c r="WA18" s="51"/>
      <c r="WB18" s="51"/>
      <c r="WC18" s="51"/>
      <c r="WD18" s="51"/>
      <c r="WE18" s="51"/>
      <c r="WF18" s="51"/>
      <c r="WG18" s="51"/>
      <c r="WH18" s="51"/>
      <c r="WI18" s="51"/>
      <c r="WJ18" s="51"/>
      <c r="WK18" s="51"/>
      <c r="WL18" s="51"/>
      <c r="WM18" s="51"/>
      <c r="WN18" s="51"/>
      <c r="WO18" s="51"/>
      <c r="WP18" s="51"/>
      <c r="WQ18" s="51"/>
      <c r="WR18" s="51"/>
      <c r="WS18" s="51"/>
      <c r="WT18" s="51"/>
      <c r="WU18" s="51"/>
      <c r="WV18" s="51"/>
      <c r="WW18" s="51"/>
      <c r="WX18" s="51"/>
      <c r="WY18" s="51"/>
      <c r="WZ18" s="51"/>
      <c r="XA18" s="51"/>
      <c r="XB18" s="51"/>
      <c r="XC18" s="51"/>
      <c r="XD18" s="51"/>
      <c r="XE18" s="51"/>
      <c r="XF18" s="51"/>
      <c r="XG18" s="51"/>
      <c r="XH18" s="51"/>
      <c r="XI18" s="51"/>
      <c r="XJ18" s="51"/>
      <c r="XK18" s="51"/>
      <c r="XL18" s="51"/>
      <c r="XM18" s="51"/>
      <c r="XN18" s="51"/>
      <c r="XO18" s="51"/>
      <c r="XP18" s="51"/>
      <c r="XQ18" s="51"/>
      <c r="XR18" s="51"/>
      <c r="XS18" s="51"/>
      <c r="XT18" s="51"/>
      <c r="XU18" s="51"/>
      <c r="XV18" s="51"/>
      <c r="XW18" s="51"/>
      <c r="XX18" s="51"/>
      <c r="XY18" s="51"/>
      <c r="XZ18" s="51"/>
      <c r="YA18" s="51"/>
      <c r="YB18" s="51"/>
      <c r="YC18" s="51"/>
      <c r="YD18" s="51"/>
      <c r="YE18" s="51"/>
      <c r="YF18" s="51"/>
      <c r="YG18" s="51"/>
      <c r="YH18" s="51"/>
      <c r="YI18" s="51"/>
      <c r="YJ18" s="51"/>
      <c r="YK18" s="51"/>
      <c r="YL18" s="51"/>
      <c r="YM18" s="51"/>
      <c r="YN18" s="51"/>
      <c r="YO18" s="51"/>
      <c r="YP18" s="51"/>
      <c r="YQ18" s="51"/>
      <c r="YR18" s="51"/>
      <c r="YS18" s="51"/>
      <c r="YT18" s="51"/>
      <c r="YU18" s="51"/>
      <c r="YV18" s="51"/>
      <c r="YW18" s="51"/>
      <c r="YX18" s="51"/>
      <c r="YY18" s="51"/>
      <c r="YZ18" s="51"/>
      <c r="ZA18" s="51"/>
      <c r="ZB18" s="51"/>
      <c r="ZC18" s="51"/>
      <c r="ZD18" s="51"/>
      <c r="ZE18" s="51"/>
      <c r="ZF18" s="51"/>
      <c r="ZG18" s="51"/>
      <c r="ZH18" s="51"/>
      <c r="ZI18" s="51"/>
      <c r="ZJ18" s="51"/>
      <c r="ZK18" s="51"/>
      <c r="ZL18" s="51"/>
      <c r="ZM18" s="51"/>
      <c r="ZN18" s="51"/>
      <c r="ZO18" s="51"/>
      <c r="ZP18" s="51"/>
      <c r="ZQ18" s="51"/>
      <c r="ZR18" s="51"/>
      <c r="ZS18" s="51"/>
      <c r="ZT18" s="51"/>
      <c r="ZU18" s="51"/>
      <c r="ZV18" s="51"/>
      <c r="ZW18" s="51"/>
      <c r="ZX18" s="51"/>
      <c r="ZY18" s="51"/>
      <c r="ZZ18" s="51"/>
      <c r="AAA18" s="51"/>
      <c r="AAB18" s="51"/>
      <c r="AAC18" s="51"/>
      <c r="AAD18" s="51"/>
      <c r="AAE18" s="51"/>
      <c r="AAF18" s="51"/>
      <c r="AAG18" s="51"/>
      <c r="AAH18" s="51"/>
      <c r="AAI18" s="51"/>
      <c r="AAJ18" s="51"/>
      <c r="AAK18" s="51"/>
      <c r="AAL18" s="51"/>
      <c r="AAM18" s="51"/>
      <c r="AAN18" s="51"/>
      <c r="AAO18" s="51"/>
      <c r="AAP18" s="51"/>
      <c r="AAQ18" s="51"/>
      <c r="AAR18" s="51"/>
      <c r="AAS18" s="51"/>
      <c r="AAT18" s="51"/>
      <c r="AAU18" s="51"/>
      <c r="AAV18" s="51"/>
      <c r="AAW18" s="51"/>
      <c r="AAX18" s="51"/>
      <c r="AAY18" s="51"/>
      <c r="AAZ18" s="51"/>
      <c r="ABA18" s="51"/>
      <c r="ABB18" s="51"/>
      <c r="ABC18" s="51"/>
      <c r="ABD18" s="51"/>
      <c r="ABE18" s="51"/>
      <c r="ABF18" s="51"/>
      <c r="ABG18" s="51"/>
      <c r="ABH18" s="51"/>
      <c r="ABI18" s="51"/>
      <c r="ABJ18" s="51"/>
      <c r="ABK18" s="51"/>
      <c r="ABL18" s="51"/>
      <c r="ABM18" s="51"/>
      <c r="ABN18" s="51"/>
      <c r="ABO18" s="51"/>
      <c r="ABP18" s="51"/>
      <c r="ABQ18" s="51"/>
      <c r="ABR18" s="51"/>
      <c r="ABS18" s="51"/>
      <c r="ABT18" s="51"/>
      <c r="ABU18" s="51"/>
      <c r="ABV18" s="51"/>
      <c r="ABW18" s="51"/>
      <c r="ABX18" s="51"/>
      <c r="ABY18" s="51"/>
      <c r="ABZ18" s="51"/>
      <c r="ACA18" s="51"/>
      <c r="ACB18" s="51"/>
      <c r="ACC18" s="51"/>
      <c r="ACD18" s="51"/>
      <c r="ACE18" s="51"/>
      <c r="ACF18" s="51"/>
      <c r="ACG18" s="51"/>
      <c r="ACH18" s="51"/>
      <c r="ACI18" s="51"/>
      <c r="ACJ18" s="51"/>
      <c r="ACK18" s="51"/>
      <c r="ACL18" s="51"/>
      <c r="ACM18" s="51"/>
      <c r="ACN18" s="51"/>
      <c r="ACO18" s="51"/>
      <c r="ACP18" s="51"/>
      <c r="ACQ18" s="51"/>
      <c r="ACR18" s="51"/>
      <c r="ACS18" s="51"/>
      <c r="ACT18" s="51"/>
      <c r="ACU18" s="51"/>
      <c r="ACV18" s="51"/>
      <c r="ACW18" s="51"/>
      <c r="ACX18" s="51"/>
      <c r="ACY18" s="51"/>
      <c r="ACZ18" s="51"/>
      <c r="ADA18" s="51"/>
      <c r="ADB18" s="51"/>
      <c r="ADC18" s="51"/>
      <c r="ADD18" s="51"/>
      <c r="ADE18" s="51"/>
      <c r="ADF18" s="51"/>
      <c r="ADG18" s="51"/>
      <c r="ADH18" s="51"/>
      <c r="ADI18" s="51"/>
      <c r="ADJ18" s="51"/>
      <c r="ADK18" s="51"/>
      <c r="ADL18" s="51"/>
      <c r="ADM18" s="51"/>
      <c r="ADN18" s="51"/>
      <c r="ADO18" s="51"/>
      <c r="ADP18" s="51"/>
      <c r="ADQ18" s="51"/>
      <c r="ADR18" s="51"/>
      <c r="ADS18" s="51"/>
      <c r="ADT18" s="51"/>
      <c r="ADU18" s="51"/>
      <c r="ADV18" s="51"/>
      <c r="ADW18" s="51"/>
      <c r="ADX18" s="51"/>
      <c r="ADY18" s="51"/>
      <c r="ADZ18" s="51"/>
      <c r="AEA18" s="51"/>
      <c r="AEB18" s="51"/>
      <c r="AEC18" s="51"/>
      <c r="AED18" s="51"/>
      <c r="AEE18" s="51"/>
      <c r="AEF18" s="51"/>
      <c r="AEG18" s="51"/>
      <c r="AEH18" s="51"/>
      <c r="AEI18" s="51"/>
      <c r="AEJ18" s="51"/>
      <c r="AEK18" s="51"/>
      <c r="AEL18" s="51"/>
      <c r="AEM18" s="51"/>
      <c r="AEN18" s="51"/>
      <c r="AEO18" s="51"/>
      <c r="AEP18" s="51"/>
      <c r="AEQ18" s="51"/>
      <c r="AER18" s="51"/>
      <c r="AES18" s="51"/>
      <c r="AET18" s="51"/>
      <c r="AEU18" s="51"/>
      <c r="AEV18" s="51"/>
      <c r="AEW18" s="51"/>
      <c r="AEX18" s="51"/>
      <c r="AEY18" s="51"/>
      <c r="AEZ18" s="51"/>
      <c r="AFA18" s="51"/>
      <c r="AFB18" s="51"/>
      <c r="AFC18" s="51"/>
      <c r="AFD18" s="51"/>
      <c r="AFE18" s="51"/>
      <c r="AFF18" s="51"/>
      <c r="AFG18" s="51"/>
      <c r="AFH18" s="51"/>
      <c r="AFI18" s="51"/>
      <c r="AFJ18" s="51"/>
      <c r="AFK18" s="51"/>
      <c r="AFL18" s="51"/>
      <c r="AFM18" s="51"/>
      <c r="AFN18" s="51"/>
      <c r="AFO18" s="51"/>
      <c r="AFP18" s="51"/>
      <c r="AFQ18" s="51"/>
      <c r="AFR18" s="51"/>
      <c r="AFS18" s="51"/>
      <c r="AFT18" s="51"/>
      <c r="AFU18" s="51"/>
      <c r="AFV18" s="51"/>
      <c r="AFW18" s="51"/>
      <c r="AFX18" s="51"/>
      <c r="AFY18" s="51"/>
      <c r="AFZ18" s="51"/>
      <c r="AGA18" s="51"/>
      <c r="AGB18" s="51"/>
      <c r="AGC18" s="51"/>
      <c r="AGD18" s="51"/>
      <c r="AGE18" s="51"/>
      <c r="AGF18" s="51"/>
      <c r="AGG18" s="51"/>
      <c r="AGH18" s="51"/>
      <c r="AGI18" s="51"/>
      <c r="AGJ18" s="51"/>
      <c r="AGK18" s="51"/>
      <c r="AGL18" s="51"/>
      <c r="AGM18" s="51"/>
      <c r="AGN18" s="51"/>
      <c r="AGO18" s="51"/>
      <c r="AGP18" s="51"/>
      <c r="AGQ18" s="51"/>
      <c r="AGR18" s="51"/>
      <c r="AGS18" s="51"/>
      <c r="AGT18" s="51"/>
      <c r="AGU18" s="51"/>
      <c r="AGV18" s="51"/>
      <c r="AGW18" s="51"/>
      <c r="AGX18" s="51"/>
      <c r="AGY18" s="51"/>
      <c r="AGZ18" s="51"/>
      <c r="AHA18" s="51"/>
      <c r="AHB18" s="51"/>
      <c r="AHC18" s="51"/>
      <c r="AHD18" s="51"/>
      <c r="AHE18" s="51"/>
      <c r="AHF18" s="51"/>
      <c r="AHG18" s="51"/>
      <c r="AHH18" s="51"/>
      <c r="AHI18" s="51"/>
      <c r="AHJ18" s="51"/>
      <c r="AHK18" s="51"/>
      <c r="AHL18" s="51"/>
      <c r="AHM18" s="51"/>
      <c r="AHN18" s="51"/>
      <c r="AHO18" s="51"/>
      <c r="AHP18" s="51"/>
      <c r="AHQ18" s="51"/>
      <c r="AHR18" s="51"/>
      <c r="AHS18" s="51"/>
      <c r="AHT18" s="51"/>
      <c r="AHU18" s="51"/>
      <c r="AHV18" s="51"/>
      <c r="AHW18" s="51"/>
      <c r="AHX18" s="51"/>
      <c r="AHY18" s="51"/>
      <c r="AHZ18" s="51"/>
      <c r="AIA18" s="51"/>
      <c r="AIB18" s="51"/>
      <c r="AIC18" s="51"/>
      <c r="AID18" s="51"/>
      <c r="AIE18" s="51"/>
      <c r="AIF18" s="51"/>
      <c r="AIG18" s="51"/>
      <c r="AIH18" s="51"/>
      <c r="AII18" s="51"/>
      <c r="AIJ18" s="51"/>
      <c r="AIK18" s="51"/>
      <c r="AIL18" s="51"/>
      <c r="AIM18" s="51"/>
      <c r="AIN18" s="51"/>
      <c r="AIO18" s="51"/>
      <c r="AIP18" s="51"/>
      <c r="AIQ18" s="51"/>
      <c r="AIR18" s="51"/>
      <c r="AIS18" s="51"/>
      <c r="AIT18" s="51"/>
      <c r="AIU18" s="51"/>
      <c r="AIV18" s="51"/>
      <c r="AIW18" s="51"/>
      <c r="AIX18" s="51"/>
      <c r="AIY18" s="51"/>
      <c r="AIZ18" s="51"/>
      <c r="AJA18" s="51"/>
      <c r="AJB18" s="51"/>
      <c r="AJC18" s="51"/>
      <c r="AJD18" s="51"/>
      <c r="AJE18" s="51"/>
      <c r="AJF18" s="51"/>
      <c r="AJG18" s="51"/>
      <c r="AJH18" s="51"/>
      <c r="AJI18" s="51"/>
      <c r="AJJ18" s="51"/>
      <c r="AJK18" s="51"/>
      <c r="AJL18" s="51"/>
      <c r="AJM18" s="51"/>
      <c r="AJN18" s="51"/>
      <c r="AJO18" s="51"/>
      <c r="AJP18" s="51"/>
      <c r="AJQ18" s="51"/>
      <c r="AJR18" s="51"/>
      <c r="AJS18" s="51"/>
      <c r="AJT18" s="51"/>
      <c r="AJU18" s="51"/>
      <c r="AJV18" s="51"/>
      <c r="AJW18" s="51"/>
      <c r="AJX18" s="51"/>
      <c r="AJY18" s="51"/>
      <c r="AJZ18" s="51"/>
      <c r="AKA18" s="51"/>
      <c r="AKB18" s="51"/>
      <c r="AKC18" s="51"/>
      <c r="AKD18" s="51"/>
      <c r="AKE18" s="51"/>
      <c r="AKF18" s="51"/>
      <c r="AKG18" s="51"/>
      <c r="AKH18" s="51"/>
      <c r="AKI18" s="51"/>
      <c r="AKJ18" s="51"/>
      <c r="AKK18" s="51"/>
      <c r="AKL18" s="51"/>
      <c r="AKM18" s="51"/>
      <c r="AKN18" s="51"/>
      <c r="AKO18" s="51"/>
      <c r="AKP18" s="51"/>
      <c r="AKQ18" s="51"/>
      <c r="AKR18" s="51"/>
      <c r="AKS18" s="51"/>
      <c r="AKT18" s="51"/>
      <c r="AKU18" s="51"/>
      <c r="AKV18" s="51"/>
      <c r="AKW18" s="51"/>
      <c r="AKX18" s="51"/>
      <c r="AKY18" s="51"/>
      <c r="AKZ18" s="51"/>
      <c r="ALA18" s="51"/>
      <c r="ALB18" s="51"/>
      <c r="ALC18" s="51"/>
      <c r="ALD18" s="51"/>
      <c r="ALE18" s="51"/>
      <c r="ALF18" s="51"/>
      <c r="ALG18" s="51"/>
      <c r="ALH18" s="51"/>
      <c r="ALI18" s="51"/>
      <c r="ALJ18" s="51"/>
      <c r="ALK18" s="51"/>
      <c r="ALL18" s="51"/>
      <c r="ALM18" s="51"/>
      <c r="ALN18" s="51"/>
      <c r="ALO18" s="51"/>
      <c r="ALP18" s="51"/>
      <c r="ALQ18" s="51"/>
      <c r="ALR18" s="51"/>
      <c r="ALS18" s="51"/>
      <c r="ALT18" s="51"/>
      <c r="ALU18" s="51"/>
      <c r="ALV18" s="51"/>
      <c r="ALW18" s="51"/>
      <c r="ALX18" s="51"/>
      <c r="ALY18" s="51"/>
      <c r="ALZ18" s="51"/>
      <c r="AMA18" s="51"/>
      <c r="AMB18" s="51"/>
      <c r="AMC18" s="51"/>
      <c r="AMD18" s="51"/>
      <c r="AME18" s="51"/>
      <c r="AMF18" s="51"/>
      <c r="AMG18" s="51"/>
      <c r="AMH18" s="51"/>
      <c r="AMI18" s="51"/>
      <c r="AMJ18" s="51"/>
      <c r="AMK18" s="51"/>
      <c r="AML18" s="51"/>
      <c r="AMM18" s="51"/>
      <c r="AMN18" s="51"/>
      <c r="AMO18" s="51"/>
      <c r="AMP18" s="51"/>
      <c r="AMQ18" s="51"/>
      <c r="AMR18" s="51"/>
      <c r="AMS18" s="51"/>
      <c r="AMT18" s="51"/>
      <c r="AMU18" s="51"/>
      <c r="AMV18" s="51"/>
      <c r="AMW18" s="51"/>
      <c r="AMX18" s="51"/>
      <c r="AMY18" s="51"/>
      <c r="AMZ18" s="51"/>
      <c r="ANA18" s="51"/>
      <c r="ANB18" s="51"/>
      <c r="ANC18" s="51"/>
      <c r="AND18" s="51"/>
      <c r="ANE18" s="51"/>
      <c r="ANF18" s="51"/>
      <c r="ANG18" s="51"/>
      <c r="ANH18" s="51"/>
      <c r="ANI18" s="51"/>
      <c r="ANJ18" s="51"/>
      <c r="ANK18" s="51"/>
      <c r="ANL18" s="51"/>
      <c r="ANM18" s="51"/>
      <c r="ANN18" s="51"/>
      <c r="ANO18" s="51"/>
      <c r="ANP18" s="51"/>
      <c r="ANQ18" s="51"/>
      <c r="ANR18" s="51"/>
      <c r="ANS18" s="51"/>
      <c r="ANT18" s="51"/>
      <c r="ANU18" s="51"/>
      <c r="ANV18" s="51"/>
      <c r="ANW18" s="51"/>
      <c r="ANX18" s="51"/>
      <c r="ANY18" s="51"/>
      <c r="ANZ18" s="51"/>
      <c r="AOA18" s="51"/>
      <c r="AOB18" s="51"/>
      <c r="AOC18" s="51"/>
      <c r="AOD18" s="51"/>
      <c r="AOE18" s="51"/>
      <c r="AOF18" s="51"/>
      <c r="AOG18" s="51"/>
      <c r="AOH18" s="51"/>
      <c r="AOI18" s="51"/>
      <c r="AOJ18" s="51"/>
      <c r="AOK18" s="51"/>
      <c r="AOL18" s="51"/>
      <c r="AOM18" s="51"/>
      <c r="AON18" s="51"/>
      <c r="AOO18" s="51"/>
      <c r="AOP18" s="51"/>
      <c r="AOQ18" s="51"/>
      <c r="AOR18" s="51"/>
      <c r="AOS18" s="51"/>
      <c r="AOT18" s="51"/>
      <c r="AOU18" s="51"/>
      <c r="AOV18" s="51"/>
      <c r="AOW18" s="51"/>
      <c r="AOX18" s="51"/>
      <c r="AOY18" s="51"/>
      <c r="AOZ18" s="51"/>
      <c r="APA18" s="51"/>
      <c r="APB18" s="51"/>
      <c r="APC18" s="51"/>
      <c r="APD18" s="51"/>
      <c r="APE18" s="51"/>
      <c r="APF18" s="51"/>
      <c r="APG18" s="51"/>
      <c r="APH18" s="51"/>
      <c r="API18" s="51"/>
      <c r="APJ18" s="51"/>
      <c r="APK18" s="51"/>
      <c r="APL18" s="51"/>
      <c r="APM18" s="51"/>
      <c r="APN18" s="51"/>
      <c r="APO18" s="51"/>
      <c r="APP18" s="51"/>
      <c r="APQ18" s="51"/>
      <c r="APR18" s="51"/>
      <c r="APS18" s="51"/>
      <c r="APT18" s="51"/>
      <c r="APU18" s="51"/>
      <c r="APV18" s="51"/>
      <c r="APW18" s="51"/>
      <c r="APX18" s="51"/>
      <c r="APY18" s="51"/>
      <c r="APZ18" s="51"/>
      <c r="AQA18" s="51"/>
      <c r="AQB18" s="51"/>
      <c r="AQC18" s="51"/>
      <c r="AQD18" s="51"/>
      <c r="AQE18" s="51"/>
      <c r="AQF18" s="51"/>
      <c r="AQG18" s="51"/>
      <c r="AQH18" s="51"/>
      <c r="AQI18" s="51"/>
      <c r="AQJ18" s="51"/>
      <c r="AQK18" s="51"/>
      <c r="AQL18" s="51"/>
      <c r="AQM18" s="51"/>
      <c r="AQN18" s="51"/>
      <c r="AQO18" s="51"/>
      <c r="AQP18" s="51"/>
      <c r="AQQ18" s="51"/>
      <c r="AQR18" s="51"/>
      <c r="AQS18" s="51"/>
      <c r="AQT18" s="51"/>
      <c r="AQU18" s="51"/>
      <c r="AQV18" s="51"/>
      <c r="AQW18" s="51"/>
      <c r="AQX18" s="51"/>
      <c r="AQY18" s="51"/>
      <c r="AQZ18" s="51"/>
      <c r="ARA18" s="51"/>
      <c r="ARB18" s="51"/>
      <c r="ARC18" s="51"/>
      <c r="ARD18" s="51"/>
      <c r="ARE18" s="51"/>
      <c r="ARF18" s="51"/>
      <c r="ARG18" s="51"/>
      <c r="ARH18" s="51"/>
      <c r="ARI18" s="51"/>
      <c r="ARJ18" s="51"/>
      <c r="ARK18" s="51"/>
      <c r="ARL18" s="51"/>
      <c r="ARM18" s="51"/>
      <c r="ARN18" s="51"/>
      <c r="ARO18" s="51"/>
      <c r="ARP18" s="51"/>
      <c r="ARQ18" s="51"/>
      <c r="ARR18" s="51"/>
      <c r="ARS18" s="51"/>
      <c r="ART18" s="51"/>
      <c r="ARU18" s="51"/>
      <c r="ARV18" s="51"/>
      <c r="ARW18" s="51"/>
      <c r="ARX18" s="51"/>
      <c r="ARY18" s="51"/>
      <c r="ARZ18" s="51"/>
      <c r="ASA18" s="51"/>
      <c r="ASB18" s="51"/>
      <c r="ASC18" s="51"/>
      <c r="ASD18" s="51"/>
      <c r="ASE18" s="51"/>
      <c r="ASF18" s="51"/>
      <c r="ASG18" s="51"/>
      <c r="ASH18" s="51"/>
      <c r="ASI18" s="51"/>
      <c r="ASJ18" s="51"/>
      <c r="ASK18" s="51"/>
      <c r="ASL18" s="51"/>
      <c r="ASM18" s="51"/>
      <c r="ASN18" s="51"/>
      <c r="ASO18" s="51"/>
      <c r="ASP18" s="51"/>
      <c r="ASQ18" s="51"/>
      <c r="ASR18" s="51"/>
      <c r="ASS18" s="51"/>
      <c r="AST18" s="51"/>
      <c r="ASU18" s="51"/>
      <c r="ASV18" s="51"/>
      <c r="ASW18" s="51"/>
      <c r="ASX18" s="51"/>
      <c r="ASY18" s="51"/>
      <c r="ASZ18" s="51"/>
      <c r="ATA18" s="51"/>
      <c r="ATB18" s="51"/>
      <c r="ATC18" s="51"/>
      <c r="ATD18" s="51"/>
      <c r="ATE18" s="51"/>
      <c r="ATF18" s="51"/>
      <c r="ATG18" s="51"/>
      <c r="ATH18" s="51"/>
      <c r="ATI18" s="51"/>
      <c r="ATJ18" s="51"/>
      <c r="ATK18" s="51"/>
      <c r="ATL18" s="51"/>
      <c r="ATM18" s="51"/>
      <c r="ATN18" s="51"/>
      <c r="ATO18" s="51"/>
      <c r="ATP18" s="51"/>
      <c r="ATQ18" s="51"/>
      <c r="ATR18" s="51"/>
      <c r="ATS18" s="51"/>
      <c r="ATT18" s="51"/>
      <c r="ATU18" s="51"/>
      <c r="ATV18" s="51"/>
      <c r="ATW18" s="51"/>
      <c r="ATX18" s="51"/>
      <c r="ATY18" s="51"/>
      <c r="ATZ18" s="51"/>
      <c r="AUA18" s="51"/>
      <c r="AUB18" s="51"/>
      <c r="AUC18" s="51"/>
      <c r="AUD18" s="51"/>
      <c r="AUE18" s="51"/>
      <c r="AUF18" s="51"/>
      <c r="AUG18" s="51"/>
      <c r="AUH18" s="51"/>
      <c r="AUI18" s="51"/>
      <c r="AUJ18" s="51"/>
      <c r="AUK18" s="51"/>
      <c r="AUL18" s="51"/>
      <c r="AUM18" s="51"/>
      <c r="AUN18" s="51"/>
      <c r="AUO18" s="51"/>
      <c r="AUP18" s="51"/>
      <c r="AUQ18" s="51"/>
      <c r="AUR18" s="51"/>
      <c r="AUS18" s="51"/>
      <c r="AUT18" s="51"/>
      <c r="AUU18" s="51"/>
      <c r="AUV18" s="51"/>
      <c r="AUW18" s="51"/>
      <c r="AUX18" s="51"/>
      <c r="AUY18" s="51"/>
      <c r="AUZ18" s="51"/>
      <c r="AVA18" s="51"/>
      <c r="AVB18" s="51"/>
      <c r="AVC18" s="51"/>
      <c r="AVD18" s="51"/>
      <c r="AVE18" s="51"/>
      <c r="AVF18" s="51"/>
      <c r="AVG18" s="51"/>
      <c r="AVH18" s="51"/>
      <c r="AVI18" s="51"/>
      <c r="AVJ18" s="51"/>
      <c r="AVK18" s="51"/>
      <c r="AVL18" s="51"/>
      <c r="AVM18" s="51"/>
      <c r="AVN18" s="51"/>
      <c r="AVO18" s="51"/>
      <c r="AVP18" s="51"/>
      <c r="AVQ18" s="51"/>
      <c r="AVR18" s="51"/>
      <c r="AVS18" s="51"/>
      <c r="AVT18" s="51"/>
      <c r="AVU18" s="51"/>
      <c r="AVV18" s="51"/>
      <c r="AVW18" s="51"/>
      <c r="AVX18" s="51"/>
      <c r="AVY18" s="51"/>
      <c r="AVZ18" s="51"/>
      <c r="AWA18" s="51"/>
      <c r="AWB18" s="51"/>
      <c r="AWC18" s="51"/>
      <c r="AWD18" s="51"/>
      <c r="AWE18" s="51"/>
      <c r="AWF18" s="51"/>
      <c r="AWG18" s="51"/>
      <c r="AWH18" s="51"/>
      <c r="AWI18" s="51"/>
      <c r="AWJ18" s="51"/>
      <c r="AWK18" s="51"/>
      <c r="AWL18" s="51"/>
      <c r="AWM18" s="51"/>
      <c r="AWN18" s="51"/>
      <c r="AWO18" s="51"/>
      <c r="AWP18" s="51"/>
      <c r="AWQ18" s="51"/>
      <c r="AWR18" s="51"/>
      <c r="AWS18" s="51"/>
      <c r="AWT18" s="51"/>
      <c r="AWU18" s="51"/>
      <c r="AWV18" s="51"/>
      <c r="AWW18" s="51"/>
      <c r="AWX18" s="51"/>
      <c r="AWY18" s="51"/>
      <c r="AWZ18" s="51"/>
      <c r="AXA18" s="51"/>
      <c r="AXB18" s="51"/>
      <c r="AXC18" s="51"/>
      <c r="AXD18" s="51"/>
      <c r="AXE18" s="51"/>
      <c r="AXF18" s="51"/>
      <c r="AXG18" s="51"/>
      <c r="AXH18" s="51"/>
      <c r="AXI18" s="51"/>
      <c r="AXJ18" s="51"/>
      <c r="AXK18" s="51"/>
      <c r="AXL18" s="51"/>
      <c r="AXM18" s="51"/>
      <c r="AXN18" s="51"/>
      <c r="AXO18" s="51"/>
      <c r="AXP18" s="51"/>
      <c r="AXQ18" s="51"/>
      <c r="AXR18" s="51"/>
      <c r="AXS18" s="51"/>
      <c r="AXT18" s="51"/>
      <c r="AXU18" s="51"/>
      <c r="AXV18" s="51"/>
      <c r="AXW18" s="51"/>
      <c r="AXX18" s="51"/>
      <c r="AXY18" s="51"/>
      <c r="AXZ18" s="51"/>
      <c r="AYA18" s="51"/>
      <c r="AYB18" s="51"/>
      <c r="AYC18" s="51"/>
      <c r="AYD18" s="51"/>
      <c r="AYE18" s="51"/>
      <c r="AYF18" s="51"/>
      <c r="AYG18" s="51"/>
      <c r="AYH18" s="51"/>
      <c r="AYI18" s="51"/>
      <c r="AYJ18" s="51"/>
      <c r="AYK18" s="51"/>
      <c r="AYL18" s="51"/>
      <c r="AYM18" s="51"/>
      <c r="AYN18" s="51"/>
      <c r="AYO18" s="51"/>
      <c r="AYP18" s="51"/>
      <c r="AYQ18" s="51"/>
      <c r="AYR18" s="51"/>
      <c r="AYS18" s="51"/>
      <c r="AYT18" s="51"/>
      <c r="AYU18" s="51"/>
      <c r="AYV18" s="51"/>
      <c r="AYW18" s="51"/>
      <c r="AYX18" s="51"/>
      <c r="AYY18" s="51"/>
      <c r="AYZ18" s="51"/>
      <c r="AZA18" s="51"/>
      <c r="AZB18" s="51"/>
      <c r="AZC18" s="51"/>
      <c r="AZD18" s="51"/>
      <c r="AZE18" s="51"/>
      <c r="AZF18" s="51"/>
      <c r="AZG18" s="51"/>
      <c r="AZH18" s="51"/>
      <c r="AZI18" s="51"/>
      <c r="AZJ18" s="51"/>
      <c r="AZK18" s="51"/>
      <c r="AZL18" s="51"/>
      <c r="AZM18" s="51"/>
      <c r="AZN18" s="51"/>
      <c r="AZO18" s="51"/>
      <c r="AZP18" s="51"/>
      <c r="AZQ18" s="51"/>
      <c r="AZR18" s="51"/>
      <c r="AZS18" s="51"/>
      <c r="AZT18" s="51"/>
      <c r="AZU18" s="51"/>
      <c r="AZV18" s="51"/>
      <c r="AZW18" s="51"/>
      <c r="AZX18" s="51"/>
      <c r="AZY18" s="51"/>
      <c r="AZZ18" s="51"/>
      <c r="BAA18" s="51"/>
      <c r="BAB18" s="51"/>
      <c r="BAC18" s="51"/>
      <c r="BAD18" s="51"/>
      <c r="BAE18" s="51"/>
      <c r="BAF18" s="51"/>
      <c r="BAG18" s="51"/>
      <c r="BAH18" s="51"/>
      <c r="BAI18" s="51"/>
      <c r="BAJ18" s="51"/>
      <c r="BAK18" s="51"/>
      <c r="BAL18" s="51"/>
      <c r="BAM18" s="51"/>
      <c r="BAN18" s="51"/>
      <c r="BAO18" s="51"/>
      <c r="BAP18" s="51"/>
      <c r="BAQ18" s="51"/>
      <c r="BAR18" s="51"/>
      <c r="BAS18" s="51"/>
      <c r="BAT18" s="51"/>
      <c r="BAU18" s="51"/>
      <c r="BAV18" s="51"/>
      <c r="BAW18" s="51"/>
      <c r="BAX18" s="51"/>
      <c r="BAY18" s="51"/>
      <c r="BAZ18" s="51"/>
      <c r="BBA18" s="51"/>
      <c r="BBB18" s="51"/>
      <c r="BBC18" s="51"/>
      <c r="BBD18" s="51"/>
      <c r="BBE18" s="51"/>
      <c r="BBF18" s="51"/>
      <c r="BBG18" s="51"/>
      <c r="BBH18" s="51"/>
      <c r="BBI18" s="51"/>
      <c r="BBJ18" s="51"/>
      <c r="BBK18" s="51"/>
      <c r="BBL18" s="51"/>
      <c r="BBM18" s="51"/>
      <c r="BBN18" s="51"/>
      <c r="BBO18" s="51"/>
      <c r="BBP18" s="51"/>
      <c r="BBQ18" s="51"/>
      <c r="BBR18" s="51"/>
      <c r="BBS18" s="51"/>
      <c r="BBT18" s="51"/>
      <c r="BBU18" s="51"/>
      <c r="BBV18" s="51"/>
      <c r="BBW18" s="51"/>
      <c r="BBX18" s="51"/>
      <c r="BBY18" s="51"/>
      <c r="BBZ18" s="51"/>
      <c r="BCA18" s="51"/>
      <c r="BCB18" s="51"/>
      <c r="BCC18" s="51"/>
      <c r="BCD18" s="51"/>
      <c r="BCE18" s="51"/>
      <c r="BCF18" s="51"/>
      <c r="BCG18" s="51"/>
      <c r="BCH18" s="51"/>
      <c r="BCI18" s="51"/>
      <c r="BCJ18" s="51"/>
      <c r="BCK18" s="51"/>
      <c r="BCL18" s="51"/>
      <c r="BCM18" s="51"/>
      <c r="BCN18" s="51"/>
      <c r="BCO18" s="51"/>
      <c r="BCP18" s="51"/>
      <c r="BCQ18" s="51"/>
      <c r="BCR18" s="51"/>
      <c r="BCS18" s="51"/>
      <c r="BCT18" s="51"/>
      <c r="BCU18" s="51"/>
      <c r="BCV18" s="51"/>
      <c r="BCW18" s="51"/>
      <c r="BCX18" s="51"/>
      <c r="BCY18" s="51"/>
      <c r="BCZ18" s="51"/>
      <c r="BDA18" s="51"/>
      <c r="BDB18" s="51"/>
      <c r="BDC18" s="51"/>
      <c r="BDD18" s="51"/>
      <c r="BDE18" s="51"/>
      <c r="BDF18" s="51"/>
      <c r="BDG18" s="51"/>
      <c r="BDH18" s="51"/>
      <c r="BDI18" s="51"/>
      <c r="BDJ18" s="51"/>
      <c r="BDK18" s="51"/>
      <c r="BDL18" s="51"/>
      <c r="BDM18" s="51"/>
      <c r="BDN18" s="51"/>
      <c r="BDO18" s="51"/>
      <c r="BDP18" s="51"/>
      <c r="BDQ18" s="51"/>
      <c r="BDR18" s="51"/>
      <c r="BDS18" s="51"/>
      <c r="BDT18" s="51"/>
      <c r="BDU18" s="51"/>
      <c r="BDV18" s="51"/>
      <c r="BDW18" s="51"/>
      <c r="BDX18" s="51"/>
      <c r="BDY18" s="51"/>
      <c r="BDZ18" s="51"/>
      <c r="BEA18" s="51"/>
      <c r="BEB18" s="51"/>
      <c r="BEC18" s="51"/>
      <c r="BED18" s="51"/>
      <c r="BEE18" s="51"/>
      <c r="BEF18" s="51"/>
      <c r="BEG18" s="51"/>
      <c r="BEH18" s="51"/>
      <c r="BEI18" s="51"/>
      <c r="BEJ18" s="51"/>
      <c r="BEK18" s="51"/>
      <c r="BEL18" s="51"/>
      <c r="BEM18" s="51"/>
      <c r="BEN18" s="51"/>
      <c r="BEO18" s="51"/>
      <c r="BEP18" s="51"/>
      <c r="BEQ18" s="51"/>
      <c r="BER18" s="51"/>
      <c r="BES18" s="51"/>
      <c r="BET18" s="51"/>
      <c r="BEU18" s="51"/>
      <c r="BEV18" s="51"/>
      <c r="BEW18" s="51"/>
      <c r="BEX18" s="51"/>
      <c r="BEY18" s="51"/>
      <c r="BEZ18" s="51"/>
      <c r="BFA18" s="51"/>
      <c r="BFB18" s="51"/>
      <c r="BFC18" s="51"/>
      <c r="BFD18" s="51"/>
      <c r="BFE18" s="51"/>
      <c r="BFF18" s="51"/>
      <c r="BFG18" s="51"/>
      <c r="BFH18" s="51"/>
      <c r="BFI18" s="51"/>
      <c r="BFJ18" s="51"/>
      <c r="BFK18" s="51"/>
      <c r="BFL18" s="51"/>
      <c r="BFM18" s="51"/>
      <c r="BFN18" s="51"/>
      <c r="BFO18" s="51"/>
      <c r="BFP18" s="51"/>
      <c r="BFQ18" s="51"/>
      <c r="BFR18" s="51"/>
      <c r="BFS18" s="51"/>
      <c r="BFT18" s="51"/>
      <c r="BFU18" s="51"/>
      <c r="BFV18" s="51"/>
      <c r="BFW18" s="51"/>
      <c r="BFX18" s="51"/>
      <c r="BFY18" s="51"/>
      <c r="BFZ18" s="51"/>
      <c r="BGA18" s="51"/>
      <c r="BGB18" s="51"/>
      <c r="BGC18" s="51"/>
      <c r="BGD18" s="51"/>
      <c r="BGE18" s="51"/>
      <c r="BGF18" s="51"/>
      <c r="BGG18" s="51"/>
      <c r="BGH18" s="51"/>
      <c r="BGI18" s="51"/>
      <c r="BGJ18" s="51"/>
      <c r="BGK18" s="51"/>
      <c r="BGL18" s="51"/>
      <c r="BGM18" s="51"/>
      <c r="BGN18" s="51"/>
      <c r="BGO18" s="51"/>
      <c r="BGP18" s="51"/>
      <c r="BGQ18" s="51"/>
      <c r="BGR18" s="51"/>
      <c r="BGS18" s="51"/>
      <c r="BGT18" s="51"/>
      <c r="BGU18" s="51"/>
      <c r="BGV18" s="51"/>
      <c r="BGW18" s="51"/>
      <c r="BGX18" s="51"/>
      <c r="BGY18" s="51"/>
      <c r="BGZ18" s="51"/>
      <c r="BHA18" s="51"/>
      <c r="BHB18" s="51"/>
      <c r="BHC18" s="51"/>
      <c r="BHD18" s="51"/>
      <c r="BHE18" s="51"/>
      <c r="BHF18" s="51"/>
      <c r="BHG18" s="51"/>
      <c r="BHH18" s="51"/>
      <c r="BHI18" s="51"/>
      <c r="BHJ18" s="51"/>
      <c r="BHK18" s="51"/>
      <c r="BHL18" s="51"/>
      <c r="BHM18" s="51"/>
      <c r="BHN18" s="51"/>
      <c r="BHO18" s="51"/>
      <c r="BHP18" s="51"/>
      <c r="BHQ18" s="51"/>
      <c r="BHR18" s="51"/>
      <c r="BHS18" s="51"/>
      <c r="BHT18" s="51"/>
      <c r="BHU18" s="51"/>
      <c r="BHV18" s="51"/>
      <c r="BHW18" s="51"/>
      <c r="BHX18" s="51"/>
      <c r="BHY18" s="51"/>
      <c r="BHZ18" s="51"/>
      <c r="BIA18" s="51"/>
      <c r="BIB18" s="51"/>
      <c r="BIC18" s="51"/>
      <c r="BID18" s="51"/>
      <c r="BIE18" s="51"/>
      <c r="BIF18" s="51"/>
      <c r="BIG18" s="51"/>
      <c r="BIH18" s="51"/>
      <c r="BII18" s="51"/>
      <c r="BIJ18" s="51"/>
      <c r="BIK18" s="51"/>
      <c r="BIL18" s="51"/>
      <c r="BIM18" s="51"/>
      <c r="BIN18" s="51"/>
      <c r="BIO18" s="51"/>
      <c r="BIP18" s="51"/>
      <c r="BIQ18" s="51"/>
      <c r="BIR18" s="51"/>
      <c r="BIS18" s="51"/>
      <c r="BIT18" s="51"/>
      <c r="BIU18" s="51"/>
      <c r="BIV18" s="51"/>
      <c r="BIW18" s="51"/>
      <c r="BIX18" s="51"/>
      <c r="BIY18" s="51"/>
      <c r="BIZ18" s="51"/>
      <c r="BJA18" s="51"/>
      <c r="BJB18" s="51"/>
      <c r="BJC18" s="51"/>
      <c r="BJD18" s="51"/>
      <c r="BJE18" s="51"/>
      <c r="BJF18" s="51"/>
      <c r="BJG18" s="51"/>
      <c r="BJH18" s="51"/>
      <c r="BJI18" s="51"/>
      <c r="BJJ18" s="51"/>
      <c r="BJK18" s="51"/>
      <c r="BJL18" s="51"/>
      <c r="BJM18" s="51"/>
      <c r="BJN18" s="51"/>
      <c r="BJO18" s="51"/>
      <c r="BJP18" s="51"/>
      <c r="BJQ18" s="51"/>
      <c r="BJR18" s="51"/>
      <c r="BJS18" s="51"/>
      <c r="BJT18" s="51"/>
      <c r="BJU18" s="51"/>
      <c r="BJV18" s="51"/>
      <c r="BJW18" s="51"/>
      <c r="BJX18" s="51"/>
      <c r="BJY18" s="51"/>
      <c r="BJZ18" s="51"/>
      <c r="BKA18" s="51"/>
      <c r="BKB18" s="51"/>
      <c r="BKC18" s="51"/>
      <c r="BKD18" s="51"/>
      <c r="BKE18" s="51"/>
      <c r="BKF18" s="51"/>
      <c r="BKG18" s="51"/>
      <c r="BKH18" s="51"/>
      <c r="BKI18" s="51"/>
      <c r="BKJ18" s="51"/>
      <c r="BKK18" s="51"/>
      <c r="BKL18" s="51"/>
      <c r="BKM18" s="51"/>
      <c r="BKN18" s="51"/>
      <c r="BKO18" s="51"/>
      <c r="BKP18" s="51"/>
      <c r="BKQ18" s="51"/>
      <c r="BKR18" s="51"/>
      <c r="BKS18" s="51"/>
      <c r="BKT18" s="51"/>
      <c r="BKU18" s="51"/>
      <c r="BKV18" s="51"/>
      <c r="BKW18" s="51"/>
      <c r="BKX18" s="51"/>
      <c r="BKY18" s="51"/>
      <c r="BKZ18" s="51"/>
      <c r="BLA18" s="51"/>
      <c r="BLB18" s="51"/>
      <c r="BLC18" s="51"/>
      <c r="BLD18" s="51"/>
      <c r="BLE18" s="51"/>
      <c r="BLF18" s="51"/>
      <c r="BLG18" s="51"/>
      <c r="BLH18" s="51"/>
      <c r="BLI18" s="51"/>
      <c r="BLJ18" s="51"/>
      <c r="BLK18" s="51"/>
      <c r="BLL18" s="51"/>
      <c r="BLM18" s="51"/>
      <c r="BLN18" s="51"/>
      <c r="BLO18" s="51"/>
      <c r="BLP18" s="51"/>
      <c r="BLQ18" s="51"/>
      <c r="BLR18" s="51"/>
      <c r="BLS18" s="51"/>
      <c r="BLT18" s="51"/>
      <c r="BLU18" s="51"/>
      <c r="BLV18" s="51"/>
      <c r="BLW18" s="51"/>
      <c r="BLX18" s="51"/>
      <c r="BLY18" s="51"/>
      <c r="BLZ18" s="51"/>
      <c r="BMA18" s="51"/>
      <c r="BMB18" s="51"/>
      <c r="BMC18" s="51"/>
      <c r="BMD18" s="51"/>
      <c r="BME18" s="51"/>
      <c r="BMF18" s="51"/>
      <c r="BMG18" s="51"/>
      <c r="BMH18" s="51"/>
      <c r="BMI18" s="51"/>
      <c r="BMJ18" s="51"/>
      <c r="BMK18" s="51"/>
      <c r="BML18" s="51"/>
      <c r="BMM18" s="51"/>
      <c r="BMN18" s="51"/>
      <c r="BMO18" s="51"/>
      <c r="BMP18" s="51"/>
      <c r="BMQ18" s="51"/>
      <c r="BMR18" s="51"/>
      <c r="BMS18" s="51"/>
      <c r="BMT18" s="51"/>
      <c r="BMU18" s="51"/>
      <c r="BMV18" s="51"/>
      <c r="BMW18" s="51"/>
      <c r="BMX18" s="51"/>
      <c r="BMY18" s="51"/>
      <c r="BMZ18" s="51"/>
      <c r="BNA18" s="51"/>
      <c r="BNB18" s="51"/>
      <c r="BNC18" s="51"/>
      <c r="BND18" s="51"/>
      <c r="BNE18" s="51"/>
      <c r="BNF18" s="51"/>
      <c r="BNG18" s="51"/>
      <c r="BNH18" s="51"/>
      <c r="BNI18" s="51"/>
      <c r="BNJ18" s="51"/>
      <c r="BNK18" s="51"/>
      <c r="BNL18" s="51"/>
      <c r="BNM18" s="51"/>
      <c r="BNN18" s="51"/>
      <c r="BNO18" s="51"/>
      <c r="BNP18" s="51"/>
      <c r="BNQ18" s="51"/>
      <c r="BNR18" s="51"/>
      <c r="BNS18" s="51"/>
      <c r="BNT18" s="51"/>
      <c r="BNU18" s="51"/>
      <c r="BNV18" s="51"/>
      <c r="BNW18" s="51"/>
      <c r="BNX18" s="51"/>
      <c r="BNY18" s="51"/>
      <c r="BNZ18" s="51"/>
      <c r="BOA18" s="51"/>
      <c r="BOB18" s="51"/>
      <c r="BOC18" s="51"/>
      <c r="BOD18" s="51"/>
      <c r="BOE18" s="51"/>
      <c r="BOF18" s="51"/>
      <c r="BOG18" s="51"/>
      <c r="BOH18" s="51"/>
      <c r="BOI18" s="51"/>
      <c r="BOJ18" s="51"/>
      <c r="BOK18" s="51"/>
      <c r="BOL18" s="51"/>
      <c r="BOM18" s="51"/>
      <c r="BON18" s="51"/>
      <c r="BOO18" s="51"/>
      <c r="BOP18" s="51"/>
      <c r="BOQ18" s="51"/>
      <c r="BOR18" s="51"/>
      <c r="BOS18" s="51"/>
      <c r="BOT18" s="51"/>
      <c r="BOU18" s="51"/>
      <c r="BOV18" s="51"/>
      <c r="BOW18" s="51"/>
      <c r="BOX18" s="51"/>
      <c r="BOY18" s="51"/>
      <c r="BOZ18" s="51"/>
      <c r="BPA18" s="51"/>
      <c r="BPB18" s="51"/>
      <c r="BPC18" s="51"/>
      <c r="BPD18" s="51"/>
      <c r="BPE18" s="51"/>
      <c r="BPF18" s="51"/>
      <c r="BPG18" s="51"/>
      <c r="BPH18" s="51"/>
      <c r="BPI18" s="51"/>
      <c r="BPJ18" s="51"/>
      <c r="BPK18" s="51"/>
      <c r="BPL18" s="51"/>
      <c r="BPM18" s="51"/>
      <c r="BPN18" s="51"/>
      <c r="BPO18" s="51"/>
      <c r="BPP18" s="51"/>
      <c r="BPQ18" s="51"/>
      <c r="BPR18" s="51"/>
      <c r="BPS18" s="51"/>
      <c r="BPT18" s="51"/>
      <c r="BPU18" s="51"/>
      <c r="BPV18" s="51"/>
      <c r="BPW18" s="51"/>
      <c r="BPX18" s="51"/>
      <c r="BPY18" s="51"/>
      <c r="BPZ18" s="51"/>
      <c r="BQA18" s="51"/>
      <c r="BQB18" s="51"/>
      <c r="BQC18" s="51"/>
      <c r="BQD18" s="51"/>
      <c r="BQE18" s="51"/>
      <c r="BQF18" s="51"/>
      <c r="BQG18" s="51"/>
      <c r="BQH18" s="51"/>
      <c r="BQI18" s="51"/>
      <c r="BQJ18" s="51"/>
      <c r="BQK18" s="51"/>
      <c r="BQL18" s="51"/>
      <c r="BQM18" s="51"/>
      <c r="BQN18" s="51"/>
      <c r="BQO18" s="51"/>
      <c r="BQP18" s="51"/>
      <c r="BQQ18" s="51"/>
      <c r="BQR18" s="51"/>
      <c r="BQS18" s="51"/>
      <c r="BQT18" s="51"/>
      <c r="BQU18" s="51"/>
      <c r="BQV18" s="51"/>
      <c r="BQW18" s="51"/>
      <c r="BQX18" s="51"/>
      <c r="BQY18" s="51"/>
      <c r="BQZ18" s="51"/>
      <c r="BRA18" s="51"/>
      <c r="BRB18" s="51"/>
      <c r="BRC18" s="51"/>
      <c r="BRD18" s="51"/>
      <c r="BRE18" s="51"/>
      <c r="BRF18" s="51"/>
      <c r="BRG18" s="51"/>
      <c r="BRH18" s="51"/>
      <c r="BRI18" s="51"/>
      <c r="BRJ18" s="51"/>
      <c r="BRK18" s="51"/>
      <c r="BRL18" s="51"/>
      <c r="BRM18" s="51"/>
      <c r="BRN18" s="51"/>
      <c r="BRO18" s="51"/>
      <c r="BRP18" s="51"/>
      <c r="BRQ18" s="51"/>
      <c r="BRR18" s="51"/>
      <c r="BRS18" s="51"/>
      <c r="BRT18" s="51"/>
      <c r="BRU18" s="51"/>
      <c r="BRV18" s="51"/>
      <c r="BRW18" s="51"/>
      <c r="BRX18" s="51"/>
      <c r="BRY18" s="51"/>
      <c r="BRZ18" s="51"/>
      <c r="BSA18" s="51"/>
      <c r="BSB18" s="51"/>
      <c r="BSC18" s="51"/>
      <c r="BSD18" s="51"/>
      <c r="BSE18" s="51"/>
      <c r="BSF18" s="51"/>
      <c r="BSG18" s="51"/>
      <c r="BSH18" s="51"/>
      <c r="BSI18" s="51"/>
      <c r="BSJ18" s="51"/>
      <c r="BSK18" s="51"/>
      <c r="BSL18" s="51"/>
      <c r="BSM18" s="51"/>
      <c r="BSN18" s="51"/>
      <c r="BSO18" s="51"/>
      <c r="BSP18" s="51"/>
      <c r="BSQ18" s="51"/>
      <c r="BSR18" s="51"/>
      <c r="BSS18" s="51"/>
      <c r="BST18" s="51"/>
      <c r="BSU18" s="51"/>
      <c r="BSV18" s="51"/>
      <c r="BSW18" s="51"/>
      <c r="BSX18" s="51"/>
      <c r="BSY18" s="51"/>
      <c r="BSZ18" s="51"/>
      <c r="BTA18" s="51"/>
      <c r="BTB18" s="51"/>
      <c r="BTC18" s="51"/>
      <c r="BTD18" s="51"/>
      <c r="BTE18" s="51"/>
      <c r="BTF18" s="51"/>
      <c r="BTG18" s="51"/>
      <c r="BTH18" s="51"/>
      <c r="BTI18" s="51"/>
      <c r="BTJ18" s="51"/>
      <c r="BTK18" s="51"/>
      <c r="BTL18" s="51"/>
      <c r="BTM18" s="51"/>
      <c r="BTN18" s="51"/>
      <c r="BTO18" s="51"/>
      <c r="BTP18" s="51"/>
      <c r="BTQ18" s="51"/>
      <c r="BTR18" s="51"/>
      <c r="BTS18" s="51"/>
      <c r="BTT18" s="51"/>
      <c r="BTU18" s="51"/>
      <c r="BTV18" s="51"/>
      <c r="BTW18" s="51"/>
      <c r="BTX18" s="51"/>
      <c r="BTY18" s="51"/>
      <c r="BTZ18" s="51"/>
      <c r="BUA18" s="51"/>
      <c r="BUB18" s="51"/>
      <c r="BUC18" s="51"/>
      <c r="BUD18" s="51"/>
      <c r="BUE18" s="51"/>
      <c r="BUF18" s="51"/>
      <c r="BUG18" s="51"/>
      <c r="BUH18" s="51"/>
      <c r="BUI18" s="51"/>
      <c r="BUJ18" s="51"/>
      <c r="BUK18" s="51"/>
      <c r="BUL18" s="51"/>
      <c r="BUM18" s="51"/>
      <c r="BUN18" s="51"/>
      <c r="BUO18" s="51"/>
      <c r="BUP18" s="51"/>
      <c r="BUQ18" s="51"/>
      <c r="BUR18" s="51"/>
      <c r="BUS18" s="51"/>
      <c r="BUT18" s="51"/>
      <c r="BUU18" s="51"/>
      <c r="BUV18" s="51"/>
      <c r="BUW18" s="51"/>
      <c r="BUX18" s="51"/>
      <c r="BUY18" s="51"/>
      <c r="BUZ18" s="51"/>
      <c r="BVA18" s="51"/>
      <c r="BVB18" s="51"/>
      <c r="BVC18" s="51"/>
      <c r="BVD18" s="51"/>
      <c r="BVE18" s="51"/>
      <c r="BVF18" s="51"/>
      <c r="BVG18" s="51"/>
      <c r="BVH18" s="51"/>
      <c r="BVI18" s="51"/>
      <c r="BVJ18" s="51"/>
      <c r="BVK18" s="51"/>
      <c r="BVL18" s="51"/>
      <c r="BVM18" s="51"/>
      <c r="BVN18" s="51"/>
      <c r="BVO18" s="51"/>
      <c r="BVP18" s="51"/>
      <c r="BVQ18" s="51"/>
      <c r="BVR18" s="51"/>
      <c r="BVS18" s="51"/>
      <c r="BVT18" s="51"/>
      <c r="BVU18" s="51"/>
      <c r="BVV18" s="51"/>
      <c r="BVW18" s="51"/>
      <c r="BVX18" s="51"/>
      <c r="BVY18" s="51"/>
      <c r="BVZ18" s="51"/>
      <c r="BWA18" s="51"/>
      <c r="BWB18" s="51"/>
      <c r="BWC18" s="51"/>
      <c r="BWD18" s="51"/>
      <c r="BWE18" s="51"/>
      <c r="BWF18" s="51"/>
      <c r="BWG18" s="51"/>
      <c r="BWH18" s="51"/>
      <c r="BWI18" s="51"/>
      <c r="BWJ18" s="51"/>
      <c r="BWK18" s="51"/>
      <c r="BWL18" s="51"/>
      <c r="BWM18" s="51"/>
      <c r="BWN18" s="51"/>
      <c r="BWO18" s="51"/>
      <c r="BWP18" s="51"/>
      <c r="BWQ18" s="51"/>
      <c r="BWR18" s="51"/>
      <c r="BWS18" s="51"/>
      <c r="BWT18" s="51"/>
      <c r="BWU18" s="51"/>
      <c r="BWV18" s="51"/>
      <c r="BWW18" s="51"/>
      <c r="BWX18" s="51"/>
      <c r="BWY18" s="51"/>
      <c r="BWZ18" s="51"/>
      <c r="BXA18" s="51"/>
      <c r="BXB18" s="51"/>
      <c r="BXC18" s="51"/>
      <c r="BXD18" s="51"/>
      <c r="BXE18" s="51"/>
      <c r="BXF18" s="51"/>
      <c r="BXG18" s="51"/>
      <c r="BXH18" s="51"/>
      <c r="BXI18" s="51"/>
      <c r="BXJ18" s="51"/>
      <c r="BXK18" s="51"/>
      <c r="BXL18" s="51"/>
      <c r="BXM18" s="51"/>
      <c r="BXN18" s="51"/>
      <c r="BXO18" s="51"/>
      <c r="BXP18" s="51"/>
      <c r="BXQ18" s="51"/>
      <c r="BXR18" s="51"/>
      <c r="BXS18" s="51"/>
      <c r="BXT18" s="51"/>
      <c r="BXU18" s="51"/>
      <c r="BXV18" s="51"/>
      <c r="BXW18" s="51"/>
      <c r="BXX18" s="51"/>
      <c r="BXY18" s="51"/>
      <c r="BXZ18" s="51"/>
      <c r="BYA18" s="51"/>
      <c r="BYB18" s="51"/>
      <c r="BYC18" s="51"/>
      <c r="BYD18" s="51"/>
      <c r="BYE18" s="51"/>
      <c r="BYF18" s="51"/>
      <c r="BYG18" s="51"/>
      <c r="BYH18" s="51"/>
      <c r="BYI18" s="51"/>
      <c r="BYJ18" s="51"/>
      <c r="BYK18" s="51"/>
      <c r="BYL18" s="51"/>
      <c r="BYM18" s="51"/>
      <c r="BYN18" s="51"/>
      <c r="BYO18" s="51"/>
      <c r="BYP18" s="51"/>
      <c r="BYQ18" s="51"/>
      <c r="BYR18" s="51"/>
      <c r="BYS18" s="51"/>
      <c r="BYT18" s="51"/>
      <c r="BYU18" s="51"/>
      <c r="BYV18" s="51"/>
      <c r="BYW18" s="51"/>
      <c r="BYX18" s="51"/>
      <c r="BYY18" s="51"/>
      <c r="BYZ18" s="51"/>
      <c r="BZA18" s="51"/>
      <c r="BZB18" s="51"/>
      <c r="BZC18" s="51"/>
      <c r="BZD18" s="51"/>
      <c r="BZE18" s="51"/>
      <c r="BZF18" s="51"/>
      <c r="BZG18" s="51"/>
      <c r="BZH18" s="51"/>
      <c r="BZI18" s="51"/>
      <c r="BZJ18" s="51"/>
      <c r="BZK18" s="51"/>
      <c r="BZL18" s="51"/>
      <c r="BZM18" s="51"/>
      <c r="BZN18" s="51"/>
      <c r="BZO18" s="51"/>
      <c r="BZP18" s="51"/>
      <c r="BZQ18" s="51"/>
      <c r="BZR18" s="51"/>
      <c r="BZS18" s="51"/>
      <c r="BZT18" s="51"/>
      <c r="BZU18" s="51"/>
      <c r="BZV18" s="51"/>
      <c r="BZW18" s="51"/>
      <c r="BZX18" s="51"/>
      <c r="BZY18" s="51"/>
      <c r="BZZ18" s="51"/>
      <c r="CAA18" s="51"/>
      <c r="CAB18" s="51"/>
      <c r="CAC18" s="51"/>
      <c r="CAD18" s="51"/>
      <c r="CAE18" s="51"/>
      <c r="CAF18" s="51"/>
      <c r="CAG18" s="51"/>
      <c r="CAH18" s="51"/>
      <c r="CAI18" s="51"/>
      <c r="CAJ18" s="51"/>
      <c r="CAK18" s="51"/>
      <c r="CAL18" s="51"/>
      <c r="CAM18" s="51"/>
      <c r="CAN18" s="51"/>
      <c r="CAO18" s="51"/>
      <c r="CAP18" s="51"/>
      <c r="CAQ18" s="51"/>
      <c r="CAR18" s="51"/>
      <c r="CAS18" s="51"/>
      <c r="CAT18" s="51"/>
      <c r="CAU18" s="51"/>
      <c r="CAV18" s="51"/>
      <c r="CAW18" s="51"/>
      <c r="CAX18" s="51"/>
      <c r="CAY18" s="51"/>
      <c r="CAZ18" s="51"/>
      <c r="CBA18" s="51"/>
      <c r="CBB18" s="51"/>
      <c r="CBC18" s="51"/>
      <c r="CBD18" s="51"/>
      <c r="CBE18" s="51"/>
      <c r="CBF18" s="51"/>
      <c r="CBG18" s="51"/>
      <c r="CBH18" s="51"/>
      <c r="CBI18" s="51"/>
      <c r="CBJ18" s="51"/>
      <c r="CBK18" s="51"/>
      <c r="CBL18" s="51"/>
      <c r="CBM18" s="51"/>
      <c r="CBN18" s="51"/>
      <c r="CBO18" s="51"/>
      <c r="CBP18" s="51"/>
      <c r="CBQ18" s="51"/>
      <c r="CBR18" s="51"/>
      <c r="CBS18" s="51"/>
      <c r="CBT18" s="51"/>
      <c r="CBU18" s="51"/>
      <c r="CBV18" s="51"/>
      <c r="CBW18" s="51"/>
      <c r="CBX18" s="51"/>
      <c r="CBY18" s="51"/>
      <c r="CBZ18" s="51"/>
      <c r="CCA18" s="51"/>
      <c r="CCB18" s="51"/>
      <c r="CCC18" s="51"/>
      <c r="CCD18" s="51"/>
      <c r="CCE18" s="51"/>
      <c r="CCF18" s="51"/>
      <c r="CCG18" s="51"/>
      <c r="CCH18" s="51"/>
      <c r="CCI18" s="51"/>
      <c r="CCJ18" s="51"/>
      <c r="CCK18" s="51"/>
      <c r="CCL18" s="51"/>
      <c r="CCM18" s="51"/>
      <c r="CCN18" s="51"/>
      <c r="CCO18" s="51"/>
      <c r="CCP18" s="51"/>
      <c r="CCQ18" s="51"/>
      <c r="CCR18" s="51"/>
      <c r="CCS18" s="51"/>
      <c r="CCT18" s="51"/>
      <c r="CCU18" s="51"/>
      <c r="CCV18" s="51"/>
      <c r="CCW18" s="51"/>
      <c r="CCX18" s="51"/>
      <c r="CCY18" s="51"/>
      <c r="CCZ18" s="51"/>
      <c r="CDA18" s="51"/>
      <c r="CDB18" s="51"/>
      <c r="CDC18" s="51"/>
      <c r="CDD18" s="51"/>
      <c r="CDE18" s="51"/>
      <c r="CDF18" s="51"/>
      <c r="CDG18" s="51"/>
      <c r="CDH18" s="51"/>
      <c r="CDI18" s="51"/>
      <c r="CDJ18" s="51"/>
      <c r="CDK18" s="51"/>
      <c r="CDL18" s="51"/>
      <c r="CDM18" s="51"/>
      <c r="CDN18" s="51"/>
      <c r="CDO18" s="51"/>
      <c r="CDP18" s="51"/>
      <c r="CDQ18" s="51"/>
      <c r="CDR18" s="51"/>
      <c r="CDS18" s="51"/>
      <c r="CDT18" s="51"/>
      <c r="CDU18" s="51"/>
      <c r="CDV18" s="51"/>
      <c r="CDW18" s="51"/>
      <c r="CDX18" s="51"/>
      <c r="CDY18" s="51"/>
      <c r="CDZ18" s="51"/>
      <c r="CEA18" s="51"/>
      <c r="CEB18" s="51"/>
      <c r="CEC18" s="51"/>
      <c r="CED18" s="51"/>
      <c r="CEE18" s="51"/>
      <c r="CEF18" s="51"/>
      <c r="CEG18" s="51"/>
      <c r="CEH18" s="51"/>
      <c r="CEI18" s="51"/>
      <c r="CEJ18" s="51"/>
      <c r="CEK18" s="51"/>
      <c r="CEL18" s="51"/>
      <c r="CEM18" s="51"/>
      <c r="CEN18" s="51"/>
      <c r="CEO18" s="51"/>
      <c r="CEP18" s="51"/>
      <c r="CEQ18" s="51"/>
      <c r="CER18" s="51"/>
      <c r="CES18" s="51"/>
      <c r="CET18" s="51"/>
      <c r="CEU18" s="51"/>
      <c r="CEV18" s="51"/>
      <c r="CEW18" s="51"/>
      <c r="CEX18" s="51"/>
      <c r="CEY18" s="51"/>
      <c r="CEZ18" s="51"/>
      <c r="CFA18" s="51"/>
      <c r="CFB18" s="51"/>
      <c r="CFC18" s="51"/>
      <c r="CFD18" s="51"/>
      <c r="CFE18" s="51"/>
      <c r="CFF18" s="51"/>
      <c r="CFG18" s="51"/>
      <c r="CFH18" s="51"/>
      <c r="CFI18" s="51"/>
      <c r="CFJ18" s="51"/>
      <c r="CFK18" s="51"/>
      <c r="CFL18" s="51"/>
      <c r="CFM18" s="51"/>
      <c r="CFN18" s="51"/>
      <c r="CFO18" s="51"/>
      <c r="CFP18" s="51"/>
      <c r="CFQ18" s="51"/>
      <c r="CFR18" s="51"/>
      <c r="CFS18" s="51"/>
      <c r="CFT18" s="51"/>
      <c r="CFU18" s="51"/>
      <c r="CFV18" s="51"/>
      <c r="CFW18" s="51"/>
      <c r="CFX18" s="51"/>
      <c r="CFY18" s="51"/>
      <c r="CFZ18" s="51"/>
      <c r="CGA18" s="51"/>
      <c r="CGB18" s="51"/>
      <c r="CGC18" s="51"/>
      <c r="CGD18" s="51"/>
      <c r="CGE18" s="51"/>
      <c r="CGF18" s="51"/>
      <c r="CGG18" s="51"/>
      <c r="CGH18" s="51"/>
      <c r="CGI18" s="51"/>
      <c r="CGJ18" s="51"/>
      <c r="CGK18" s="51"/>
      <c r="CGL18" s="51"/>
      <c r="CGM18" s="51"/>
      <c r="CGN18" s="51"/>
      <c r="CGO18" s="51"/>
      <c r="CGP18" s="51"/>
      <c r="CGQ18" s="51"/>
      <c r="CGR18" s="51"/>
      <c r="CGS18" s="51"/>
      <c r="CGT18" s="51"/>
      <c r="CGU18" s="51"/>
      <c r="CGV18" s="51"/>
      <c r="CGW18" s="51"/>
      <c r="CGX18" s="51"/>
      <c r="CGY18" s="51"/>
      <c r="CGZ18" s="51"/>
      <c r="CHA18" s="51"/>
      <c r="CHB18" s="51"/>
      <c r="CHC18" s="51"/>
      <c r="CHD18" s="51"/>
      <c r="CHE18" s="51"/>
      <c r="CHF18" s="51"/>
      <c r="CHG18" s="51"/>
      <c r="CHH18" s="51"/>
      <c r="CHI18" s="51"/>
      <c r="CHJ18" s="51"/>
      <c r="CHK18" s="51"/>
      <c r="CHL18" s="51"/>
      <c r="CHM18" s="51"/>
      <c r="CHN18" s="51"/>
      <c r="CHO18" s="51"/>
      <c r="CHP18" s="51"/>
      <c r="CHQ18" s="51"/>
      <c r="CHR18" s="51"/>
      <c r="CHS18" s="51"/>
      <c r="CHT18" s="51"/>
      <c r="CHU18" s="51"/>
      <c r="CHV18" s="51"/>
      <c r="CHW18" s="51"/>
      <c r="CHX18" s="51"/>
      <c r="CHY18" s="51"/>
      <c r="CHZ18" s="51"/>
      <c r="CIA18" s="51"/>
      <c r="CIB18" s="51"/>
      <c r="CIC18" s="51"/>
      <c r="CID18" s="51"/>
      <c r="CIE18" s="51"/>
      <c r="CIF18" s="51"/>
      <c r="CIG18" s="51"/>
      <c r="CIH18" s="51"/>
      <c r="CII18" s="51"/>
      <c r="CIJ18" s="51"/>
      <c r="CIK18" s="51"/>
      <c r="CIL18" s="51"/>
      <c r="CIM18" s="51"/>
      <c r="CIN18" s="51"/>
      <c r="CIO18" s="51"/>
      <c r="CIP18" s="51"/>
      <c r="CIQ18" s="51"/>
      <c r="CIR18" s="51"/>
      <c r="CIS18" s="51"/>
      <c r="CIT18" s="51"/>
      <c r="CIU18" s="51"/>
      <c r="CIV18" s="51"/>
      <c r="CIW18" s="51"/>
      <c r="CIX18" s="51"/>
      <c r="CIY18" s="51"/>
      <c r="CIZ18" s="51"/>
      <c r="CJA18" s="51"/>
      <c r="CJB18" s="51"/>
      <c r="CJC18" s="51"/>
      <c r="CJD18" s="51"/>
      <c r="CJE18" s="51"/>
      <c r="CJF18" s="51"/>
      <c r="CJG18" s="51"/>
      <c r="CJH18" s="51"/>
      <c r="CJI18" s="51"/>
      <c r="CJJ18" s="51"/>
      <c r="CJK18" s="51"/>
      <c r="CJL18" s="51"/>
      <c r="CJM18" s="51"/>
      <c r="CJN18" s="51"/>
      <c r="CJO18" s="51"/>
      <c r="CJP18" s="51"/>
      <c r="CJQ18" s="51"/>
      <c r="CJR18" s="51"/>
      <c r="CJS18" s="51"/>
      <c r="CJT18" s="51"/>
      <c r="CJU18" s="51"/>
      <c r="CJV18" s="51"/>
      <c r="CJW18" s="51"/>
      <c r="CJX18" s="51"/>
      <c r="CJY18" s="51"/>
      <c r="CJZ18" s="51"/>
      <c r="CKA18" s="51"/>
      <c r="CKB18" s="51"/>
      <c r="CKC18" s="51"/>
      <c r="CKD18" s="51"/>
      <c r="CKE18" s="51"/>
      <c r="CKF18" s="51"/>
      <c r="CKG18" s="51"/>
      <c r="CKH18" s="51"/>
      <c r="CKI18" s="51"/>
      <c r="CKJ18" s="51"/>
      <c r="CKK18" s="51"/>
      <c r="CKL18" s="51"/>
      <c r="CKM18" s="51"/>
      <c r="CKN18" s="51"/>
      <c r="CKO18" s="51"/>
      <c r="CKP18" s="51"/>
      <c r="CKQ18" s="51"/>
      <c r="CKR18" s="51"/>
      <c r="CKS18" s="51"/>
      <c r="CKT18" s="51"/>
      <c r="CKU18" s="51"/>
      <c r="CKV18" s="51"/>
      <c r="CKW18" s="51"/>
      <c r="CKX18" s="51"/>
      <c r="CKY18" s="51"/>
      <c r="CKZ18" s="51"/>
      <c r="CLA18" s="51"/>
      <c r="CLB18" s="51"/>
      <c r="CLC18" s="51"/>
      <c r="CLD18" s="51"/>
      <c r="CLE18" s="51"/>
      <c r="CLF18" s="51"/>
      <c r="CLG18" s="51"/>
      <c r="CLH18" s="51"/>
      <c r="CLI18" s="51"/>
      <c r="CLJ18" s="51"/>
      <c r="CLK18" s="51"/>
      <c r="CLL18" s="51"/>
      <c r="CLM18" s="51"/>
      <c r="CLN18" s="51"/>
      <c r="CLO18" s="51"/>
      <c r="CLP18" s="51"/>
      <c r="CLQ18" s="51"/>
      <c r="CLR18" s="51"/>
      <c r="CLS18" s="51"/>
      <c r="CLT18" s="51"/>
      <c r="CLU18" s="51"/>
      <c r="CLV18" s="51"/>
      <c r="CLW18" s="51"/>
      <c r="CLX18" s="51"/>
      <c r="CLY18" s="51"/>
      <c r="CLZ18" s="51"/>
      <c r="CMA18" s="51"/>
      <c r="CMB18" s="51"/>
      <c r="CMC18" s="51"/>
      <c r="CMD18" s="51"/>
      <c r="CME18" s="51"/>
      <c r="CMF18" s="51"/>
      <c r="CMG18" s="51"/>
      <c r="CMH18" s="51"/>
      <c r="CMI18" s="51"/>
      <c r="CMJ18" s="51"/>
      <c r="CMK18" s="51"/>
      <c r="CML18" s="51"/>
      <c r="CMM18" s="51"/>
      <c r="CMN18" s="51"/>
      <c r="CMO18" s="51"/>
      <c r="CMP18" s="51"/>
      <c r="CMQ18" s="51"/>
      <c r="CMR18" s="51"/>
      <c r="CMS18" s="51"/>
      <c r="CMT18" s="51"/>
      <c r="CMU18" s="51"/>
      <c r="CMV18" s="51"/>
      <c r="CMW18" s="51"/>
      <c r="CMX18" s="51"/>
      <c r="CMY18" s="51"/>
      <c r="CMZ18" s="51"/>
      <c r="CNA18" s="51"/>
      <c r="CNB18" s="51"/>
      <c r="CNC18" s="51"/>
      <c r="CND18" s="51"/>
      <c r="CNE18" s="51"/>
      <c r="CNF18" s="51"/>
      <c r="CNG18" s="51"/>
      <c r="CNH18" s="51"/>
      <c r="CNI18" s="51"/>
      <c r="CNJ18" s="51"/>
      <c r="CNK18" s="51"/>
      <c r="CNL18" s="51"/>
      <c r="CNM18" s="51"/>
      <c r="CNN18" s="51"/>
      <c r="CNO18" s="51"/>
      <c r="CNP18" s="51"/>
      <c r="CNQ18" s="51"/>
      <c r="CNR18" s="51"/>
      <c r="CNS18" s="51"/>
      <c r="CNT18" s="51"/>
      <c r="CNU18" s="51"/>
      <c r="CNV18" s="51"/>
      <c r="CNW18" s="51"/>
      <c r="CNX18" s="51"/>
      <c r="CNY18" s="51"/>
      <c r="CNZ18" s="51"/>
      <c r="COA18" s="51"/>
      <c r="COB18" s="51"/>
      <c r="COC18" s="51"/>
      <c r="COD18" s="51"/>
      <c r="COE18" s="51"/>
      <c r="COF18" s="51"/>
      <c r="COG18" s="51"/>
      <c r="COH18" s="51"/>
      <c r="COI18" s="51"/>
      <c r="COJ18" s="51"/>
      <c r="COK18" s="51"/>
      <c r="COL18" s="51"/>
      <c r="COM18" s="51"/>
      <c r="CON18" s="51"/>
      <c r="COO18" s="51"/>
      <c r="COP18" s="51"/>
      <c r="COQ18" s="51"/>
      <c r="COR18" s="51"/>
      <c r="COS18" s="51"/>
      <c r="COT18" s="51"/>
      <c r="COU18" s="51"/>
      <c r="COV18" s="51"/>
      <c r="COW18" s="51"/>
      <c r="COX18" s="51"/>
      <c r="COY18" s="51"/>
      <c r="COZ18" s="51"/>
      <c r="CPA18" s="51"/>
      <c r="CPB18" s="51"/>
      <c r="CPC18" s="51"/>
      <c r="CPD18" s="51"/>
      <c r="CPE18" s="51"/>
      <c r="CPF18" s="51"/>
      <c r="CPG18" s="51"/>
      <c r="CPH18" s="51"/>
      <c r="CPI18" s="51"/>
      <c r="CPJ18" s="51"/>
      <c r="CPK18" s="51"/>
      <c r="CPL18" s="51"/>
      <c r="CPM18" s="51"/>
      <c r="CPN18" s="51"/>
      <c r="CPO18" s="51"/>
      <c r="CPP18" s="51"/>
      <c r="CPQ18" s="51"/>
      <c r="CPR18" s="51"/>
      <c r="CPS18" s="51"/>
      <c r="CPT18" s="51"/>
      <c r="CPU18" s="51"/>
      <c r="CPV18" s="51"/>
      <c r="CPW18" s="51"/>
      <c r="CPX18" s="51"/>
      <c r="CPY18" s="51"/>
      <c r="CPZ18" s="51"/>
      <c r="CQA18" s="51"/>
      <c r="CQB18" s="51"/>
      <c r="CQC18" s="51"/>
      <c r="CQD18" s="51"/>
      <c r="CQE18" s="51"/>
      <c r="CQF18" s="51"/>
      <c r="CQG18" s="51"/>
      <c r="CQH18" s="51"/>
      <c r="CQI18" s="51"/>
      <c r="CQJ18" s="51"/>
      <c r="CQK18" s="51"/>
      <c r="CQL18" s="51"/>
      <c r="CQM18" s="51"/>
      <c r="CQN18" s="51"/>
      <c r="CQO18" s="51"/>
      <c r="CQP18" s="51"/>
      <c r="CQQ18" s="51"/>
      <c r="CQR18" s="51"/>
      <c r="CQS18" s="51"/>
      <c r="CQT18" s="51"/>
      <c r="CQU18" s="51"/>
      <c r="CQV18" s="51"/>
      <c r="CQW18" s="51"/>
      <c r="CQX18" s="51"/>
      <c r="CQY18" s="51"/>
      <c r="CQZ18" s="51"/>
      <c r="CRA18" s="51"/>
      <c r="CRB18" s="51"/>
      <c r="CRC18" s="51"/>
      <c r="CRD18" s="51"/>
      <c r="CRE18" s="51"/>
      <c r="CRF18" s="51"/>
      <c r="CRG18" s="51"/>
      <c r="CRH18" s="51"/>
      <c r="CRI18" s="51"/>
      <c r="CRJ18" s="51"/>
      <c r="CRK18" s="51"/>
      <c r="CRL18" s="51"/>
      <c r="CRM18" s="51"/>
      <c r="CRN18" s="51"/>
      <c r="CRO18" s="51"/>
      <c r="CRP18" s="51"/>
      <c r="CRQ18" s="51"/>
      <c r="CRR18" s="51"/>
      <c r="CRS18" s="51"/>
      <c r="CRT18" s="51"/>
      <c r="CRU18" s="51"/>
      <c r="CRV18" s="51"/>
      <c r="CRW18" s="51"/>
      <c r="CRX18" s="51"/>
      <c r="CRY18" s="51"/>
      <c r="CRZ18" s="51"/>
      <c r="CSA18" s="51"/>
      <c r="CSB18" s="51"/>
      <c r="CSC18" s="51"/>
      <c r="CSD18" s="51"/>
      <c r="CSE18" s="51"/>
      <c r="CSF18" s="51"/>
      <c r="CSG18" s="51"/>
      <c r="CSH18" s="51"/>
      <c r="CSI18" s="51"/>
      <c r="CSJ18" s="51"/>
      <c r="CSK18" s="51"/>
      <c r="CSL18" s="51"/>
      <c r="CSM18" s="51"/>
      <c r="CSN18" s="51"/>
      <c r="CSO18" s="51"/>
      <c r="CSP18" s="51"/>
      <c r="CSQ18" s="51"/>
      <c r="CSR18" s="51"/>
      <c r="CSS18" s="51"/>
      <c r="CST18" s="51"/>
      <c r="CSU18" s="51"/>
      <c r="CSV18" s="51"/>
      <c r="CSW18" s="51"/>
      <c r="CSX18" s="51"/>
      <c r="CSY18" s="51"/>
      <c r="CSZ18" s="51"/>
      <c r="CTA18" s="51"/>
      <c r="CTB18" s="51"/>
      <c r="CTC18" s="51"/>
      <c r="CTD18" s="51"/>
      <c r="CTE18" s="51"/>
      <c r="CTF18" s="51"/>
      <c r="CTG18" s="51"/>
      <c r="CTH18" s="51"/>
      <c r="CTI18" s="51"/>
      <c r="CTJ18" s="51"/>
      <c r="CTK18" s="51"/>
      <c r="CTL18" s="51"/>
      <c r="CTM18" s="51"/>
      <c r="CTN18" s="51"/>
      <c r="CTO18" s="51"/>
      <c r="CTP18" s="51"/>
      <c r="CTQ18" s="51"/>
      <c r="CTR18" s="51"/>
      <c r="CTS18" s="51"/>
      <c r="CTT18" s="51"/>
      <c r="CTU18" s="51"/>
      <c r="CTV18" s="51"/>
      <c r="CTW18" s="51"/>
      <c r="CTX18" s="51"/>
      <c r="CTY18" s="51"/>
      <c r="CTZ18" s="51"/>
      <c r="CUA18" s="51"/>
      <c r="CUB18" s="51"/>
      <c r="CUC18" s="51"/>
      <c r="CUD18" s="51"/>
      <c r="CUE18" s="51"/>
      <c r="CUF18" s="51"/>
      <c r="CUG18" s="51"/>
      <c r="CUH18" s="51"/>
      <c r="CUI18" s="51"/>
      <c r="CUJ18" s="51"/>
      <c r="CUK18" s="51"/>
      <c r="CUL18" s="51"/>
      <c r="CUM18" s="51"/>
      <c r="CUN18" s="51"/>
      <c r="CUO18" s="51"/>
      <c r="CUP18" s="51"/>
      <c r="CUQ18" s="51"/>
      <c r="CUR18" s="51"/>
      <c r="CUS18" s="51"/>
      <c r="CUT18" s="51"/>
      <c r="CUU18" s="51"/>
      <c r="CUV18" s="51"/>
      <c r="CUW18" s="51"/>
      <c r="CUX18" s="51"/>
      <c r="CUY18" s="51"/>
      <c r="CUZ18" s="51"/>
      <c r="CVA18" s="51"/>
      <c r="CVB18" s="51"/>
      <c r="CVC18" s="51"/>
      <c r="CVD18" s="51"/>
      <c r="CVE18" s="51"/>
      <c r="CVF18" s="51"/>
      <c r="CVG18" s="51"/>
      <c r="CVH18" s="51"/>
      <c r="CVI18" s="51"/>
      <c r="CVJ18" s="51"/>
      <c r="CVK18" s="51"/>
      <c r="CVL18" s="51"/>
      <c r="CVM18" s="51"/>
      <c r="CVN18" s="51"/>
      <c r="CVO18" s="51"/>
      <c r="CVP18" s="51"/>
      <c r="CVQ18" s="51"/>
      <c r="CVR18" s="51"/>
      <c r="CVS18" s="51"/>
      <c r="CVT18" s="51"/>
      <c r="CVU18" s="51"/>
      <c r="CVV18" s="51"/>
      <c r="CVW18" s="51"/>
      <c r="CVX18" s="51"/>
      <c r="CVY18" s="51"/>
      <c r="CVZ18" s="51"/>
      <c r="CWA18" s="51"/>
      <c r="CWB18" s="51"/>
      <c r="CWC18" s="51"/>
      <c r="CWD18" s="51"/>
      <c r="CWE18" s="51"/>
      <c r="CWF18" s="51"/>
      <c r="CWG18" s="51"/>
      <c r="CWH18" s="51"/>
      <c r="CWI18" s="51"/>
      <c r="CWJ18" s="51"/>
      <c r="CWK18" s="51"/>
      <c r="CWL18" s="51"/>
      <c r="CWM18" s="51"/>
      <c r="CWN18" s="51"/>
      <c r="CWO18" s="51"/>
      <c r="CWP18" s="51"/>
      <c r="CWQ18" s="51"/>
      <c r="CWR18" s="51"/>
      <c r="CWS18" s="51"/>
      <c r="CWT18" s="51"/>
      <c r="CWU18" s="51"/>
      <c r="CWV18" s="51"/>
      <c r="CWW18" s="51"/>
      <c r="CWX18" s="51"/>
      <c r="CWY18" s="51"/>
      <c r="CWZ18" s="51"/>
      <c r="CXA18" s="51"/>
      <c r="CXB18" s="51"/>
      <c r="CXC18" s="51"/>
      <c r="CXD18" s="51"/>
      <c r="CXE18" s="51"/>
      <c r="CXF18" s="51"/>
      <c r="CXG18" s="51"/>
      <c r="CXH18" s="51"/>
      <c r="CXI18" s="51"/>
      <c r="CXJ18" s="51"/>
      <c r="CXK18" s="51"/>
      <c r="CXL18" s="51"/>
      <c r="CXM18" s="51"/>
      <c r="CXN18" s="51"/>
      <c r="CXO18" s="51"/>
      <c r="CXP18" s="51"/>
      <c r="CXQ18" s="51"/>
      <c r="CXR18" s="51"/>
      <c r="CXS18" s="51"/>
      <c r="CXT18" s="51"/>
      <c r="CXU18" s="51"/>
      <c r="CXV18" s="51"/>
      <c r="CXW18" s="51"/>
      <c r="CXX18" s="51"/>
      <c r="CXY18" s="51"/>
      <c r="CXZ18" s="51"/>
      <c r="CYA18" s="51"/>
      <c r="CYB18" s="51"/>
      <c r="CYC18" s="51"/>
      <c r="CYD18" s="51"/>
      <c r="CYE18" s="51"/>
      <c r="CYF18" s="51"/>
      <c r="CYG18" s="51"/>
      <c r="CYH18" s="51"/>
      <c r="CYI18" s="51"/>
      <c r="CYJ18" s="51"/>
      <c r="CYK18" s="51"/>
      <c r="CYL18" s="51"/>
      <c r="CYM18" s="51"/>
      <c r="CYN18" s="51"/>
      <c r="CYO18" s="51"/>
      <c r="CYP18" s="51"/>
      <c r="CYQ18" s="51"/>
      <c r="CYR18" s="51"/>
      <c r="CYS18" s="51"/>
      <c r="CYT18" s="51"/>
      <c r="CYU18" s="51"/>
      <c r="CYV18" s="51"/>
      <c r="CYW18" s="51"/>
      <c r="CYX18" s="51"/>
      <c r="CYY18" s="51"/>
      <c r="CYZ18" s="51"/>
      <c r="CZA18" s="51"/>
      <c r="CZB18" s="51"/>
      <c r="CZC18" s="51"/>
      <c r="CZD18" s="51"/>
      <c r="CZE18" s="51"/>
      <c r="CZF18" s="51"/>
      <c r="CZG18" s="51"/>
      <c r="CZH18" s="51"/>
      <c r="CZI18" s="51"/>
      <c r="CZJ18" s="51"/>
      <c r="CZK18" s="51"/>
      <c r="CZL18" s="51"/>
      <c r="CZM18" s="51"/>
      <c r="CZN18" s="51"/>
      <c r="CZO18" s="51"/>
      <c r="CZP18" s="51"/>
      <c r="CZQ18" s="51"/>
      <c r="CZR18" s="51"/>
      <c r="CZS18" s="51"/>
      <c r="CZT18" s="51"/>
      <c r="CZU18" s="51"/>
      <c r="CZV18" s="51"/>
      <c r="CZW18" s="51"/>
      <c r="CZX18" s="51"/>
      <c r="CZY18" s="51"/>
      <c r="CZZ18" s="51"/>
      <c r="DAA18" s="51"/>
      <c r="DAB18" s="51"/>
      <c r="DAC18" s="51"/>
      <c r="DAD18" s="51"/>
      <c r="DAE18" s="51"/>
      <c r="DAF18" s="51"/>
      <c r="DAG18" s="51"/>
      <c r="DAH18" s="51"/>
      <c r="DAI18" s="51"/>
      <c r="DAJ18" s="51"/>
      <c r="DAK18" s="51"/>
      <c r="DAL18" s="51"/>
      <c r="DAM18" s="51"/>
      <c r="DAN18" s="51"/>
      <c r="DAO18" s="51"/>
      <c r="DAP18" s="51"/>
      <c r="DAQ18" s="51"/>
      <c r="DAR18" s="51"/>
      <c r="DAS18" s="51"/>
      <c r="DAT18" s="51"/>
      <c r="DAU18" s="51"/>
      <c r="DAV18" s="51"/>
      <c r="DAW18" s="51"/>
      <c r="DAX18" s="51"/>
      <c r="DAY18" s="51"/>
      <c r="DAZ18" s="51"/>
      <c r="DBA18" s="51"/>
      <c r="DBB18" s="51"/>
      <c r="DBC18" s="51"/>
      <c r="DBD18" s="51"/>
      <c r="DBE18" s="51"/>
      <c r="DBF18" s="51"/>
      <c r="DBG18" s="51"/>
      <c r="DBH18" s="51"/>
      <c r="DBI18" s="51"/>
      <c r="DBJ18" s="51"/>
      <c r="DBK18" s="51"/>
      <c r="DBL18" s="51"/>
      <c r="DBM18" s="51"/>
      <c r="DBN18" s="51"/>
      <c r="DBO18" s="51"/>
      <c r="DBP18" s="51"/>
      <c r="DBQ18" s="51"/>
      <c r="DBR18" s="51"/>
      <c r="DBS18" s="51"/>
      <c r="DBT18" s="51"/>
      <c r="DBU18" s="51"/>
      <c r="DBV18" s="51"/>
      <c r="DBW18" s="51"/>
      <c r="DBX18" s="51"/>
      <c r="DBY18" s="51"/>
      <c r="DBZ18" s="51"/>
      <c r="DCA18" s="51"/>
      <c r="DCB18" s="51"/>
      <c r="DCC18" s="51"/>
      <c r="DCD18" s="51"/>
      <c r="DCE18" s="51"/>
      <c r="DCF18" s="51"/>
      <c r="DCG18" s="51"/>
      <c r="DCH18" s="51"/>
      <c r="DCI18" s="51"/>
      <c r="DCJ18" s="51"/>
      <c r="DCK18" s="51"/>
      <c r="DCL18" s="51"/>
      <c r="DCM18" s="51"/>
      <c r="DCN18" s="51"/>
      <c r="DCO18" s="51"/>
      <c r="DCP18" s="51"/>
      <c r="DCQ18" s="51"/>
      <c r="DCR18" s="51"/>
      <c r="DCS18" s="51"/>
      <c r="DCT18" s="51"/>
      <c r="DCU18" s="51"/>
      <c r="DCV18" s="51"/>
      <c r="DCW18" s="51"/>
      <c r="DCX18" s="51"/>
      <c r="DCY18" s="51"/>
      <c r="DCZ18" s="51"/>
      <c r="DDA18" s="51"/>
      <c r="DDB18" s="51"/>
      <c r="DDC18" s="51"/>
      <c r="DDD18" s="51"/>
      <c r="DDE18" s="51"/>
      <c r="DDF18" s="51"/>
      <c r="DDG18" s="51"/>
      <c r="DDH18" s="51"/>
      <c r="DDI18" s="51"/>
      <c r="DDJ18" s="51"/>
      <c r="DDK18" s="51"/>
      <c r="DDL18" s="51"/>
      <c r="DDM18" s="51"/>
      <c r="DDN18" s="51"/>
      <c r="DDO18" s="51"/>
      <c r="DDP18" s="51"/>
      <c r="DDQ18" s="51"/>
      <c r="DDR18" s="51"/>
      <c r="DDS18" s="51"/>
      <c r="DDT18" s="51"/>
      <c r="DDU18" s="51"/>
      <c r="DDV18" s="51"/>
      <c r="DDW18" s="51"/>
      <c r="DDX18" s="51"/>
      <c r="DDY18" s="51"/>
      <c r="DDZ18" s="51"/>
      <c r="DEA18" s="51"/>
      <c r="DEB18" s="51"/>
      <c r="DEC18" s="51"/>
      <c r="DED18" s="51"/>
      <c r="DEE18" s="51"/>
      <c r="DEF18" s="51"/>
      <c r="DEG18" s="51"/>
      <c r="DEH18" s="51"/>
      <c r="DEI18" s="51"/>
      <c r="DEJ18" s="51"/>
      <c r="DEK18" s="51"/>
      <c r="DEL18" s="51"/>
      <c r="DEM18" s="51"/>
      <c r="DEN18" s="51"/>
      <c r="DEO18" s="51"/>
      <c r="DEP18" s="51"/>
      <c r="DEQ18" s="51"/>
      <c r="DER18" s="51"/>
      <c r="DES18" s="51"/>
      <c r="DET18" s="51"/>
      <c r="DEU18" s="51"/>
      <c r="DEV18" s="51"/>
      <c r="DEW18" s="51"/>
      <c r="DEX18" s="51"/>
      <c r="DEY18" s="51"/>
      <c r="DEZ18" s="51"/>
      <c r="DFA18" s="51"/>
      <c r="DFB18" s="51"/>
      <c r="DFC18" s="51"/>
      <c r="DFD18" s="51"/>
      <c r="DFE18" s="51"/>
      <c r="DFF18" s="51"/>
      <c r="DFG18" s="51"/>
      <c r="DFH18" s="51"/>
      <c r="DFI18" s="51"/>
      <c r="DFJ18" s="51"/>
      <c r="DFK18" s="51"/>
      <c r="DFL18" s="51"/>
      <c r="DFM18" s="51"/>
      <c r="DFN18" s="51"/>
      <c r="DFO18" s="51"/>
      <c r="DFP18" s="51"/>
      <c r="DFQ18" s="51"/>
      <c r="DFR18" s="51"/>
      <c r="DFS18" s="51"/>
      <c r="DFT18" s="51"/>
      <c r="DFU18" s="51"/>
      <c r="DFV18" s="51"/>
      <c r="DFW18" s="51"/>
      <c r="DFX18" s="51"/>
      <c r="DFY18" s="51"/>
      <c r="DFZ18" s="51"/>
      <c r="DGA18" s="51"/>
      <c r="DGB18" s="51"/>
      <c r="DGC18" s="51"/>
      <c r="DGD18" s="51"/>
      <c r="DGE18" s="51"/>
      <c r="DGF18" s="51"/>
      <c r="DGG18" s="51"/>
      <c r="DGH18" s="51"/>
      <c r="DGI18" s="51"/>
      <c r="DGJ18" s="51"/>
      <c r="DGK18" s="51"/>
      <c r="DGL18" s="51"/>
      <c r="DGM18" s="51"/>
      <c r="DGN18" s="51"/>
      <c r="DGO18" s="51"/>
      <c r="DGP18" s="51"/>
      <c r="DGQ18" s="51"/>
      <c r="DGR18" s="51"/>
      <c r="DGS18" s="51"/>
      <c r="DGT18" s="51"/>
      <c r="DGU18" s="51"/>
      <c r="DGV18" s="51"/>
      <c r="DGW18" s="51"/>
      <c r="DGX18" s="51"/>
      <c r="DGY18" s="51"/>
      <c r="DGZ18" s="51"/>
      <c r="DHA18" s="51"/>
      <c r="DHB18" s="51"/>
      <c r="DHC18" s="51"/>
      <c r="DHD18" s="51"/>
      <c r="DHE18" s="51"/>
      <c r="DHF18" s="51"/>
      <c r="DHG18" s="51"/>
      <c r="DHH18" s="51"/>
      <c r="DHI18" s="51"/>
      <c r="DHJ18" s="51"/>
      <c r="DHK18" s="51"/>
      <c r="DHL18" s="51"/>
      <c r="DHM18" s="51"/>
      <c r="DHN18" s="51"/>
      <c r="DHO18" s="51"/>
      <c r="DHP18" s="51"/>
      <c r="DHQ18" s="51"/>
      <c r="DHR18" s="51"/>
      <c r="DHS18" s="51"/>
      <c r="DHT18" s="51"/>
      <c r="DHU18" s="51"/>
      <c r="DHV18" s="51"/>
      <c r="DHW18" s="51"/>
      <c r="DHX18" s="51"/>
      <c r="DHY18" s="51"/>
      <c r="DHZ18" s="51"/>
      <c r="DIA18" s="51"/>
      <c r="DIB18" s="51"/>
      <c r="DIC18" s="51"/>
      <c r="DID18" s="51"/>
      <c r="DIE18" s="51"/>
      <c r="DIF18" s="51"/>
      <c r="DIG18" s="51"/>
      <c r="DIH18" s="51"/>
      <c r="DII18" s="51"/>
      <c r="DIJ18" s="51"/>
      <c r="DIK18" s="51"/>
      <c r="DIL18" s="51"/>
      <c r="DIM18" s="51"/>
      <c r="DIN18" s="51"/>
      <c r="DIO18" s="51"/>
      <c r="DIP18" s="51"/>
      <c r="DIQ18" s="51"/>
      <c r="DIR18" s="51"/>
      <c r="DIS18" s="51"/>
      <c r="DIT18" s="51"/>
      <c r="DIU18" s="51"/>
      <c r="DIV18" s="51"/>
      <c r="DIW18" s="51"/>
      <c r="DIX18" s="51"/>
      <c r="DIY18" s="51"/>
      <c r="DIZ18" s="51"/>
      <c r="DJA18" s="51"/>
      <c r="DJB18" s="51"/>
      <c r="DJC18" s="51"/>
      <c r="DJD18" s="51"/>
      <c r="DJE18" s="51"/>
      <c r="DJF18" s="51"/>
      <c r="DJG18" s="51"/>
      <c r="DJH18" s="51"/>
      <c r="DJI18" s="51"/>
      <c r="DJJ18" s="51"/>
      <c r="DJK18" s="51"/>
      <c r="DJL18" s="51"/>
      <c r="DJM18" s="51"/>
      <c r="DJN18" s="51"/>
      <c r="DJO18" s="51"/>
      <c r="DJP18" s="51"/>
      <c r="DJQ18" s="51"/>
      <c r="DJR18" s="51"/>
      <c r="DJS18" s="51"/>
      <c r="DJT18" s="51"/>
      <c r="DJU18" s="51"/>
      <c r="DJV18" s="51"/>
      <c r="DJW18" s="51"/>
      <c r="DJX18" s="51"/>
      <c r="DJY18" s="51"/>
      <c r="DJZ18" s="51"/>
      <c r="DKA18" s="51"/>
      <c r="DKB18" s="51"/>
      <c r="DKC18" s="51"/>
      <c r="DKD18" s="51"/>
      <c r="DKE18" s="51"/>
      <c r="DKF18" s="51"/>
      <c r="DKG18" s="51"/>
      <c r="DKH18" s="51"/>
      <c r="DKI18" s="51"/>
      <c r="DKJ18" s="51"/>
      <c r="DKK18" s="51"/>
      <c r="DKL18" s="51"/>
      <c r="DKM18" s="51"/>
      <c r="DKN18" s="51"/>
      <c r="DKO18" s="51"/>
      <c r="DKP18" s="51"/>
      <c r="DKQ18" s="51"/>
      <c r="DKR18" s="51"/>
      <c r="DKS18" s="51"/>
      <c r="DKT18" s="51"/>
      <c r="DKU18" s="51"/>
      <c r="DKV18" s="51"/>
      <c r="DKW18" s="51"/>
      <c r="DKX18" s="51"/>
      <c r="DKY18" s="51"/>
      <c r="DKZ18" s="51"/>
      <c r="DLA18" s="51"/>
      <c r="DLB18" s="51"/>
      <c r="DLC18" s="51"/>
      <c r="DLD18" s="51"/>
      <c r="DLE18" s="51"/>
      <c r="DLF18" s="51"/>
      <c r="DLG18" s="51"/>
      <c r="DLH18" s="51"/>
      <c r="DLI18" s="51"/>
      <c r="DLJ18" s="51"/>
      <c r="DLK18" s="51"/>
      <c r="DLL18" s="51"/>
      <c r="DLM18" s="51"/>
      <c r="DLN18" s="51"/>
      <c r="DLO18" s="51"/>
      <c r="DLP18" s="51"/>
      <c r="DLQ18" s="51"/>
      <c r="DLR18" s="51"/>
      <c r="DLS18" s="51"/>
      <c r="DLT18" s="51"/>
      <c r="DLU18" s="51"/>
      <c r="DLV18" s="51"/>
      <c r="DLW18" s="51"/>
      <c r="DLX18" s="51"/>
      <c r="DLY18" s="51"/>
      <c r="DLZ18" s="51"/>
      <c r="DMA18" s="51"/>
      <c r="DMB18" s="51"/>
      <c r="DMC18" s="51"/>
      <c r="DMD18" s="51"/>
      <c r="DME18" s="51"/>
      <c r="DMF18" s="51"/>
      <c r="DMG18" s="51"/>
      <c r="DMH18" s="51"/>
      <c r="DMI18" s="51"/>
      <c r="DMJ18" s="51"/>
      <c r="DMK18" s="51"/>
      <c r="DML18" s="51"/>
      <c r="DMM18" s="51"/>
      <c r="DMN18" s="51"/>
      <c r="DMO18" s="51"/>
      <c r="DMP18" s="51"/>
      <c r="DMQ18" s="51"/>
      <c r="DMR18" s="51"/>
      <c r="DMS18" s="51"/>
      <c r="DMT18" s="51"/>
      <c r="DMU18" s="51"/>
      <c r="DMV18" s="51"/>
      <c r="DMW18" s="51"/>
      <c r="DMX18" s="51"/>
      <c r="DMY18" s="51"/>
      <c r="DMZ18" s="51"/>
      <c r="DNA18" s="51"/>
      <c r="DNB18" s="51"/>
      <c r="DNC18" s="51"/>
      <c r="DND18" s="51"/>
      <c r="DNE18" s="51"/>
      <c r="DNF18" s="51"/>
      <c r="DNG18" s="51"/>
      <c r="DNH18" s="51"/>
      <c r="DNI18" s="51"/>
      <c r="DNJ18" s="51"/>
      <c r="DNK18" s="51"/>
      <c r="DNL18" s="51"/>
      <c r="DNM18" s="51"/>
      <c r="DNN18" s="51"/>
      <c r="DNO18" s="51"/>
      <c r="DNP18" s="51"/>
      <c r="DNQ18" s="51"/>
      <c r="DNR18" s="51"/>
      <c r="DNS18" s="51"/>
      <c r="DNT18" s="51"/>
      <c r="DNU18" s="51"/>
      <c r="DNV18" s="51"/>
      <c r="DNW18" s="51"/>
      <c r="DNX18" s="51"/>
      <c r="DNY18" s="51"/>
      <c r="DNZ18" s="51"/>
      <c r="DOA18" s="51"/>
      <c r="DOB18" s="51"/>
      <c r="DOC18" s="51"/>
      <c r="DOD18" s="51"/>
      <c r="DOE18" s="51"/>
      <c r="DOF18" s="51"/>
      <c r="DOG18" s="51"/>
      <c r="DOH18" s="51"/>
      <c r="DOI18" s="51"/>
      <c r="DOJ18" s="51"/>
      <c r="DOK18" s="51"/>
      <c r="DOL18" s="51"/>
      <c r="DOM18" s="51"/>
      <c r="DON18" s="51"/>
      <c r="DOO18" s="51"/>
      <c r="DOP18" s="51"/>
      <c r="DOQ18" s="51"/>
      <c r="DOR18" s="51"/>
      <c r="DOS18" s="51"/>
      <c r="DOT18" s="51"/>
      <c r="DOU18" s="51"/>
      <c r="DOV18" s="51"/>
      <c r="DOW18" s="51"/>
      <c r="DOX18" s="51"/>
      <c r="DOY18" s="51"/>
      <c r="DOZ18" s="51"/>
      <c r="DPA18" s="51"/>
      <c r="DPB18" s="51"/>
      <c r="DPC18" s="51"/>
      <c r="DPD18" s="51"/>
      <c r="DPE18" s="51"/>
      <c r="DPF18" s="51"/>
      <c r="DPG18" s="51"/>
      <c r="DPH18" s="51"/>
      <c r="DPI18" s="51"/>
      <c r="DPJ18" s="51"/>
      <c r="DPK18" s="51"/>
      <c r="DPL18" s="51"/>
      <c r="DPM18" s="51"/>
      <c r="DPN18" s="51"/>
      <c r="DPO18" s="51"/>
      <c r="DPP18" s="51"/>
      <c r="DPQ18" s="51"/>
      <c r="DPR18" s="51"/>
      <c r="DPS18" s="51"/>
      <c r="DPT18" s="51"/>
      <c r="DPU18" s="51"/>
      <c r="DPV18" s="51"/>
      <c r="DPW18" s="51"/>
      <c r="DPX18" s="51"/>
      <c r="DPY18" s="51"/>
      <c r="DPZ18" s="51"/>
      <c r="DQA18" s="51"/>
      <c r="DQB18" s="51"/>
      <c r="DQC18" s="51"/>
      <c r="DQD18" s="51"/>
      <c r="DQE18" s="51"/>
      <c r="DQF18" s="51"/>
      <c r="DQG18" s="51"/>
      <c r="DQH18" s="51"/>
      <c r="DQI18" s="51"/>
      <c r="DQJ18" s="51"/>
      <c r="DQK18" s="51"/>
      <c r="DQL18" s="51"/>
      <c r="DQM18" s="51"/>
      <c r="DQN18" s="51"/>
      <c r="DQO18" s="51"/>
      <c r="DQP18" s="51"/>
      <c r="DQQ18" s="51"/>
      <c r="DQR18" s="51"/>
      <c r="DQS18" s="51"/>
      <c r="DQT18" s="51"/>
      <c r="DQU18" s="51"/>
      <c r="DQV18" s="51"/>
      <c r="DQW18" s="51"/>
      <c r="DQX18" s="51"/>
      <c r="DQY18" s="51"/>
      <c r="DQZ18" s="51"/>
      <c r="DRA18" s="51"/>
      <c r="DRB18" s="51"/>
      <c r="DRC18" s="51"/>
      <c r="DRD18" s="51"/>
      <c r="DRE18" s="51"/>
      <c r="DRF18" s="51"/>
      <c r="DRG18" s="51"/>
      <c r="DRH18" s="51"/>
      <c r="DRI18" s="51"/>
      <c r="DRJ18" s="51"/>
      <c r="DRK18" s="51"/>
      <c r="DRL18" s="51"/>
      <c r="DRM18" s="51"/>
      <c r="DRN18" s="51"/>
      <c r="DRO18" s="51"/>
      <c r="DRP18" s="51"/>
      <c r="DRQ18" s="51"/>
      <c r="DRR18" s="51"/>
      <c r="DRS18" s="51"/>
      <c r="DRT18" s="51"/>
      <c r="DRU18" s="51"/>
      <c r="DRV18" s="51"/>
      <c r="DRW18" s="51"/>
      <c r="DRX18" s="51"/>
      <c r="DRY18" s="51"/>
      <c r="DRZ18" s="51"/>
      <c r="DSA18" s="51"/>
      <c r="DSB18" s="51"/>
      <c r="DSC18" s="51"/>
      <c r="DSD18" s="51"/>
      <c r="DSE18" s="51"/>
      <c r="DSF18" s="51"/>
      <c r="DSG18" s="51"/>
      <c r="DSH18" s="51"/>
      <c r="DSI18" s="51"/>
      <c r="DSJ18" s="51"/>
      <c r="DSK18" s="51"/>
      <c r="DSL18" s="51"/>
      <c r="DSM18" s="51"/>
      <c r="DSN18" s="51"/>
      <c r="DSO18" s="51"/>
      <c r="DSP18" s="51"/>
      <c r="DSQ18" s="51"/>
      <c r="DSR18" s="51"/>
      <c r="DSS18" s="51"/>
      <c r="DST18" s="51"/>
      <c r="DSU18" s="51"/>
      <c r="DSV18" s="51"/>
      <c r="DSW18" s="51"/>
      <c r="DSX18" s="51"/>
      <c r="DSY18" s="51"/>
      <c r="DSZ18" s="51"/>
      <c r="DTA18" s="51"/>
      <c r="DTB18" s="51"/>
      <c r="DTC18" s="51"/>
      <c r="DTD18" s="51"/>
      <c r="DTE18" s="51"/>
      <c r="DTF18" s="51"/>
      <c r="DTG18" s="51"/>
      <c r="DTH18" s="51"/>
      <c r="DTI18" s="51"/>
      <c r="DTJ18" s="51"/>
      <c r="DTK18" s="51"/>
      <c r="DTL18" s="51"/>
      <c r="DTM18" s="51"/>
      <c r="DTN18" s="51"/>
      <c r="DTO18" s="51"/>
      <c r="DTP18" s="51"/>
      <c r="DTQ18" s="51"/>
      <c r="DTR18" s="51"/>
      <c r="DTS18" s="51"/>
      <c r="DTT18" s="51"/>
      <c r="DTU18" s="51"/>
      <c r="DTV18" s="51"/>
      <c r="DTW18" s="51"/>
      <c r="DTX18" s="51"/>
      <c r="DTY18" s="51"/>
      <c r="DTZ18" s="51"/>
      <c r="DUA18" s="51"/>
      <c r="DUB18" s="51"/>
      <c r="DUC18" s="51"/>
      <c r="DUD18" s="51"/>
      <c r="DUE18" s="51"/>
      <c r="DUF18" s="51"/>
      <c r="DUG18" s="51"/>
      <c r="DUH18" s="51"/>
      <c r="DUI18" s="51"/>
      <c r="DUJ18" s="51"/>
      <c r="DUK18" s="51"/>
      <c r="DUL18" s="51"/>
      <c r="DUM18" s="51"/>
      <c r="DUN18" s="51"/>
      <c r="DUO18" s="51"/>
      <c r="DUP18" s="51"/>
      <c r="DUQ18" s="51"/>
      <c r="DUR18" s="51"/>
      <c r="DUS18" s="51"/>
      <c r="DUT18" s="51"/>
      <c r="DUU18" s="51"/>
      <c r="DUV18" s="51"/>
      <c r="DUW18" s="51"/>
      <c r="DUX18" s="51"/>
      <c r="DUY18" s="51"/>
      <c r="DUZ18" s="51"/>
      <c r="DVA18" s="51"/>
      <c r="DVB18" s="51"/>
      <c r="DVC18" s="51"/>
      <c r="DVD18" s="51"/>
      <c r="DVE18" s="51"/>
      <c r="DVF18" s="51"/>
      <c r="DVG18" s="51"/>
      <c r="DVH18" s="51"/>
      <c r="DVI18" s="51"/>
      <c r="DVJ18" s="51"/>
      <c r="DVK18" s="51"/>
      <c r="DVL18" s="51"/>
      <c r="DVM18" s="51"/>
      <c r="DVN18" s="51"/>
      <c r="DVO18" s="51"/>
      <c r="DVP18" s="51"/>
      <c r="DVQ18" s="51"/>
      <c r="DVR18" s="51"/>
      <c r="DVS18" s="51"/>
      <c r="DVT18" s="51"/>
      <c r="DVU18" s="51"/>
      <c r="DVV18" s="51"/>
      <c r="DVW18" s="51"/>
      <c r="DVX18" s="51"/>
      <c r="DVY18" s="51"/>
      <c r="DVZ18" s="51"/>
      <c r="DWA18" s="51"/>
      <c r="DWB18" s="51"/>
      <c r="DWC18" s="51"/>
      <c r="DWD18" s="51"/>
      <c r="DWE18" s="51"/>
      <c r="DWF18" s="51"/>
      <c r="DWG18" s="51"/>
      <c r="DWH18" s="51"/>
      <c r="DWI18" s="51"/>
      <c r="DWJ18" s="51"/>
      <c r="DWK18" s="51"/>
      <c r="DWL18" s="51"/>
      <c r="DWM18" s="51"/>
      <c r="DWN18" s="51"/>
      <c r="DWO18" s="51"/>
      <c r="DWP18" s="51"/>
      <c r="DWQ18" s="51"/>
      <c r="DWR18" s="51"/>
      <c r="DWS18" s="51"/>
      <c r="DWT18" s="51"/>
      <c r="DWU18" s="51"/>
      <c r="DWV18" s="51"/>
      <c r="DWW18" s="51"/>
      <c r="DWX18" s="51"/>
      <c r="DWY18" s="51"/>
      <c r="DWZ18" s="51"/>
      <c r="DXA18" s="51"/>
      <c r="DXB18" s="51"/>
      <c r="DXC18" s="51"/>
      <c r="DXD18" s="51"/>
      <c r="DXE18" s="51"/>
      <c r="DXF18" s="51"/>
      <c r="DXG18" s="51"/>
      <c r="DXH18" s="51"/>
      <c r="DXI18" s="51"/>
      <c r="DXJ18" s="51"/>
      <c r="DXK18" s="51"/>
      <c r="DXL18" s="51"/>
      <c r="DXM18" s="51"/>
      <c r="DXN18" s="51"/>
      <c r="DXO18" s="51"/>
      <c r="DXP18" s="51"/>
      <c r="DXQ18" s="51"/>
      <c r="DXR18" s="51"/>
      <c r="DXS18" s="51"/>
      <c r="DXT18" s="51"/>
      <c r="DXU18" s="51"/>
      <c r="DXV18" s="51"/>
      <c r="DXW18" s="51"/>
      <c r="DXX18" s="51"/>
      <c r="DXY18" s="51"/>
      <c r="DXZ18" s="51"/>
      <c r="DYA18" s="51"/>
      <c r="DYB18" s="51"/>
      <c r="DYC18" s="51"/>
      <c r="DYD18" s="51"/>
      <c r="DYE18" s="51"/>
      <c r="DYF18" s="51"/>
      <c r="DYG18" s="51"/>
      <c r="DYH18" s="51"/>
      <c r="DYI18" s="51"/>
      <c r="DYJ18" s="51"/>
      <c r="DYK18" s="51"/>
      <c r="DYL18" s="51"/>
      <c r="DYM18" s="51"/>
      <c r="DYN18" s="51"/>
      <c r="DYO18" s="51"/>
      <c r="DYP18" s="51"/>
      <c r="DYQ18" s="51"/>
      <c r="DYR18" s="51"/>
      <c r="DYS18" s="51"/>
      <c r="DYT18" s="51"/>
      <c r="DYU18" s="51"/>
      <c r="DYV18" s="51"/>
      <c r="DYW18" s="51"/>
      <c r="DYX18" s="51"/>
      <c r="DYY18" s="51"/>
      <c r="DYZ18" s="51"/>
      <c r="DZA18" s="51"/>
      <c r="DZB18" s="51"/>
      <c r="DZC18" s="51"/>
      <c r="DZD18" s="51"/>
      <c r="DZE18" s="51"/>
      <c r="DZF18" s="51"/>
      <c r="DZG18" s="51"/>
      <c r="DZH18" s="51"/>
      <c r="DZI18" s="51"/>
      <c r="DZJ18" s="51"/>
      <c r="DZK18" s="51"/>
      <c r="DZL18" s="51"/>
      <c r="DZM18" s="51"/>
      <c r="DZN18" s="51"/>
      <c r="DZO18" s="51"/>
      <c r="DZP18" s="51"/>
      <c r="DZQ18" s="51"/>
      <c r="DZR18" s="51"/>
      <c r="DZS18" s="51"/>
      <c r="DZT18" s="51"/>
      <c r="DZU18" s="51"/>
      <c r="DZV18" s="51"/>
      <c r="DZW18" s="51"/>
      <c r="DZX18" s="51"/>
      <c r="DZY18" s="51"/>
      <c r="DZZ18" s="51"/>
      <c r="EAA18" s="51"/>
      <c r="EAB18" s="51"/>
      <c r="EAC18" s="51"/>
      <c r="EAD18" s="51"/>
      <c r="EAE18" s="51"/>
      <c r="EAF18" s="51"/>
      <c r="EAG18" s="51"/>
      <c r="EAH18" s="51"/>
      <c r="EAI18" s="51"/>
      <c r="EAJ18" s="51"/>
      <c r="EAK18" s="51"/>
      <c r="EAL18" s="51"/>
      <c r="EAM18" s="51"/>
      <c r="EAN18" s="51"/>
      <c r="EAO18" s="51"/>
      <c r="EAP18" s="51"/>
      <c r="EAQ18" s="51"/>
      <c r="EAR18" s="51"/>
      <c r="EAS18" s="51"/>
      <c r="EAT18" s="51"/>
      <c r="EAU18" s="51"/>
      <c r="EAV18" s="51"/>
      <c r="EAW18" s="51"/>
      <c r="EAX18" s="51"/>
      <c r="EAY18" s="51"/>
      <c r="EAZ18" s="51"/>
      <c r="EBA18" s="51"/>
      <c r="EBB18" s="51"/>
      <c r="EBC18" s="51"/>
      <c r="EBD18" s="51"/>
      <c r="EBE18" s="51"/>
      <c r="EBF18" s="51"/>
      <c r="EBG18" s="51"/>
      <c r="EBH18" s="51"/>
      <c r="EBI18" s="51"/>
      <c r="EBJ18" s="51"/>
      <c r="EBK18" s="51"/>
      <c r="EBL18" s="51"/>
      <c r="EBM18" s="51"/>
      <c r="EBN18" s="51"/>
      <c r="EBO18" s="51"/>
      <c r="EBP18" s="51"/>
      <c r="EBQ18" s="51"/>
      <c r="EBR18" s="51"/>
      <c r="EBS18" s="51"/>
      <c r="EBT18" s="51"/>
      <c r="EBU18" s="51"/>
      <c r="EBV18" s="51"/>
      <c r="EBW18" s="51"/>
      <c r="EBX18" s="51"/>
      <c r="EBY18" s="51"/>
      <c r="EBZ18" s="51"/>
      <c r="ECA18" s="51"/>
      <c r="ECB18" s="51"/>
      <c r="ECC18" s="51"/>
      <c r="ECD18" s="51"/>
      <c r="ECE18" s="51"/>
      <c r="ECF18" s="51"/>
      <c r="ECG18" s="51"/>
      <c r="ECH18" s="51"/>
      <c r="ECI18" s="51"/>
      <c r="ECJ18" s="51"/>
      <c r="ECK18" s="51"/>
      <c r="ECL18" s="51"/>
      <c r="ECM18" s="51"/>
      <c r="ECN18" s="51"/>
      <c r="ECO18" s="51"/>
      <c r="ECP18" s="51"/>
      <c r="ECQ18" s="51"/>
      <c r="ECR18" s="51"/>
      <c r="ECS18" s="51"/>
      <c r="ECT18" s="51"/>
      <c r="ECU18" s="51"/>
      <c r="ECV18" s="51"/>
      <c r="ECW18" s="51"/>
      <c r="ECX18" s="51"/>
      <c r="ECY18" s="51"/>
      <c r="ECZ18" s="51"/>
      <c r="EDA18" s="51"/>
      <c r="EDB18" s="51"/>
      <c r="EDC18" s="51"/>
      <c r="EDD18" s="51"/>
      <c r="EDE18" s="51"/>
      <c r="EDF18" s="51"/>
      <c r="EDG18" s="51"/>
      <c r="EDH18" s="51"/>
      <c r="EDI18" s="51"/>
      <c r="EDJ18" s="51"/>
      <c r="EDK18" s="51"/>
      <c r="EDL18" s="51"/>
      <c r="EDM18" s="51"/>
      <c r="EDN18" s="51"/>
      <c r="EDO18" s="51"/>
      <c r="EDP18" s="51"/>
      <c r="EDQ18" s="51"/>
      <c r="EDR18" s="51"/>
      <c r="EDS18" s="51"/>
      <c r="EDT18" s="51"/>
      <c r="EDU18" s="51"/>
      <c r="EDV18" s="51"/>
      <c r="EDW18" s="51"/>
      <c r="EDX18" s="51"/>
      <c r="EDY18" s="51"/>
      <c r="EDZ18" s="51"/>
      <c r="EEA18" s="51"/>
      <c r="EEB18" s="51"/>
      <c r="EEC18" s="51"/>
      <c r="EED18" s="51"/>
      <c r="EEE18" s="51"/>
      <c r="EEF18" s="51"/>
      <c r="EEG18" s="51"/>
      <c r="EEH18" s="51"/>
      <c r="EEI18" s="51"/>
      <c r="EEJ18" s="51"/>
      <c r="EEK18" s="51"/>
      <c r="EEL18" s="51"/>
      <c r="EEM18" s="51"/>
      <c r="EEN18" s="51"/>
      <c r="EEO18" s="51"/>
      <c r="EEP18" s="51"/>
      <c r="EEQ18" s="51"/>
      <c r="EER18" s="51"/>
      <c r="EES18" s="51"/>
      <c r="EET18" s="51"/>
      <c r="EEU18" s="51"/>
      <c r="EEV18" s="51"/>
      <c r="EEW18" s="51"/>
      <c r="EEX18" s="51"/>
      <c r="EEY18" s="51"/>
      <c r="EEZ18" s="51"/>
      <c r="EFA18" s="51"/>
      <c r="EFB18" s="51"/>
      <c r="EFC18" s="51"/>
      <c r="EFD18" s="51"/>
      <c r="EFE18" s="51"/>
      <c r="EFF18" s="51"/>
      <c r="EFG18" s="51"/>
      <c r="EFH18" s="51"/>
      <c r="EFI18" s="51"/>
      <c r="EFJ18" s="51"/>
      <c r="EFK18" s="51"/>
      <c r="EFL18" s="51"/>
      <c r="EFM18" s="51"/>
      <c r="EFN18" s="51"/>
      <c r="EFO18" s="51"/>
      <c r="EFP18" s="51"/>
      <c r="EFQ18" s="51"/>
      <c r="EFR18" s="51"/>
      <c r="EFS18" s="51"/>
      <c r="EFT18" s="51"/>
      <c r="EFU18" s="51"/>
      <c r="EFV18" s="51"/>
      <c r="EFW18" s="51"/>
      <c r="EFX18" s="51"/>
      <c r="EFY18" s="51"/>
      <c r="EFZ18" s="51"/>
      <c r="EGA18" s="51"/>
      <c r="EGB18" s="51"/>
      <c r="EGC18" s="51"/>
      <c r="EGD18" s="51"/>
      <c r="EGE18" s="51"/>
      <c r="EGF18" s="51"/>
      <c r="EGG18" s="51"/>
      <c r="EGH18" s="51"/>
      <c r="EGI18" s="51"/>
      <c r="EGJ18" s="51"/>
      <c r="EGK18" s="51"/>
      <c r="EGL18" s="51"/>
      <c r="EGM18" s="51"/>
      <c r="EGN18" s="51"/>
      <c r="EGO18" s="51"/>
      <c r="EGP18" s="51"/>
      <c r="EGQ18" s="51"/>
      <c r="EGR18" s="51"/>
      <c r="EGS18" s="51"/>
      <c r="EGT18" s="51"/>
      <c r="EGU18" s="51"/>
      <c r="EGV18" s="51"/>
      <c r="EGW18" s="51"/>
      <c r="EGX18" s="51"/>
      <c r="EGY18" s="51"/>
      <c r="EGZ18" s="51"/>
      <c r="EHA18" s="51"/>
      <c r="EHB18" s="51"/>
      <c r="EHC18" s="51"/>
      <c r="EHD18" s="51"/>
      <c r="EHE18" s="51"/>
      <c r="EHF18" s="51"/>
      <c r="EHG18" s="51"/>
      <c r="EHH18" s="51"/>
      <c r="EHI18" s="51"/>
      <c r="EHJ18" s="51"/>
      <c r="EHK18" s="51"/>
      <c r="EHL18" s="51"/>
      <c r="EHM18" s="51"/>
      <c r="EHN18" s="51"/>
      <c r="EHO18" s="51"/>
      <c r="EHP18" s="51"/>
      <c r="EHQ18" s="51"/>
      <c r="EHR18" s="51"/>
      <c r="EHS18" s="51"/>
      <c r="EHT18" s="51"/>
      <c r="EHU18" s="51"/>
      <c r="EHV18" s="51"/>
      <c r="EHW18" s="51"/>
      <c r="EHX18" s="51"/>
      <c r="EHY18" s="51"/>
      <c r="EHZ18" s="51"/>
      <c r="EIA18" s="51"/>
      <c r="EIB18" s="51"/>
      <c r="EIC18" s="51"/>
      <c r="EID18" s="51"/>
      <c r="EIE18" s="51"/>
      <c r="EIF18" s="51"/>
      <c r="EIG18" s="51"/>
      <c r="EIH18" s="51"/>
      <c r="EII18" s="51"/>
      <c r="EIJ18" s="51"/>
      <c r="EIK18" s="51"/>
      <c r="EIL18" s="51"/>
      <c r="EIM18" s="51"/>
      <c r="EIN18" s="51"/>
      <c r="EIO18" s="51"/>
      <c r="EIP18" s="51"/>
      <c r="EIQ18" s="51"/>
      <c r="EIR18" s="51"/>
      <c r="EIS18" s="51"/>
      <c r="EIT18" s="51"/>
      <c r="EIU18" s="51"/>
      <c r="EIV18" s="51"/>
      <c r="EIW18" s="51"/>
      <c r="EIX18" s="51"/>
      <c r="EIY18" s="51"/>
      <c r="EIZ18" s="51"/>
      <c r="EJA18" s="51"/>
      <c r="EJB18" s="51"/>
      <c r="EJC18" s="51"/>
      <c r="EJD18" s="51"/>
      <c r="EJE18" s="51"/>
      <c r="EJF18" s="51"/>
      <c r="EJG18" s="51"/>
      <c r="EJH18" s="51"/>
      <c r="EJI18" s="51"/>
      <c r="EJJ18" s="51"/>
      <c r="EJK18" s="51"/>
      <c r="EJL18" s="51"/>
      <c r="EJM18" s="51"/>
      <c r="EJN18" s="51"/>
      <c r="EJO18" s="51"/>
      <c r="EJP18" s="51"/>
      <c r="EJQ18" s="51"/>
      <c r="EJR18" s="51"/>
      <c r="EJS18" s="51"/>
      <c r="EJT18" s="51"/>
      <c r="EJU18" s="51"/>
      <c r="EJV18" s="51"/>
      <c r="EJW18" s="51"/>
      <c r="EJX18" s="51"/>
      <c r="EJY18" s="51"/>
      <c r="EJZ18" s="51"/>
      <c r="EKA18" s="51"/>
      <c r="EKB18" s="51"/>
      <c r="EKC18" s="51"/>
      <c r="EKD18" s="51"/>
      <c r="EKE18" s="51"/>
      <c r="EKF18" s="51"/>
      <c r="EKG18" s="51"/>
      <c r="EKH18" s="51"/>
      <c r="EKI18" s="51"/>
      <c r="EKJ18" s="51"/>
      <c r="EKK18" s="51"/>
      <c r="EKL18" s="51"/>
      <c r="EKM18" s="51"/>
      <c r="EKN18" s="51"/>
      <c r="EKO18" s="51"/>
      <c r="EKP18" s="51"/>
      <c r="EKQ18" s="51"/>
      <c r="EKR18" s="51"/>
      <c r="EKS18" s="51"/>
      <c r="EKT18" s="51"/>
      <c r="EKU18" s="51"/>
      <c r="EKV18" s="51"/>
      <c r="EKW18" s="51"/>
      <c r="EKX18" s="51"/>
      <c r="EKY18" s="51"/>
      <c r="EKZ18" s="51"/>
      <c r="ELA18" s="51"/>
      <c r="ELB18" s="51"/>
      <c r="ELC18" s="51"/>
      <c r="ELD18" s="51"/>
      <c r="ELE18" s="51"/>
      <c r="ELF18" s="51"/>
      <c r="ELG18" s="51"/>
      <c r="ELH18" s="51"/>
      <c r="ELI18" s="51"/>
      <c r="ELJ18" s="51"/>
      <c r="ELK18" s="51"/>
      <c r="ELL18" s="51"/>
      <c r="ELM18" s="51"/>
      <c r="ELN18" s="51"/>
      <c r="ELO18" s="51"/>
      <c r="ELP18" s="51"/>
      <c r="ELQ18" s="51"/>
      <c r="ELR18" s="51"/>
      <c r="ELS18" s="51"/>
      <c r="ELT18" s="51"/>
      <c r="ELU18" s="51"/>
      <c r="ELV18" s="51"/>
      <c r="ELW18" s="51"/>
      <c r="ELX18" s="51"/>
      <c r="ELY18" s="51"/>
      <c r="ELZ18" s="51"/>
      <c r="EMA18" s="51"/>
      <c r="EMB18" s="51"/>
      <c r="EMC18" s="51"/>
      <c r="EMD18" s="51"/>
      <c r="EME18" s="51"/>
      <c r="EMF18" s="51"/>
      <c r="EMG18" s="51"/>
      <c r="EMH18" s="51"/>
      <c r="EMI18" s="51"/>
      <c r="EMJ18" s="51"/>
      <c r="EMK18" s="51"/>
      <c r="EML18" s="51"/>
      <c r="EMM18" s="51"/>
      <c r="EMN18" s="51"/>
      <c r="EMO18" s="51"/>
      <c r="EMP18" s="51"/>
      <c r="EMQ18" s="51"/>
      <c r="EMR18" s="51"/>
      <c r="EMS18" s="51"/>
      <c r="EMT18" s="51"/>
      <c r="EMU18" s="51"/>
      <c r="EMV18" s="51"/>
      <c r="EMW18" s="51"/>
      <c r="EMX18" s="51"/>
      <c r="EMY18" s="51"/>
      <c r="EMZ18" s="51"/>
      <c r="ENA18" s="51"/>
      <c r="ENB18" s="51"/>
      <c r="ENC18" s="51"/>
      <c r="END18" s="51"/>
      <c r="ENE18" s="51"/>
      <c r="ENF18" s="51"/>
      <c r="ENG18" s="51"/>
      <c r="ENH18" s="51"/>
      <c r="ENI18" s="51"/>
      <c r="ENJ18" s="51"/>
      <c r="ENK18" s="51"/>
      <c r="ENL18" s="51"/>
      <c r="ENM18" s="51"/>
      <c r="ENN18" s="51"/>
      <c r="ENO18" s="51"/>
      <c r="ENP18" s="51"/>
      <c r="ENQ18" s="51"/>
      <c r="ENR18" s="51"/>
      <c r="ENS18" s="51"/>
      <c r="ENT18" s="51"/>
      <c r="ENU18" s="51"/>
      <c r="ENV18" s="51"/>
      <c r="ENW18" s="51"/>
      <c r="ENX18" s="51"/>
      <c r="ENY18" s="51"/>
      <c r="ENZ18" s="51"/>
      <c r="EOA18" s="51"/>
      <c r="EOB18" s="51"/>
      <c r="EOC18" s="51"/>
      <c r="EOD18" s="51"/>
      <c r="EOE18" s="51"/>
      <c r="EOF18" s="51"/>
      <c r="EOG18" s="51"/>
      <c r="EOH18" s="51"/>
      <c r="EOI18" s="51"/>
      <c r="EOJ18" s="51"/>
      <c r="EOK18" s="51"/>
      <c r="EOL18" s="51"/>
      <c r="EOM18" s="51"/>
      <c r="EON18" s="51"/>
      <c r="EOO18" s="51"/>
      <c r="EOP18" s="51"/>
      <c r="EOQ18" s="51"/>
      <c r="EOR18" s="51"/>
      <c r="EOS18" s="51"/>
      <c r="EOT18" s="51"/>
      <c r="EOU18" s="51"/>
      <c r="EOV18" s="51"/>
      <c r="EOW18" s="51"/>
      <c r="EOX18" s="51"/>
      <c r="EOY18" s="51"/>
      <c r="EOZ18" s="51"/>
      <c r="EPA18" s="51"/>
      <c r="EPB18" s="51"/>
      <c r="EPC18" s="51"/>
      <c r="EPD18" s="51"/>
      <c r="EPE18" s="51"/>
      <c r="EPF18" s="51"/>
      <c r="EPG18" s="51"/>
      <c r="EPH18" s="51"/>
      <c r="EPI18" s="51"/>
      <c r="EPJ18" s="51"/>
      <c r="EPK18" s="51"/>
      <c r="EPL18" s="51"/>
      <c r="EPM18" s="51"/>
      <c r="EPN18" s="51"/>
      <c r="EPO18" s="51"/>
      <c r="EPP18" s="51"/>
      <c r="EPQ18" s="51"/>
      <c r="EPR18" s="51"/>
      <c r="EPS18" s="51"/>
      <c r="EPT18" s="51"/>
      <c r="EPU18" s="51"/>
      <c r="EPV18" s="51"/>
      <c r="EPW18" s="51"/>
      <c r="EPX18" s="51"/>
      <c r="EPY18" s="51"/>
      <c r="EPZ18" s="51"/>
      <c r="EQA18" s="51"/>
      <c r="EQB18" s="51"/>
      <c r="EQC18" s="51"/>
      <c r="EQD18" s="51"/>
      <c r="EQE18" s="51"/>
      <c r="EQF18" s="51"/>
      <c r="EQG18" s="51"/>
      <c r="EQH18" s="51"/>
      <c r="EQI18" s="51"/>
      <c r="EQJ18" s="51"/>
      <c r="EQK18" s="51"/>
      <c r="EQL18" s="51"/>
      <c r="EQM18" s="51"/>
      <c r="EQN18" s="51"/>
      <c r="EQO18" s="51"/>
      <c r="EQP18" s="51"/>
      <c r="EQQ18" s="51"/>
      <c r="EQR18" s="51"/>
      <c r="EQS18" s="51"/>
      <c r="EQT18" s="51"/>
      <c r="EQU18" s="51"/>
      <c r="EQV18" s="51"/>
      <c r="EQW18" s="51"/>
      <c r="EQX18" s="51"/>
      <c r="EQY18" s="51"/>
      <c r="EQZ18" s="51"/>
      <c r="ERA18" s="51"/>
      <c r="ERB18" s="51"/>
      <c r="ERC18" s="51"/>
      <c r="ERD18" s="51"/>
      <c r="ERE18" s="51"/>
      <c r="ERF18" s="51"/>
      <c r="ERG18" s="51"/>
      <c r="ERH18" s="51"/>
      <c r="ERI18" s="51"/>
      <c r="ERJ18" s="51"/>
      <c r="ERK18" s="51"/>
      <c r="ERL18" s="51"/>
      <c r="ERM18" s="51"/>
      <c r="ERN18" s="51"/>
      <c r="ERO18" s="51"/>
      <c r="ERP18" s="51"/>
      <c r="ERQ18" s="51"/>
      <c r="ERR18" s="51"/>
      <c r="ERS18" s="51"/>
      <c r="ERT18" s="51"/>
      <c r="ERU18" s="51"/>
      <c r="ERV18" s="51"/>
      <c r="ERW18" s="51"/>
      <c r="ERX18" s="51"/>
      <c r="ERY18" s="51"/>
      <c r="ERZ18" s="51"/>
      <c r="ESA18" s="51"/>
      <c r="ESB18" s="51"/>
      <c r="ESC18" s="51"/>
      <c r="ESD18" s="51"/>
      <c r="ESE18" s="51"/>
      <c r="ESF18" s="51"/>
      <c r="ESG18" s="51"/>
      <c r="ESH18" s="51"/>
      <c r="ESI18" s="51"/>
      <c r="ESJ18" s="51"/>
      <c r="ESK18" s="51"/>
      <c r="ESL18" s="51"/>
      <c r="ESM18" s="51"/>
      <c r="ESN18" s="51"/>
      <c r="ESO18" s="51"/>
      <c r="ESP18" s="51"/>
      <c r="ESQ18" s="51"/>
      <c r="ESR18" s="51"/>
      <c r="ESS18" s="51"/>
      <c r="EST18" s="51"/>
      <c r="ESU18" s="51"/>
      <c r="ESV18" s="51"/>
      <c r="ESW18" s="51"/>
      <c r="ESX18" s="51"/>
      <c r="ESY18" s="51"/>
      <c r="ESZ18" s="51"/>
      <c r="ETA18" s="51"/>
      <c r="ETB18" s="51"/>
      <c r="ETC18" s="51"/>
      <c r="ETD18" s="51"/>
      <c r="ETE18" s="51"/>
      <c r="ETF18" s="51"/>
      <c r="ETG18" s="51"/>
      <c r="ETH18" s="51"/>
      <c r="ETI18" s="51"/>
      <c r="ETJ18" s="51"/>
      <c r="ETK18" s="51"/>
      <c r="ETL18" s="51"/>
      <c r="ETM18" s="51"/>
      <c r="ETN18" s="51"/>
      <c r="ETO18" s="51"/>
      <c r="ETP18" s="51"/>
      <c r="ETQ18" s="51"/>
      <c r="ETR18" s="51"/>
      <c r="ETS18" s="51"/>
      <c r="ETT18" s="51"/>
      <c r="ETU18" s="51"/>
      <c r="ETV18" s="51"/>
      <c r="ETW18" s="51"/>
      <c r="ETX18" s="51"/>
      <c r="ETY18" s="51"/>
      <c r="ETZ18" s="51"/>
      <c r="EUA18" s="51"/>
      <c r="EUB18" s="51"/>
      <c r="EUC18" s="51"/>
      <c r="EUD18" s="51"/>
      <c r="EUE18" s="51"/>
      <c r="EUF18" s="51"/>
      <c r="EUG18" s="51"/>
      <c r="EUH18" s="51"/>
      <c r="EUI18" s="51"/>
      <c r="EUJ18" s="51"/>
      <c r="EUK18" s="51"/>
      <c r="EUL18" s="51"/>
      <c r="EUM18" s="51"/>
      <c r="EUN18" s="51"/>
      <c r="EUO18" s="51"/>
      <c r="EUP18" s="51"/>
      <c r="EUQ18" s="51"/>
      <c r="EUR18" s="51"/>
      <c r="EUS18" s="51"/>
      <c r="EUT18" s="51"/>
      <c r="EUU18" s="51"/>
      <c r="EUV18" s="51"/>
      <c r="EUW18" s="51"/>
      <c r="EUX18" s="51"/>
      <c r="EUY18" s="51"/>
      <c r="EUZ18" s="51"/>
      <c r="EVA18" s="51"/>
      <c r="EVB18" s="51"/>
      <c r="EVC18" s="51"/>
      <c r="EVD18" s="51"/>
      <c r="EVE18" s="51"/>
      <c r="EVF18" s="51"/>
      <c r="EVG18" s="51"/>
      <c r="EVH18" s="51"/>
      <c r="EVI18" s="51"/>
      <c r="EVJ18" s="51"/>
      <c r="EVK18" s="51"/>
      <c r="EVL18" s="51"/>
      <c r="EVM18" s="51"/>
      <c r="EVN18" s="51"/>
      <c r="EVO18" s="51"/>
      <c r="EVP18" s="51"/>
      <c r="EVQ18" s="51"/>
      <c r="EVR18" s="51"/>
      <c r="EVS18" s="51"/>
      <c r="EVT18" s="51"/>
      <c r="EVU18" s="51"/>
      <c r="EVV18" s="51"/>
      <c r="EVW18" s="51"/>
      <c r="EVX18" s="51"/>
      <c r="EVY18" s="51"/>
      <c r="EVZ18" s="51"/>
      <c r="EWA18" s="51"/>
      <c r="EWB18" s="51"/>
      <c r="EWC18" s="51"/>
      <c r="EWD18" s="51"/>
      <c r="EWE18" s="51"/>
      <c r="EWF18" s="51"/>
      <c r="EWG18" s="51"/>
      <c r="EWH18" s="51"/>
      <c r="EWI18" s="51"/>
      <c r="EWJ18" s="51"/>
      <c r="EWK18" s="51"/>
      <c r="EWL18" s="51"/>
      <c r="EWM18" s="51"/>
      <c r="EWN18" s="51"/>
      <c r="EWO18" s="51"/>
      <c r="EWP18" s="51"/>
      <c r="EWQ18" s="51"/>
      <c r="EWR18" s="51"/>
      <c r="EWS18" s="51"/>
      <c r="EWT18" s="51"/>
      <c r="EWU18" s="51"/>
      <c r="EWV18" s="51"/>
      <c r="EWW18" s="51"/>
      <c r="EWX18" s="51"/>
      <c r="EWY18" s="51"/>
      <c r="EWZ18" s="51"/>
      <c r="EXA18" s="51"/>
      <c r="EXB18" s="51"/>
      <c r="EXC18" s="51"/>
      <c r="EXD18" s="51"/>
      <c r="EXE18" s="51"/>
      <c r="EXF18" s="51"/>
      <c r="EXG18" s="51"/>
      <c r="EXH18" s="51"/>
      <c r="EXI18" s="51"/>
      <c r="EXJ18" s="51"/>
      <c r="EXK18" s="51"/>
      <c r="EXL18" s="51"/>
      <c r="EXM18" s="51"/>
      <c r="EXN18" s="51"/>
      <c r="EXO18" s="51"/>
      <c r="EXP18" s="51"/>
      <c r="EXQ18" s="51"/>
      <c r="EXR18" s="51"/>
      <c r="EXS18" s="51"/>
      <c r="EXT18" s="51"/>
      <c r="EXU18" s="51"/>
      <c r="EXV18" s="51"/>
      <c r="EXW18" s="51"/>
      <c r="EXX18" s="51"/>
      <c r="EXY18" s="51"/>
      <c r="EXZ18" s="51"/>
      <c r="EYA18" s="51"/>
      <c r="EYB18" s="51"/>
      <c r="EYC18" s="51"/>
      <c r="EYD18" s="51"/>
      <c r="EYE18" s="51"/>
      <c r="EYF18" s="51"/>
      <c r="EYG18" s="51"/>
      <c r="EYH18" s="51"/>
      <c r="EYI18" s="51"/>
      <c r="EYJ18" s="51"/>
      <c r="EYK18" s="51"/>
      <c r="EYL18" s="51"/>
      <c r="EYM18" s="51"/>
      <c r="EYN18" s="51"/>
      <c r="EYO18" s="51"/>
      <c r="EYP18" s="51"/>
      <c r="EYQ18" s="51"/>
      <c r="EYR18" s="51"/>
      <c r="EYS18" s="51"/>
      <c r="EYT18" s="51"/>
      <c r="EYU18" s="51"/>
      <c r="EYV18" s="51"/>
      <c r="EYW18" s="51"/>
      <c r="EYX18" s="51"/>
      <c r="EYY18" s="51"/>
      <c r="EYZ18" s="51"/>
      <c r="EZA18" s="51"/>
      <c r="EZB18" s="51"/>
      <c r="EZC18" s="51"/>
      <c r="EZD18" s="51"/>
      <c r="EZE18" s="51"/>
      <c r="EZF18" s="51"/>
      <c r="EZG18" s="51"/>
      <c r="EZH18" s="51"/>
      <c r="EZI18" s="51"/>
      <c r="EZJ18" s="51"/>
      <c r="EZK18" s="51"/>
      <c r="EZL18" s="51"/>
      <c r="EZM18" s="51"/>
      <c r="EZN18" s="51"/>
      <c r="EZO18" s="51"/>
      <c r="EZP18" s="51"/>
      <c r="EZQ18" s="51"/>
      <c r="EZR18" s="51"/>
      <c r="EZS18" s="51"/>
      <c r="EZT18" s="51"/>
      <c r="EZU18" s="51"/>
      <c r="EZV18" s="51"/>
      <c r="EZW18" s="51"/>
      <c r="EZX18" s="51"/>
      <c r="EZY18" s="51"/>
      <c r="EZZ18" s="51"/>
      <c r="FAA18" s="51"/>
      <c r="FAB18" s="51"/>
      <c r="FAC18" s="51"/>
      <c r="FAD18" s="51"/>
      <c r="FAE18" s="51"/>
      <c r="FAF18" s="51"/>
      <c r="FAG18" s="51"/>
      <c r="FAH18" s="51"/>
      <c r="FAI18" s="51"/>
      <c r="FAJ18" s="51"/>
      <c r="FAK18" s="51"/>
      <c r="FAL18" s="51"/>
      <c r="FAM18" s="51"/>
      <c r="FAN18" s="51"/>
      <c r="FAO18" s="51"/>
      <c r="FAP18" s="51"/>
      <c r="FAQ18" s="51"/>
      <c r="FAR18" s="51"/>
      <c r="FAS18" s="51"/>
      <c r="FAT18" s="51"/>
      <c r="FAU18" s="51"/>
      <c r="FAV18" s="51"/>
      <c r="FAW18" s="51"/>
      <c r="FAX18" s="51"/>
      <c r="FAY18" s="51"/>
      <c r="FAZ18" s="51"/>
      <c r="FBA18" s="51"/>
      <c r="FBB18" s="51"/>
      <c r="FBC18" s="51"/>
      <c r="FBD18" s="51"/>
      <c r="FBE18" s="51"/>
      <c r="FBF18" s="51"/>
      <c r="FBG18" s="51"/>
      <c r="FBH18" s="51"/>
      <c r="FBI18" s="51"/>
      <c r="FBJ18" s="51"/>
      <c r="FBK18" s="51"/>
      <c r="FBL18" s="51"/>
      <c r="FBM18" s="51"/>
      <c r="FBN18" s="51"/>
      <c r="FBO18" s="51"/>
      <c r="FBP18" s="51"/>
      <c r="FBQ18" s="51"/>
      <c r="FBR18" s="51"/>
      <c r="FBS18" s="51"/>
      <c r="FBT18" s="51"/>
      <c r="FBU18" s="51"/>
      <c r="FBV18" s="51"/>
      <c r="FBW18" s="51"/>
      <c r="FBX18" s="51"/>
      <c r="FBY18" s="51"/>
      <c r="FBZ18" s="51"/>
      <c r="FCA18" s="51"/>
      <c r="FCB18" s="51"/>
      <c r="FCC18" s="51"/>
      <c r="FCD18" s="51"/>
      <c r="FCE18" s="51"/>
      <c r="FCF18" s="51"/>
      <c r="FCG18" s="51"/>
      <c r="FCH18" s="51"/>
      <c r="FCI18" s="51"/>
      <c r="FCJ18" s="51"/>
      <c r="FCK18" s="51"/>
      <c r="FCL18" s="51"/>
      <c r="FCM18" s="51"/>
      <c r="FCN18" s="51"/>
      <c r="FCO18" s="51"/>
      <c r="FCP18" s="51"/>
      <c r="FCQ18" s="51"/>
      <c r="FCR18" s="51"/>
      <c r="FCS18" s="51"/>
      <c r="FCT18" s="51"/>
      <c r="FCU18" s="51"/>
      <c r="FCV18" s="51"/>
      <c r="FCW18" s="51"/>
      <c r="FCX18" s="51"/>
      <c r="FCY18" s="51"/>
      <c r="FCZ18" s="51"/>
      <c r="FDA18" s="51"/>
      <c r="FDB18" s="51"/>
      <c r="FDC18" s="51"/>
      <c r="FDD18" s="51"/>
      <c r="FDE18" s="51"/>
      <c r="FDF18" s="51"/>
      <c r="FDG18" s="51"/>
      <c r="FDH18" s="51"/>
      <c r="FDI18" s="51"/>
      <c r="FDJ18" s="51"/>
      <c r="FDK18" s="51"/>
      <c r="FDL18" s="51"/>
      <c r="FDM18" s="51"/>
      <c r="FDN18" s="51"/>
      <c r="FDO18" s="51"/>
      <c r="FDP18" s="51"/>
      <c r="FDQ18" s="51"/>
      <c r="FDR18" s="51"/>
      <c r="FDS18" s="51"/>
      <c r="FDT18" s="51"/>
      <c r="FDU18" s="51"/>
      <c r="FDV18" s="51"/>
      <c r="FDW18" s="51"/>
      <c r="FDX18" s="51"/>
      <c r="FDY18" s="51"/>
      <c r="FDZ18" s="51"/>
      <c r="FEA18" s="51"/>
      <c r="FEB18" s="51"/>
      <c r="FEC18" s="51"/>
      <c r="FED18" s="51"/>
      <c r="FEE18" s="51"/>
      <c r="FEF18" s="51"/>
      <c r="FEG18" s="51"/>
      <c r="FEH18" s="51"/>
      <c r="FEI18" s="51"/>
      <c r="FEJ18" s="51"/>
      <c r="FEK18" s="51"/>
      <c r="FEL18" s="51"/>
      <c r="FEM18" s="51"/>
      <c r="FEN18" s="51"/>
      <c r="FEO18" s="51"/>
      <c r="FEP18" s="51"/>
      <c r="FEQ18" s="51"/>
      <c r="FER18" s="51"/>
      <c r="FES18" s="51"/>
      <c r="FET18" s="51"/>
      <c r="FEU18" s="51"/>
      <c r="FEV18" s="51"/>
      <c r="FEW18" s="51"/>
      <c r="FEX18" s="51"/>
      <c r="FEY18" s="51"/>
      <c r="FEZ18" s="51"/>
      <c r="FFA18" s="51"/>
      <c r="FFB18" s="51"/>
      <c r="FFC18" s="51"/>
      <c r="FFD18" s="51"/>
      <c r="FFE18" s="51"/>
      <c r="FFF18" s="51"/>
      <c r="FFG18" s="51"/>
      <c r="FFH18" s="51"/>
      <c r="FFI18" s="51"/>
      <c r="FFJ18" s="51"/>
      <c r="FFK18" s="51"/>
      <c r="FFL18" s="51"/>
      <c r="FFM18" s="51"/>
      <c r="FFN18" s="51"/>
      <c r="FFO18" s="51"/>
      <c r="FFP18" s="51"/>
      <c r="FFQ18" s="51"/>
      <c r="FFR18" s="51"/>
      <c r="FFS18" s="51"/>
      <c r="FFT18" s="51"/>
      <c r="FFU18" s="51"/>
      <c r="FFV18" s="51"/>
      <c r="FFW18" s="51"/>
      <c r="FFX18" s="51"/>
      <c r="FFY18" s="51"/>
      <c r="FFZ18" s="51"/>
      <c r="FGA18" s="51"/>
      <c r="FGB18" s="51"/>
      <c r="FGC18" s="51"/>
      <c r="FGD18" s="51"/>
      <c r="FGE18" s="51"/>
      <c r="FGF18" s="51"/>
      <c r="FGG18" s="51"/>
      <c r="FGH18" s="51"/>
      <c r="FGI18" s="51"/>
      <c r="FGJ18" s="51"/>
      <c r="FGK18" s="51"/>
      <c r="FGL18" s="51"/>
      <c r="FGM18" s="51"/>
      <c r="FGN18" s="51"/>
      <c r="FGO18" s="51"/>
      <c r="FGP18" s="51"/>
      <c r="FGQ18" s="51"/>
      <c r="FGR18" s="51"/>
      <c r="FGS18" s="51"/>
      <c r="FGT18" s="51"/>
      <c r="FGU18" s="51"/>
      <c r="FGV18" s="51"/>
      <c r="FGW18" s="51"/>
      <c r="FGX18" s="51"/>
      <c r="FGY18" s="51"/>
      <c r="FGZ18" s="51"/>
      <c r="FHA18" s="51"/>
      <c r="FHB18" s="51"/>
      <c r="FHC18" s="51"/>
      <c r="FHD18" s="51"/>
      <c r="FHE18" s="51"/>
      <c r="FHF18" s="51"/>
      <c r="FHG18" s="51"/>
      <c r="FHH18" s="51"/>
      <c r="FHI18" s="51"/>
      <c r="FHJ18" s="51"/>
      <c r="FHK18" s="51"/>
      <c r="FHL18" s="51"/>
      <c r="FHM18" s="51"/>
      <c r="FHN18" s="51"/>
      <c r="FHO18" s="51"/>
      <c r="FHP18" s="51"/>
      <c r="FHQ18" s="51"/>
      <c r="FHR18" s="51"/>
      <c r="FHS18" s="51"/>
      <c r="FHT18" s="51"/>
      <c r="FHU18" s="51"/>
      <c r="FHV18" s="51"/>
      <c r="FHW18" s="51"/>
      <c r="FHX18" s="51"/>
      <c r="FHY18" s="51"/>
      <c r="FHZ18" s="51"/>
      <c r="FIA18" s="51"/>
      <c r="FIB18" s="51"/>
      <c r="FIC18" s="51"/>
      <c r="FID18" s="51"/>
      <c r="FIE18" s="51"/>
      <c r="FIF18" s="51"/>
      <c r="FIG18" s="51"/>
      <c r="FIH18" s="51"/>
      <c r="FII18" s="51"/>
      <c r="FIJ18" s="51"/>
      <c r="FIK18" s="51"/>
      <c r="FIL18" s="51"/>
      <c r="FIM18" s="51"/>
      <c r="FIN18" s="51"/>
      <c r="FIO18" s="51"/>
      <c r="FIP18" s="51"/>
      <c r="FIQ18" s="51"/>
      <c r="FIR18" s="51"/>
      <c r="FIS18" s="51"/>
      <c r="FIT18" s="51"/>
      <c r="FIU18" s="51"/>
      <c r="FIV18" s="51"/>
      <c r="FIW18" s="51"/>
      <c r="FIX18" s="51"/>
      <c r="FIY18" s="51"/>
      <c r="FIZ18" s="51"/>
      <c r="FJA18" s="51"/>
      <c r="FJB18" s="51"/>
      <c r="FJC18" s="51"/>
      <c r="FJD18" s="51"/>
      <c r="FJE18" s="51"/>
      <c r="FJF18" s="51"/>
      <c r="FJG18" s="51"/>
      <c r="FJH18" s="51"/>
      <c r="FJI18" s="51"/>
      <c r="FJJ18" s="51"/>
      <c r="FJK18" s="51"/>
      <c r="FJL18" s="51"/>
      <c r="FJM18" s="51"/>
      <c r="FJN18" s="51"/>
      <c r="FJO18" s="51"/>
      <c r="FJP18" s="51"/>
      <c r="FJQ18" s="51"/>
      <c r="FJR18" s="51"/>
      <c r="FJS18" s="51"/>
      <c r="FJT18" s="51"/>
      <c r="FJU18" s="51"/>
      <c r="FJV18" s="51"/>
      <c r="FJW18" s="51"/>
      <c r="FJX18" s="51"/>
      <c r="FJY18" s="51"/>
      <c r="FJZ18" s="51"/>
      <c r="FKA18" s="51"/>
      <c r="FKB18" s="51"/>
      <c r="FKC18" s="51"/>
      <c r="FKD18" s="51"/>
      <c r="FKE18" s="51"/>
      <c r="FKF18" s="51"/>
      <c r="FKG18" s="51"/>
      <c r="FKH18" s="51"/>
      <c r="FKI18" s="51"/>
      <c r="FKJ18" s="51"/>
      <c r="FKK18" s="51"/>
      <c r="FKL18" s="51"/>
      <c r="FKM18" s="51"/>
      <c r="FKN18" s="51"/>
      <c r="FKO18" s="51"/>
      <c r="FKP18" s="51"/>
      <c r="FKQ18" s="51"/>
      <c r="FKR18" s="51"/>
      <c r="FKS18" s="51"/>
      <c r="FKT18" s="51"/>
      <c r="FKU18" s="51"/>
      <c r="FKV18" s="51"/>
      <c r="FKW18" s="51"/>
      <c r="FKX18" s="51"/>
      <c r="FKY18" s="51"/>
      <c r="FKZ18" s="51"/>
      <c r="FLA18" s="51"/>
      <c r="FLB18" s="51"/>
      <c r="FLC18" s="51"/>
      <c r="FLD18" s="51"/>
      <c r="FLE18" s="51"/>
      <c r="FLF18" s="51"/>
      <c r="FLG18" s="51"/>
      <c r="FLH18" s="51"/>
      <c r="FLI18" s="51"/>
      <c r="FLJ18" s="51"/>
      <c r="FLK18" s="51"/>
      <c r="FLL18" s="51"/>
      <c r="FLM18" s="51"/>
      <c r="FLN18" s="51"/>
      <c r="FLO18" s="51"/>
      <c r="FLP18" s="51"/>
      <c r="FLQ18" s="51"/>
      <c r="FLR18" s="51"/>
      <c r="FLS18" s="51"/>
      <c r="FLT18" s="51"/>
      <c r="FLU18" s="51"/>
      <c r="FLV18" s="51"/>
      <c r="FLW18" s="51"/>
      <c r="FLX18" s="51"/>
      <c r="FLY18" s="51"/>
      <c r="FLZ18" s="51"/>
      <c r="FMA18" s="51"/>
      <c r="FMB18" s="51"/>
      <c r="FMC18" s="51"/>
      <c r="FMD18" s="51"/>
      <c r="FME18" s="51"/>
      <c r="FMF18" s="51"/>
      <c r="FMG18" s="51"/>
      <c r="FMH18" s="51"/>
      <c r="FMI18" s="51"/>
      <c r="FMJ18" s="51"/>
      <c r="FMK18" s="51"/>
      <c r="FML18" s="51"/>
      <c r="FMM18" s="51"/>
      <c r="FMN18" s="51"/>
      <c r="FMO18" s="51"/>
      <c r="FMP18" s="51"/>
      <c r="FMQ18" s="51"/>
      <c r="FMR18" s="51"/>
      <c r="FMS18" s="51"/>
      <c r="FMT18" s="51"/>
      <c r="FMU18" s="51"/>
      <c r="FMV18" s="51"/>
      <c r="FMW18" s="51"/>
      <c r="FMX18" s="51"/>
      <c r="FMY18" s="51"/>
      <c r="FMZ18" s="51"/>
      <c r="FNA18" s="51"/>
      <c r="FNB18" s="51"/>
      <c r="FNC18" s="51"/>
      <c r="FND18" s="51"/>
      <c r="FNE18" s="51"/>
      <c r="FNF18" s="51"/>
      <c r="FNG18" s="51"/>
      <c r="FNH18" s="51"/>
      <c r="FNI18" s="51"/>
      <c r="FNJ18" s="51"/>
      <c r="FNK18" s="51"/>
      <c r="FNL18" s="51"/>
      <c r="FNM18" s="51"/>
      <c r="FNN18" s="51"/>
      <c r="FNO18" s="51"/>
      <c r="FNP18" s="51"/>
      <c r="FNQ18" s="51"/>
      <c r="FNR18" s="51"/>
      <c r="FNS18" s="51"/>
      <c r="FNT18" s="51"/>
      <c r="FNU18" s="51"/>
      <c r="FNV18" s="51"/>
      <c r="FNW18" s="51"/>
      <c r="FNX18" s="51"/>
      <c r="FNY18" s="51"/>
      <c r="FNZ18" s="51"/>
      <c r="FOA18" s="51"/>
      <c r="FOB18" s="51"/>
      <c r="FOC18" s="51"/>
      <c r="FOD18" s="51"/>
      <c r="FOE18" s="51"/>
      <c r="FOF18" s="51"/>
      <c r="FOG18" s="51"/>
      <c r="FOH18" s="51"/>
      <c r="FOI18" s="51"/>
      <c r="FOJ18" s="51"/>
      <c r="FOK18" s="51"/>
      <c r="FOL18" s="51"/>
      <c r="FOM18" s="51"/>
      <c r="FON18" s="51"/>
      <c r="FOO18" s="51"/>
      <c r="FOP18" s="51"/>
      <c r="FOQ18" s="51"/>
      <c r="FOR18" s="51"/>
      <c r="FOS18" s="51"/>
      <c r="FOT18" s="51"/>
      <c r="FOU18" s="51"/>
      <c r="FOV18" s="51"/>
      <c r="FOW18" s="51"/>
      <c r="FOX18" s="51"/>
      <c r="FOY18" s="51"/>
      <c r="FOZ18" s="51"/>
      <c r="FPA18" s="51"/>
      <c r="FPB18" s="51"/>
      <c r="FPC18" s="51"/>
      <c r="FPD18" s="51"/>
      <c r="FPE18" s="51"/>
      <c r="FPF18" s="51"/>
      <c r="FPG18" s="51"/>
      <c r="FPH18" s="51"/>
      <c r="FPI18" s="51"/>
      <c r="FPJ18" s="51"/>
      <c r="FPK18" s="51"/>
      <c r="FPL18" s="51"/>
      <c r="FPM18" s="51"/>
      <c r="FPN18" s="51"/>
      <c r="FPO18" s="51"/>
      <c r="FPP18" s="51"/>
      <c r="FPQ18" s="51"/>
      <c r="FPR18" s="51"/>
      <c r="FPS18" s="51"/>
      <c r="FPT18" s="51"/>
      <c r="FPU18" s="51"/>
      <c r="FPV18" s="51"/>
      <c r="FPW18" s="51"/>
      <c r="FPX18" s="51"/>
      <c r="FPY18" s="51"/>
      <c r="FPZ18" s="51"/>
      <c r="FQA18" s="51"/>
      <c r="FQB18" s="51"/>
      <c r="FQC18" s="51"/>
      <c r="FQD18" s="51"/>
      <c r="FQE18" s="51"/>
      <c r="FQF18" s="51"/>
      <c r="FQG18" s="51"/>
      <c r="FQH18" s="51"/>
      <c r="FQI18" s="51"/>
      <c r="FQJ18" s="51"/>
      <c r="FQK18" s="51"/>
      <c r="FQL18" s="51"/>
      <c r="FQM18" s="51"/>
      <c r="FQN18" s="51"/>
      <c r="FQO18" s="51"/>
      <c r="FQP18" s="51"/>
      <c r="FQQ18" s="51"/>
      <c r="FQR18" s="51"/>
      <c r="FQS18" s="51"/>
      <c r="FQT18" s="51"/>
      <c r="FQU18" s="51"/>
      <c r="FQV18" s="51"/>
      <c r="FQW18" s="51"/>
      <c r="FQX18" s="51"/>
      <c r="FQY18" s="51"/>
      <c r="FQZ18" s="51"/>
      <c r="FRA18" s="51"/>
      <c r="FRB18" s="51"/>
      <c r="FRC18" s="51"/>
      <c r="FRD18" s="51"/>
      <c r="FRE18" s="51"/>
      <c r="FRF18" s="51"/>
      <c r="FRG18" s="51"/>
      <c r="FRH18" s="51"/>
      <c r="FRI18" s="51"/>
      <c r="FRJ18" s="51"/>
      <c r="FRK18" s="51"/>
      <c r="FRL18" s="51"/>
      <c r="FRM18" s="51"/>
      <c r="FRN18" s="51"/>
      <c r="FRO18" s="51"/>
      <c r="FRP18" s="51"/>
      <c r="FRQ18" s="51"/>
      <c r="FRR18" s="51"/>
      <c r="FRS18" s="51"/>
      <c r="FRT18" s="51"/>
      <c r="FRU18" s="51"/>
      <c r="FRV18" s="51"/>
      <c r="FRW18" s="51"/>
      <c r="FRX18" s="51"/>
      <c r="FRY18" s="51"/>
      <c r="FRZ18" s="51"/>
      <c r="FSA18" s="51"/>
      <c r="FSB18" s="51"/>
      <c r="FSC18" s="51"/>
      <c r="FSD18" s="51"/>
      <c r="FSE18" s="51"/>
      <c r="FSF18" s="51"/>
      <c r="FSG18" s="51"/>
      <c r="FSH18" s="51"/>
      <c r="FSI18" s="51"/>
      <c r="FSJ18" s="51"/>
      <c r="FSK18" s="51"/>
      <c r="FSL18" s="51"/>
      <c r="FSM18" s="51"/>
      <c r="FSN18" s="51"/>
      <c r="FSO18" s="51"/>
      <c r="FSP18" s="51"/>
      <c r="FSQ18" s="51"/>
      <c r="FSR18" s="51"/>
      <c r="FSS18" s="51"/>
      <c r="FST18" s="51"/>
      <c r="FSU18" s="51"/>
      <c r="FSV18" s="51"/>
      <c r="FSW18" s="51"/>
      <c r="FSX18" s="51"/>
      <c r="FSY18" s="51"/>
      <c r="FSZ18" s="51"/>
      <c r="FTA18" s="51"/>
      <c r="FTB18" s="51"/>
      <c r="FTC18" s="51"/>
      <c r="FTD18" s="51"/>
      <c r="FTE18" s="51"/>
      <c r="FTF18" s="51"/>
      <c r="FTG18" s="51"/>
      <c r="FTH18" s="51"/>
      <c r="FTI18" s="51"/>
      <c r="FTJ18" s="51"/>
      <c r="FTK18" s="51"/>
      <c r="FTL18" s="51"/>
      <c r="FTM18" s="51"/>
      <c r="FTN18" s="51"/>
      <c r="FTO18" s="51"/>
      <c r="FTP18" s="51"/>
      <c r="FTQ18" s="51"/>
      <c r="FTR18" s="51"/>
      <c r="FTS18" s="51"/>
      <c r="FTT18" s="51"/>
      <c r="FTU18" s="51"/>
      <c r="FTV18" s="51"/>
      <c r="FTW18" s="51"/>
      <c r="FTX18" s="51"/>
      <c r="FTY18" s="51"/>
      <c r="FTZ18" s="51"/>
      <c r="FUA18" s="51"/>
      <c r="FUB18" s="51"/>
      <c r="FUC18" s="51"/>
      <c r="FUD18" s="51"/>
      <c r="FUE18" s="51"/>
      <c r="FUF18" s="51"/>
      <c r="FUG18" s="51"/>
      <c r="FUH18" s="51"/>
      <c r="FUI18" s="51"/>
      <c r="FUJ18" s="51"/>
      <c r="FUK18" s="51"/>
      <c r="FUL18" s="51"/>
      <c r="FUM18" s="51"/>
      <c r="FUN18" s="51"/>
      <c r="FUO18" s="51"/>
      <c r="FUP18" s="51"/>
      <c r="FUQ18" s="51"/>
      <c r="FUR18" s="51"/>
      <c r="FUS18" s="51"/>
      <c r="FUT18" s="51"/>
      <c r="FUU18" s="51"/>
      <c r="FUV18" s="51"/>
      <c r="FUW18" s="51"/>
      <c r="FUX18" s="51"/>
      <c r="FUY18" s="51"/>
      <c r="FUZ18" s="51"/>
      <c r="FVA18" s="51"/>
      <c r="FVB18" s="51"/>
      <c r="FVC18" s="51"/>
      <c r="FVD18" s="51"/>
      <c r="FVE18" s="51"/>
      <c r="FVF18" s="51"/>
      <c r="FVG18" s="51"/>
      <c r="FVH18" s="51"/>
      <c r="FVI18" s="51"/>
      <c r="FVJ18" s="51"/>
      <c r="FVK18" s="51"/>
      <c r="FVL18" s="51"/>
      <c r="FVM18" s="51"/>
      <c r="FVN18" s="51"/>
      <c r="FVO18" s="51"/>
      <c r="FVP18" s="51"/>
      <c r="FVQ18" s="51"/>
      <c r="FVR18" s="51"/>
      <c r="FVS18" s="51"/>
      <c r="FVT18" s="51"/>
      <c r="FVU18" s="51"/>
      <c r="FVV18" s="51"/>
      <c r="FVW18" s="51"/>
      <c r="FVX18" s="51"/>
      <c r="FVY18" s="51"/>
      <c r="FVZ18" s="51"/>
      <c r="FWA18" s="51"/>
      <c r="FWB18" s="51"/>
      <c r="FWC18" s="51"/>
      <c r="FWD18" s="51"/>
      <c r="FWE18" s="51"/>
      <c r="FWF18" s="51"/>
      <c r="FWG18" s="51"/>
      <c r="FWH18" s="51"/>
      <c r="FWI18" s="51"/>
      <c r="FWJ18" s="51"/>
      <c r="FWK18" s="51"/>
      <c r="FWL18" s="51"/>
      <c r="FWM18" s="51"/>
      <c r="FWN18" s="51"/>
      <c r="FWO18" s="51"/>
      <c r="FWP18" s="51"/>
      <c r="FWQ18" s="51"/>
      <c r="FWR18" s="51"/>
      <c r="FWS18" s="51"/>
      <c r="FWT18" s="51"/>
      <c r="FWU18" s="51"/>
      <c r="FWV18" s="51"/>
      <c r="FWW18" s="51"/>
      <c r="FWX18" s="51"/>
      <c r="FWY18" s="51"/>
      <c r="FWZ18" s="51"/>
      <c r="FXA18" s="51"/>
      <c r="FXB18" s="51"/>
      <c r="FXC18" s="51"/>
      <c r="FXD18" s="51"/>
      <c r="FXE18" s="51"/>
      <c r="FXF18" s="51"/>
      <c r="FXG18" s="51"/>
      <c r="FXH18" s="51"/>
      <c r="FXI18" s="51"/>
      <c r="FXJ18" s="51"/>
      <c r="FXK18" s="51"/>
      <c r="FXL18" s="51"/>
      <c r="FXM18" s="51"/>
      <c r="FXN18" s="51"/>
      <c r="FXO18" s="51"/>
      <c r="FXP18" s="51"/>
      <c r="FXQ18" s="51"/>
      <c r="FXR18" s="51"/>
      <c r="FXS18" s="51"/>
      <c r="FXT18" s="51"/>
      <c r="FXU18" s="51"/>
      <c r="FXV18" s="51"/>
      <c r="FXW18" s="51"/>
      <c r="FXX18" s="51"/>
      <c r="FXY18" s="51"/>
      <c r="FXZ18" s="51"/>
      <c r="FYA18" s="51"/>
      <c r="FYB18" s="51"/>
      <c r="FYC18" s="51"/>
      <c r="FYD18" s="51"/>
      <c r="FYE18" s="51"/>
      <c r="FYF18" s="51"/>
      <c r="FYG18" s="51"/>
      <c r="FYH18" s="51"/>
      <c r="FYI18" s="51"/>
      <c r="FYJ18" s="51"/>
      <c r="FYK18" s="51"/>
      <c r="FYL18" s="51"/>
      <c r="FYM18" s="51"/>
      <c r="FYN18" s="51"/>
      <c r="FYO18" s="51"/>
      <c r="FYP18" s="51"/>
      <c r="FYQ18" s="51"/>
      <c r="FYR18" s="51"/>
      <c r="FYS18" s="51"/>
      <c r="FYT18" s="51"/>
      <c r="FYU18" s="51"/>
      <c r="FYV18" s="51"/>
      <c r="FYW18" s="51"/>
      <c r="FYX18" s="51"/>
      <c r="FYY18" s="51"/>
      <c r="FYZ18" s="51"/>
      <c r="FZA18" s="51"/>
      <c r="FZB18" s="51"/>
      <c r="FZC18" s="51"/>
      <c r="FZD18" s="51"/>
      <c r="FZE18" s="51"/>
      <c r="FZF18" s="51"/>
      <c r="FZG18" s="51"/>
      <c r="FZH18" s="51"/>
      <c r="FZI18" s="51"/>
      <c r="FZJ18" s="51"/>
      <c r="FZK18" s="51"/>
      <c r="FZL18" s="51"/>
      <c r="FZM18" s="51"/>
      <c r="FZN18" s="51"/>
      <c r="FZO18" s="51"/>
      <c r="FZP18" s="51"/>
      <c r="FZQ18" s="51"/>
      <c r="FZR18" s="51"/>
      <c r="FZS18" s="51"/>
      <c r="FZT18" s="51"/>
      <c r="FZU18" s="51"/>
      <c r="FZV18" s="51"/>
      <c r="FZW18" s="51"/>
      <c r="FZX18" s="51"/>
      <c r="FZY18" s="51"/>
      <c r="FZZ18" s="51"/>
      <c r="GAA18" s="51"/>
      <c r="GAB18" s="51"/>
      <c r="GAC18" s="51"/>
      <c r="GAD18" s="51"/>
      <c r="GAE18" s="51"/>
      <c r="GAF18" s="51"/>
      <c r="GAG18" s="51"/>
      <c r="GAH18" s="51"/>
      <c r="GAI18" s="51"/>
      <c r="GAJ18" s="51"/>
      <c r="GAK18" s="51"/>
      <c r="GAL18" s="51"/>
      <c r="GAM18" s="51"/>
      <c r="GAN18" s="51"/>
      <c r="GAO18" s="51"/>
      <c r="GAP18" s="51"/>
      <c r="GAQ18" s="51"/>
      <c r="GAR18" s="51"/>
      <c r="GAS18" s="51"/>
      <c r="GAT18" s="51"/>
      <c r="GAU18" s="51"/>
      <c r="GAV18" s="51"/>
      <c r="GAW18" s="51"/>
      <c r="GAX18" s="51"/>
      <c r="GAY18" s="51"/>
      <c r="GAZ18" s="51"/>
      <c r="GBA18" s="51"/>
      <c r="GBB18" s="51"/>
      <c r="GBC18" s="51"/>
      <c r="GBD18" s="51"/>
      <c r="GBE18" s="51"/>
      <c r="GBF18" s="51"/>
      <c r="GBG18" s="51"/>
      <c r="GBH18" s="51"/>
      <c r="GBI18" s="51"/>
      <c r="GBJ18" s="51"/>
      <c r="GBK18" s="51"/>
      <c r="GBL18" s="51"/>
      <c r="GBM18" s="51"/>
      <c r="GBN18" s="51"/>
      <c r="GBO18" s="51"/>
      <c r="GBP18" s="51"/>
      <c r="GBQ18" s="51"/>
      <c r="GBR18" s="51"/>
      <c r="GBS18" s="51"/>
      <c r="GBT18" s="51"/>
      <c r="GBU18" s="51"/>
      <c r="GBV18" s="51"/>
      <c r="GBW18" s="51"/>
      <c r="GBX18" s="51"/>
      <c r="GBY18" s="51"/>
      <c r="GBZ18" s="51"/>
      <c r="GCA18" s="51"/>
      <c r="GCB18" s="51"/>
      <c r="GCC18" s="51"/>
      <c r="GCD18" s="51"/>
      <c r="GCE18" s="51"/>
      <c r="GCF18" s="51"/>
      <c r="GCG18" s="51"/>
      <c r="GCH18" s="51"/>
      <c r="GCI18" s="51"/>
      <c r="GCJ18" s="51"/>
      <c r="GCK18" s="51"/>
      <c r="GCL18" s="51"/>
      <c r="GCM18" s="51"/>
      <c r="GCN18" s="51"/>
      <c r="GCO18" s="51"/>
      <c r="GCP18" s="51"/>
      <c r="GCQ18" s="51"/>
      <c r="GCR18" s="51"/>
      <c r="GCS18" s="51"/>
      <c r="GCT18" s="51"/>
      <c r="GCU18" s="51"/>
      <c r="GCV18" s="51"/>
      <c r="GCW18" s="51"/>
      <c r="GCX18" s="51"/>
      <c r="GCY18" s="51"/>
      <c r="GCZ18" s="51"/>
      <c r="GDA18" s="51"/>
      <c r="GDB18" s="51"/>
      <c r="GDC18" s="51"/>
      <c r="GDD18" s="51"/>
      <c r="GDE18" s="51"/>
      <c r="GDF18" s="51"/>
      <c r="GDG18" s="51"/>
      <c r="GDH18" s="51"/>
      <c r="GDI18" s="51"/>
      <c r="GDJ18" s="51"/>
      <c r="GDK18" s="51"/>
      <c r="GDL18" s="51"/>
      <c r="GDM18" s="51"/>
      <c r="GDN18" s="51"/>
      <c r="GDO18" s="51"/>
      <c r="GDP18" s="51"/>
      <c r="GDQ18" s="51"/>
      <c r="GDR18" s="51"/>
      <c r="GDS18" s="51"/>
      <c r="GDT18" s="51"/>
      <c r="GDU18" s="51"/>
      <c r="GDV18" s="51"/>
      <c r="GDW18" s="51"/>
      <c r="GDX18" s="51"/>
      <c r="GDY18" s="51"/>
      <c r="GDZ18" s="51"/>
      <c r="GEA18" s="51"/>
      <c r="GEB18" s="51"/>
      <c r="GEC18" s="51"/>
      <c r="GED18" s="51"/>
      <c r="GEE18" s="51"/>
      <c r="GEF18" s="51"/>
      <c r="GEG18" s="51"/>
      <c r="GEH18" s="51"/>
      <c r="GEI18" s="51"/>
      <c r="GEJ18" s="51"/>
      <c r="GEK18" s="51"/>
      <c r="GEL18" s="51"/>
      <c r="GEM18" s="51"/>
      <c r="GEN18" s="51"/>
      <c r="GEO18" s="51"/>
      <c r="GEP18" s="51"/>
      <c r="GEQ18" s="51"/>
      <c r="GER18" s="51"/>
      <c r="GES18" s="51"/>
      <c r="GET18" s="51"/>
      <c r="GEU18" s="51"/>
      <c r="GEV18" s="51"/>
      <c r="GEW18" s="51"/>
      <c r="GEX18" s="51"/>
      <c r="GEY18" s="51"/>
      <c r="GEZ18" s="51"/>
      <c r="GFA18" s="51"/>
      <c r="GFB18" s="51"/>
      <c r="GFC18" s="51"/>
      <c r="GFD18" s="51"/>
      <c r="GFE18" s="51"/>
      <c r="GFF18" s="51"/>
      <c r="GFG18" s="51"/>
      <c r="GFH18" s="51"/>
      <c r="GFI18" s="51"/>
      <c r="GFJ18" s="51"/>
      <c r="GFK18" s="51"/>
      <c r="GFL18" s="51"/>
      <c r="GFM18" s="51"/>
      <c r="GFN18" s="51"/>
      <c r="GFO18" s="51"/>
      <c r="GFP18" s="51"/>
      <c r="GFQ18" s="51"/>
      <c r="GFR18" s="51"/>
      <c r="GFS18" s="51"/>
      <c r="GFT18" s="51"/>
      <c r="GFU18" s="51"/>
      <c r="GFV18" s="51"/>
      <c r="GFW18" s="51"/>
      <c r="GFX18" s="51"/>
      <c r="GFY18" s="51"/>
      <c r="GFZ18" s="51"/>
      <c r="GGA18" s="51"/>
      <c r="GGB18" s="51"/>
      <c r="GGC18" s="51"/>
      <c r="GGD18" s="51"/>
      <c r="GGE18" s="51"/>
      <c r="GGF18" s="51"/>
      <c r="GGG18" s="51"/>
      <c r="GGH18" s="51"/>
      <c r="GGI18" s="51"/>
      <c r="GGJ18" s="51"/>
      <c r="GGK18" s="51"/>
      <c r="GGL18" s="51"/>
      <c r="GGM18" s="51"/>
      <c r="GGN18" s="51"/>
      <c r="GGO18" s="51"/>
      <c r="GGP18" s="51"/>
      <c r="GGQ18" s="51"/>
      <c r="GGR18" s="51"/>
      <c r="GGS18" s="51"/>
      <c r="GGT18" s="51"/>
      <c r="GGU18" s="51"/>
      <c r="GGV18" s="51"/>
      <c r="GGW18" s="51"/>
      <c r="GGX18" s="51"/>
      <c r="GGY18" s="51"/>
      <c r="GGZ18" s="51"/>
      <c r="GHA18" s="51"/>
      <c r="GHB18" s="51"/>
      <c r="GHC18" s="51"/>
      <c r="GHD18" s="51"/>
      <c r="GHE18" s="51"/>
      <c r="GHF18" s="51"/>
      <c r="GHG18" s="51"/>
      <c r="GHH18" s="51"/>
      <c r="GHI18" s="51"/>
      <c r="GHJ18" s="51"/>
      <c r="GHK18" s="51"/>
      <c r="GHL18" s="51"/>
      <c r="GHM18" s="51"/>
      <c r="GHN18" s="51"/>
      <c r="GHO18" s="51"/>
      <c r="GHP18" s="51"/>
      <c r="GHQ18" s="51"/>
      <c r="GHR18" s="51"/>
      <c r="GHS18" s="51"/>
      <c r="GHT18" s="51"/>
      <c r="GHU18" s="51"/>
      <c r="GHV18" s="51"/>
      <c r="GHW18" s="51"/>
      <c r="GHX18" s="51"/>
      <c r="GHY18" s="51"/>
      <c r="GHZ18" s="51"/>
      <c r="GIA18" s="51"/>
      <c r="GIB18" s="51"/>
      <c r="GIC18" s="51"/>
      <c r="GID18" s="51"/>
      <c r="GIE18" s="51"/>
      <c r="GIF18" s="51"/>
      <c r="GIG18" s="51"/>
      <c r="GIH18" s="51"/>
      <c r="GII18" s="51"/>
      <c r="GIJ18" s="51"/>
      <c r="GIK18" s="51"/>
      <c r="GIL18" s="51"/>
      <c r="GIM18" s="51"/>
      <c r="GIN18" s="51"/>
      <c r="GIO18" s="51"/>
      <c r="GIP18" s="51"/>
      <c r="GIQ18" s="51"/>
      <c r="GIR18" s="51"/>
      <c r="GIS18" s="51"/>
      <c r="GIT18" s="51"/>
      <c r="GIU18" s="51"/>
      <c r="GIV18" s="51"/>
      <c r="GIW18" s="51"/>
      <c r="GIX18" s="51"/>
      <c r="GIY18" s="51"/>
      <c r="GIZ18" s="51"/>
      <c r="GJA18" s="51"/>
      <c r="GJB18" s="51"/>
      <c r="GJC18" s="51"/>
      <c r="GJD18" s="51"/>
      <c r="GJE18" s="51"/>
      <c r="GJF18" s="51"/>
      <c r="GJG18" s="51"/>
      <c r="GJH18" s="51"/>
      <c r="GJI18" s="51"/>
      <c r="GJJ18" s="51"/>
      <c r="GJK18" s="51"/>
      <c r="GJL18" s="51"/>
      <c r="GJM18" s="51"/>
      <c r="GJN18" s="51"/>
      <c r="GJO18" s="51"/>
      <c r="GJP18" s="51"/>
      <c r="GJQ18" s="51"/>
      <c r="GJR18" s="51"/>
      <c r="GJS18" s="51"/>
      <c r="GJT18" s="51"/>
      <c r="GJU18" s="51"/>
      <c r="GJV18" s="51"/>
      <c r="GJW18" s="51"/>
      <c r="GJX18" s="51"/>
      <c r="GJY18" s="51"/>
      <c r="GJZ18" s="51"/>
      <c r="GKA18" s="51"/>
      <c r="GKB18" s="51"/>
      <c r="GKC18" s="51"/>
      <c r="GKD18" s="51"/>
      <c r="GKE18" s="51"/>
      <c r="GKF18" s="51"/>
      <c r="GKG18" s="51"/>
      <c r="GKH18" s="51"/>
      <c r="GKI18" s="51"/>
      <c r="GKJ18" s="51"/>
      <c r="GKK18" s="51"/>
      <c r="GKL18" s="51"/>
      <c r="GKM18" s="51"/>
      <c r="GKN18" s="51"/>
      <c r="GKO18" s="51"/>
      <c r="GKP18" s="51"/>
      <c r="GKQ18" s="51"/>
      <c r="GKR18" s="51"/>
      <c r="GKS18" s="51"/>
      <c r="GKT18" s="51"/>
      <c r="GKU18" s="51"/>
      <c r="GKV18" s="51"/>
      <c r="GKW18" s="51"/>
      <c r="GKX18" s="51"/>
      <c r="GKY18" s="51"/>
      <c r="GKZ18" s="51"/>
      <c r="GLA18" s="51"/>
      <c r="GLB18" s="51"/>
      <c r="GLC18" s="51"/>
      <c r="GLD18" s="51"/>
      <c r="GLE18" s="51"/>
      <c r="GLF18" s="51"/>
      <c r="GLG18" s="51"/>
      <c r="GLH18" s="51"/>
      <c r="GLI18" s="51"/>
      <c r="GLJ18" s="51"/>
      <c r="GLK18" s="51"/>
      <c r="GLL18" s="51"/>
      <c r="GLM18" s="51"/>
      <c r="GLN18" s="51"/>
      <c r="GLO18" s="51"/>
      <c r="GLP18" s="51"/>
      <c r="GLQ18" s="51"/>
      <c r="GLR18" s="51"/>
      <c r="GLS18" s="51"/>
      <c r="GLT18" s="51"/>
      <c r="GLU18" s="51"/>
      <c r="GLV18" s="51"/>
      <c r="GLW18" s="51"/>
      <c r="GLX18" s="51"/>
      <c r="GLY18" s="51"/>
      <c r="GLZ18" s="51"/>
      <c r="GMA18" s="51"/>
      <c r="GMB18" s="51"/>
      <c r="GMC18" s="51"/>
      <c r="GMD18" s="51"/>
      <c r="GME18" s="51"/>
      <c r="GMF18" s="51"/>
      <c r="GMG18" s="51"/>
      <c r="GMH18" s="51"/>
      <c r="GMI18" s="51"/>
      <c r="GMJ18" s="51"/>
      <c r="GMK18" s="51"/>
      <c r="GML18" s="51"/>
      <c r="GMM18" s="51"/>
      <c r="GMN18" s="51"/>
      <c r="GMO18" s="51"/>
      <c r="GMP18" s="51"/>
      <c r="GMQ18" s="51"/>
      <c r="GMR18" s="51"/>
      <c r="GMS18" s="51"/>
      <c r="GMT18" s="51"/>
      <c r="GMU18" s="51"/>
      <c r="GMV18" s="51"/>
      <c r="GMW18" s="51"/>
      <c r="GMX18" s="51"/>
      <c r="GMY18" s="51"/>
      <c r="GMZ18" s="51"/>
      <c r="GNA18" s="51"/>
      <c r="GNB18" s="51"/>
      <c r="GNC18" s="51"/>
      <c r="GND18" s="51"/>
      <c r="GNE18" s="51"/>
      <c r="GNF18" s="51"/>
      <c r="GNG18" s="51"/>
      <c r="GNH18" s="51"/>
      <c r="GNI18" s="51"/>
      <c r="GNJ18" s="51"/>
      <c r="GNK18" s="51"/>
      <c r="GNL18" s="51"/>
      <c r="GNM18" s="51"/>
      <c r="GNN18" s="51"/>
      <c r="GNO18" s="51"/>
      <c r="GNP18" s="51"/>
      <c r="GNQ18" s="51"/>
      <c r="GNR18" s="51"/>
      <c r="GNS18" s="51"/>
      <c r="GNT18" s="51"/>
      <c r="GNU18" s="51"/>
      <c r="GNV18" s="51"/>
      <c r="GNW18" s="51"/>
      <c r="GNX18" s="51"/>
      <c r="GNY18" s="51"/>
      <c r="GNZ18" s="51"/>
      <c r="GOA18" s="51"/>
      <c r="GOB18" s="51"/>
      <c r="GOC18" s="51"/>
      <c r="GOD18" s="51"/>
      <c r="GOE18" s="51"/>
      <c r="GOF18" s="51"/>
      <c r="GOG18" s="51"/>
      <c r="GOH18" s="51"/>
      <c r="GOI18" s="51"/>
      <c r="GOJ18" s="51"/>
      <c r="GOK18" s="51"/>
      <c r="GOL18" s="51"/>
      <c r="GOM18" s="51"/>
      <c r="GON18" s="51"/>
      <c r="GOO18" s="51"/>
      <c r="GOP18" s="51"/>
      <c r="GOQ18" s="51"/>
      <c r="GOR18" s="51"/>
      <c r="GOS18" s="51"/>
      <c r="GOT18" s="51"/>
      <c r="GOU18" s="51"/>
      <c r="GOV18" s="51"/>
      <c r="GOW18" s="51"/>
      <c r="GOX18" s="51"/>
      <c r="GOY18" s="51"/>
      <c r="GOZ18" s="51"/>
      <c r="GPA18" s="51"/>
      <c r="GPB18" s="51"/>
      <c r="GPC18" s="51"/>
      <c r="GPD18" s="51"/>
      <c r="GPE18" s="51"/>
      <c r="GPF18" s="51"/>
      <c r="GPG18" s="51"/>
      <c r="GPH18" s="51"/>
      <c r="GPI18" s="51"/>
      <c r="GPJ18" s="51"/>
      <c r="GPK18" s="51"/>
      <c r="GPL18" s="51"/>
      <c r="GPM18" s="51"/>
      <c r="GPN18" s="51"/>
      <c r="GPO18" s="51"/>
      <c r="GPP18" s="51"/>
      <c r="GPQ18" s="51"/>
      <c r="GPR18" s="51"/>
      <c r="GPS18" s="51"/>
      <c r="GPT18" s="51"/>
      <c r="GPU18" s="51"/>
      <c r="GPV18" s="51"/>
      <c r="GPW18" s="51"/>
      <c r="GPX18" s="51"/>
      <c r="GPY18" s="51"/>
      <c r="GPZ18" s="51"/>
      <c r="GQA18" s="51"/>
      <c r="GQB18" s="51"/>
      <c r="GQC18" s="51"/>
      <c r="GQD18" s="51"/>
      <c r="GQE18" s="51"/>
      <c r="GQF18" s="51"/>
      <c r="GQG18" s="51"/>
      <c r="GQH18" s="51"/>
      <c r="GQI18" s="51"/>
      <c r="GQJ18" s="51"/>
      <c r="GQK18" s="51"/>
      <c r="GQL18" s="51"/>
      <c r="GQM18" s="51"/>
      <c r="GQN18" s="51"/>
      <c r="GQO18" s="51"/>
      <c r="GQP18" s="51"/>
      <c r="GQQ18" s="51"/>
      <c r="GQR18" s="51"/>
      <c r="GQS18" s="51"/>
      <c r="GQT18" s="51"/>
      <c r="GQU18" s="51"/>
      <c r="GQV18" s="51"/>
      <c r="GQW18" s="51"/>
      <c r="GQX18" s="51"/>
      <c r="GQY18" s="51"/>
      <c r="GQZ18" s="51"/>
      <c r="GRA18" s="51"/>
      <c r="GRB18" s="51"/>
      <c r="GRC18" s="51"/>
      <c r="GRD18" s="51"/>
      <c r="GRE18" s="51"/>
      <c r="GRF18" s="51"/>
      <c r="GRG18" s="51"/>
      <c r="GRH18" s="51"/>
      <c r="GRI18" s="51"/>
      <c r="GRJ18" s="51"/>
      <c r="GRK18" s="51"/>
      <c r="GRL18" s="51"/>
      <c r="GRM18" s="51"/>
      <c r="GRN18" s="51"/>
      <c r="GRO18" s="51"/>
      <c r="GRP18" s="51"/>
      <c r="GRQ18" s="51"/>
      <c r="GRR18" s="51"/>
      <c r="GRS18" s="51"/>
      <c r="GRT18" s="51"/>
      <c r="GRU18" s="51"/>
      <c r="GRV18" s="51"/>
      <c r="GRW18" s="51"/>
      <c r="GRX18" s="51"/>
      <c r="GRY18" s="51"/>
      <c r="GRZ18" s="51"/>
      <c r="GSA18" s="51"/>
      <c r="GSB18" s="51"/>
      <c r="GSC18" s="51"/>
      <c r="GSD18" s="51"/>
      <c r="GSE18" s="51"/>
      <c r="GSF18" s="51"/>
      <c r="GSG18" s="51"/>
      <c r="GSH18" s="51"/>
      <c r="GSI18" s="51"/>
      <c r="GSJ18" s="51"/>
      <c r="GSK18" s="51"/>
      <c r="GSL18" s="51"/>
      <c r="GSM18" s="51"/>
      <c r="GSN18" s="51"/>
      <c r="GSO18" s="51"/>
      <c r="GSP18" s="51"/>
      <c r="GSQ18" s="51"/>
      <c r="GSR18" s="51"/>
      <c r="GSS18" s="51"/>
      <c r="GST18" s="51"/>
      <c r="GSU18" s="51"/>
      <c r="GSV18" s="51"/>
      <c r="GSW18" s="51"/>
      <c r="GSX18" s="51"/>
      <c r="GSY18" s="51"/>
      <c r="GSZ18" s="51"/>
      <c r="GTA18" s="51"/>
      <c r="GTB18" s="51"/>
      <c r="GTC18" s="51"/>
      <c r="GTD18" s="51"/>
      <c r="GTE18" s="51"/>
      <c r="GTF18" s="51"/>
      <c r="GTG18" s="51"/>
      <c r="GTH18" s="51"/>
      <c r="GTI18" s="51"/>
      <c r="GTJ18" s="51"/>
      <c r="GTK18" s="51"/>
      <c r="GTL18" s="51"/>
      <c r="GTM18" s="51"/>
      <c r="GTN18" s="51"/>
      <c r="GTO18" s="51"/>
      <c r="GTP18" s="51"/>
      <c r="GTQ18" s="51"/>
      <c r="GTR18" s="51"/>
      <c r="GTS18" s="51"/>
      <c r="GTT18" s="51"/>
      <c r="GTU18" s="51"/>
      <c r="GTV18" s="51"/>
      <c r="GTW18" s="51"/>
      <c r="GTX18" s="51"/>
      <c r="GTY18" s="51"/>
      <c r="GTZ18" s="51"/>
      <c r="GUA18" s="51"/>
      <c r="GUB18" s="51"/>
      <c r="GUC18" s="51"/>
      <c r="GUD18" s="51"/>
      <c r="GUE18" s="51"/>
      <c r="GUF18" s="51"/>
      <c r="GUG18" s="51"/>
      <c r="GUH18" s="51"/>
      <c r="GUI18" s="51"/>
      <c r="GUJ18" s="51"/>
      <c r="GUK18" s="51"/>
      <c r="GUL18" s="51"/>
      <c r="GUM18" s="51"/>
      <c r="GUN18" s="51"/>
      <c r="GUO18" s="51"/>
      <c r="GUP18" s="51"/>
      <c r="GUQ18" s="51"/>
      <c r="GUR18" s="51"/>
      <c r="GUS18" s="51"/>
      <c r="GUT18" s="51"/>
      <c r="GUU18" s="51"/>
      <c r="GUV18" s="51"/>
      <c r="GUW18" s="51"/>
      <c r="GUX18" s="51"/>
      <c r="GUY18" s="51"/>
      <c r="GUZ18" s="51"/>
      <c r="GVA18" s="51"/>
      <c r="GVB18" s="51"/>
      <c r="GVC18" s="51"/>
      <c r="GVD18" s="51"/>
      <c r="GVE18" s="51"/>
      <c r="GVF18" s="51"/>
      <c r="GVG18" s="51"/>
      <c r="GVH18" s="51"/>
      <c r="GVI18" s="51"/>
      <c r="GVJ18" s="51"/>
      <c r="GVK18" s="51"/>
      <c r="GVL18" s="51"/>
      <c r="GVM18" s="51"/>
      <c r="GVN18" s="51"/>
      <c r="GVO18" s="51"/>
      <c r="GVP18" s="51"/>
      <c r="GVQ18" s="51"/>
      <c r="GVR18" s="51"/>
      <c r="GVS18" s="51"/>
      <c r="GVT18" s="51"/>
      <c r="GVU18" s="51"/>
      <c r="GVV18" s="51"/>
      <c r="GVW18" s="51"/>
      <c r="GVX18" s="51"/>
      <c r="GVY18" s="51"/>
      <c r="GVZ18" s="51"/>
      <c r="GWA18" s="51"/>
      <c r="GWB18" s="51"/>
      <c r="GWC18" s="51"/>
      <c r="GWD18" s="51"/>
      <c r="GWE18" s="51"/>
      <c r="GWF18" s="51"/>
      <c r="GWG18" s="51"/>
      <c r="GWH18" s="51"/>
      <c r="GWI18" s="51"/>
      <c r="GWJ18" s="51"/>
      <c r="GWK18" s="51"/>
      <c r="GWL18" s="51"/>
      <c r="GWM18" s="51"/>
      <c r="GWN18" s="51"/>
      <c r="GWO18" s="51"/>
      <c r="GWP18" s="51"/>
      <c r="GWQ18" s="51"/>
      <c r="GWR18" s="51"/>
      <c r="GWS18" s="51"/>
      <c r="GWT18" s="51"/>
      <c r="GWU18" s="51"/>
      <c r="GWV18" s="51"/>
      <c r="GWW18" s="51"/>
      <c r="GWX18" s="51"/>
      <c r="GWY18" s="51"/>
      <c r="GWZ18" s="51"/>
      <c r="GXA18" s="51"/>
      <c r="GXB18" s="51"/>
      <c r="GXC18" s="51"/>
      <c r="GXD18" s="51"/>
      <c r="GXE18" s="51"/>
      <c r="GXF18" s="51"/>
      <c r="GXG18" s="51"/>
      <c r="GXH18" s="51"/>
      <c r="GXI18" s="51"/>
      <c r="GXJ18" s="51"/>
      <c r="GXK18" s="51"/>
      <c r="GXL18" s="51"/>
      <c r="GXM18" s="51"/>
      <c r="GXN18" s="51"/>
      <c r="GXO18" s="51"/>
      <c r="GXP18" s="51"/>
      <c r="GXQ18" s="51"/>
      <c r="GXR18" s="51"/>
      <c r="GXS18" s="51"/>
      <c r="GXT18" s="51"/>
      <c r="GXU18" s="51"/>
      <c r="GXV18" s="51"/>
      <c r="GXW18" s="51"/>
      <c r="GXX18" s="51"/>
      <c r="GXY18" s="51"/>
      <c r="GXZ18" s="51"/>
      <c r="GYA18" s="51"/>
      <c r="GYB18" s="51"/>
      <c r="GYC18" s="51"/>
      <c r="GYD18" s="51"/>
      <c r="GYE18" s="51"/>
      <c r="GYF18" s="51"/>
      <c r="GYG18" s="51"/>
      <c r="GYH18" s="51"/>
      <c r="GYI18" s="51"/>
      <c r="GYJ18" s="51"/>
      <c r="GYK18" s="51"/>
      <c r="GYL18" s="51"/>
      <c r="GYM18" s="51"/>
      <c r="GYN18" s="51"/>
      <c r="GYO18" s="51"/>
      <c r="GYP18" s="51"/>
      <c r="GYQ18" s="51"/>
      <c r="GYR18" s="51"/>
      <c r="GYS18" s="51"/>
      <c r="GYT18" s="51"/>
      <c r="GYU18" s="51"/>
      <c r="GYV18" s="51"/>
      <c r="GYW18" s="51"/>
      <c r="GYX18" s="51"/>
      <c r="GYY18" s="51"/>
      <c r="GYZ18" s="51"/>
      <c r="GZA18" s="51"/>
      <c r="GZB18" s="51"/>
      <c r="GZC18" s="51"/>
      <c r="GZD18" s="51"/>
      <c r="GZE18" s="51"/>
      <c r="GZF18" s="51"/>
      <c r="GZG18" s="51"/>
      <c r="GZH18" s="51"/>
      <c r="GZI18" s="51"/>
      <c r="GZJ18" s="51"/>
      <c r="GZK18" s="51"/>
      <c r="GZL18" s="51"/>
      <c r="GZM18" s="51"/>
      <c r="GZN18" s="51"/>
      <c r="GZO18" s="51"/>
      <c r="GZP18" s="51"/>
      <c r="GZQ18" s="51"/>
      <c r="GZR18" s="51"/>
      <c r="GZS18" s="51"/>
      <c r="GZT18" s="51"/>
      <c r="GZU18" s="51"/>
      <c r="GZV18" s="51"/>
      <c r="GZW18" s="51"/>
      <c r="GZX18" s="51"/>
      <c r="GZY18" s="51"/>
      <c r="GZZ18" s="51"/>
      <c r="HAA18" s="51"/>
      <c r="HAB18" s="51"/>
      <c r="HAC18" s="51"/>
      <c r="HAD18" s="51"/>
      <c r="HAE18" s="51"/>
      <c r="HAF18" s="51"/>
      <c r="HAG18" s="51"/>
      <c r="HAH18" s="51"/>
      <c r="HAI18" s="51"/>
      <c r="HAJ18" s="51"/>
      <c r="HAK18" s="51"/>
      <c r="HAL18" s="51"/>
      <c r="HAM18" s="51"/>
      <c r="HAN18" s="51"/>
      <c r="HAO18" s="51"/>
      <c r="HAP18" s="51"/>
      <c r="HAQ18" s="51"/>
      <c r="HAR18" s="51"/>
      <c r="HAS18" s="51"/>
      <c r="HAT18" s="51"/>
      <c r="HAU18" s="51"/>
      <c r="HAV18" s="51"/>
      <c r="HAW18" s="51"/>
      <c r="HAX18" s="51"/>
      <c r="HAY18" s="51"/>
      <c r="HAZ18" s="51"/>
      <c r="HBA18" s="51"/>
      <c r="HBB18" s="51"/>
      <c r="HBC18" s="51"/>
      <c r="HBD18" s="51"/>
      <c r="HBE18" s="51"/>
      <c r="HBF18" s="51"/>
      <c r="HBG18" s="51"/>
      <c r="HBH18" s="51"/>
      <c r="HBI18" s="51"/>
      <c r="HBJ18" s="51"/>
      <c r="HBK18" s="51"/>
      <c r="HBL18" s="51"/>
      <c r="HBM18" s="51"/>
      <c r="HBN18" s="51"/>
      <c r="HBO18" s="51"/>
      <c r="HBP18" s="51"/>
      <c r="HBQ18" s="51"/>
      <c r="HBR18" s="51"/>
      <c r="HBS18" s="51"/>
      <c r="HBT18" s="51"/>
      <c r="HBU18" s="51"/>
      <c r="HBV18" s="51"/>
      <c r="HBW18" s="51"/>
      <c r="HBX18" s="51"/>
      <c r="HBY18" s="51"/>
      <c r="HBZ18" s="51"/>
      <c r="HCA18" s="51"/>
      <c r="HCB18" s="51"/>
      <c r="HCC18" s="51"/>
      <c r="HCD18" s="51"/>
      <c r="HCE18" s="51"/>
      <c r="HCF18" s="51"/>
      <c r="HCG18" s="51"/>
      <c r="HCH18" s="51"/>
      <c r="HCI18" s="51"/>
      <c r="HCJ18" s="51"/>
      <c r="HCK18" s="51"/>
      <c r="HCL18" s="51"/>
      <c r="HCM18" s="51"/>
      <c r="HCN18" s="51"/>
      <c r="HCO18" s="51"/>
      <c r="HCP18" s="51"/>
      <c r="HCQ18" s="51"/>
      <c r="HCR18" s="51"/>
      <c r="HCS18" s="51"/>
      <c r="HCT18" s="51"/>
      <c r="HCU18" s="51"/>
      <c r="HCV18" s="51"/>
      <c r="HCW18" s="51"/>
      <c r="HCX18" s="51"/>
      <c r="HCY18" s="51"/>
      <c r="HCZ18" s="51"/>
      <c r="HDA18" s="51"/>
      <c r="HDB18" s="51"/>
      <c r="HDC18" s="51"/>
      <c r="HDD18" s="51"/>
      <c r="HDE18" s="51"/>
      <c r="HDF18" s="51"/>
      <c r="HDG18" s="51"/>
      <c r="HDH18" s="51"/>
      <c r="HDI18" s="51"/>
      <c r="HDJ18" s="51"/>
      <c r="HDK18" s="51"/>
      <c r="HDL18" s="51"/>
      <c r="HDM18" s="51"/>
      <c r="HDN18" s="51"/>
      <c r="HDO18" s="51"/>
      <c r="HDP18" s="51"/>
      <c r="HDQ18" s="51"/>
      <c r="HDR18" s="51"/>
      <c r="HDS18" s="51"/>
      <c r="HDT18" s="51"/>
      <c r="HDU18" s="51"/>
      <c r="HDV18" s="51"/>
      <c r="HDW18" s="51"/>
      <c r="HDX18" s="51"/>
      <c r="HDY18" s="51"/>
      <c r="HDZ18" s="51"/>
      <c r="HEA18" s="51"/>
      <c r="HEB18" s="51"/>
      <c r="HEC18" s="51"/>
      <c r="HED18" s="51"/>
      <c r="HEE18" s="51"/>
      <c r="HEF18" s="51"/>
      <c r="HEG18" s="51"/>
      <c r="HEH18" s="51"/>
      <c r="HEI18" s="51"/>
      <c r="HEJ18" s="51"/>
      <c r="HEK18" s="51"/>
      <c r="HEL18" s="51"/>
      <c r="HEM18" s="51"/>
      <c r="HEN18" s="51"/>
      <c r="HEO18" s="51"/>
      <c r="HEP18" s="51"/>
      <c r="HEQ18" s="51"/>
      <c r="HER18" s="51"/>
      <c r="HES18" s="51"/>
      <c r="HET18" s="51"/>
      <c r="HEU18" s="51"/>
      <c r="HEV18" s="51"/>
      <c r="HEW18" s="51"/>
      <c r="HEX18" s="51"/>
      <c r="HEY18" s="51"/>
      <c r="HEZ18" s="51"/>
      <c r="HFA18" s="51"/>
      <c r="HFB18" s="51"/>
      <c r="HFC18" s="51"/>
      <c r="HFD18" s="51"/>
      <c r="HFE18" s="51"/>
      <c r="HFF18" s="51"/>
      <c r="HFG18" s="51"/>
      <c r="HFH18" s="51"/>
      <c r="HFI18" s="51"/>
      <c r="HFJ18" s="51"/>
      <c r="HFK18" s="51"/>
      <c r="HFL18" s="51"/>
      <c r="HFM18" s="51"/>
      <c r="HFN18" s="51"/>
      <c r="HFO18" s="51"/>
      <c r="HFP18" s="51"/>
      <c r="HFQ18" s="51"/>
      <c r="HFR18" s="51"/>
      <c r="HFS18" s="51"/>
      <c r="HFT18" s="51"/>
      <c r="HFU18" s="51"/>
      <c r="HFV18" s="51"/>
      <c r="HFW18" s="51"/>
      <c r="HFX18" s="51"/>
      <c r="HFY18" s="51"/>
      <c r="HFZ18" s="51"/>
      <c r="HGA18" s="51"/>
      <c r="HGB18" s="51"/>
      <c r="HGC18" s="51"/>
      <c r="HGD18" s="51"/>
      <c r="HGE18" s="51"/>
      <c r="HGF18" s="51"/>
      <c r="HGG18" s="51"/>
      <c r="HGH18" s="51"/>
      <c r="HGI18" s="51"/>
      <c r="HGJ18" s="51"/>
      <c r="HGK18" s="51"/>
      <c r="HGL18" s="51"/>
      <c r="HGM18" s="51"/>
      <c r="HGN18" s="51"/>
      <c r="HGO18" s="51"/>
      <c r="HGP18" s="51"/>
      <c r="HGQ18" s="51"/>
      <c r="HGR18" s="51"/>
      <c r="HGS18" s="51"/>
      <c r="HGT18" s="51"/>
      <c r="HGU18" s="51"/>
      <c r="HGV18" s="51"/>
      <c r="HGW18" s="51"/>
      <c r="HGX18" s="51"/>
      <c r="HGY18" s="51"/>
      <c r="HGZ18" s="51"/>
      <c r="HHA18" s="51"/>
      <c r="HHB18" s="51"/>
      <c r="HHC18" s="51"/>
      <c r="HHD18" s="51"/>
      <c r="HHE18" s="51"/>
      <c r="HHF18" s="51"/>
      <c r="HHG18" s="51"/>
      <c r="HHH18" s="51"/>
      <c r="HHI18" s="51"/>
      <c r="HHJ18" s="51"/>
      <c r="HHK18" s="51"/>
      <c r="HHL18" s="51"/>
      <c r="HHM18" s="51"/>
      <c r="HHN18" s="51"/>
      <c r="HHO18" s="51"/>
      <c r="HHP18" s="51"/>
      <c r="HHQ18" s="51"/>
      <c r="HHR18" s="51"/>
      <c r="HHS18" s="51"/>
      <c r="HHT18" s="51"/>
      <c r="HHU18" s="51"/>
      <c r="HHV18" s="51"/>
      <c r="HHW18" s="51"/>
      <c r="HHX18" s="51"/>
      <c r="HHY18" s="51"/>
      <c r="HHZ18" s="51"/>
      <c r="HIA18" s="51"/>
      <c r="HIB18" s="51"/>
      <c r="HIC18" s="51"/>
      <c r="HID18" s="51"/>
      <c r="HIE18" s="51"/>
      <c r="HIF18" s="51"/>
      <c r="HIG18" s="51"/>
      <c r="HIH18" s="51"/>
      <c r="HII18" s="51"/>
      <c r="HIJ18" s="51"/>
      <c r="HIK18" s="51"/>
      <c r="HIL18" s="51"/>
      <c r="HIM18" s="51"/>
      <c r="HIN18" s="51"/>
      <c r="HIO18" s="51"/>
      <c r="HIP18" s="51"/>
      <c r="HIQ18" s="51"/>
      <c r="HIR18" s="51"/>
      <c r="HIS18" s="51"/>
      <c r="HIT18" s="51"/>
      <c r="HIU18" s="51"/>
      <c r="HIV18" s="51"/>
      <c r="HIW18" s="51"/>
      <c r="HIX18" s="51"/>
      <c r="HIY18" s="51"/>
      <c r="HIZ18" s="51"/>
      <c r="HJA18" s="51"/>
      <c r="HJB18" s="51"/>
      <c r="HJC18" s="51"/>
      <c r="HJD18" s="51"/>
      <c r="HJE18" s="51"/>
      <c r="HJF18" s="51"/>
      <c r="HJG18" s="51"/>
      <c r="HJH18" s="51"/>
      <c r="HJI18" s="51"/>
      <c r="HJJ18" s="51"/>
      <c r="HJK18" s="51"/>
      <c r="HJL18" s="51"/>
      <c r="HJM18" s="51"/>
      <c r="HJN18" s="51"/>
      <c r="HJO18" s="51"/>
      <c r="HJP18" s="51"/>
      <c r="HJQ18" s="51"/>
      <c r="HJR18" s="51"/>
      <c r="HJS18" s="51"/>
      <c r="HJT18" s="51"/>
      <c r="HJU18" s="51"/>
      <c r="HJV18" s="51"/>
      <c r="HJW18" s="51"/>
      <c r="HJX18" s="51"/>
      <c r="HJY18" s="51"/>
      <c r="HJZ18" s="51"/>
      <c r="HKA18" s="51"/>
      <c r="HKB18" s="51"/>
      <c r="HKC18" s="51"/>
      <c r="HKD18" s="51"/>
      <c r="HKE18" s="51"/>
      <c r="HKF18" s="51"/>
      <c r="HKG18" s="51"/>
      <c r="HKH18" s="51"/>
      <c r="HKI18" s="51"/>
      <c r="HKJ18" s="51"/>
      <c r="HKK18" s="51"/>
      <c r="HKL18" s="51"/>
      <c r="HKM18" s="51"/>
      <c r="HKN18" s="51"/>
      <c r="HKO18" s="51"/>
      <c r="HKP18" s="51"/>
      <c r="HKQ18" s="51"/>
      <c r="HKR18" s="51"/>
      <c r="HKS18" s="51"/>
      <c r="HKT18" s="51"/>
      <c r="HKU18" s="51"/>
      <c r="HKV18" s="51"/>
      <c r="HKW18" s="51"/>
      <c r="HKX18" s="51"/>
      <c r="HKY18" s="51"/>
      <c r="HKZ18" s="51"/>
      <c r="HLA18" s="51"/>
      <c r="HLB18" s="51"/>
      <c r="HLC18" s="51"/>
      <c r="HLD18" s="51"/>
      <c r="HLE18" s="51"/>
      <c r="HLF18" s="51"/>
      <c r="HLG18" s="51"/>
      <c r="HLH18" s="51"/>
      <c r="HLI18" s="51"/>
      <c r="HLJ18" s="51"/>
      <c r="HLK18" s="51"/>
      <c r="HLL18" s="51"/>
      <c r="HLM18" s="51"/>
      <c r="HLN18" s="51"/>
      <c r="HLO18" s="51"/>
      <c r="HLP18" s="51"/>
      <c r="HLQ18" s="51"/>
      <c r="HLR18" s="51"/>
      <c r="HLS18" s="51"/>
      <c r="HLT18" s="51"/>
      <c r="HLU18" s="51"/>
      <c r="HLV18" s="51"/>
      <c r="HLW18" s="51"/>
      <c r="HLX18" s="51"/>
      <c r="HLY18" s="51"/>
      <c r="HLZ18" s="51"/>
      <c r="HMA18" s="51"/>
      <c r="HMB18" s="51"/>
      <c r="HMC18" s="51"/>
      <c r="HMD18" s="51"/>
      <c r="HME18" s="51"/>
      <c r="HMF18" s="51"/>
      <c r="HMG18" s="51"/>
      <c r="HMH18" s="51"/>
      <c r="HMI18" s="51"/>
      <c r="HMJ18" s="51"/>
      <c r="HMK18" s="51"/>
      <c r="HML18" s="51"/>
      <c r="HMM18" s="51"/>
      <c r="HMN18" s="51"/>
      <c r="HMO18" s="51"/>
      <c r="HMP18" s="51"/>
      <c r="HMQ18" s="51"/>
      <c r="HMR18" s="51"/>
      <c r="HMS18" s="51"/>
      <c r="HMT18" s="51"/>
      <c r="HMU18" s="51"/>
      <c r="HMV18" s="51"/>
      <c r="HMW18" s="51"/>
      <c r="HMX18" s="51"/>
      <c r="HMY18" s="51"/>
      <c r="HMZ18" s="51"/>
      <c r="HNA18" s="51"/>
      <c r="HNB18" s="51"/>
      <c r="HNC18" s="51"/>
      <c r="HND18" s="51"/>
      <c r="HNE18" s="51"/>
      <c r="HNF18" s="51"/>
      <c r="HNG18" s="51"/>
      <c r="HNH18" s="51"/>
      <c r="HNI18" s="51"/>
      <c r="HNJ18" s="51"/>
      <c r="HNK18" s="51"/>
      <c r="HNL18" s="51"/>
      <c r="HNM18" s="51"/>
      <c r="HNN18" s="51"/>
      <c r="HNO18" s="51"/>
      <c r="HNP18" s="51"/>
      <c r="HNQ18" s="51"/>
      <c r="HNR18" s="51"/>
      <c r="HNS18" s="51"/>
      <c r="HNT18" s="51"/>
      <c r="HNU18" s="51"/>
      <c r="HNV18" s="51"/>
      <c r="HNW18" s="51"/>
      <c r="HNX18" s="51"/>
      <c r="HNY18" s="51"/>
      <c r="HNZ18" s="51"/>
      <c r="HOA18" s="51"/>
      <c r="HOB18" s="51"/>
      <c r="HOC18" s="51"/>
      <c r="HOD18" s="51"/>
      <c r="HOE18" s="51"/>
      <c r="HOF18" s="51"/>
      <c r="HOG18" s="51"/>
      <c r="HOH18" s="51"/>
      <c r="HOI18" s="51"/>
      <c r="HOJ18" s="51"/>
      <c r="HOK18" s="51"/>
      <c r="HOL18" s="51"/>
      <c r="HOM18" s="51"/>
      <c r="HON18" s="51"/>
      <c r="HOO18" s="51"/>
      <c r="HOP18" s="51"/>
      <c r="HOQ18" s="51"/>
      <c r="HOR18" s="51"/>
      <c r="HOS18" s="51"/>
      <c r="HOT18" s="51"/>
      <c r="HOU18" s="51"/>
      <c r="HOV18" s="51"/>
      <c r="HOW18" s="51"/>
      <c r="HOX18" s="51"/>
      <c r="HOY18" s="51"/>
      <c r="HOZ18" s="51"/>
      <c r="HPA18" s="51"/>
      <c r="HPB18" s="51"/>
      <c r="HPC18" s="51"/>
      <c r="HPD18" s="51"/>
      <c r="HPE18" s="51"/>
      <c r="HPF18" s="51"/>
      <c r="HPG18" s="51"/>
      <c r="HPH18" s="51"/>
      <c r="HPI18" s="51"/>
      <c r="HPJ18" s="51"/>
      <c r="HPK18" s="51"/>
      <c r="HPL18" s="51"/>
      <c r="HPM18" s="51"/>
      <c r="HPN18" s="51"/>
      <c r="HPO18" s="51"/>
      <c r="HPP18" s="51"/>
      <c r="HPQ18" s="51"/>
      <c r="HPR18" s="51"/>
      <c r="HPS18" s="51"/>
      <c r="HPT18" s="51"/>
      <c r="HPU18" s="51"/>
      <c r="HPV18" s="51"/>
      <c r="HPW18" s="51"/>
      <c r="HPX18" s="51"/>
      <c r="HPY18" s="51"/>
      <c r="HPZ18" s="51"/>
      <c r="HQA18" s="51"/>
      <c r="HQB18" s="51"/>
      <c r="HQC18" s="51"/>
      <c r="HQD18" s="51"/>
      <c r="HQE18" s="51"/>
      <c r="HQF18" s="51"/>
      <c r="HQG18" s="51"/>
      <c r="HQH18" s="51"/>
      <c r="HQI18" s="51"/>
      <c r="HQJ18" s="51"/>
      <c r="HQK18" s="51"/>
      <c r="HQL18" s="51"/>
      <c r="HQM18" s="51"/>
      <c r="HQN18" s="51"/>
      <c r="HQO18" s="51"/>
      <c r="HQP18" s="51"/>
      <c r="HQQ18" s="51"/>
      <c r="HQR18" s="51"/>
      <c r="HQS18" s="51"/>
      <c r="HQT18" s="51"/>
      <c r="HQU18" s="51"/>
      <c r="HQV18" s="51"/>
      <c r="HQW18" s="51"/>
      <c r="HQX18" s="51"/>
      <c r="HQY18" s="51"/>
      <c r="HQZ18" s="51"/>
      <c r="HRA18" s="51"/>
      <c r="HRB18" s="51"/>
      <c r="HRC18" s="51"/>
      <c r="HRD18" s="51"/>
      <c r="HRE18" s="51"/>
      <c r="HRF18" s="51"/>
      <c r="HRG18" s="51"/>
      <c r="HRH18" s="51"/>
      <c r="HRI18" s="51"/>
      <c r="HRJ18" s="51"/>
      <c r="HRK18" s="51"/>
      <c r="HRL18" s="51"/>
      <c r="HRM18" s="51"/>
      <c r="HRN18" s="51"/>
      <c r="HRO18" s="51"/>
      <c r="HRP18" s="51"/>
      <c r="HRQ18" s="51"/>
      <c r="HRR18" s="51"/>
      <c r="HRS18" s="51"/>
      <c r="HRT18" s="51"/>
      <c r="HRU18" s="51"/>
      <c r="HRV18" s="51"/>
      <c r="HRW18" s="51"/>
      <c r="HRX18" s="51"/>
      <c r="HRY18" s="51"/>
      <c r="HRZ18" s="51"/>
      <c r="HSA18" s="51"/>
      <c r="HSB18" s="51"/>
      <c r="HSC18" s="51"/>
      <c r="HSD18" s="51"/>
      <c r="HSE18" s="51"/>
      <c r="HSF18" s="51"/>
      <c r="HSG18" s="51"/>
      <c r="HSH18" s="51"/>
      <c r="HSI18" s="51"/>
      <c r="HSJ18" s="51"/>
      <c r="HSK18" s="51"/>
      <c r="HSL18" s="51"/>
      <c r="HSM18" s="51"/>
      <c r="HSN18" s="51"/>
      <c r="HSO18" s="51"/>
      <c r="HSP18" s="51"/>
      <c r="HSQ18" s="51"/>
      <c r="HSR18" s="51"/>
      <c r="HSS18" s="51"/>
      <c r="HST18" s="51"/>
      <c r="HSU18" s="51"/>
      <c r="HSV18" s="51"/>
      <c r="HSW18" s="51"/>
      <c r="HSX18" s="51"/>
      <c r="HSY18" s="51"/>
      <c r="HSZ18" s="51"/>
      <c r="HTA18" s="51"/>
      <c r="HTB18" s="51"/>
      <c r="HTC18" s="51"/>
      <c r="HTD18" s="51"/>
      <c r="HTE18" s="51"/>
      <c r="HTF18" s="51"/>
      <c r="HTG18" s="51"/>
      <c r="HTH18" s="51"/>
      <c r="HTI18" s="51"/>
      <c r="HTJ18" s="51"/>
      <c r="HTK18" s="51"/>
      <c r="HTL18" s="51"/>
      <c r="HTM18" s="51"/>
      <c r="HTN18" s="51"/>
      <c r="HTO18" s="51"/>
      <c r="HTP18" s="51"/>
      <c r="HTQ18" s="51"/>
      <c r="HTR18" s="51"/>
      <c r="HTS18" s="51"/>
      <c r="HTT18" s="51"/>
      <c r="HTU18" s="51"/>
      <c r="HTV18" s="51"/>
      <c r="HTW18" s="51"/>
      <c r="HTX18" s="51"/>
      <c r="HTY18" s="51"/>
      <c r="HTZ18" s="51"/>
      <c r="HUA18" s="51"/>
      <c r="HUB18" s="51"/>
      <c r="HUC18" s="51"/>
      <c r="HUD18" s="51"/>
      <c r="HUE18" s="51"/>
      <c r="HUF18" s="51"/>
      <c r="HUG18" s="51"/>
      <c r="HUH18" s="51"/>
      <c r="HUI18" s="51"/>
      <c r="HUJ18" s="51"/>
      <c r="HUK18" s="51"/>
      <c r="HUL18" s="51"/>
      <c r="HUM18" s="51"/>
      <c r="HUN18" s="51"/>
      <c r="HUO18" s="51"/>
      <c r="HUP18" s="51"/>
      <c r="HUQ18" s="51"/>
      <c r="HUR18" s="51"/>
      <c r="HUS18" s="51"/>
      <c r="HUT18" s="51"/>
      <c r="HUU18" s="51"/>
      <c r="HUV18" s="51"/>
      <c r="HUW18" s="51"/>
      <c r="HUX18" s="51"/>
      <c r="HUY18" s="51"/>
      <c r="HUZ18" s="51"/>
      <c r="HVA18" s="51"/>
      <c r="HVB18" s="51"/>
      <c r="HVC18" s="51"/>
      <c r="HVD18" s="51"/>
      <c r="HVE18" s="51"/>
      <c r="HVF18" s="51"/>
      <c r="HVG18" s="51"/>
      <c r="HVH18" s="51"/>
      <c r="HVI18" s="51"/>
      <c r="HVJ18" s="51"/>
      <c r="HVK18" s="51"/>
      <c r="HVL18" s="51"/>
      <c r="HVM18" s="51"/>
      <c r="HVN18" s="51"/>
      <c r="HVO18" s="51"/>
      <c r="HVP18" s="51"/>
      <c r="HVQ18" s="51"/>
      <c r="HVR18" s="51"/>
      <c r="HVS18" s="51"/>
      <c r="HVT18" s="51"/>
      <c r="HVU18" s="51"/>
      <c r="HVV18" s="51"/>
      <c r="HVW18" s="51"/>
      <c r="HVX18" s="51"/>
      <c r="HVY18" s="51"/>
      <c r="HVZ18" s="51"/>
      <c r="HWA18" s="51"/>
      <c r="HWB18" s="51"/>
      <c r="HWC18" s="51"/>
      <c r="HWD18" s="51"/>
      <c r="HWE18" s="51"/>
      <c r="HWF18" s="51"/>
      <c r="HWG18" s="51"/>
      <c r="HWH18" s="51"/>
      <c r="HWI18" s="51"/>
      <c r="HWJ18" s="51"/>
      <c r="HWK18" s="51"/>
      <c r="HWL18" s="51"/>
      <c r="HWM18" s="51"/>
      <c r="HWN18" s="51"/>
      <c r="HWO18" s="51"/>
      <c r="HWP18" s="51"/>
      <c r="HWQ18" s="51"/>
      <c r="HWR18" s="51"/>
      <c r="HWS18" s="51"/>
      <c r="HWT18" s="51"/>
      <c r="HWU18" s="51"/>
      <c r="HWV18" s="51"/>
      <c r="HWW18" s="51"/>
      <c r="HWX18" s="51"/>
      <c r="HWY18" s="51"/>
      <c r="HWZ18" s="51"/>
      <c r="HXA18" s="51"/>
      <c r="HXB18" s="51"/>
      <c r="HXC18" s="51"/>
      <c r="HXD18" s="51"/>
      <c r="HXE18" s="51"/>
      <c r="HXF18" s="51"/>
      <c r="HXG18" s="51"/>
      <c r="HXH18" s="51"/>
      <c r="HXI18" s="51"/>
      <c r="HXJ18" s="51"/>
      <c r="HXK18" s="51"/>
      <c r="HXL18" s="51"/>
      <c r="HXM18" s="51"/>
      <c r="HXN18" s="51"/>
      <c r="HXO18" s="51"/>
      <c r="HXP18" s="51"/>
      <c r="HXQ18" s="51"/>
      <c r="HXR18" s="51"/>
      <c r="HXS18" s="51"/>
      <c r="HXT18" s="51"/>
      <c r="HXU18" s="51"/>
      <c r="HXV18" s="51"/>
      <c r="HXW18" s="51"/>
      <c r="HXX18" s="51"/>
      <c r="HXY18" s="51"/>
      <c r="HXZ18" s="51"/>
      <c r="HYA18" s="51"/>
      <c r="HYB18" s="51"/>
      <c r="HYC18" s="51"/>
      <c r="HYD18" s="51"/>
      <c r="HYE18" s="51"/>
      <c r="HYF18" s="51"/>
      <c r="HYG18" s="51"/>
      <c r="HYH18" s="51"/>
      <c r="HYI18" s="51"/>
      <c r="HYJ18" s="51"/>
      <c r="HYK18" s="51"/>
      <c r="HYL18" s="51"/>
      <c r="HYM18" s="51"/>
      <c r="HYN18" s="51"/>
      <c r="HYO18" s="51"/>
      <c r="HYP18" s="51"/>
      <c r="HYQ18" s="51"/>
      <c r="HYR18" s="51"/>
      <c r="HYS18" s="51"/>
      <c r="HYT18" s="51"/>
      <c r="HYU18" s="51"/>
      <c r="HYV18" s="51"/>
      <c r="HYW18" s="51"/>
      <c r="HYX18" s="51"/>
      <c r="HYY18" s="51"/>
      <c r="HYZ18" s="51"/>
      <c r="HZA18" s="51"/>
      <c r="HZB18" s="51"/>
      <c r="HZC18" s="51"/>
      <c r="HZD18" s="51"/>
      <c r="HZE18" s="51"/>
      <c r="HZF18" s="51"/>
      <c r="HZG18" s="51"/>
      <c r="HZH18" s="51"/>
      <c r="HZI18" s="51"/>
      <c r="HZJ18" s="51"/>
      <c r="HZK18" s="51"/>
      <c r="HZL18" s="51"/>
      <c r="HZM18" s="51"/>
      <c r="HZN18" s="51"/>
      <c r="HZO18" s="51"/>
      <c r="HZP18" s="51"/>
      <c r="HZQ18" s="51"/>
      <c r="HZR18" s="51"/>
      <c r="HZS18" s="51"/>
      <c r="HZT18" s="51"/>
      <c r="HZU18" s="51"/>
      <c r="HZV18" s="51"/>
      <c r="HZW18" s="51"/>
      <c r="HZX18" s="51"/>
      <c r="HZY18" s="51"/>
      <c r="HZZ18" s="51"/>
      <c r="IAA18" s="51"/>
      <c r="IAB18" s="51"/>
      <c r="IAC18" s="51"/>
      <c r="IAD18" s="51"/>
      <c r="IAE18" s="51"/>
      <c r="IAF18" s="51"/>
      <c r="IAG18" s="51"/>
      <c r="IAH18" s="51"/>
      <c r="IAI18" s="51"/>
      <c r="IAJ18" s="51"/>
      <c r="IAK18" s="51"/>
      <c r="IAL18" s="51"/>
      <c r="IAM18" s="51"/>
      <c r="IAN18" s="51"/>
      <c r="IAO18" s="51"/>
      <c r="IAP18" s="51"/>
      <c r="IAQ18" s="51"/>
      <c r="IAR18" s="51"/>
      <c r="IAS18" s="51"/>
      <c r="IAT18" s="51"/>
      <c r="IAU18" s="51"/>
      <c r="IAV18" s="51"/>
      <c r="IAW18" s="51"/>
      <c r="IAX18" s="51"/>
      <c r="IAY18" s="51"/>
      <c r="IAZ18" s="51"/>
      <c r="IBA18" s="51"/>
      <c r="IBB18" s="51"/>
      <c r="IBC18" s="51"/>
      <c r="IBD18" s="51"/>
      <c r="IBE18" s="51"/>
      <c r="IBF18" s="51"/>
      <c r="IBG18" s="51"/>
      <c r="IBH18" s="51"/>
      <c r="IBI18" s="51"/>
      <c r="IBJ18" s="51"/>
      <c r="IBK18" s="51"/>
      <c r="IBL18" s="51"/>
      <c r="IBM18" s="51"/>
      <c r="IBN18" s="51"/>
      <c r="IBO18" s="51"/>
      <c r="IBP18" s="51"/>
      <c r="IBQ18" s="51"/>
      <c r="IBR18" s="51"/>
      <c r="IBS18" s="51"/>
      <c r="IBT18" s="51"/>
      <c r="IBU18" s="51"/>
      <c r="IBV18" s="51"/>
      <c r="IBW18" s="51"/>
      <c r="IBX18" s="51"/>
      <c r="IBY18" s="51"/>
      <c r="IBZ18" s="51"/>
      <c r="ICA18" s="51"/>
      <c r="ICB18" s="51"/>
      <c r="ICC18" s="51"/>
      <c r="ICD18" s="51"/>
      <c r="ICE18" s="51"/>
      <c r="ICF18" s="51"/>
      <c r="ICG18" s="51"/>
      <c r="ICH18" s="51"/>
      <c r="ICI18" s="51"/>
      <c r="ICJ18" s="51"/>
      <c r="ICK18" s="51"/>
      <c r="ICL18" s="51"/>
      <c r="ICM18" s="51"/>
      <c r="ICN18" s="51"/>
      <c r="ICO18" s="51"/>
      <c r="ICP18" s="51"/>
      <c r="ICQ18" s="51"/>
      <c r="ICR18" s="51"/>
      <c r="ICS18" s="51"/>
      <c r="ICT18" s="51"/>
      <c r="ICU18" s="51"/>
      <c r="ICV18" s="51"/>
      <c r="ICW18" s="51"/>
      <c r="ICX18" s="51"/>
      <c r="ICY18" s="51"/>
      <c r="ICZ18" s="51"/>
      <c r="IDA18" s="51"/>
      <c r="IDB18" s="51"/>
      <c r="IDC18" s="51"/>
      <c r="IDD18" s="51"/>
      <c r="IDE18" s="51"/>
      <c r="IDF18" s="51"/>
      <c r="IDG18" s="51"/>
      <c r="IDH18" s="51"/>
      <c r="IDI18" s="51"/>
      <c r="IDJ18" s="51"/>
      <c r="IDK18" s="51"/>
      <c r="IDL18" s="51"/>
      <c r="IDM18" s="51"/>
      <c r="IDN18" s="51"/>
      <c r="IDO18" s="51"/>
      <c r="IDP18" s="51"/>
      <c r="IDQ18" s="51"/>
      <c r="IDR18" s="51"/>
      <c r="IDS18" s="51"/>
      <c r="IDT18" s="51"/>
      <c r="IDU18" s="51"/>
      <c r="IDV18" s="51"/>
      <c r="IDW18" s="51"/>
      <c r="IDX18" s="51"/>
      <c r="IDY18" s="51"/>
      <c r="IDZ18" s="51"/>
      <c r="IEA18" s="51"/>
      <c r="IEB18" s="51"/>
      <c r="IEC18" s="51"/>
      <c r="IED18" s="51"/>
      <c r="IEE18" s="51"/>
      <c r="IEF18" s="51"/>
      <c r="IEG18" s="51"/>
      <c r="IEH18" s="51"/>
      <c r="IEI18" s="51"/>
      <c r="IEJ18" s="51"/>
      <c r="IEK18" s="51"/>
      <c r="IEL18" s="51"/>
      <c r="IEM18" s="51"/>
      <c r="IEN18" s="51"/>
      <c r="IEO18" s="51"/>
      <c r="IEP18" s="51"/>
      <c r="IEQ18" s="51"/>
      <c r="IER18" s="51"/>
      <c r="IES18" s="51"/>
      <c r="IET18" s="51"/>
      <c r="IEU18" s="51"/>
      <c r="IEV18" s="51"/>
      <c r="IEW18" s="51"/>
      <c r="IEX18" s="51"/>
      <c r="IEY18" s="51"/>
      <c r="IEZ18" s="51"/>
      <c r="IFA18" s="51"/>
      <c r="IFB18" s="51"/>
      <c r="IFC18" s="51"/>
      <c r="IFD18" s="51"/>
      <c r="IFE18" s="51"/>
      <c r="IFF18" s="51"/>
      <c r="IFG18" s="51"/>
      <c r="IFH18" s="51"/>
      <c r="IFI18" s="51"/>
      <c r="IFJ18" s="51"/>
      <c r="IFK18" s="51"/>
      <c r="IFL18" s="51"/>
      <c r="IFM18" s="51"/>
      <c r="IFN18" s="51"/>
      <c r="IFO18" s="51"/>
      <c r="IFP18" s="51"/>
      <c r="IFQ18" s="51"/>
      <c r="IFR18" s="51"/>
      <c r="IFS18" s="51"/>
      <c r="IFT18" s="51"/>
      <c r="IFU18" s="51"/>
      <c r="IFV18" s="51"/>
      <c r="IFW18" s="51"/>
      <c r="IFX18" s="51"/>
      <c r="IFY18" s="51"/>
      <c r="IFZ18" s="51"/>
      <c r="IGA18" s="51"/>
      <c r="IGB18" s="51"/>
      <c r="IGC18" s="51"/>
      <c r="IGD18" s="51"/>
      <c r="IGE18" s="51"/>
      <c r="IGF18" s="51"/>
      <c r="IGG18" s="51"/>
      <c r="IGH18" s="51"/>
      <c r="IGI18" s="51"/>
      <c r="IGJ18" s="51"/>
      <c r="IGK18" s="51"/>
      <c r="IGL18" s="51"/>
      <c r="IGM18" s="51"/>
      <c r="IGN18" s="51"/>
      <c r="IGO18" s="51"/>
      <c r="IGP18" s="51"/>
      <c r="IGQ18" s="51"/>
      <c r="IGR18" s="51"/>
      <c r="IGS18" s="51"/>
      <c r="IGT18" s="51"/>
      <c r="IGU18" s="51"/>
      <c r="IGV18" s="51"/>
      <c r="IGW18" s="51"/>
      <c r="IGX18" s="51"/>
      <c r="IGY18" s="51"/>
      <c r="IGZ18" s="51"/>
      <c r="IHA18" s="51"/>
      <c r="IHB18" s="51"/>
      <c r="IHC18" s="51"/>
      <c r="IHD18" s="51"/>
      <c r="IHE18" s="51"/>
      <c r="IHF18" s="51"/>
      <c r="IHG18" s="51"/>
      <c r="IHH18" s="51"/>
      <c r="IHI18" s="51"/>
      <c r="IHJ18" s="51"/>
      <c r="IHK18" s="51"/>
      <c r="IHL18" s="51"/>
      <c r="IHM18" s="51"/>
      <c r="IHN18" s="51"/>
      <c r="IHO18" s="51"/>
      <c r="IHP18" s="51"/>
      <c r="IHQ18" s="51"/>
      <c r="IHR18" s="51"/>
      <c r="IHS18" s="51"/>
      <c r="IHT18" s="51"/>
      <c r="IHU18" s="51"/>
      <c r="IHV18" s="51"/>
      <c r="IHW18" s="51"/>
      <c r="IHX18" s="51"/>
      <c r="IHY18" s="51"/>
      <c r="IHZ18" s="51"/>
      <c r="IIA18" s="51"/>
      <c r="IIB18" s="51"/>
      <c r="IIC18" s="51"/>
      <c r="IID18" s="51"/>
      <c r="IIE18" s="51"/>
      <c r="IIF18" s="51"/>
      <c r="IIG18" s="51"/>
      <c r="IIH18" s="51"/>
      <c r="III18" s="51"/>
      <c r="IIJ18" s="51"/>
      <c r="IIK18" s="51"/>
      <c r="IIL18" s="51"/>
      <c r="IIM18" s="51"/>
      <c r="IIN18" s="51"/>
      <c r="IIO18" s="51"/>
      <c r="IIP18" s="51"/>
      <c r="IIQ18" s="51"/>
      <c r="IIR18" s="51"/>
      <c r="IIS18" s="51"/>
      <c r="IIT18" s="51"/>
      <c r="IIU18" s="51"/>
      <c r="IIV18" s="51"/>
      <c r="IIW18" s="51"/>
      <c r="IIX18" s="51"/>
      <c r="IIY18" s="51"/>
      <c r="IIZ18" s="51"/>
      <c r="IJA18" s="51"/>
      <c r="IJB18" s="51"/>
      <c r="IJC18" s="51"/>
      <c r="IJD18" s="51"/>
      <c r="IJE18" s="51"/>
      <c r="IJF18" s="51"/>
      <c r="IJG18" s="51"/>
      <c r="IJH18" s="51"/>
      <c r="IJI18" s="51"/>
      <c r="IJJ18" s="51"/>
      <c r="IJK18" s="51"/>
      <c r="IJL18" s="51"/>
      <c r="IJM18" s="51"/>
      <c r="IJN18" s="51"/>
      <c r="IJO18" s="51"/>
      <c r="IJP18" s="51"/>
      <c r="IJQ18" s="51"/>
      <c r="IJR18" s="51"/>
      <c r="IJS18" s="51"/>
      <c r="IJT18" s="51"/>
      <c r="IJU18" s="51"/>
      <c r="IJV18" s="51"/>
      <c r="IJW18" s="51"/>
      <c r="IJX18" s="51"/>
      <c r="IJY18" s="51"/>
      <c r="IJZ18" s="51"/>
      <c r="IKA18" s="51"/>
      <c r="IKB18" s="51"/>
      <c r="IKC18" s="51"/>
      <c r="IKD18" s="51"/>
      <c r="IKE18" s="51"/>
      <c r="IKF18" s="51"/>
      <c r="IKG18" s="51"/>
      <c r="IKH18" s="51"/>
      <c r="IKI18" s="51"/>
      <c r="IKJ18" s="51"/>
      <c r="IKK18" s="51"/>
      <c r="IKL18" s="51"/>
      <c r="IKM18" s="51"/>
      <c r="IKN18" s="51"/>
      <c r="IKO18" s="51"/>
      <c r="IKP18" s="51"/>
      <c r="IKQ18" s="51"/>
      <c r="IKR18" s="51"/>
      <c r="IKS18" s="51"/>
      <c r="IKT18" s="51"/>
      <c r="IKU18" s="51"/>
      <c r="IKV18" s="51"/>
      <c r="IKW18" s="51"/>
      <c r="IKX18" s="51"/>
      <c r="IKY18" s="51"/>
      <c r="IKZ18" s="51"/>
      <c r="ILA18" s="51"/>
      <c r="ILB18" s="51"/>
      <c r="ILC18" s="51"/>
      <c r="ILD18" s="51"/>
      <c r="ILE18" s="51"/>
      <c r="ILF18" s="51"/>
      <c r="ILG18" s="51"/>
      <c r="ILH18" s="51"/>
      <c r="ILI18" s="51"/>
      <c r="ILJ18" s="51"/>
      <c r="ILK18" s="51"/>
      <c r="ILL18" s="51"/>
      <c r="ILM18" s="51"/>
      <c r="ILN18" s="51"/>
      <c r="ILO18" s="51"/>
      <c r="ILP18" s="51"/>
      <c r="ILQ18" s="51"/>
      <c r="ILR18" s="51"/>
      <c r="ILS18" s="51"/>
      <c r="ILT18" s="51"/>
      <c r="ILU18" s="51"/>
      <c r="ILV18" s="51"/>
      <c r="ILW18" s="51"/>
      <c r="ILX18" s="51"/>
      <c r="ILY18" s="51"/>
      <c r="ILZ18" s="51"/>
      <c r="IMA18" s="51"/>
      <c r="IMB18" s="51"/>
      <c r="IMC18" s="51"/>
      <c r="IMD18" s="51"/>
      <c r="IME18" s="51"/>
      <c r="IMF18" s="51"/>
      <c r="IMG18" s="51"/>
      <c r="IMH18" s="51"/>
      <c r="IMI18" s="51"/>
      <c r="IMJ18" s="51"/>
      <c r="IMK18" s="51"/>
      <c r="IML18" s="51"/>
      <c r="IMM18" s="51"/>
      <c r="IMN18" s="51"/>
      <c r="IMO18" s="51"/>
      <c r="IMP18" s="51"/>
      <c r="IMQ18" s="51"/>
      <c r="IMR18" s="51"/>
      <c r="IMS18" s="51"/>
      <c r="IMT18" s="51"/>
      <c r="IMU18" s="51"/>
      <c r="IMV18" s="51"/>
      <c r="IMW18" s="51"/>
      <c r="IMX18" s="51"/>
      <c r="IMY18" s="51"/>
      <c r="IMZ18" s="51"/>
      <c r="INA18" s="51"/>
      <c r="INB18" s="51"/>
      <c r="INC18" s="51"/>
      <c r="IND18" s="51"/>
      <c r="INE18" s="51"/>
      <c r="INF18" s="51"/>
      <c r="ING18" s="51"/>
      <c r="INH18" s="51"/>
      <c r="INI18" s="51"/>
      <c r="INJ18" s="51"/>
      <c r="INK18" s="51"/>
      <c r="INL18" s="51"/>
      <c r="INM18" s="51"/>
      <c r="INN18" s="51"/>
      <c r="INO18" s="51"/>
      <c r="INP18" s="51"/>
      <c r="INQ18" s="51"/>
      <c r="INR18" s="51"/>
      <c r="INS18" s="51"/>
      <c r="INT18" s="51"/>
      <c r="INU18" s="51"/>
      <c r="INV18" s="51"/>
      <c r="INW18" s="51"/>
      <c r="INX18" s="51"/>
      <c r="INY18" s="51"/>
      <c r="INZ18" s="51"/>
      <c r="IOA18" s="51"/>
      <c r="IOB18" s="51"/>
      <c r="IOC18" s="51"/>
      <c r="IOD18" s="51"/>
      <c r="IOE18" s="51"/>
      <c r="IOF18" s="51"/>
      <c r="IOG18" s="51"/>
      <c r="IOH18" s="51"/>
      <c r="IOI18" s="51"/>
      <c r="IOJ18" s="51"/>
      <c r="IOK18" s="51"/>
      <c r="IOL18" s="51"/>
      <c r="IOM18" s="51"/>
      <c r="ION18" s="51"/>
      <c r="IOO18" s="51"/>
      <c r="IOP18" s="51"/>
      <c r="IOQ18" s="51"/>
      <c r="IOR18" s="51"/>
      <c r="IOS18" s="51"/>
      <c r="IOT18" s="51"/>
      <c r="IOU18" s="51"/>
      <c r="IOV18" s="51"/>
      <c r="IOW18" s="51"/>
      <c r="IOX18" s="51"/>
      <c r="IOY18" s="51"/>
      <c r="IOZ18" s="51"/>
      <c r="IPA18" s="51"/>
      <c r="IPB18" s="51"/>
      <c r="IPC18" s="51"/>
      <c r="IPD18" s="51"/>
      <c r="IPE18" s="51"/>
      <c r="IPF18" s="51"/>
      <c r="IPG18" s="51"/>
      <c r="IPH18" s="51"/>
      <c r="IPI18" s="51"/>
      <c r="IPJ18" s="51"/>
      <c r="IPK18" s="51"/>
      <c r="IPL18" s="51"/>
      <c r="IPM18" s="51"/>
      <c r="IPN18" s="51"/>
      <c r="IPO18" s="51"/>
      <c r="IPP18" s="51"/>
      <c r="IPQ18" s="51"/>
      <c r="IPR18" s="51"/>
      <c r="IPS18" s="51"/>
      <c r="IPT18" s="51"/>
      <c r="IPU18" s="51"/>
      <c r="IPV18" s="51"/>
      <c r="IPW18" s="51"/>
      <c r="IPX18" s="51"/>
      <c r="IPY18" s="51"/>
      <c r="IPZ18" s="51"/>
      <c r="IQA18" s="51"/>
      <c r="IQB18" s="51"/>
      <c r="IQC18" s="51"/>
      <c r="IQD18" s="51"/>
      <c r="IQE18" s="51"/>
      <c r="IQF18" s="51"/>
      <c r="IQG18" s="51"/>
      <c r="IQH18" s="51"/>
      <c r="IQI18" s="51"/>
      <c r="IQJ18" s="51"/>
      <c r="IQK18" s="51"/>
      <c r="IQL18" s="51"/>
      <c r="IQM18" s="51"/>
      <c r="IQN18" s="51"/>
      <c r="IQO18" s="51"/>
      <c r="IQP18" s="51"/>
      <c r="IQQ18" s="51"/>
      <c r="IQR18" s="51"/>
      <c r="IQS18" s="51"/>
      <c r="IQT18" s="51"/>
      <c r="IQU18" s="51"/>
      <c r="IQV18" s="51"/>
      <c r="IQW18" s="51"/>
      <c r="IQX18" s="51"/>
      <c r="IQY18" s="51"/>
      <c r="IQZ18" s="51"/>
      <c r="IRA18" s="51"/>
      <c r="IRB18" s="51"/>
      <c r="IRC18" s="51"/>
      <c r="IRD18" s="51"/>
      <c r="IRE18" s="51"/>
      <c r="IRF18" s="51"/>
      <c r="IRG18" s="51"/>
      <c r="IRH18" s="51"/>
      <c r="IRI18" s="51"/>
      <c r="IRJ18" s="51"/>
      <c r="IRK18" s="51"/>
      <c r="IRL18" s="51"/>
      <c r="IRM18" s="51"/>
      <c r="IRN18" s="51"/>
      <c r="IRO18" s="51"/>
      <c r="IRP18" s="51"/>
      <c r="IRQ18" s="51"/>
      <c r="IRR18" s="51"/>
      <c r="IRS18" s="51"/>
      <c r="IRT18" s="51"/>
      <c r="IRU18" s="51"/>
      <c r="IRV18" s="51"/>
      <c r="IRW18" s="51"/>
      <c r="IRX18" s="51"/>
      <c r="IRY18" s="51"/>
      <c r="IRZ18" s="51"/>
      <c r="ISA18" s="51"/>
      <c r="ISB18" s="51"/>
      <c r="ISC18" s="51"/>
      <c r="ISD18" s="51"/>
      <c r="ISE18" s="51"/>
      <c r="ISF18" s="51"/>
      <c r="ISG18" s="51"/>
      <c r="ISH18" s="51"/>
      <c r="ISI18" s="51"/>
      <c r="ISJ18" s="51"/>
      <c r="ISK18" s="51"/>
      <c r="ISL18" s="51"/>
      <c r="ISM18" s="51"/>
      <c r="ISN18" s="51"/>
      <c r="ISO18" s="51"/>
      <c r="ISP18" s="51"/>
      <c r="ISQ18" s="51"/>
      <c r="ISR18" s="51"/>
      <c r="ISS18" s="51"/>
      <c r="IST18" s="51"/>
      <c r="ISU18" s="51"/>
      <c r="ISV18" s="51"/>
      <c r="ISW18" s="51"/>
      <c r="ISX18" s="51"/>
      <c r="ISY18" s="51"/>
      <c r="ISZ18" s="51"/>
      <c r="ITA18" s="51"/>
      <c r="ITB18" s="51"/>
      <c r="ITC18" s="51"/>
      <c r="ITD18" s="51"/>
      <c r="ITE18" s="51"/>
      <c r="ITF18" s="51"/>
      <c r="ITG18" s="51"/>
      <c r="ITH18" s="51"/>
      <c r="ITI18" s="51"/>
      <c r="ITJ18" s="51"/>
      <c r="ITK18" s="51"/>
      <c r="ITL18" s="51"/>
      <c r="ITM18" s="51"/>
      <c r="ITN18" s="51"/>
      <c r="ITO18" s="51"/>
      <c r="ITP18" s="51"/>
      <c r="ITQ18" s="51"/>
      <c r="ITR18" s="51"/>
      <c r="ITS18" s="51"/>
      <c r="ITT18" s="51"/>
      <c r="ITU18" s="51"/>
      <c r="ITV18" s="51"/>
      <c r="ITW18" s="51"/>
      <c r="ITX18" s="51"/>
      <c r="ITY18" s="51"/>
      <c r="ITZ18" s="51"/>
      <c r="IUA18" s="51"/>
      <c r="IUB18" s="51"/>
      <c r="IUC18" s="51"/>
      <c r="IUD18" s="51"/>
      <c r="IUE18" s="51"/>
      <c r="IUF18" s="51"/>
      <c r="IUG18" s="51"/>
      <c r="IUH18" s="51"/>
      <c r="IUI18" s="51"/>
      <c r="IUJ18" s="51"/>
      <c r="IUK18" s="51"/>
      <c r="IUL18" s="51"/>
      <c r="IUM18" s="51"/>
      <c r="IUN18" s="51"/>
      <c r="IUO18" s="51"/>
      <c r="IUP18" s="51"/>
      <c r="IUQ18" s="51"/>
      <c r="IUR18" s="51"/>
      <c r="IUS18" s="51"/>
      <c r="IUT18" s="51"/>
      <c r="IUU18" s="51"/>
      <c r="IUV18" s="51"/>
      <c r="IUW18" s="51"/>
      <c r="IUX18" s="51"/>
      <c r="IUY18" s="51"/>
      <c r="IUZ18" s="51"/>
      <c r="IVA18" s="51"/>
      <c r="IVB18" s="51"/>
      <c r="IVC18" s="51"/>
      <c r="IVD18" s="51"/>
      <c r="IVE18" s="51"/>
      <c r="IVF18" s="51"/>
      <c r="IVG18" s="51"/>
      <c r="IVH18" s="51"/>
      <c r="IVI18" s="51"/>
      <c r="IVJ18" s="51"/>
      <c r="IVK18" s="51"/>
      <c r="IVL18" s="51"/>
      <c r="IVM18" s="51"/>
      <c r="IVN18" s="51"/>
      <c r="IVO18" s="51"/>
      <c r="IVP18" s="51"/>
      <c r="IVQ18" s="51"/>
      <c r="IVR18" s="51"/>
      <c r="IVS18" s="51"/>
      <c r="IVT18" s="51"/>
      <c r="IVU18" s="51"/>
      <c r="IVV18" s="51"/>
      <c r="IVW18" s="51"/>
      <c r="IVX18" s="51"/>
      <c r="IVY18" s="51"/>
      <c r="IVZ18" s="51"/>
      <c r="IWA18" s="51"/>
      <c r="IWB18" s="51"/>
      <c r="IWC18" s="51"/>
      <c r="IWD18" s="51"/>
      <c r="IWE18" s="51"/>
      <c r="IWF18" s="51"/>
      <c r="IWG18" s="51"/>
      <c r="IWH18" s="51"/>
      <c r="IWI18" s="51"/>
      <c r="IWJ18" s="51"/>
      <c r="IWK18" s="51"/>
      <c r="IWL18" s="51"/>
      <c r="IWM18" s="51"/>
      <c r="IWN18" s="51"/>
      <c r="IWO18" s="51"/>
      <c r="IWP18" s="51"/>
      <c r="IWQ18" s="51"/>
      <c r="IWR18" s="51"/>
      <c r="IWS18" s="51"/>
      <c r="IWT18" s="51"/>
      <c r="IWU18" s="51"/>
      <c r="IWV18" s="51"/>
      <c r="IWW18" s="51"/>
      <c r="IWX18" s="51"/>
      <c r="IWY18" s="51"/>
      <c r="IWZ18" s="51"/>
      <c r="IXA18" s="51"/>
      <c r="IXB18" s="51"/>
      <c r="IXC18" s="51"/>
      <c r="IXD18" s="51"/>
      <c r="IXE18" s="51"/>
      <c r="IXF18" s="51"/>
      <c r="IXG18" s="51"/>
      <c r="IXH18" s="51"/>
      <c r="IXI18" s="51"/>
      <c r="IXJ18" s="51"/>
      <c r="IXK18" s="51"/>
      <c r="IXL18" s="51"/>
      <c r="IXM18" s="51"/>
      <c r="IXN18" s="51"/>
      <c r="IXO18" s="51"/>
      <c r="IXP18" s="51"/>
      <c r="IXQ18" s="51"/>
      <c r="IXR18" s="51"/>
      <c r="IXS18" s="51"/>
      <c r="IXT18" s="51"/>
      <c r="IXU18" s="51"/>
      <c r="IXV18" s="51"/>
      <c r="IXW18" s="51"/>
      <c r="IXX18" s="51"/>
      <c r="IXY18" s="51"/>
      <c r="IXZ18" s="51"/>
      <c r="IYA18" s="51"/>
      <c r="IYB18" s="51"/>
      <c r="IYC18" s="51"/>
      <c r="IYD18" s="51"/>
      <c r="IYE18" s="51"/>
      <c r="IYF18" s="51"/>
      <c r="IYG18" s="51"/>
      <c r="IYH18" s="51"/>
      <c r="IYI18" s="51"/>
      <c r="IYJ18" s="51"/>
      <c r="IYK18" s="51"/>
      <c r="IYL18" s="51"/>
      <c r="IYM18" s="51"/>
      <c r="IYN18" s="51"/>
      <c r="IYO18" s="51"/>
      <c r="IYP18" s="51"/>
      <c r="IYQ18" s="51"/>
      <c r="IYR18" s="51"/>
      <c r="IYS18" s="51"/>
      <c r="IYT18" s="51"/>
      <c r="IYU18" s="51"/>
      <c r="IYV18" s="51"/>
      <c r="IYW18" s="51"/>
      <c r="IYX18" s="51"/>
      <c r="IYY18" s="51"/>
      <c r="IYZ18" s="51"/>
      <c r="IZA18" s="51"/>
      <c r="IZB18" s="51"/>
      <c r="IZC18" s="51"/>
      <c r="IZD18" s="51"/>
      <c r="IZE18" s="51"/>
      <c r="IZF18" s="51"/>
      <c r="IZG18" s="51"/>
      <c r="IZH18" s="51"/>
      <c r="IZI18" s="51"/>
      <c r="IZJ18" s="51"/>
      <c r="IZK18" s="51"/>
      <c r="IZL18" s="51"/>
      <c r="IZM18" s="51"/>
      <c r="IZN18" s="51"/>
      <c r="IZO18" s="51"/>
      <c r="IZP18" s="51"/>
      <c r="IZQ18" s="51"/>
      <c r="IZR18" s="51"/>
      <c r="IZS18" s="51"/>
      <c r="IZT18" s="51"/>
      <c r="IZU18" s="51"/>
      <c r="IZV18" s="51"/>
      <c r="IZW18" s="51"/>
      <c r="IZX18" s="51"/>
      <c r="IZY18" s="51"/>
      <c r="IZZ18" s="51"/>
      <c r="JAA18" s="51"/>
      <c r="JAB18" s="51"/>
      <c r="JAC18" s="51"/>
      <c r="JAD18" s="51"/>
      <c r="JAE18" s="51"/>
      <c r="JAF18" s="51"/>
      <c r="JAG18" s="51"/>
      <c r="JAH18" s="51"/>
      <c r="JAI18" s="51"/>
      <c r="JAJ18" s="51"/>
      <c r="JAK18" s="51"/>
      <c r="JAL18" s="51"/>
      <c r="JAM18" s="51"/>
      <c r="JAN18" s="51"/>
      <c r="JAO18" s="51"/>
      <c r="JAP18" s="51"/>
      <c r="JAQ18" s="51"/>
      <c r="JAR18" s="51"/>
      <c r="JAS18" s="51"/>
      <c r="JAT18" s="51"/>
      <c r="JAU18" s="51"/>
      <c r="JAV18" s="51"/>
      <c r="JAW18" s="51"/>
      <c r="JAX18" s="51"/>
      <c r="JAY18" s="51"/>
      <c r="JAZ18" s="51"/>
      <c r="JBA18" s="51"/>
      <c r="JBB18" s="51"/>
      <c r="JBC18" s="51"/>
      <c r="JBD18" s="51"/>
      <c r="JBE18" s="51"/>
      <c r="JBF18" s="51"/>
      <c r="JBG18" s="51"/>
      <c r="JBH18" s="51"/>
      <c r="JBI18" s="51"/>
      <c r="JBJ18" s="51"/>
      <c r="JBK18" s="51"/>
      <c r="JBL18" s="51"/>
      <c r="JBM18" s="51"/>
      <c r="JBN18" s="51"/>
      <c r="JBO18" s="51"/>
      <c r="JBP18" s="51"/>
      <c r="JBQ18" s="51"/>
      <c r="JBR18" s="51"/>
      <c r="JBS18" s="51"/>
      <c r="JBT18" s="51"/>
      <c r="JBU18" s="51"/>
      <c r="JBV18" s="51"/>
      <c r="JBW18" s="51"/>
      <c r="JBX18" s="51"/>
      <c r="JBY18" s="51"/>
      <c r="JBZ18" s="51"/>
      <c r="JCA18" s="51"/>
      <c r="JCB18" s="51"/>
      <c r="JCC18" s="51"/>
      <c r="JCD18" s="51"/>
      <c r="JCE18" s="51"/>
      <c r="JCF18" s="51"/>
      <c r="JCG18" s="51"/>
      <c r="JCH18" s="51"/>
      <c r="JCI18" s="51"/>
      <c r="JCJ18" s="51"/>
      <c r="JCK18" s="51"/>
      <c r="JCL18" s="51"/>
      <c r="JCM18" s="51"/>
      <c r="JCN18" s="51"/>
      <c r="JCO18" s="51"/>
      <c r="JCP18" s="51"/>
      <c r="JCQ18" s="51"/>
      <c r="JCR18" s="51"/>
      <c r="JCS18" s="51"/>
      <c r="JCT18" s="51"/>
      <c r="JCU18" s="51"/>
      <c r="JCV18" s="51"/>
      <c r="JCW18" s="51"/>
      <c r="JCX18" s="51"/>
      <c r="JCY18" s="51"/>
      <c r="JCZ18" s="51"/>
      <c r="JDA18" s="51"/>
      <c r="JDB18" s="51"/>
      <c r="JDC18" s="51"/>
      <c r="JDD18" s="51"/>
      <c r="JDE18" s="51"/>
      <c r="JDF18" s="51"/>
      <c r="JDG18" s="51"/>
      <c r="JDH18" s="51"/>
      <c r="JDI18" s="51"/>
      <c r="JDJ18" s="51"/>
      <c r="JDK18" s="51"/>
      <c r="JDL18" s="51"/>
      <c r="JDM18" s="51"/>
      <c r="JDN18" s="51"/>
      <c r="JDO18" s="51"/>
      <c r="JDP18" s="51"/>
      <c r="JDQ18" s="51"/>
      <c r="JDR18" s="51"/>
      <c r="JDS18" s="51"/>
      <c r="JDT18" s="51"/>
      <c r="JDU18" s="51"/>
      <c r="JDV18" s="51"/>
      <c r="JDW18" s="51"/>
      <c r="JDX18" s="51"/>
      <c r="JDY18" s="51"/>
      <c r="JDZ18" s="51"/>
      <c r="JEA18" s="51"/>
      <c r="JEB18" s="51"/>
      <c r="JEC18" s="51"/>
      <c r="JED18" s="51"/>
      <c r="JEE18" s="51"/>
      <c r="JEF18" s="51"/>
      <c r="JEG18" s="51"/>
      <c r="JEH18" s="51"/>
      <c r="JEI18" s="51"/>
      <c r="JEJ18" s="51"/>
      <c r="JEK18" s="51"/>
      <c r="JEL18" s="51"/>
      <c r="JEM18" s="51"/>
      <c r="JEN18" s="51"/>
      <c r="JEO18" s="51"/>
      <c r="JEP18" s="51"/>
      <c r="JEQ18" s="51"/>
      <c r="JER18" s="51"/>
      <c r="JES18" s="51"/>
      <c r="JET18" s="51"/>
      <c r="JEU18" s="51"/>
      <c r="JEV18" s="51"/>
      <c r="JEW18" s="51"/>
      <c r="JEX18" s="51"/>
      <c r="JEY18" s="51"/>
      <c r="JEZ18" s="51"/>
      <c r="JFA18" s="51"/>
      <c r="JFB18" s="51"/>
      <c r="JFC18" s="51"/>
      <c r="JFD18" s="51"/>
      <c r="JFE18" s="51"/>
      <c r="JFF18" s="51"/>
      <c r="JFG18" s="51"/>
      <c r="JFH18" s="51"/>
      <c r="JFI18" s="51"/>
      <c r="JFJ18" s="51"/>
      <c r="JFK18" s="51"/>
      <c r="JFL18" s="51"/>
      <c r="JFM18" s="51"/>
      <c r="JFN18" s="51"/>
      <c r="JFO18" s="51"/>
      <c r="JFP18" s="51"/>
      <c r="JFQ18" s="51"/>
      <c r="JFR18" s="51"/>
      <c r="JFS18" s="51"/>
      <c r="JFT18" s="51"/>
      <c r="JFU18" s="51"/>
      <c r="JFV18" s="51"/>
      <c r="JFW18" s="51"/>
      <c r="JFX18" s="51"/>
      <c r="JFY18" s="51"/>
      <c r="JFZ18" s="51"/>
      <c r="JGA18" s="51"/>
      <c r="JGB18" s="51"/>
      <c r="JGC18" s="51"/>
      <c r="JGD18" s="51"/>
      <c r="JGE18" s="51"/>
      <c r="JGF18" s="51"/>
      <c r="JGG18" s="51"/>
      <c r="JGH18" s="51"/>
      <c r="JGI18" s="51"/>
      <c r="JGJ18" s="51"/>
      <c r="JGK18" s="51"/>
      <c r="JGL18" s="51"/>
      <c r="JGM18" s="51"/>
      <c r="JGN18" s="51"/>
      <c r="JGO18" s="51"/>
      <c r="JGP18" s="51"/>
      <c r="JGQ18" s="51"/>
      <c r="JGR18" s="51"/>
      <c r="JGS18" s="51"/>
      <c r="JGT18" s="51"/>
      <c r="JGU18" s="51"/>
      <c r="JGV18" s="51"/>
      <c r="JGW18" s="51"/>
      <c r="JGX18" s="51"/>
      <c r="JGY18" s="51"/>
      <c r="JGZ18" s="51"/>
      <c r="JHA18" s="51"/>
      <c r="JHB18" s="51"/>
      <c r="JHC18" s="51"/>
      <c r="JHD18" s="51"/>
      <c r="JHE18" s="51"/>
      <c r="JHF18" s="51"/>
      <c r="JHG18" s="51"/>
      <c r="JHH18" s="51"/>
      <c r="JHI18" s="51"/>
      <c r="JHJ18" s="51"/>
      <c r="JHK18" s="51"/>
      <c r="JHL18" s="51"/>
      <c r="JHM18" s="51"/>
      <c r="JHN18" s="51"/>
      <c r="JHO18" s="51"/>
      <c r="JHP18" s="51"/>
      <c r="JHQ18" s="51"/>
      <c r="JHR18" s="51"/>
      <c r="JHS18" s="51"/>
      <c r="JHT18" s="51"/>
      <c r="JHU18" s="51"/>
      <c r="JHV18" s="51"/>
      <c r="JHW18" s="51"/>
      <c r="JHX18" s="51"/>
      <c r="JHY18" s="51"/>
      <c r="JHZ18" s="51"/>
      <c r="JIA18" s="51"/>
      <c r="JIB18" s="51"/>
      <c r="JIC18" s="51"/>
      <c r="JID18" s="51"/>
      <c r="JIE18" s="51"/>
      <c r="JIF18" s="51"/>
      <c r="JIG18" s="51"/>
      <c r="JIH18" s="51"/>
      <c r="JII18" s="51"/>
      <c r="JIJ18" s="51"/>
      <c r="JIK18" s="51"/>
      <c r="JIL18" s="51"/>
      <c r="JIM18" s="51"/>
      <c r="JIN18" s="51"/>
      <c r="JIO18" s="51"/>
      <c r="JIP18" s="51"/>
      <c r="JIQ18" s="51"/>
      <c r="JIR18" s="51"/>
      <c r="JIS18" s="51"/>
      <c r="JIT18" s="51"/>
      <c r="JIU18" s="51"/>
      <c r="JIV18" s="51"/>
      <c r="JIW18" s="51"/>
      <c r="JIX18" s="51"/>
      <c r="JIY18" s="51"/>
      <c r="JIZ18" s="51"/>
      <c r="JJA18" s="51"/>
      <c r="JJB18" s="51"/>
      <c r="JJC18" s="51"/>
      <c r="JJD18" s="51"/>
      <c r="JJE18" s="51"/>
      <c r="JJF18" s="51"/>
      <c r="JJG18" s="51"/>
      <c r="JJH18" s="51"/>
      <c r="JJI18" s="51"/>
      <c r="JJJ18" s="51"/>
      <c r="JJK18" s="51"/>
      <c r="JJL18" s="51"/>
      <c r="JJM18" s="51"/>
      <c r="JJN18" s="51"/>
      <c r="JJO18" s="51"/>
      <c r="JJP18" s="51"/>
      <c r="JJQ18" s="51"/>
      <c r="JJR18" s="51"/>
      <c r="JJS18" s="51"/>
      <c r="JJT18" s="51"/>
      <c r="JJU18" s="51"/>
      <c r="JJV18" s="51"/>
      <c r="JJW18" s="51"/>
      <c r="JJX18" s="51"/>
      <c r="JJY18" s="51"/>
      <c r="JJZ18" s="51"/>
      <c r="JKA18" s="51"/>
      <c r="JKB18" s="51"/>
      <c r="JKC18" s="51"/>
      <c r="JKD18" s="51"/>
      <c r="JKE18" s="51"/>
      <c r="JKF18" s="51"/>
      <c r="JKG18" s="51"/>
      <c r="JKH18" s="51"/>
      <c r="JKI18" s="51"/>
      <c r="JKJ18" s="51"/>
      <c r="JKK18" s="51"/>
      <c r="JKL18" s="51"/>
      <c r="JKM18" s="51"/>
      <c r="JKN18" s="51"/>
      <c r="JKO18" s="51"/>
      <c r="JKP18" s="51"/>
      <c r="JKQ18" s="51"/>
      <c r="JKR18" s="51"/>
      <c r="JKS18" s="51"/>
      <c r="JKT18" s="51"/>
      <c r="JKU18" s="51"/>
      <c r="JKV18" s="51"/>
      <c r="JKW18" s="51"/>
      <c r="JKX18" s="51"/>
      <c r="JKY18" s="51"/>
      <c r="JKZ18" s="51"/>
      <c r="JLA18" s="51"/>
      <c r="JLB18" s="51"/>
      <c r="JLC18" s="51"/>
      <c r="JLD18" s="51"/>
      <c r="JLE18" s="51"/>
      <c r="JLF18" s="51"/>
      <c r="JLG18" s="51"/>
      <c r="JLH18" s="51"/>
      <c r="JLI18" s="51"/>
      <c r="JLJ18" s="51"/>
      <c r="JLK18" s="51"/>
      <c r="JLL18" s="51"/>
      <c r="JLM18" s="51"/>
      <c r="JLN18" s="51"/>
      <c r="JLO18" s="51"/>
      <c r="JLP18" s="51"/>
      <c r="JLQ18" s="51"/>
      <c r="JLR18" s="51"/>
      <c r="JLS18" s="51"/>
      <c r="JLT18" s="51"/>
      <c r="JLU18" s="51"/>
      <c r="JLV18" s="51"/>
      <c r="JLW18" s="51"/>
      <c r="JLX18" s="51"/>
      <c r="JLY18" s="51"/>
      <c r="JLZ18" s="51"/>
      <c r="JMA18" s="51"/>
      <c r="JMB18" s="51"/>
      <c r="JMC18" s="51"/>
      <c r="JMD18" s="51"/>
      <c r="JME18" s="51"/>
      <c r="JMF18" s="51"/>
      <c r="JMG18" s="51"/>
      <c r="JMH18" s="51"/>
      <c r="JMI18" s="51"/>
      <c r="JMJ18" s="51"/>
      <c r="JMK18" s="51"/>
      <c r="JML18" s="51"/>
      <c r="JMM18" s="51"/>
      <c r="JMN18" s="51"/>
      <c r="JMO18" s="51"/>
      <c r="JMP18" s="51"/>
      <c r="JMQ18" s="51"/>
      <c r="JMR18" s="51"/>
      <c r="JMS18" s="51"/>
      <c r="JMT18" s="51"/>
      <c r="JMU18" s="51"/>
      <c r="JMV18" s="51"/>
      <c r="JMW18" s="51"/>
      <c r="JMX18" s="51"/>
      <c r="JMY18" s="51"/>
      <c r="JMZ18" s="51"/>
      <c r="JNA18" s="51"/>
      <c r="JNB18" s="51"/>
      <c r="JNC18" s="51"/>
      <c r="JND18" s="51"/>
      <c r="JNE18" s="51"/>
      <c r="JNF18" s="51"/>
      <c r="JNG18" s="51"/>
      <c r="JNH18" s="51"/>
      <c r="JNI18" s="51"/>
      <c r="JNJ18" s="51"/>
      <c r="JNK18" s="51"/>
      <c r="JNL18" s="51"/>
      <c r="JNM18" s="51"/>
      <c r="JNN18" s="51"/>
      <c r="JNO18" s="51"/>
      <c r="JNP18" s="51"/>
      <c r="JNQ18" s="51"/>
      <c r="JNR18" s="51"/>
      <c r="JNS18" s="51"/>
      <c r="JNT18" s="51"/>
      <c r="JNU18" s="51"/>
      <c r="JNV18" s="51"/>
      <c r="JNW18" s="51"/>
      <c r="JNX18" s="51"/>
      <c r="JNY18" s="51"/>
      <c r="JNZ18" s="51"/>
      <c r="JOA18" s="51"/>
      <c r="JOB18" s="51"/>
      <c r="JOC18" s="51"/>
      <c r="JOD18" s="51"/>
      <c r="JOE18" s="51"/>
      <c r="JOF18" s="51"/>
      <c r="JOG18" s="51"/>
      <c r="JOH18" s="51"/>
      <c r="JOI18" s="51"/>
      <c r="JOJ18" s="51"/>
      <c r="JOK18" s="51"/>
      <c r="JOL18" s="51"/>
      <c r="JOM18" s="51"/>
      <c r="JON18" s="51"/>
      <c r="JOO18" s="51"/>
      <c r="JOP18" s="51"/>
      <c r="JOQ18" s="51"/>
      <c r="JOR18" s="51"/>
      <c r="JOS18" s="51"/>
      <c r="JOT18" s="51"/>
      <c r="JOU18" s="51"/>
      <c r="JOV18" s="51"/>
      <c r="JOW18" s="51"/>
      <c r="JOX18" s="51"/>
      <c r="JOY18" s="51"/>
      <c r="JOZ18" s="51"/>
      <c r="JPA18" s="51"/>
      <c r="JPB18" s="51"/>
      <c r="JPC18" s="51"/>
      <c r="JPD18" s="51"/>
      <c r="JPE18" s="51"/>
      <c r="JPF18" s="51"/>
      <c r="JPG18" s="51"/>
      <c r="JPH18" s="51"/>
      <c r="JPI18" s="51"/>
      <c r="JPJ18" s="51"/>
      <c r="JPK18" s="51"/>
      <c r="JPL18" s="51"/>
      <c r="JPM18" s="51"/>
      <c r="JPN18" s="51"/>
      <c r="JPO18" s="51"/>
      <c r="JPP18" s="51"/>
      <c r="JPQ18" s="51"/>
      <c r="JPR18" s="51"/>
      <c r="JPS18" s="51"/>
      <c r="JPT18" s="51"/>
      <c r="JPU18" s="51"/>
      <c r="JPV18" s="51"/>
      <c r="JPW18" s="51"/>
      <c r="JPX18" s="51"/>
      <c r="JPY18" s="51"/>
      <c r="JPZ18" s="51"/>
      <c r="JQA18" s="51"/>
      <c r="JQB18" s="51"/>
      <c r="JQC18" s="51"/>
      <c r="JQD18" s="51"/>
      <c r="JQE18" s="51"/>
      <c r="JQF18" s="51"/>
      <c r="JQG18" s="51"/>
      <c r="JQH18" s="51"/>
      <c r="JQI18" s="51"/>
      <c r="JQJ18" s="51"/>
      <c r="JQK18" s="51"/>
      <c r="JQL18" s="51"/>
      <c r="JQM18" s="51"/>
      <c r="JQN18" s="51"/>
      <c r="JQO18" s="51"/>
      <c r="JQP18" s="51"/>
      <c r="JQQ18" s="51"/>
      <c r="JQR18" s="51"/>
      <c r="JQS18" s="51"/>
      <c r="JQT18" s="51"/>
      <c r="JQU18" s="51"/>
      <c r="JQV18" s="51"/>
      <c r="JQW18" s="51"/>
      <c r="JQX18" s="51"/>
      <c r="JQY18" s="51"/>
      <c r="JQZ18" s="51"/>
      <c r="JRA18" s="51"/>
      <c r="JRB18" s="51"/>
      <c r="JRC18" s="51"/>
      <c r="JRD18" s="51"/>
      <c r="JRE18" s="51"/>
      <c r="JRF18" s="51"/>
      <c r="JRG18" s="51"/>
      <c r="JRH18" s="51"/>
      <c r="JRI18" s="51"/>
      <c r="JRJ18" s="51"/>
      <c r="JRK18" s="51"/>
      <c r="JRL18" s="51"/>
      <c r="JRM18" s="51"/>
      <c r="JRN18" s="51"/>
      <c r="JRO18" s="51"/>
      <c r="JRP18" s="51"/>
      <c r="JRQ18" s="51"/>
      <c r="JRR18" s="51"/>
      <c r="JRS18" s="51"/>
      <c r="JRT18" s="51"/>
      <c r="JRU18" s="51"/>
      <c r="JRV18" s="51"/>
      <c r="JRW18" s="51"/>
      <c r="JRX18" s="51"/>
      <c r="JRY18" s="51"/>
      <c r="JRZ18" s="51"/>
      <c r="JSA18" s="51"/>
      <c r="JSB18" s="51"/>
      <c r="JSC18" s="51"/>
      <c r="JSD18" s="51"/>
      <c r="JSE18" s="51"/>
      <c r="JSF18" s="51"/>
      <c r="JSG18" s="51"/>
      <c r="JSH18" s="51"/>
      <c r="JSI18" s="51"/>
      <c r="JSJ18" s="51"/>
      <c r="JSK18" s="51"/>
      <c r="JSL18" s="51"/>
      <c r="JSM18" s="51"/>
      <c r="JSN18" s="51"/>
      <c r="JSO18" s="51"/>
      <c r="JSP18" s="51"/>
      <c r="JSQ18" s="51"/>
      <c r="JSR18" s="51"/>
      <c r="JSS18" s="51"/>
      <c r="JST18" s="51"/>
      <c r="JSU18" s="51"/>
      <c r="JSV18" s="51"/>
      <c r="JSW18" s="51"/>
      <c r="JSX18" s="51"/>
      <c r="JSY18" s="51"/>
      <c r="JSZ18" s="51"/>
      <c r="JTA18" s="51"/>
      <c r="JTB18" s="51"/>
      <c r="JTC18" s="51"/>
      <c r="JTD18" s="51"/>
      <c r="JTE18" s="51"/>
      <c r="JTF18" s="51"/>
      <c r="JTG18" s="51"/>
      <c r="JTH18" s="51"/>
      <c r="JTI18" s="51"/>
      <c r="JTJ18" s="51"/>
      <c r="JTK18" s="51"/>
      <c r="JTL18" s="51"/>
      <c r="JTM18" s="51"/>
      <c r="JTN18" s="51"/>
      <c r="JTO18" s="51"/>
      <c r="JTP18" s="51"/>
      <c r="JTQ18" s="51"/>
      <c r="JTR18" s="51"/>
      <c r="JTS18" s="51"/>
      <c r="JTT18" s="51"/>
      <c r="JTU18" s="51"/>
      <c r="JTV18" s="51"/>
      <c r="JTW18" s="51"/>
      <c r="JTX18" s="51"/>
      <c r="JTY18" s="51"/>
      <c r="JTZ18" s="51"/>
      <c r="JUA18" s="51"/>
      <c r="JUB18" s="51"/>
      <c r="JUC18" s="51"/>
      <c r="JUD18" s="51"/>
      <c r="JUE18" s="51"/>
      <c r="JUF18" s="51"/>
      <c r="JUG18" s="51"/>
      <c r="JUH18" s="51"/>
      <c r="JUI18" s="51"/>
      <c r="JUJ18" s="51"/>
      <c r="JUK18" s="51"/>
      <c r="JUL18" s="51"/>
      <c r="JUM18" s="51"/>
      <c r="JUN18" s="51"/>
      <c r="JUO18" s="51"/>
      <c r="JUP18" s="51"/>
      <c r="JUQ18" s="51"/>
      <c r="JUR18" s="51"/>
      <c r="JUS18" s="51"/>
      <c r="JUT18" s="51"/>
      <c r="JUU18" s="51"/>
      <c r="JUV18" s="51"/>
      <c r="JUW18" s="51"/>
      <c r="JUX18" s="51"/>
      <c r="JUY18" s="51"/>
      <c r="JUZ18" s="51"/>
      <c r="JVA18" s="51"/>
      <c r="JVB18" s="51"/>
      <c r="JVC18" s="51"/>
      <c r="JVD18" s="51"/>
      <c r="JVE18" s="51"/>
      <c r="JVF18" s="51"/>
      <c r="JVG18" s="51"/>
      <c r="JVH18" s="51"/>
      <c r="JVI18" s="51"/>
      <c r="JVJ18" s="51"/>
      <c r="JVK18" s="51"/>
      <c r="JVL18" s="51"/>
      <c r="JVM18" s="51"/>
      <c r="JVN18" s="51"/>
      <c r="JVO18" s="51"/>
      <c r="JVP18" s="51"/>
      <c r="JVQ18" s="51"/>
      <c r="JVR18" s="51"/>
      <c r="JVS18" s="51"/>
      <c r="JVT18" s="51"/>
      <c r="JVU18" s="51"/>
      <c r="JVV18" s="51"/>
      <c r="JVW18" s="51"/>
      <c r="JVX18" s="51"/>
      <c r="JVY18" s="51"/>
      <c r="JVZ18" s="51"/>
      <c r="JWA18" s="51"/>
      <c r="JWB18" s="51"/>
      <c r="JWC18" s="51"/>
      <c r="JWD18" s="51"/>
      <c r="JWE18" s="51"/>
      <c r="JWF18" s="51"/>
      <c r="JWG18" s="51"/>
      <c r="JWH18" s="51"/>
      <c r="JWI18" s="51"/>
      <c r="JWJ18" s="51"/>
      <c r="JWK18" s="51"/>
      <c r="JWL18" s="51"/>
      <c r="JWM18" s="51"/>
      <c r="JWN18" s="51"/>
      <c r="JWO18" s="51"/>
      <c r="JWP18" s="51"/>
      <c r="JWQ18" s="51"/>
      <c r="JWR18" s="51"/>
      <c r="JWS18" s="51"/>
      <c r="JWT18" s="51"/>
      <c r="JWU18" s="51"/>
      <c r="JWV18" s="51"/>
      <c r="JWW18" s="51"/>
      <c r="JWX18" s="51"/>
      <c r="JWY18" s="51"/>
      <c r="JWZ18" s="51"/>
      <c r="JXA18" s="51"/>
      <c r="JXB18" s="51"/>
      <c r="JXC18" s="51"/>
      <c r="JXD18" s="51"/>
      <c r="JXE18" s="51"/>
      <c r="JXF18" s="51"/>
      <c r="JXG18" s="51"/>
      <c r="JXH18" s="51"/>
      <c r="JXI18" s="51"/>
      <c r="JXJ18" s="51"/>
      <c r="JXK18" s="51"/>
      <c r="JXL18" s="51"/>
      <c r="JXM18" s="51"/>
      <c r="JXN18" s="51"/>
      <c r="JXO18" s="51"/>
      <c r="JXP18" s="51"/>
      <c r="JXQ18" s="51"/>
      <c r="JXR18" s="51"/>
      <c r="JXS18" s="51"/>
      <c r="JXT18" s="51"/>
      <c r="JXU18" s="51"/>
      <c r="JXV18" s="51"/>
      <c r="JXW18" s="51"/>
      <c r="JXX18" s="51"/>
      <c r="JXY18" s="51"/>
      <c r="JXZ18" s="51"/>
      <c r="JYA18" s="51"/>
      <c r="JYB18" s="51"/>
      <c r="JYC18" s="51"/>
      <c r="JYD18" s="51"/>
      <c r="JYE18" s="51"/>
      <c r="JYF18" s="51"/>
      <c r="JYG18" s="51"/>
      <c r="JYH18" s="51"/>
      <c r="JYI18" s="51"/>
      <c r="JYJ18" s="51"/>
      <c r="JYK18" s="51"/>
      <c r="JYL18" s="51"/>
      <c r="JYM18" s="51"/>
      <c r="JYN18" s="51"/>
      <c r="JYO18" s="51"/>
      <c r="JYP18" s="51"/>
      <c r="JYQ18" s="51"/>
      <c r="JYR18" s="51"/>
      <c r="JYS18" s="51"/>
      <c r="JYT18" s="51"/>
      <c r="JYU18" s="51"/>
      <c r="JYV18" s="51"/>
      <c r="JYW18" s="51"/>
      <c r="JYX18" s="51"/>
      <c r="JYY18" s="51"/>
      <c r="JYZ18" s="51"/>
      <c r="JZA18" s="51"/>
      <c r="JZB18" s="51"/>
      <c r="JZC18" s="51"/>
      <c r="JZD18" s="51"/>
      <c r="JZE18" s="51"/>
      <c r="JZF18" s="51"/>
      <c r="JZG18" s="51"/>
      <c r="JZH18" s="51"/>
      <c r="JZI18" s="51"/>
      <c r="JZJ18" s="51"/>
      <c r="JZK18" s="51"/>
      <c r="JZL18" s="51"/>
      <c r="JZM18" s="51"/>
      <c r="JZN18" s="51"/>
      <c r="JZO18" s="51"/>
      <c r="JZP18" s="51"/>
      <c r="JZQ18" s="51"/>
      <c r="JZR18" s="51"/>
      <c r="JZS18" s="51"/>
      <c r="JZT18" s="51"/>
      <c r="JZU18" s="51"/>
      <c r="JZV18" s="51"/>
      <c r="JZW18" s="51"/>
      <c r="JZX18" s="51"/>
      <c r="JZY18" s="51"/>
      <c r="JZZ18" s="51"/>
      <c r="KAA18" s="51"/>
      <c r="KAB18" s="51"/>
      <c r="KAC18" s="51"/>
      <c r="KAD18" s="51"/>
      <c r="KAE18" s="51"/>
      <c r="KAF18" s="51"/>
      <c r="KAG18" s="51"/>
      <c r="KAH18" s="51"/>
      <c r="KAI18" s="51"/>
      <c r="KAJ18" s="51"/>
      <c r="KAK18" s="51"/>
      <c r="KAL18" s="51"/>
      <c r="KAM18" s="51"/>
      <c r="KAN18" s="51"/>
      <c r="KAO18" s="51"/>
      <c r="KAP18" s="51"/>
      <c r="KAQ18" s="51"/>
      <c r="KAR18" s="51"/>
      <c r="KAS18" s="51"/>
      <c r="KAT18" s="51"/>
      <c r="KAU18" s="51"/>
      <c r="KAV18" s="51"/>
      <c r="KAW18" s="51"/>
      <c r="KAX18" s="51"/>
      <c r="KAY18" s="51"/>
      <c r="KAZ18" s="51"/>
      <c r="KBA18" s="51"/>
      <c r="KBB18" s="51"/>
      <c r="KBC18" s="51"/>
      <c r="KBD18" s="51"/>
      <c r="KBE18" s="51"/>
      <c r="KBF18" s="51"/>
      <c r="KBG18" s="51"/>
      <c r="KBH18" s="51"/>
      <c r="KBI18" s="51"/>
      <c r="KBJ18" s="51"/>
      <c r="KBK18" s="51"/>
      <c r="KBL18" s="51"/>
      <c r="KBM18" s="51"/>
      <c r="KBN18" s="51"/>
      <c r="KBO18" s="51"/>
      <c r="KBP18" s="51"/>
      <c r="KBQ18" s="51"/>
      <c r="KBR18" s="51"/>
      <c r="KBS18" s="51"/>
      <c r="KBT18" s="51"/>
      <c r="KBU18" s="51"/>
      <c r="KBV18" s="51"/>
      <c r="KBW18" s="51"/>
      <c r="KBX18" s="51"/>
      <c r="KBY18" s="51"/>
      <c r="KBZ18" s="51"/>
      <c r="KCA18" s="51"/>
      <c r="KCB18" s="51"/>
      <c r="KCC18" s="51"/>
      <c r="KCD18" s="51"/>
      <c r="KCE18" s="51"/>
      <c r="KCF18" s="51"/>
      <c r="KCG18" s="51"/>
      <c r="KCH18" s="51"/>
      <c r="KCI18" s="51"/>
      <c r="KCJ18" s="51"/>
      <c r="KCK18" s="51"/>
      <c r="KCL18" s="51"/>
      <c r="KCM18" s="51"/>
      <c r="KCN18" s="51"/>
      <c r="KCO18" s="51"/>
      <c r="KCP18" s="51"/>
      <c r="KCQ18" s="51"/>
      <c r="KCR18" s="51"/>
      <c r="KCS18" s="51"/>
      <c r="KCT18" s="51"/>
      <c r="KCU18" s="51"/>
      <c r="KCV18" s="51"/>
      <c r="KCW18" s="51"/>
      <c r="KCX18" s="51"/>
      <c r="KCY18" s="51"/>
      <c r="KCZ18" s="51"/>
      <c r="KDA18" s="51"/>
      <c r="KDB18" s="51"/>
      <c r="KDC18" s="51"/>
      <c r="KDD18" s="51"/>
      <c r="KDE18" s="51"/>
      <c r="KDF18" s="51"/>
      <c r="KDG18" s="51"/>
      <c r="KDH18" s="51"/>
      <c r="KDI18" s="51"/>
      <c r="KDJ18" s="51"/>
      <c r="KDK18" s="51"/>
      <c r="KDL18" s="51"/>
      <c r="KDM18" s="51"/>
      <c r="KDN18" s="51"/>
      <c r="KDO18" s="51"/>
      <c r="KDP18" s="51"/>
      <c r="KDQ18" s="51"/>
      <c r="KDR18" s="51"/>
      <c r="KDS18" s="51"/>
      <c r="KDT18" s="51"/>
      <c r="KDU18" s="51"/>
      <c r="KDV18" s="51"/>
      <c r="KDW18" s="51"/>
      <c r="KDX18" s="51"/>
      <c r="KDY18" s="51"/>
      <c r="KDZ18" s="51"/>
      <c r="KEA18" s="51"/>
      <c r="KEB18" s="51"/>
      <c r="KEC18" s="51"/>
      <c r="KED18" s="51"/>
      <c r="KEE18" s="51"/>
      <c r="KEF18" s="51"/>
      <c r="KEG18" s="51"/>
      <c r="KEH18" s="51"/>
      <c r="KEI18" s="51"/>
      <c r="KEJ18" s="51"/>
      <c r="KEK18" s="51"/>
      <c r="KEL18" s="51"/>
      <c r="KEM18" s="51"/>
      <c r="KEN18" s="51"/>
      <c r="KEO18" s="51"/>
      <c r="KEP18" s="51"/>
      <c r="KEQ18" s="51"/>
      <c r="KER18" s="51"/>
      <c r="KES18" s="51"/>
      <c r="KET18" s="51"/>
      <c r="KEU18" s="51"/>
      <c r="KEV18" s="51"/>
      <c r="KEW18" s="51"/>
      <c r="KEX18" s="51"/>
      <c r="KEY18" s="51"/>
      <c r="KEZ18" s="51"/>
      <c r="KFA18" s="51"/>
      <c r="KFB18" s="51"/>
      <c r="KFC18" s="51"/>
      <c r="KFD18" s="51"/>
      <c r="KFE18" s="51"/>
      <c r="KFF18" s="51"/>
      <c r="KFG18" s="51"/>
      <c r="KFH18" s="51"/>
      <c r="KFI18" s="51"/>
      <c r="KFJ18" s="51"/>
      <c r="KFK18" s="51"/>
      <c r="KFL18" s="51"/>
      <c r="KFM18" s="51"/>
      <c r="KFN18" s="51"/>
      <c r="KFO18" s="51"/>
      <c r="KFP18" s="51"/>
      <c r="KFQ18" s="51"/>
      <c r="KFR18" s="51"/>
      <c r="KFS18" s="51"/>
      <c r="KFT18" s="51"/>
      <c r="KFU18" s="51"/>
      <c r="KFV18" s="51"/>
      <c r="KFW18" s="51"/>
      <c r="KFX18" s="51"/>
      <c r="KFY18" s="51"/>
      <c r="KFZ18" s="51"/>
      <c r="KGA18" s="51"/>
      <c r="KGB18" s="51"/>
      <c r="KGC18" s="51"/>
      <c r="KGD18" s="51"/>
      <c r="KGE18" s="51"/>
      <c r="KGF18" s="51"/>
      <c r="KGG18" s="51"/>
      <c r="KGH18" s="51"/>
      <c r="KGI18" s="51"/>
      <c r="KGJ18" s="51"/>
      <c r="KGK18" s="51"/>
      <c r="KGL18" s="51"/>
      <c r="KGM18" s="51"/>
      <c r="KGN18" s="51"/>
      <c r="KGO18" s="51"/>
      <c r="KGP18" s="51"/>
      <c r="KGQ18" s="51"/>
      <c r="KGR18" s="51"/>
      <c r="KGS18" s="51"/>
      <c r="KGT18" s="51"/>
      <c r="KGU18" s="51"/>
      <c r="KGV18" s="51"/>
      <c r="KGW18" s="51"/>
      <c r="KGX18" s="51"/>
      <c r="KGY18" s="51"/>
      <c r="KGZ18" s="51"/>
      <c r="KHA18" s="51"/>
      <c r="KHB18" s="51"/>
      <c r="KHC18" s="51"/>
      <c r="KHD18" s="51"/>
      <c r="KHE18" s="51"/>
      <c r="KHF18" s="51"/>
      <c r="KHG18" s="51"/>
      <c r="KHH18" s="51"/>
      <c r="KHI18" s="51"/>
      <c r="KHJ18" s="51"/>
      <c r="KHK18" s="51"/>
      <c r="KHL18" s="51"/>
      <c r="KHM18" s="51"/>
      <c r="KHN18" s="51"/>
      <c r="KHO18" s="51"/>
      <c r="KHP18" s="51"/>
      <c r="KHQ18" s="51"/>
      <c r="KHR18" s="51"/>
      <c r="KHS18" s="51"/>
      <c r="KHT18" s="51"/>
      <c r="KHU18" s="51"/>
      <c r="KHV18" s="51"/>
      <c r="KHW18" s="51"/>
      <c r="KHX18" s="51"/>
      <c r="KHY18" s="51"/>
      <c r="KHZ18" s="51"/>
      <c r="KIA18" s="51"/>
      <c r="KIB18" s="51"/>
      <c r="KIC18" s="51"/>
      <c r="KID18" s="51"/>
      <c r="KIE18" s="51"/>
      <c r="KIF18" s="51"/>
      <c r="KIG18" s="51"/>
      <c r="KIH18" s="51"/>
      <c r="KII18" s="51"/>
      <c r="KIJ18" s="51"/>
      <c r="KIK18" s="51"/>
      <c r="KIL18" s="51"/>
      <c r="KIM18" s="51"/>
      <c r="KIN18" s="51"/>
      <c r="KIO18" s="51"/>
      <c r="KIP18" s="51"/>
      <c r="KIQ18" s="51"/>
      <c r="KIR18" s="51"/>
      <c r="KIS18" s="51"/>
      <c r="KIT18" s="51"/>
      <c r="KIU18" s="51"/>
      <c r="KIV18" s="51"/>
      <c r="KIW18" s="51"/>
      <c r="KIX18" s="51"/>
      <c r="KIY18" s="51"/>
      <c r="KIZ18" s="51"/>
      <c r="KJA18" s="51"/>
      <c r="KJB18" s="51"/>
      <c r="KJC18" s="51"/>
      <c r="KJD18" s="51"/>
      <c r="KJE18" s="51"/>
      <c r="KJF18" s="51"/>
      <c r="KJG18" s="51"/>
      <c r="KJH18" s="51"/>
      <c r="KJI18" s="51"/>
      <c r="KJJ18" s="51"/>
      <c r="KJK18" s="51"/>
      <c r="KJL18" s="51"/>
      <c r="KJM18" s="51"/>
      <c r="KJN18" s="51"/>
      <c r="KJO18" s="51"/>
      <c r="KJP18" s="51"/>
      <c r="KJQ18" s="51"/>
      <c r="KJR18" s="51"/>
      <c r="KJS18" s="51"/>
      <c r="KJT18" s="51"/>
      <c r="KJU18" s="51"/>
      <c r="KJV18" s="51"/>
      <c r="KJW18" s="51"/>
      <c r="KJX18" s="51"/>
      <c r="KJY18" s="51"/>
      <c r="KJZ18" s="51"/>
      <c r="KKA18" s="51"/>
      <c r="KKB18" s="51"/>
      <c r="KKC18" s="51"/>
      <c r="KKD18" s="51"/>
      <c r="KKE18" s="51"/>
      <c r="KKF18" s="51"/>
      <c r="KKG18" s="51"/>
      <c r="KKH18" s="51"/>
      <c r="KKI18" s="51"/>
      <c r="KKJ18" s="51"/>
      <c r="KKK18" s="51"/>
      <c r="KKL18" s="51"/>
      <c r="KKM18" s="51"/>
      <c r="KKN18" s="51"/>
      <c r="KKO18" s="51"/>
      <c r="KKP18" s="51"/>
      <c r="KKQ18" s="51"/>
      <c r="KKR18" s="51"/>
      <c r="KKS18" s="51"/>
      <c r="KKT18" s="51"/>
      <c r="KKU18" s="51"/>
      <c r="KKV18" s="51"/>
      <c r="KKW18" s="51"/>
      <c r="KKX18" s="51"/>
      <c r="KKY18" s="51"/>
      <c r="KKZ18" s="51"/>
      <c r="KLA18" s="51"/>
      <c r="KLB18" s="51"/>
      <c r="KLC18" s="51"/>
      <c r="KLD18" s="51"/>
      <c r="KLE18" s="51"/>
      <c r="KLF18" s="51"/>
      <c r="KLG18" s="51"/>
      <c r="KLH18" s="51"/>
      <c r="KLI18" s="51"/>
      <c r="KLJ18" s="51"/>
      <c r="KLK18" s="51"/>
      <c r="KLL18" s="51"/>
      <c r="KLM18" s="51"/>
      <c r="KLN18" s="51"/>
      <c r="KLO18" s="51"/>
      <c r="KLP18" s="51"/>
      <c r="KLQ18" s="51"/>
      <c r="KLR18" s="51"/>
      <c r="KLS18" s="51"/>
      <c r="KLT18" s="51"/>
      <c r="KLU18" s="51"/>
      <c r="KLV18" s="51"/>
      <c r="KLW18" s="51"/>
      <c r="KLX18" s="51"/>
      <c r="KLY18" s="51"/>
      <c r="KLZ18" s="51"/>
      <c r="KMA18" s="51"/>
      <c r="KMB18" s="51"/>
      <c r="KMC18" s="51"/>
      <c r="KMD18" s="51"/>
      <c r="KME18" s="51"/>
      <c r="KMF18" s="51"/>
      <c r="KMG18" s="51"/>
      <c r="KMH18" s="51"/>
      <c r="KMI18" s="51"/>
      <c r="KMJ18" s="51"/>
      <c r="KMK18" s="51"/>
      <c r="KML18" s="51"/>
      <c r="KMM18" s="51"/>
      <c r="KMN18" s="51"/>
      <c r="KMO18" s="51"/>
      <c r="KMP18" s="51"/>
      <c r="KMQ18" s="51"/>
      <c r="KMR18" s="51"/>
      <c r="KMS18" s="51"/>
      <c r="KMT18" s="51"/>
      <c r="KMU18" s="51"/>
      <c r="KMV18" s="51"/>
      <c r="KMW18" s="51"/>
      <c r="KMX18" s="51"/>
      <c r="KMY18" s="51"/>
      <c r="KMZ18" s="51"/>
      <c r="KNA18" s="51"/>
      <c r="KNB18" s="51"/>
      <c r="KNC18" s="51"/>
      <c r="KND18" s="51"/>
      <c r="KNE18" s="51"/>
      <c r="KNF18" s="51"/>
      <c r="KNG18" s="51"/>
      <c r="KNH18" s="51"/>
      <c r="KNI18" s="51"/>
      <c r="KNJ18" s="51"/>
      <c r="KNK18" s="51"/>
      <c r="KNL18" s="51"/>
      <c r="KNM18" s="51"/>
      <c r="KNN18" s="51"/>
      <c r="KNO18" s="51"/>
      <c r="KNP18" s="51"/>
      <c r="KNQ18" s="51"/>
      <c r="KNR18" s="51"/>
      <c r="KNS18" s="51"/>
      <c r="KNT18" s="51"/>
      <c r="KNU18" s="51"/>
      <c r="KNV18" s="51"/>
      <c r="KNW18" s="51"/>
      <c r="KNX18" s="51"/>
      <c r="KNY18" s="51"/>
      <c r="KNZ18" s="51"/>
      <c r="KOA18" s="51"/>
      <c r="KOB18" s="51"/>
      <c r="KOC18" s="51"/>
      <c r="KOD18" s="51"/>
      <c r="KOE18" s="51"/>
      <c r="KOF18" s="51"/>
      <c r="KOG18" s="51"/>
      <c r="KOH18" s="51"/>
      <c r="KOI18" s="51"/>
      <c r="KOJ18" s="51"/>
      <c r="KOK18" s="51"/>
      <c r="KOL18" s="51"/>
      <c r="KOM18" s="51"/>
      <c r="KON18" s="51"/>
      <c r="KOO18" s="51"/>
      <c r="KOP18" s="51"/>
      <c r="KOQ18" s="51"/>
      <c r="KOR18" s="51"/>
      <c r="KOS18" s="51"/>
      <c r="KOT18" s="51"/>
      <c r="KOU18" s="51"/>
      <c r="KOV18" s="51"/>
      <c r="KOW18" s="51"/>
      <c r="KOX18" s="51"/>
      <c r="KOY18" s="51"/>
      <c r="KOZ18" s="51"/>
      <c r="KPA18" s="51"/>
      <c r="KPB18" s="51"/>
      <c r="KPC18" s="51"/>
      <c r="KPD18" s="51"/>
      <c r="KPE18" s="51"/>
      <c r="KPF18" s="51"/>
      <c r="KPG18" s="51"/>
      <c r="KPH18" s="51"/>
      <c r="KPI18" s="51"/>
      <c r="KPJ18" s="51"/>
      <c r="KPK18" s="51"/>
      <c r="KPL18" s="51"/>
      <c r="KPM18" s="51"/>
      <c r="KPN18" s="51"/>
      <c r="KPO18" s="51"/>
      <c r="KPP18" s="51"/>
      <c r="KPQ18" s="51"/>
      <c r="KPR18" s="51"/>
      <c r="KPS18" s="51"/>
      <c r="KPT18" s="51"/>
      <c r="KPU18" s="51"/>
      <c r="KPV18" s="51"/>
      <c r="KPW18" s="51"/>
      <c r="KPX18" s="51"/>
      <c r="KPY18" s="51"/>
      <c r="KPZ18" s="51"/>
      <c r="KQA18" s="51"/>
      <c r="KQB18" s="51"/>
      <c r="KQC18" s="51"/>
      <c r="KQD18" s="51"/>
      <c r="KQE18" s="51"/>
      <c r="KQF18" s="51"/>
      <c r="KQG18" s="51"/>
      <c r="KQH18" s="51"/>
      <c r="KQI18" s="51"/>
      <c r="KQJ18" s="51"/>
      <c r="KQK18" s="51"/>
      <c r="KQL18" s="51"/>
      <c r="KQM18" s="51"/>
      <c r="KQN18" s="51"/>
      <c r="KQO18" s="51"/>
      <c r="KQP18" s="51"/>
      <c r="KQQ18" s="51"/>
      <c r="KQR18" s="51"/>
      <c r="KQS18" s="51"/>
      <c r="KQT18" s="51"/>
      <c r="KQU18" s="51"/>
      <c r="KQV18" s="51"/>
      <c r="KQW18" s="51"/>
      <c r="KQX18" s="51"/>
      <c r="KQY18" s="51"/>
      <c r="KQZ18" s="51"/>
      <c r="KRA18" s="51"/>
      <c r="KRB18" s="51"/>
      <c r="KRC18" s="51"/>
      <c r="KRD18" s="51"/>
      <c r="KRE18" s="51"/>
      <c r="KRF18" s="51"/>
      <c r="KRG18" s="51"/>
      <c r="KRH18" s="51"/>
      <c r="KRI18" s="51"/>
      <c r="KRJ18" s="51"/>
      <c r="KRK18" s="51"/>
      <c r="KRL18" s="51"/>
      <c r="KRM18" s="51"/>
      <c r="KRN18" s="51"/>
      <c r="KRO18" s="51"/>
      <c r="KRP18" s="51"/>
      <c r="KRQ18" s="51"/>
      <c r="KRR18" s="51"/>
      <c r="KRS18" s="51"/>
      <c r="KRT18" s="51"/>
      <c r="KRU18" s="51"/>
      <c r="KRV18" s="51"/>
      <c r="KRW18" s="51"/>
      <c r="KRX18" s="51"/>
      <c r="KRY18" s="51"/>
      <c r="KRZ18" s="51"/>
      <c r="KSA18" s="51"/>
      <c r="KSB18" s="51"/>
      <c r="KSC18" s="51"/>
      <c r="KSD18" s="51"/>
      <c r="KSE18" s="51"/>
      <c r="KSF18" s="51"/>
      <c r="KSG18" s="51"/>
      <c r="KSH18" s="51"/>
      <c r="KSI18" s="51"/>
      <c r="KSJ18" s="51"/>
      <c r="KSK18" s="51"/>
      <c r="KSL18" s="51"/>
      <c r="KSM18" s="51"/>
      <c r="KSN18" s="51"/>
      <c r="KSO18" s="51"/>
      <c r="KSP18" s="51"/>
      <c r="KSQ18" s="51"/>
      <c r="KSR18" s="51"/>
      <c r="KSS18" s="51"/>
      <c r="KST18" s="51"/>
      <c r="KSU18" s="51"/>
      <c r="KSV18" s="51"/>
      <c r="KSW18" s="51"/>
      <c r="KSX18" s="51"/>
      <c r="KSY18" s="51"/>
      <c r="KSZ18" s="51"/>
      <c r="KTA18" s="51"/>
      <c r="KTB18" s="51"/>
      <c r="KTC18" s="51"/>
      <c r="KTD18" s="51"/>
      <c r="KTE18" s="51"/>
      <c r="KTF18" s="51"/>
      <c r="KTG18" s="51"/>
      <c r="KTH18" s="51"/>
      <c r="KTI18" s="51"/>
      <c r="KTJ18" s="51"/>
      <c r="KTK18" s="51"/>
      <c r="KTL18" s="51"/>
      <c r="KTM18" s="51"/>
      <c r="KTN18" s="51"/>
      <c r="KTO18" s="51"/>
      <c r="KTP18" s="51"/>
      <c r="KTQ18" s="51"/>
      <c r="KTR18" s="51"/>
      <c r="KTS18" s="51"/>
      <c r="KTT18" s="51"/>
      <c r="KTU18" s="51"/>
      <c r="KTV18" s="51"/>
      <c r="KTW18" s="51"/>
      <c r="KTX18" s="51"/>
      <c r="KTY18" s="51"/>
      <c r="KTZ18" s="51"/>
      <c r="KUA18" s="51"/>
      <c r="KUB18" s="51"/>
      <c r="KUC18" s="51"/>
      <c r="KUD18" s="51"/>
      <c r="KUE18" s="51"/>
      <c r="KUF18" s="51"/>
      <c r="KUG18" s="51"/>
      <c r="KUH18" s="51"/>
      <c r="KUI18" s="51"/>
      <c r="KUJ18" s="51"/>
      <c r="KUK18" s="51"/>
      <c r="KUL18" s="51"/>
      <c r="KUM18" s="51"/>
      <c r="KUN18" s="51"/>
      <c r="KUO18" s="51"/>
      <c r="KUP18" s="51"/>
      <c r="KUQ18" s="51"/>
      <c r="KUR18" s="51"/>
      <c r="KUS18" s="51"/>
      <c r="KUT18" s="51"/>
      <c r="KUU18" s="51"/>
      <c r="KUV18" s="51"/>
      <c r="KUW18" s="51"/>
      <c r="KUX18" s="51"/>
      <c r="KUY18" s="51"/>
      <c r="KUZ18" s="51"/>
      <c r="KVA18" s="51"/>
      <c r="KVB18" s="51"/>
      <c r="KVC18" s="51"/>
      <c r="KVD18" s="51"/>
      <c r="KVE18" s="51"/>
      <c r="KVF18" s="51"/>
      <c r="KVG18" s="51"/>
      <c r="KVH18" s="51"/>
      <c r="KVI18" s="51"/>
      <c r="KVJ18" s="51"/>
      <c r="KVK18" s="51"/>
      <c r="KVL18" s="51"/>
      <c r="KVM18" s="51"/>
      <c r="KVN18" s="51"/>
      <c r="KVO18" s="51"/>
      <c r="KVP18" s="51"/>
      <c r="KVQ18" s="51"/>
      <c r="KVR18" s="51"/>
      <c r="KVS18" s="51"/>
      <c r="KVT18" s="51"/>
      <c r="KVU18" s="51"/>
      <c r="KVV18" s="51"/>
      <c r="KVW18" s="51"/>
      <c r="KVX18" s="51"/>
      <c r="KVY18" s="51"/>
      <c r="KVZ18" s="51"/>
      <c r="KWA18" s="51"/>
      <c r="KWB18" s="51"/>
      <c r="KWC18" s="51"/>
      <c r="KWD18" s="51"/>
      <c r="KWE18" s="51"/>
      <c r="KWF18" s="51"/>
      <c r="KWG18" s="51"/>
      <c r="KWH18" s="51"/>
      <c r="KWI18" s="51"/>
      <c r="KWJ18" s="51"/>
      <c r="KWK18" s="51"/>
      <c r="KWL18" s="51"/>
      <c r="KWM18" s="51"/>
      <c r="KWN18" s="51"/>
      <c r="KWO18" s="51"/>
      <c r="KWP18" s="51"/>
      <c r="KWQ18" s="51"/>
      <c r="KWR18" s="51"/>
      <c r="KWS18" s="51"/>
      <c r="KWT18" s="51"/>
      <c r="KWU18" s="51"/>
      <c r="KWV18" s="51"/>
      <c r="KWW18" s="51"/>
      <c r="KWX18" s="51"/>
      <c r="KWY18" s="51"/>
      <c r="KWZ18" s="51"/>
      <c r="KXA18" s="51"/>
      <c r="KXB18" s="51"/>
      <c r="KXC18" s="51"/>
      <c r="KXD18" s="51"/>
      <c r="KXE18" s="51"/>
      <c r="KXF18" s="51"/>
      <c r="KXG18" s="51"/>
      <c r="KXH18" s="51"/>
      <c r="KXI18" s="51"/>
      <c r="KXJ18" s="51"/>
      <c r="KXK18" s="51"/>
      <c r="KXL18" s="51"/>
      <c r="KXM18" s="51"/>
      <c r="KXN18" s="51"/>
      <c r="KXO18" s="51"/>
      <c r="KXP18" s="51"/>
      <c r="KXQ18" s="51"/>
      <c r="KXR18" s="51"/>
      <c r="KXS18" s="51"/>
      <c r="KXT18" s="51"/>
      <c r="KXU18" s="51"/>
      <c r="KXV18" s="51"/>
      <c r="KXW18" s="51"/>
      <c r="KXX18" s="51"/>
      <c r="KXY18" s="51"/>
      <c r="KXZ18" s="51"/>
      <c r="KYA18" s="51"/>
      <c r="KYB18" s="51"/>
      <c r="KYC18" s="51"/>
      <c r="KYD18" s="51"/>
      <c r="KYE18" s="51"/>
      <c r="KYF18" s="51"/>
      <c r="KYG18" s="51"/>
      <c r="KYH18" s="51"/>
      <c r="KYI18" s="51"/>
      <c r="KYJ18" s="51"/>
      <c r="KYK18" s="51"/>
      <c r="KYL18" s="51"/>
      <c r="KYM18" s="51"/>
      <c r="KYN18" s="51"/>
      <c r="KYO18" s="51"/>
      <c r="KYP18" s="51"/>
      <c r="KYQ18" s="51"/>
      <c r="KYR18" s="51"/>
      <c r="KYS18" s="51"/>
      <c r="KYT18" s="51"/>
      <c r="KYU18" s="51"/>
      <c r="KYV18" s="51"/>
      <c r="KYW18" s="51"/>
      <c r="KYX18" s="51"/>
      <c r="KYY18" s="51"/>
      <c r="KYZ18" s="51"/>
      <c r="KZA18" s="51"/>
      <c r="KZB18" s="51"/>
      <c r="KZC18" s="51"/>
      <c r="KZD18" s="51"/>
      <c r="KZE18" s="51"/>
      <c r="KZF18" s="51"/>
      <c r="KZG18" s="51"/>
      <c r="KZH18" s="51"/>
      <c r="KZI18" s="51"/>
      <c r="KZJ18" s="51"/>
      <c r="KZK18" s="51"/>
      <c r="KZL18" s="51"/>
      <c r="KZM18" s="51"/>
      <c r="KZN18" s="51"/>
      <c r="KZO18" s="51"/>
      <c r="KZP18" s="51"/>
      <c r="KZQ18" s="51"/>
      <c r="KZR18" s="51"/>
      <c r="KZS18" s="51"/>
      <c r="KZT18" s="51"/>
      <c r="KZU18" s="51"/>
      <c r="KZV18" s="51"/>
      <c r="KZW18" s="51"/>
      <c r="KZX18" s="51"/>
      <c r="KZY18" s="51"/>
      <c r="KZZ18" s="51"/>
      <c r="LAA18" s="51"/>
      <c r="LAB18" s="51"/>
      <c r="LAC18" s="51"/>
      <c r="LAD18" s="51"/>
      <c r="LAE18" s="51"/>
      <c r="LAF18" s="51"/>
      <c r="LAG18" s="51"/>
      <c r="LAH18" s="51"/>
      <c r="LAI18" s="51"/>
      <c r="LAJ18" s="51"/>
      <c r="LAK18" s="51"/>
      <c r="LAL18" s="51"/>
      <c r="LAM18" s="51"/>
      <c r="LAN18" s="51"/>
      <c r="LAO18" s="51"/>
      <c r="LAP18" s="51"/>
      <c r="LAQ18" s="51"/>
      <c r="LAR18" s="51"/>
      <c r="LAS18" s="51"/>
      <c r="LAT18" s="51"/>
      <c r="LAU18" s="51"/>
      <c r="LAV18" s="51"/>
      <c r="LAW18" s="51"/>
      <c r="LAX18" s="51"/>
      <c r="LAY18" s="51"/>
      <c r="LAZ18" s="51"/>
      <c r="LBA18" s="51"/>
      <c r="LBB18" s="51"/>
      <c r="LBC18" s="51"/>
      <c r="LBD18" s="51"/>
      <c r="LBE18" s="51"/>
      <c r="LBF18" s="51"/>
      <c r="LBG18" s="51"/>
      <c r="LBH18" s="51"/>
      <c r="LBI18" s="51"/>
      <c r="LBJ18" s="51"/>
      <c r="LBK18" s="51"/>
      <c r="LBL18" s="51"/>
      <c r="LBM18" s="51"/>
      <c r="LBN18" s="51"/>
      <c r="LBO18" s="51"/>
      <c r="LBP18" s="51"/>
      <c r="LBQ18" s="51"/>
      <c r="LBR18" s="51"/>
      <c r="LBS18" s="51"/>
      <c r="LBT18" s="51"/>
      <c r="LBU18" s="51"/>
      <c r="LBV18" s="51"/>
      <c r="LBW18" s="51"/>
      <c r="LBX18" s="51"/>
      <c r="LBY18" s="51"/>
      <c r="LBZ18" s="51"/>
      <c r="LCA18" s="51"/>
      <c r="LCB18" s="51"/>
      <c r="LCC18" s="51"/>
      <c r="LCD18" s="51"/>
      <c r="LCE18" s="51"/>
      <c r="LCF18" s="51"/>
      <c r="LCG18" s="51"/>
      <c r="LCH18" s="51"/>
      <c r="LCI18" s="51"/>
      <c r="LCJ18" s="51"/>
      <c r="LCK18" s="51"/>
      <c r="LCL18" s="51"/>
      <c r="LCM18" s="51"/>
      <c r="LCN18" s="51"/>
      <c r="LCO18" s="51"/>
      <c r="LCP18" s="51"/>
      <c r="LCQ18" s="51"/>
      <c r="LCR18" s="51"/>
      <c r="LCS18" s="51"/>
      <c r="LCT18" s="51"/>
      <c r="LCU18" s="51"/>
      <c r="LCV18" s="51"/>
      <c r="LCW18" s="51"/>
      <c r="LCX18" s="51"/>
      <c r="LCY18" s="51"/>
      <c r="LCZ18" s="51"/>
      <c r="LDA18" s="51"/>
      <c r="LDB18" s="51"/>
      <c r="LDC18" s="51"/>
      <c r="LDD18" s="51"/>
      <c r="LDE18" s="51"/>
      <c r="LDF18" s="51"/>
      <c r="LDG18" s="51"/>
      <c r="LDH18" s="51"/>
      <c r="LDI18" s="51"/>
      <c r="LDJ18" s="51"/>
      <c r="LDK18" s="51"/>
      <c r="LDL18" s="51"/>
      <c r="LDM18" s="51"/>
      <c r="LDN18" s="51"/>
      <c r="LDO18" s="51"/>
      <c r="LDP18" s="51"/>
      <c r="LDQ18" s="51"/>
      <c r="LDR18" s="51"/>
      <c r="LDS18" s="51"/>
      <c r="LDT18" s="51"/>
      <c r="LDU18" s="51"/>
      <c r="LDV18" s="51"/>
      <c r="LDW18" s="51"/>
      <c r="LDX18" s="51"/>
      <c r="LDY18" s="51"/>
      <c r="LDZ18" s="51"/>
      <c r="LEA18" s="51"/>
      <c r="LEB18" s="51"/>
      <c r="LEC18" s="51"/>
      <c r="LED18" s="51"/>
      <c r="LEE18" s="51"/>
      <c r="LEF18" s="51"/>
      <c r="LEG18" s="51"/>
      <c r="LEH18" s="51"/>
      <c r="LEI18" s="51"/>
      <c r="LEJ18" s="51"/>
      <c r="LEK18" s="51"/>
      <c r="LEL18" s="51"/>
      <c r="LEM18" s="51"/>
      <c r="LEN18" s="51"/>
      <c r="LEO18" s="51"/>
      <c r="LEP18" s="51"/>
      <c r="LEQ18" s="51"/>
      <c r="LER18" s="51"/>
      <c r="LES18" s="51"/>
      <c r="LET18" s="51"/>
      <c r="LEU18" s="51"/>
      <c r="LEV18" s="51"/>
      <c r="LEW18" s="51"/>
      <c r="LEX18" s="51"/>
      <c r="LEY18" s="51"/>
      <c r="LEZ18" s="51"/>
      <c r="LFA18" s="51"/>
      <c r="LFB18" s="51"/>
      <c r="LFC18" s="51"/>
      <c r="LFD18" s="51"/>
      <c r="LFE18" s="51"/>
      <c r="LFF18" s="51"/>
      <c r="LFG18" s="51"/>
      <c r="LFH18" s="51"/>
      <c r="LFI18" s="51"/>
      <c r="LFJ18" s="51"/>
      <c r="LFK18" s="51"/>
      <c r="LFL18" s="51"/>
      <c r="LFM18" s="51"/>
      <c r="LFN18" s="51"/>
      <c r="LFO18" s="51"/>
      <c r="LFP18" s="51"/>
      <c r="LFQ18" s="51"/>
      <c r="LFR18" s="51"/>
      <c r="LFS18" s="51"/>
      <c r="LFT18" s="51"/>
      <c r="LFU18" s="51"/>
      <c r="LFV18" s="51"/>
      <c r="LFW18" s="51"/>
      <c r="LFX18" s="51"/>
      <c r="LFY18" s="51"/>
      <c r="LFZ18" s="51"/>
      <c r="LGA18" s="51"/>
      <c r="LGB18" s="51"/>
      <c r="LGC18" s="51"/>
      <c r="LGD18" s="51"/>
      <c r="LGE18" s="51"/>
      <c r="LGF18" s="51"/>
      <c r="LGG18" s="51"/>
      <c r="LGH18" s="51"/>
      <c r="LGI18" s="51"/>
      <c r="LGJ18" s="51"/>
      <c r="LGK18" s="51"/>
      <c r="LGL18" s="51"/>
      <c r="LGM18" s="51"/>
      <c r="LGN18" s="51"/>
      <c r="LGO18" s="51"/>
      <c r="LGP18" s="51"/>
      <c r="LGQ18" s="51"/>
      <c r="LGR18" s="51"/>
      <c r="LGS18" s="51"/>
      <c r="LGT18" s="51"/>
      <c r="LGU18" s="51"/>
      <c r="LGV18" s="51"/>
      <c r="LGW18" s="51"/>
      <c r="LGX18" s="51"/>
      <c r="LGY18" s="51"/>
      <c r="LGZ18" s="51"/>
      <c r="LHA18" s="51"/>
      <c r="LHB18" s="51"/>
      <c r="LHC18" s="51"/>
      <c r="LHD18" s="51"/>
      <c r="LHE18" s="51"/>
      <c r="LHF18" s="51"/>
      <c r="LHG18" s="51"/>
      <c r="LHH18" s="51"/>
      <c r="LHI18" s="51"/>
      <c r="LHJ18" s="51"/>
      <c r="LHK18" s="51"/>
      <c r="LHL18" s="51"/>
      <c r="LHM18" s="51"/>
      <c r="LHN18" s="51"/>
      <c r="LHO18" s="51"/>
      <c r="LHP18" s="51"/>
      <c r="LHQ18" s="51"/>
      <c r="LHR18" s="51"/>
      <c r="LHS18" s="51"/>
      <c r="LHT18" s="51"/>
      <c r="LHU18" s="51"/>
      <c r="LHV18" s="51"/>
      <c r="LHW18" s="51"/>
      <c r="LHX18" s="51"/>
      <c r="LHY18" s="51"/>
      <c r="LHZ18" s="51"/>
      <c r="LIA18" s="51"/>
      <c r="LIB18" s="51"/>
      <c r="LIC18" s="51"/>
      <c r="LID18" s="51"/>
      <c r="LIE18" s="51"/>
      <c r="LIF18" s="51"/>
      <c r="LIG18" s="51"/>
      <c r="LIH18" s="51"/>
      <c r="LII18" s="51"/>
      <c r="LIJ18" s="51"/>
      <c r="LIK18" s="51"/>
      <c r="LIL18" s="51"/>
      <c r="LIM18" s="51"/>
      <c r="LIN18" s="51"/>
      <c r="LIO18" s="51"/>
      <c r="LIP18" s="51"/>
      <c r="LIQ18" s="51"/>
      <c r="LIR18" s="51"/>
      <c r="LIS18" s="51"/>
      <c r="LIT18" s="51"/>
      <c r="LIU18" s="51"/>
      <c r="LIV18" s="51"/>
      <c r="LIW18" s="51"/>
      <c r="LIX18" s="51"/>
      <c r="LIY18" s="51"/>
      <c r="LIZ18" s="51"/>
      <c r="LJA18" s="51"/>
      <c r="LJB18" s="51"/>
      <c r="LJC18" s="51"/>
      <c r="LJD18" s="51"/>
      <c r="LJE18" s="51"/>
      <c r="LJF18" s="51"/>
      <c r="LJG18" s="51"/>
      <c r="LJH18" s="51"/>
      <c r="LJI18" s="51"/>
      <c r="LJJ18" s="51"/>
      <c r="LJK18" s="51"/>
      <c r="LJL18" s="51"/>
      <c r="LJM18" s="51"/>
      <c r="LJN18" s="51"/>
      <c r="LJO18" s="51"/>
      <c r="LJP18" s="51"/>
      <c r="LJQ18" s="51"/>
      <c r="LJR18" s="51"/>
      <c r="LJS18" s="51"/>
      <c r="LJT18" s="51"/>
      <c r="LJU18" s="51"/>
      <c r="LJV18" s="51"/>
      <c r="LJW18" s="51"/>
      <c r="LJX18" s="51"/>
      <c r="LJY18" s="51"/>
      <c r="LJZ18" s="51"/>
      <c r="LKA18" s="51"/>
      <c r="LKB18" s="51"/>
      <c r="LKC18" s="51"/>
      <c r="LKD18" s="51"/>
      <c r="LKE18" s="51"/>
      <c r="LKF18" s="51"/>
      <c r="LKG18" s="51"/>
      <c r="LKH18" s="51"/>
      <c r="LKI18" s="51"/>
      <c r="LKJ18" s="51"/>
      <c r="LKK18" s="51"/>
      <c r="LKL18" s="51"/>
      <c r="LKM18" s="51"/>
      <c r="LKN18" s="51"/>
      <c r="LKO18" s="51"/>
      <c r="LKP18" s="51"/>
      <c r="LKQ18" s="51"/>
      <c r="LKR18" s="51"/>
      <c r="LKS18" s="51"/>
      <c r="LKT18" s="51"/>
      <c r="LKU18" s="51"/>
      <c r="LKV18" s="51"/>
      <c r="LKW18" s="51"/>
      <c r="LKX18" s="51"/>
      <c r="LKY18" s="51"/>
      <c r="LKZ18" s="51"/>
      <c r="LLA18" s="51"/>
      <c r="LLB18" s="51"/>
      <c r="LLC18" s="51"/>
      <c r="LLD18" s="51"/>
      <c r="LLE18" s="51"/>
      <c r="LLF18" s="51"/>
      <c r="LLG18" s="51"/>
      <c r="LLH18" s="51"/>
      <c r="LLI18" s="51"/>
      <c r="LLJ18" s="51"/>
      <c r="LLK18" s="51"/>
      <c r="LLL18" s="51"/>
      <c r="LLM18" s="51"/>
      <c r="LLN18" s="51"/>
      <c r="LLO18" s="51"/>
      <c r="LLP18" s="51"/>
      <c r="LLQ18" s="51"/>
      <c r="LLR18" s="51"/>
      <c r="LLS18" s="51"/>
      <c r="LLT18" s="51"/>
      <c r="LLU18" s="51"/>
      <c r="LLV18" s="51"/>
      <c r="LLW18" s="51"/>
      <c r="LLX18" s="51"/>
      <c r="LLY18" s="51"/>
      <c r="LLZ18" s="51"/>
      <c r="LMA18" s="51"/>
      <c r="LMB18" s="51"/>
      <c r="LMC18" s="51"/>
      <c r="LMD18" s="51"/>
      <c r="LME18" s="51"/>
      <c r="LMF18" s="51"/>
      <c r="LMG18" s="51"/>
      <c r="LMH18" s="51"/>
      <c r="LMI18" s="51"/>
      <c r="LMJ18" s="51"/>
      <c r="LMK18" s="51"/>
      <c r="LML18" s="51"/>
      <c r="LMM18" s="51"/>
      <c r="LMN18" s="51"/>
      <c r="LMO18" s="51"/>
      <c r="LMP18" s="51"/>
      <c r="LMQ18" s="51"/>
      <c r="LMR18" s="51"/>
      <c r="LMS18" s="51"/>
      <c r="LMT18" s="51"/>
      <c r="LMU18" s="51"/>
      <c r="LMV18" s="51"/>
      <c r="LMW18" s="51"/>
      <c r="LMX18" s="51"/>
      <c r="LMY18" s="51"/>
      <c r="LMZ18" s="51"/>
      <c r="LNA18" s="51"/>
      <c r="LNB18" s="51"/>
      <c r="LNC18" s="51"/>
      <c r="LND18" s="51"/>
      <c r="LNE18" s="51"/>
      <c r="LNF18" s="51"/>
      <c r="LNG18" s="51"/>
      <c r="LNH18" s="51"/>
      <c r="LNI18" s="51"/>
      <c r="LNJ18" s="51"/>
      <c r="LNK18" s="51"/>
      <c r="LNL18" s="51"/>
      <c r="LNM18" s="51"/>
      <c r="LNN18" s="51"/>
      <c r="LNO18" s="51"/>
      <c r="LNP18" s="51"/>
      <c r="LNQ18" s="51"/>
      <c r="LNR18" s="51"/>
      <c r="LNS18" s="51"/>
      <c r="LNT18" s="51"/>
      <c r="LNU18" s="51"/>
      <c r="LNV18" s="51"/>
      <c r="LNW18" s="51"/>
      <c r="LNX18" s="51"/>
      <c r="LNY18" s="51"/>
      <c r="LNZ18" s="51"/>
      <c r="LOA18" s="51"/>
      <c r="LOB18" s="51"/>
      <c r="LOC18" s="51"/>
      <c r="LOD18" s="51"/>
      <c r="LOE18" s="51"/>
      <c r="LOF18" s="51"/>
      <c r="LOG18" s="51"/>
      <c r="LOH18" s="51"/>
      <c r="LOI18" s="51"/>
      <c r="LOJ18" s="51"/>
      <c r="LOK18" s="51"/>
      <c r="LOL18" s="51"/>
      <c r="LOM18" s="51"/>
      <c r="LON18" s="51"/>
      <c r="LOO18" s="51"/>
      <c r="LOP18" s="51"/>
      <c r="LOQ18" s="51"/>
      <c r="LOR18" s="51"/>
      <c r="LOS18" s="51"/>
      <c r="LOT18" s="51"/>
      <c r="LOU18" s="51"/>
      <c r="LOV18" s="51"/>
      <c r="LOW18" s="51"/>
      <c r="LOX18" s="51"/>
      <c r="LOY18" s="51"/>
      <c r="LOZ18" s="51"/>
      <c r="LPA18" s="51"/>
      <c r="LPB18" s="51"/>
      <c r="LPC18" s="51"/>
      <c r="LPD18" s="51"/>
      <c r="LPE18" s="51"/>
      <c r="LPF18" s="51"/>
      <c r="LPG18" s="51"/>
      <c r="LPH18" s="51"/>
      <c r="LPI18" s="51"/>
      <c r="LPJ18" s="51"/>
      <c r="LPK18" s="51"/>
      <c r="LPL18" s="51"/>
      <c r="LPM18" s="51"/>
      <c r="LPN18" s="51"/>
      <c r="LPO18" s="51"/>
      <c r="LPP18" s="51"/>
      <c r="LPQ18" s="51"/>
      <c r="LPR18" s="51"/>
      <c r="LPS18" s="51"/>
      <c r="LPT18" s="51"/>
      <c r="LPU18" s="51"/>
      <c r="LPV18" s="51"/>
      <c r="LPW18" s="51"/>
      <c r="LPX18" s="51"/>
      <c r="LPY18" s="51"/>
      <c r="LPZ18" s="51"/>
      <c r="LQA18" s="51"/>
      <c r="LQB18" s="51"/>
      <c r="LQC18" s="51"/>
      <c r="LQD18" s="51"/>
      <c r="LQE18" s="51"/>
      <c r="LQF18" s="51"/>
      <c r="LQG18" s="51"/>
      <c r="LQH18" s="51"/>
      <c r="LQI18" s="51"/>
      <c r="LQJ18" s="51"/>
      <c r="LQK18" s="51"/>
      <c r="LQL18" s="51"/>
      <c r="LQM18" s="51"/>
      <c r="LQN18" s="51"/>
      <c r="LQO18" s="51"/>
      <c r="LQP18" s="51"/>
      <c r="LQQ18" s="51"/>
      <c r="LQR18" s="51"/>
      <c r="LQS18" s="51"/>
      <c r="LQT18" s="51"/>
      <c r="LQU18" s="51"/>
      <c r="LQV18" s="51"/>
      <c r="LQW18" s="51"/>
      <c r="LQX18" s="51"/>
      <c r="LQY18" s="51"/>
      <c r="LQZ18" s="51"/>
      <c r="LRA18" s="51"/>
      <c r="LRB18" s="51"/>
      <c r="LRC18" s="51"/>
      <c r="LRD18" s="51"/>
      <c r="LRE18" s="51"/>
      <c r="LRF18" s="51"/>
      <c r="LRG18" s="51"/>
      <c r="LRH18" s="51"/>
      <c r="LRI18" s="51"/>
      <c r="LRJ18" s="51"/>
      <c r="LRK18" s="51"/>
      <c r="LRL18" s="51"/>
      <c r="LRM18" s="51"/>
      <c r="LRN18" s="51"/>
      <c r="LRO18" s="51"/>
      <c r="LRP18" s="51"/>
      <c r="LRQ18" s="51"/>
      <c r="LRR18" s="51"/>
      <c r="LRS18" s="51"/>
      <c r="LRT18" s="51"/>
      <c r="LRU18" s="51"/>
      <c r="LRV18" s="51"/>
      <c r="LRW18" s="51"/>
      <c r="LRX18" s="51"/>
      <c r="LRY18" s="51"/>
      <c r="LRZ18" s="51"/>
      <c r="LSA18" s="51"/>
      <c r="LSB18" s="51"/>
      <c r="LSC18" s="51"/>
      <c r="LSD18" s="51"/>
      <c r="LSE18" s="51"/>
      <c r="LSF18" s="51"/>
      <c r="LSG18" s="51"/>
      <c r="LSH18" s="51"/>
      <c r="LSI18" s="51"/>
      <c r="LSJ18" s="51"/>
      <c r="LSK18" s="51"/>
      <c r="LSL18" s="51"/>
      <c r="LSM18" s="51"/>
      <c r="LSN18" s="51"/>
      <c r="LSO18" s="51"/>
      <c r="LSP18" s="51"/>
      <c r="LSQ18" s="51"/>
      <c r="LSR18" s="51"/>
      <c r="LSS18" s="51"/>
      <c r="LST18" s="51"/>
      <c r="LSU18" s="51"/>
      <c r="LSV18" s="51"/>
      <c r="LSW18" s="51"/>
      <c r="LSX18" s="51"/>
      <c r="LSY18" s="51"/>
      <c r="LSZ18" s="51"/>
      <c r="LTA18" s="51"/>
      <c r="LTB18" s="51"/>
      <c r="LTC18" s="51"/>
      <c r="LTD18" s="51"/>
      <c r="LTE18" s="51"/>
      <c r="LTF18" s="51"/>
      <c r="LTG18" s="51"/>
      <c r="LTH18" s="51"/>
      <c r="LTI18" s="51"/>
      <c r="LTJ18" s="51"/>
      <c r="LTK18" s="51"/>
      <c r="LTL18" s="51"/>
      <c r="LTM18" s="51"/>
      <c r="LTN18" s="51"/>
      <c r="LTO18" s="51"/>
      <c r="LTP18" s="51"/>
      <c r="LTQ18" s="51"/>
      <c r="LTR18" s="51"/>
      <c r="LTS18" s="51"/>
      <c r="LTT18" s="51"/>
      <c r="LTU18" s="51"/>
      <c r="LTV18" s="51"/>
      <c r="LTW18" s="51"/>
      <c r="LTX18" s="51"/>
      <c r="LTY18" s="51"/>
      <c r="LTZ18" s="51"/>
      <c r="LUA18" s="51"/>
      <c r="LUB18" s="51"/>
      <c r="LUC18" s="51"/>
      <c r="LUD18" s="51"/>
      <c r="LUE18" s="51"/>
      <c r="LUF18" s="51"/>
      <c r="LUG18" s="51"/>
      <c r="LUH18" s="51"/>
      <c r="LUI18" s="51"/>
      <c r="LUJ18" s="51"/>
      <c r="LUK18" s="51"/>
      <c r="LUL18" s="51"/>
      <c r="LUM18" s="51"/>
      <c r="LUN18" s="51"/>
      <c r="LUO18" s="51"/>
      <c r="LUP18" s="51"/>
      <c r="LUQ18" s="51"/>
      <c r="LUR18" s="51"/>
      <c r="LUS18" s="51"/>
      <c r="LUT18" s="51"/>
      <c r="LUU18" s="51"/>
      <c r="LUV18" s="51"/>
      <c r="LUW18" s="51"/>
      <c r="LUX18" s="51"/>
      <c r="LUY18" s="51"/>
      <c r="LUZ18" s="51"/>
      <c r="LVA18" s="51"/>
      <c r="LVB18" s="51"/>
      <c r="LVC18" s="51"/>
      <c r="LVD18" s="51"/>
      <c r="LVE18" s="51"/>
      <c r="LVF18" s="51"/>
      <c r="LVG18" s="51"/>
      <c r="LVH18" s="51"/>
      <c r="LVI18" s="51"/>
      <c r="LVJ18" s="51"/>
      <c r="LVK18" s="51"/>
      <c r="LVL18" s="51"/>
      <c r="LVM18" s="51"/>
      <c r="LVN18" s="51"/>
      <c r="LVO18" s="51"/>
      <c r="LVP18" s="51"/>
      <c r="LVQ18" s="51"/>
      <c r="LVR18" s="51"/>
      <c r="LVS18" s="51"/>
      <c r="LVT18" s="51"/>
      <c r="LVU18" s="51"/>
      <c r="LVV18" s="51"/>
      <c r="LVW18" s="51"/>
      <c r="LVX18" s="51"/>
      <c r="LVY18" s="51"/>
      <c r="LVZ18" s="51"/>
      <c r="LWA18" s="51"/>
      <c r="LWB18" s="51"/>
      <c r="LWC18" s="51"/>
      <c r="LWD18" s="51"/>
      <c r="LWE18" s="51"/>
      <c r="LWF18" s="51"/>
      <c r="LWG18" s="51"/>
      <c r="LWH18" s="51"/>
      <c r="LWI18" s="51"/>
      <c r="LWJ18" s="51"/>
      <c r="LWK18" s="51"/>
      <c r="LWL18" s="51"/>
      <c r="LWM18" s="51"/>
      <c r="LWN18" s="51"/>
      <c r="LWO18" s="51"/>
      <c r="LWP18" s="51"/>
      <c r="LWQ18" s="51"/>
      <c r="LWR18" s="51"/>
      <c r="LWS18" s="51"/>
      <c r="LWT18" s="51"/>
      <c r="LWU18" s="51"/>
      <c r="LWV18" s="51"/>
      <c r="LWW18" s="51"/>
      <c r="LWX18" s="51"/>
      <c r="LWY18" s="51"/>
      <c r="LWZ18" s="51"/>
      <c r="LXA18" s="51"/>
      <c r="LXB18" s="51"/>
      <c r="LXC18" s="51"/>
      <c r="LXD18" s="51"/>
      <c r="LXE18" s="51"/>
      <c r="LXF18" s="51"/>
      <c r="LXG18" s="51"/>
      <c r="LXH18" s="51"/>
      <c r="LXI18" s="51"/>
      <c r="LXJ18" s="51"/>
      <c r="LXK18" s="51"/>
      <c r="LXL18" s="51"/>
      <c r="LXM18" s="51"/>
      <c r="LXN18" s="51"/>
      <c r="LXO18" s="51"/>
      <c r="LXP18" s="51"/>
      <c r="LXQ18" s="51"/>
      <c r="LXR18" s="51"/>
      <c r="LXS18" s="51"/>
      <c r="LXT18" s="51"/>
      <c r="LXU18" s="51"/>
      <c r="LXV18" s="51"/>
      <c r="LXW18" s="51"/>
      <c r="LXX18" s="51"/>
      <c r="LXY18" s="51"/>
      <c r="LXZ18" s="51"/>
      <c r="LYA18" s="51"/>
      <c r="LYB18" s="51"/>
      <c r="LYC18" s="51"/>
      <c r="LYD18" s="51"/>
      <c r="LYE18" s="51"/>
      <c r="LYF18" s="51"/>
      <c r="LYG18" s="51"/>
      <c r="LYH18" s="51"/>
      <c r="LYI18" s="51"/>
      <c r="LYJ18" s="51"/>
      <c r="LYK18" s="51"/>
      <c r="LYL18" s="51"/>
      <c r="LYM18" s="51"/>
      <c r="LYN18" s="51"/>
      <c r="LYO18" s="51"/>
      <c r="LYP18" s="51"/>
      <c r="LYQ18" s="51"/>
      <c r="LYR18" s="51"/>
      <c r="LYS18" s="51"/>
      <c r="LYT18" s="51"/>
      <c r="LYU18" s="51"/>
      <c r="LYV18" s="51"/>
      <c r="LYW18" s="51"/>
      <c r="LYX18" s="51"/>
      <c r="LYY18" s="51"/>
      <c r="LYZ18" s="51"/>
      <c r="LZA18" s="51"/>
      <c r="LZB18" s="51"/>
      <c r="LZC18" s="51"/>
      <c r="LZD18" s="51"/>
      <c r="LZE18" s="51"/>
      <c r="LZF18" s="51"/>
      <c r="LZG18" s="51"/>
      <c r="LZH18" s="51"/>
      <c r="LZI18" s="51"/>
      <c r="LZJ18" s="51"/>
      <c r="LZK18" s="51"/>
      <c r="LZL18" s="51"/>
      <c r="LZM18" s="51"/>
      <c r="LZN18" s="51"/>
      <c r="LZO18" s="51"/>
      <c r="LZP18" s="51"/>
      <c r="LZQ18" s="51"/>
      <c r="LZR18" s="51"/>
      <c r="LZS18" s="51"/>
      <c r="LZT18" s="51"/>
      <c r="LZU18" s="51"/>
      <c r="LZV18" s="51"/>
      <c r="LZW18" s="51"/>
      <c r="LZX18" s="51"/>
      <c r="LZY18" s="51"/>
      <c r="LZZ18" s="51"/>
      <c r="MAA18" s="51"/>
      <c r="MAB18" s="51"/>
      <c r="MAC18" s="51"/>
      <c r="MAD18" s="51"/>
      <c r="MAE18" s="51"/>
      <c r="MAF18" s="51"/>
      <c r="MAG18" s="51"/>
      <c r="MAH18" s="51"/>
      <c r="MAI18" s="51"/>
      <c r="MAJ18" s="51"/>
      <c r="MAK18" s="51"/>
      <c r="MAL18" s="51"/>
      <c r="MAM18" s="51"/>
      <c r="MAN18" s="51"/>
      <c r="MAO18" s="51"/>
      <c r="MAP18" s="51"/>
      <c r="MAQ18" s="51"/>
      <c r="MAR18" s="51"/>
      <c r="MAS18" s="51"/>
      <c r="MAT18" s="51"/>
      <c r="MAU18" s="51"/>
      <c r="MAV18" s="51"/>
      <c r="MAW18" s="51"/>
      <c r="MAX18" s="51"/>
      <c r="MAY18" s="51"/>
      <c r="MAZ18" s="51"/>
      <c r="MBA18" s="51"/>
      <c r="MBB18" s="51"/>
      <c r="MBC18" s="51"/>
      <c r="MBD18" s="51"/>
      <c r="MBE18" s="51"/>
      <c r="MBF18" s="51"/>
      <c r="MBG18" s="51"/>
      <c r="MBH18" s="51"/>
      <c r="MBI18" s="51"/>
      <c r="MBJ18" s="51"/>
      <c r="MBK18" s="51"/>
      <c r="MBL18" s="51"/>
      <c r="MBM18" s="51"/>
      <c r="MBN18" s="51"/>
      <c r="MBO18" s="51"/>
      <c r="MBP18" s="51"/>
      <c r="MBQ18" s="51"/>
      <c r="MBR18" s="51"/>
      <c r="MBS18" s="51"/>
      <c r="MBT18" s="51"/>
      <c r="MBU18" s="51"/>
      <c r="MBV18" s="51"/>
      <c r="MBW18" s="51"/>
      <c r="MBX18" s="51"/>
      <c r="MBY18" s="51"/>
      <c r="MBZ18" s="51"/>
      <c r="MCA18" s="51"/>
      <c r="MCB18" s="51"/>
      <c r="MCC18" s="51"/>
      <c r="MCD18" s="51"/>
      <c r="MCE18" s="51"/>
      <c r="MCF18" s="51"/>
      <c r="MCG18" s="51"/>
      <c r="MCH18" s="51"/>
      <c r="MCI18" s="51"/>
      <c r="MCJ18" s="51"/>
      <c r="MCK18" s="51"/>
      <c r="MCL18" s="51"/>
      <c r="MCM18" s="51"/>
      <c r="MCN18" s="51"/>
      <c r="MCO18" s="51"/>
      <c r="MCP18" s="51"/>
      <c r="MCQ18" s="51"/>
      <c r="MCR18" s="51"/>
      <c r="MCS18" s="51"/>
      <c r="MCT18" s="51"/>
      <c r="MCU18" s="51"/>
      <c r="MCV18" s="51"/>
      <c r="MCW18" s="51"/>
      <c r="MCX18" s="51"/>
      <c r="MCY18" s="51"/>
      <c r="MCZ18" s="51"/>
      <c r="MDA18" s="51"/>
      <c r="MDB18" s="51"/>
      <c r="MDC18" s="51"/>
      <c r="MDD18" s="51"/>
      <c r="MDE18" s="51"/>
      <c r="MDF18" s="51"/>
      <c r="MDG18" s="51"/>
      <c r="MDH18" s="51"/>
      <c r="MDI18" s="51"/>
      <c r="MDJ18" s="51"/>
      <c r="MDK18" s="51"/>
      <c r="MDL18" s="51"/>
      <c r="MDM18" s="51"/>
      <c r="MDN18" s="51"/>
      <c r="MDO18" s="51"/>
      <c r="MDP18" s="51"/>
      <c r="MDQ18" s="51"/>
      <c r="MDR18" s="51"/>
      <c r="MDS18" s="51"/>
      <c r="MDT18" s="51"/>
      <c r="MDU18" s="51"/>
      <c r="MDV18" s="51"/>
      <c r="MDW18" s="51"/>
      <c r="MDX18" s="51"/>
      <c r="MDY18" s="51"/>
      <c r="MDZ18" s="51"/>
      <c r="MEA18" s="51"/>
      <c r="MEB18" s="51"/>
      <c r="MEC18" s="51"/>
      <c r="MED18" s="51"/>
      <c r="MEE18" s="51"/>
      <c r="MEF18" s="51"/>
      <c r="MEG18" s="51"/>
      <c r="MEH18" s="51"/>
      <c r="MEI18" s="51"/>
      <c r="MEJ18" s="51"/>
      <c r="MEK18" s="51"/>
      <c r="MEL18" s="51"/>
      <c r="MEM18" s="51"/>
      <c r="MEN18" s="51"/>
      <c r="MEO18" s="51"/>
      <c r="MEP18" s="51"/>
      <c r="MEQ18" s="51"/>
      <c r="MER18" s="51"/>
      <c r="MES18" s="51"/>
      <c r="MET18" s="51"/>
      <c r="MEU18" s="51"/>
      <c r="MEV18" s="51"/>
      <c r="MEW18" s="51"/>
      <c r="MEX18" s="51"/>
      <c r="MEY18" s="51"/>
      <c r="MEZ18" s="51"/>
      <c r="MFA18" s="51"/>
      <c r="MFB18" s="51"/>
      <c r="MFC18" s="51"/>
      <c r="MFD18" s="51"/>
      <c r="MFE18" s="51"/>
      <c r="MFF18" s="51"/>
      <c r="MFG18" s="51"/>
      <c r="MFH18" s="51"/>
      <c r="MFI18" s="51"/>
      <c r="MFJ18" s="51"/>
      <c r="MFK18" s="51"/>
      <c r="MFL18" s="51"/>
      <c r="MFM18" s="51"/>
      <c r="MFN18" s="51"/>
      <c r="MFO18" s="51"/>
      <c r="MFP18" s="51"/>
      <c r="MFQ18" s="51"/>
      <c r="MFR18" s="51"/>
      <c r="MFS18" s="51"/>
      <c r="MFT18" s="51"/>
      <c r="MFU18" s="51"/>
      <c r="MFV18" s="51"/>
      <c r="MFW18" s="51"/>
      <c r="MFX18" s="51"/>
      <c r="MFY18" s="51"/>
      <c r="MFZ18" s="51"/>
      <c r="MGA18" s="51"/>
      <c r="MGB18" s="51"/>
      <c r="MGC18" s="51"/>
      <c r="MGD18" s="51"/>
      <c r="MGE18" s="51"/>
      <c r="MGF18" s="51"/>
      <c r="MGG18" s="51"/>
      <c r="MGH18" s="51"/>
      <c r="MGI18" s="51"/>
      <c r="MGJ18" s="51"/>
      <c r="MGK18" s="51"/>
      <c r="MGL18" s="51"/>
      <c r="MGM18" s="51"/>
      <c r="MGN18" s="51"/>
      <c r="MGO18" s="51"/>
      <c r="MGP18" s="51"/>
      <c r="MGQ18" s="51"/>
      <c r="MGR18" s="51"/>
      <c r="MGS18" s="51"/>
      <c r="MGT18" s="51"/>
      <c r="MGU18" s="51"/>
      <c r="MGV18" s="51"/>
      <c r="MGW18" s="51"/>
      <c r="MGX18" s="51"/>
      <c r="MGY18" s="51"/>
      <c r="MGZ18" s="51"/>
      <c r="MHA18" s="51"/>
      <c r="MHB18" s="51"/>
      <c r="MHC18" s="51"/>
      <c r="MHD18" s="51"/>
      <c r="MHE18" s="51"/>
      <c r="MHF18" s="51"/>
      <c r="MHG18" s="51"/>
      <c r="MHH18" s="51"/>
      <c r="MHI18" s="51"/>
      <c r="MHJ18" s="51"/>
      <c r="MHK18" s="51"/>
      <c r="MHL18" s="51"/>
      <c r="MHM18" s="51"/>
      <c r="MHN18" s="51"/>
      <c r="MHO18" s="51"/>
      <c r="MHP18" s="51"/>
      <c r="MHQ18" s="51"/>
      <c r="MHR18" s="51"/>
      <c r="MHS18" s="51"/>
      <c r="MHT18" s="51"/>
      <c r="MHU18" s="51"/>
      <c r="MHV18" s="51"/>
      <c r="MHW18" s="51"/>
      <c r="MHX18" s="51"/>
      <c r="MHY18" s="51"/>
      <c r="MHZ18" s="51"/>
      <c r="MIA18" s="51"/>
      <c r="MIB18" s="51"/>
      <c r="MIC18" s="51"/>
      <c r="MID18" s="51"/>
      <c r="MIE18" s="51"/>
      <c r="MIF18" s="51"/>
      <c r="MIG18" s="51"/>
      <c r="MIH18" s="51"/>
      <c r="MII18" s="51"/>
      <c r="MIJ18" s="51"/>
      <c r="MIK18" s="51"/>
      <c r="MIL18" s="51"/>
      <c r="MIM18" s="51"/>
      <c r="MIN18" s="51"/>
      <c r="MIO18" s="51"/>
      <c r="MIP18" s="51"/>
      <c r="MIQ18" s="51"/>
      <c r="MIR18" s="51"/>
      <c r="MIS18" s="51"/>
      <c r="MIT18" s="51"/>
      <c r="MIU18" s="51"/>
      <c r="MIV18" s="51"/>
      <c r="MIW18" s="51"/>
      <c r="MIX18" s="51"/>
      <c r="MIY18" s="51"/>
      <c r="MIZ18" s="51"/>
      <c r="MJA18" s="51"/>
      <c r="MJB18" s="51"/>
      <c r="MJC18" s="51"/>
      <c r="MJD18" s="51"/>
      <c r="MJE18" s="51"/>
      <c r="MJF18" s="51"/>
      <c r="MJG18" s="51"/>
      <c r="MJH18" s="51"/>
      <c r="MJI18" s="51"/>
      <c r="MJJ18" s="51"/>
      <c r="MJK18" s="51"/>
      <c r="MJL18" s="51"/>
      <c r="MJM18" s="51"/>
      <c r="MJN18" s="51"/>
      <c r="MJO18" s="51"/>
      <c r="MJP18" s="51"/>
      <c r="MJQ18" s="51"/>
      <c r="MJR18" s="51"/>
      <c r="MJS18" s="51"/>
      <c r="MJT18" s="51"/>
      <c r="MJU18" s="51"/>
      <c r="MJV18" s="51"/>
      <c r="MJW18" s="51"/>
      <c r="MJX18" s="51"/>
      <c r="MJY18" s="51"/>
      <c r="MJZ18" s="51"/>
      <c r="MKA18" s="51"/>
      <c r="MKB18" s="51"/>
      <c r="MKC18" s="51"/>
      <c r="MKD18" s="51"/>
      <c r="MKE18" s="51"/>
      <c r="MKF18" s="51"/>
      <c r="MKG18" s="51"/>
      <c r="MKH18" s="51"/>
      <c r="MKI18" s="51"/>
      <c r="MKJ18" s="51"/>
      <c r="MKK18" s="51"/>
      <c r="MKL18" s="51"/>
      <c r="MKM18" s="51"/>
      <c r="MKN18" s="51"/>
      <c r="MKO18" s="51"/>
      <c r="MKP18" s="51"/>
      <c r="MKQ18" s="51"/>
      <c r="MKR18" s="51"/>
      <c r="MKS18" s="51"/>
      <c r="MKT18" s="51"/>
      <c r="MKU18" s="51"/>
      <c r="MKV18" s="51"/>
      <c r="MKW18" s="51"/>
      <c r="MKX18" s="51"/>
      <c r="MKY18" s="51"/>
      <c r="MKZ18" s="51"/>
      <c r="MLA18" s="51"/>
      <c r="MLB18" s="51"/>
      <c r="MLC18" s="51"/>
      <c r="MLD18" s="51"/>
      <c r="MLE18" s="51"/>
      <c r="MLF18" s="51"/>
      <c r="MLG18" s="51"/>
      <c r="MLH18" s="51"/>
      <c r="MLI18" s="51"/>
      <c r="MLJ18" s="51"/>
      <c r="MLK18" s="51"/>
      <c r="MLL18" s="51"/>
      <c r="MLM18" s="51"/>
      <c r="MLN18" s="51"/>
      <c r="MLO18" s="51"/>
      <c r="MLP18" s="51"/>
      <c r="MLQ18" s="51"/>
      <c r="MLR18" s="51"/>
      <c r="MLS18" s="51"/>
      <c r="MLT18" s="51"/>
      <c r="MLU18" s="51"/>
      <c r="MLV18" s="51"/>
      <c r="MLW18" s="51"/>
      <c r="MLX18" s="51"/>
      <c r="MLY18" s="51"/>
      <c r="MLZ18" s="51"/>
      <c r="MMA18" s="51"/>
      <c r="MMB18" s="51"/>
      <c r="MMC18" s="51"/>
      <c r="MMD18" s="51"/>
      <c r="MME18" s="51"/>
      <c r="MMF18" s="51"/>
      <c r="MMG18" s="51"/>
      <c r="MMH18" s="51"/>
      <c r="MMI18" s="51"/>
      <c r="MMJ18" s="51"/>
      <c r="MMK18" s="51"/>
      <c r="MML18" s="51"/>
      <c r="MMM18" s="51"/>
      <c r="MMN18" s="51"/>
      <c r="MMO18" s="51"/>
      <c r="MMP18" s="51"/>
      <c r="MMQ18" s="51"/>
      <c r="MMR18" s="51"/>
      <c r="MMS18" s="51"/>
      <c r="MMT18" s="51"/>
      <c r="MMU18" s="51"/>
      <c r="MMV18" s="51"/>
      <c r="MMW18" s="51"/>
      <c r="MMX18" s="51"/>
      <c r="MMY18" s="51"/>
      <c r="MMZ18" s="51"/>
      <c r="MNA18" s="51"/>
      <c r="MNB18" s="51"/>
      <c r="MNC18" s="51"/>
      <c r="MND18" s="51"/>
      <c r="MNE18" s="51"/>
      <c r="MNF18" s="51"/>
      <c r="MNG18" s="51"/>
      <c r="MNH18" s="51"/>
      <c r="MNI18" s="51"/>
      <c r="MNJ18" s="51"/>
      <c r="MNK18" s="51"/>
      <c r="MNL18" s="51"/>
      <c r="MNM18" s="51"/>
      <c r="MNN18" s="51"/>
      <c r="MNO18" s="51"/>
      <c r="MNP18" s="51"/>
      <c r="MNQ18" s="51"/>
      <c r="MNR18" s="51"/>
      <c r="MNS18" s="51"/>
      <c r="MNT18" s="51"/>
      <c r="MNU18" s="51"/>
      <c r="MNV18" s="51"/>
      <c r="MNW18" s="51"/>
      <c r="MNX18" s="51"/>
      <c r="MNY18" s="51"/>
      <c r="MNZ18" s="51"/>
      <c r="MOA18" s="51"/>
      <c r="MOB18" s="51"/>
      <c r="MOC18" s="51"/>
      <c r="MOD18" s="51"/>
      <c r="MOE18" s="51"/>
      <c r="MOF18" s="51"/>
      <c r="MOG18" s="51"/>
      <c r="MOH18" s="51"/>
      <c r="MOI18" s="51"/>
      <c r="MOJ18" s="51"/>
      <c r="MOK18" s="51"/>
      <c r="MOL18" s="51"/>
      <c r="MOM18" s="51"/>
      <c r="MON18" s="51"/>
      <c r="MOO18" s="51"/>
      <c r="MOP18" s="51"/>
      <c r="MOQ18" s="51"/>
      <c r="MOR18" s="51"/>
      <c r="MOS18" s="51"/>
      <c r="MOT18" s="51"/>
      <c r="MOU18" s="51"/>
      <c r="MOV18" s="51"/>
      <c r="MOW18" s="51"/>
      <c r="MOX18" s="51"/>
      <c r="MOY18" s="51"/>
      <c r="MOZ18" s="51"/>
      <c r="MPA18" s="51"/>
      <c r="MPB18" s="51"/>
      <c r="MPC18" s="51"/>
      <c r="MPD18" s="51"/>
      <c r="MPE18" s="51"/>
      <c r="MPF18" s="51"/>
      <c r="MPG18" s="51"/>
      <c r="MPH18" s="51"/>
      <c r="MPI18" s="51"/>
      <c r="MPJ18" s="51"/>
      <c r="MPK18" s="51"/>
      <c r="MPL18" s="51"/>
      <c r="MPM18" s="51"/>
      <c r="MPN18" s="51"/>
      <c r="MPO18" s="51"/>
      <c r="MPP18" s="51"/>
      <c r="MPQ18" s="51"/>
      <c r="MPR18" s="51"/>
      <c r="MPS18" s="51"/>
      <c r="MPT18" s="51"/>
      <c r="MPU18" s="51"/>
      <c r="MPV18" s="51"/>
      <c r="MPW18" s="51"/>
      <c r="MPX18" s="51"/>
      <c r="MPY18" s="51"/>
      <c r="MPZ18" s="51"/>
      <c r="MQA18" s="51"/>
      <c r="MQB18" s="51"/>
      <c r="MQC18" s="51"/>
      <c r="MQD18" s="51"/>
      <c r="MQE18" s="51"/>
      <c r="MQF18" s="51"/>
      <c r="MQG18" s="51"/>
      <c r="MQH18" s="51"/>
      <c r="MQI18" s="51"/>
      <c r="MQJ18" s="51"/>
      <c r="MQK18" s="51"/>
      <c r="MQL18" s="51"/>
      <c r="MQM18" s="51"/>
      <c r="MQN18" s="51"/>
      <c r="MQO18" s="51"/>
      <c r="MQP18" s="51"/>
      <c r="MQQ18" s="51"/>
      <c r="MQR18" s="51"/>
      <c r="MQS18" s="51"/>
      <c r="MQT18" s="51"/>
      <c r="MQU18" s="51"/>
      <c r="MQV18" s="51"/>
      <c r="MQW18" s="51"/>
      <c r="MQX18" s="51"/>
      <c r="MQY18" s="51"/>
      <c r="MQZ18" s="51"/>
      <c r="MRA18" s="51"/>
      <c r="MRB18" s="51"/>
      <c r="MRC18" s="51"/>
      <c r="MRD18" s="51"/>
      <c r="MRE18" s="51"/>
      <c r="MRF18" s="51"/>
      <c r="MRG18" s="51"/>
      <c r="MRH18" s="51"/>
      <c r="MRI18" s="51"/>
      <c r="MRJ18" s="51"/>
      <c r="MRK18" s="51"/>
      <c r="MRL18" s="51"/>
      <c r="MRM18" s="51"/>
      <c r="MRN18" s="51"/>
      <c r="MRO18" s="51"/>
      <c r="MRP18" s="51"/>
      <c r="MRQ18" s="51"/>
      <c r="MRR18" s="51"/>
      <c r="MRS18" s="51"/>
      <c r="MRT18" s="51"/>
      <c r="MRU18" s="51"/>
      <c r="MRV18" s="51"/>
      <c r="MRW18" s="51"/>
      <c r="MRX18" s="51"/>
      <c r="MRY18" s="51"/>
      <c r="MRZ18" s="51"/>
      <c r="MSA18" s="51"/>
      <c r="MSB18" s="51"/>
      <c r="MSC18" s="51"/>
      <c r="MSD18" s="51"/>
      <c r="MSE18" s="51"/>
      <c r="MSF18" s="51"/>
      <c r="MSG18" s="51"/>
      <c r="MSH18" s="51"/>
      <c r="MSI18" s="51"/>
      <c r="MSJ18" s="51"/>
      <c r="MSK18" s="51"/>
      <c r="MSL18" s="51"/>
      <c r="MSM18" s="51"/>
      <c r="MSN18" s="51"/>
      <c r="MSO18" s="51"/>
      <c r="MSP18" s="51"/>
      <c r="MSQ18" s="51"/>
      <c r="MSR18" s="51"/>
      <c r="MSS18" s="51"/>
      <c r="MST18" s="51"/>
      <c r="MSU18" s="51"/>
      <c r="MSV18" s="51"/>
      <c r="MSW18" s="51"/>
      <c r="MSX18" s="51"/>
      <c r="MSY18" s="51"/>
      <c r="MSZ18" s="51"/>
      <c r="MTA18" s="51"/>
      <c r="MTB18" s="51"/>
      <c r="MTC18" s="51"/>
      <c r="MTD18" s="51"/>
      <c r="MTE18" s="51"/>
      <c r="MTF18" s="51"/>
      <c r="MTG18" s="51"/>
      <c r="MTH18" s="51"/>
      <c r="MTI18" s="51"/>
      <c r="MTJ18" s="51"/>
      <c r="MTK18" s="51"/>
      <c r="MTL18" s="51"/>
      <c r="MTM18" s="51"/>
      <c r="MTN18" s="51"/>
      <c r="MTO18" s="51"/>
      <c r="MTP18" s="51"/>
      <c r="MTQ18" s="51"/>
      <c r="MTR18" s="51"/>
      <c r="MTS18" s="51"/>
      <c r="MTT18" s="51"/>
      <c r="MTU18" s="51"/>
      <c r="MTV18" s="51"/>
      <c r="MTW18" s="51"/>
      <c r="MTX18" s="51"/>
      <c r="MTY18" s="51"/>
      <c r="MTZ18" s="51"/>
      <c r="MUA18" s="51"/>
      <c r="MUB18" s="51"/>
      <c r="MUC18" s="51"/>
      <c r="MUD18" s="51"/>
      <c r="MUE18" s="51"/>
      <c r="MUF18" s="51"/>
      <c r="MUG18" s="51"/>
      <c r="MUH18" s="51"/>
      <c r="MUI18" s="51"/>
      <c r="MUJ18" s="51"/>
      <c r="MUK18" s="51"/>
      <c r="MUL18" s="51"/>
      <c r="MUM18" s="51"/>
      <c r="MUN18" s="51"/>
      <c r="MUO18" s="51"/>
      <c r="MUP18" s="51"/>
      <c r="MUQ18" s="51"/>
      <c r="MUR18" s="51"/>
      <c r="MUS18" s="51"/>
      <c r="MUT18" s="51"/>
      <c r="MUU18" s="51"/>
      <c r="MUV18" s="51"/>
      <c r="MUW18" s="51"/>
      <c r="MUX18" s="51"/>
      <c r="MUY18" s="51"/>
      <c r="MUZ18" s="51"/>
      <c r="MVA18" s="51"/>
      <c r="MVB18" s="51"/>
      <c r="MVC18" s="51"/>
      <c r="MVD18" s="51"/>
      <c r="MVE18" s="51"/>
      <c r="MVF18" s="51"/>
      <c r="MVG18" s="51"/>
      <c r="MVH18" s="51"/>
      <c r="MVI18" s="51"/>
      <c r="MVJ18" s="51"/>
      <c r="MVK18" s="51"/>
      <c r="MVL18" s="51"/>
      <c r="MVM18" s="51"/>
      <c r="MVN18" s="51"/>
      <c r="MVO18" s="51"/>
      <c r="MVP18" s="51"/>
      <c r="MVQ18" s="51"/>
      <c r="MVR18" s="51"/>
      <c r="MVS18" s="51"/>
      <c r="MVT18" s="51"/>
      <c r="MVU18" s="51"/>
      <c r="MVV18" s="51"/>
      <c r="MVW18" s="51"/>
      <c r="MVX18" s="51"/>
      <c r="MVY18" s="51"/>
      <c r="MVZ18" s="51"/>
      <c r="MWA18" s="51"/>
      <c r="MWB18" s="51"/>
      <c r="MWC18" s="51"/>
      <c r="MWD18" s="51"/>
      <c r="MWE18" s="51"/>
      <c r="MWF18" s="51"/>
      <c r="MWG18" s="51"/>
      <c r="MWH18" s="51"/>
      <c r="MWI18" s="51"/>
      <c r="MWJ18" s="51"/>
      <c r="MWK18" s="51"/>
      <c r="MWL18" s="51"/>
      <c r="MWM18" s="51"/>
      <c r="MWN18" s="51"/>
      <c r="MWO18" s="51"/>
      <c r="MWP18" s="51"/>
      <c r="MWQ18" s="51"/>
      <c r="MWR18" s="51"/>
      <c r="MWS18" s="51"/>
      <c r="MWT18" s="51"/>
      <c r="MWU18" s="51"/>
      <c r="MWV18" s="51"/>
      <c r="MWW18" s="51"/>
      <c r="MWX18" s="51"/>
      <c r="MWY18" s="51"/>
      <c r="MWZ18" s="51"/>
      <c r="MXA18" s="51"/>
      <c r="MXB18" s="51"/>
      <c r="MXC18" s="51"/>
      <c r="MXD18" s="51"/>
      <c r="MXE18" s="51"/>
      <c r="MXF18" s="51"/>
      <c r="MXG18" s="51"/>
      <c r="MXH18" s="51"/>
      <c r="MXI18" s="51"/>
      <c r="MXJ18" s="51"/>
      <c r="MXK18" s="51"/>
      <c r="MXL18" s="51"/>
      <c r="MXM18" s="51"/>
      <c r="MXN18" s="51"/>
      <c r="MXO18" s="51"/>
      <c r="MXP18" s="51"/>
      <c r="MXQ18" s="51"/>
      <c r="MXR18" s="51"/>
      <c r="MXS18" s="51"/>
      <c r="MXT18" s="51"/>
      <c r="MXU18" s="51"/>
      <c r="MXV18" s="51"/>
      <c r="MXW18" s="51"/>
      <c r="MXX18" s="51"/>
      <c r="MXY18" s="51"/>
      <c r="MXZ18" s="51"/>
      <c r="MYA18" s="51"/>
      <c r="MYB18" s="51"/>
      <c r="MYC18" s="51"/>
      <c r="MYD18" s="51"/>
      <c r="MYE18" s="51"/>
      <c r="MYF18" s="51"/>
      <c r="MYG18" s="51"/>
      <c r="MYH18" s="51"/>
      <c r="MYI18" s="51"/>
      <c r="MYJ18" s="51"/>
      <c r="MYK18" s="51"/>
      <c r="MYL18" s="51"/>
      <c r="MYM18" s="51"/>
      <c r="MYN18" s="51"/>
      <c r="MYO18" s="51"/>
      <c r="MYP18" s="51"/>
      <c r="MYQ18" s="51"/>
      <c r="MYR18" s="51"/>
      <c r="MYS18" s="51"/>
      <c r="MYT18" s="51"/>
      <c r="MYU18" s="51"/>
      <c r="MYV18" s="51"/>
      <c r="MYW18" s="51"/>
      <c r="MYX18" s="51"/>
      <c r="MYY18" s="51"/>
      <c r="MYZ18" s="51"/>
      <c r="MZA18" s="51"/>
      <c r="MZB18" s="51"/>
      <c r="MZC18" s="51"/>
      <c r="MZD18" s="51"/>
      <c r="MZE18" s="51"/>
      <c r="MZF18" s="51"/>
      <c r="MZG18" s="51"/>
      <c r="MZH18" s="51"/>
      <c r="MZI18" s="51"/>
      <c r="MZJ18" s="51"/>
      <c r="MZK18" s="51"/>
      <c r="MZL18" s="51"/>
      <c r="MZM18" s="51"/>
      <c r="MZN18" s="51"/>
      <c r="MZO18" s="51"/>
      <c r="MZP18" s="51"/>
      <c r="MZQ18" s="51"/>
      <c r="MZR18" s="51"/>
      <c r="MZS18" s="51"/>
      <c r="MZT18" s="51"/>
      <c r="MZU18" s="51"/>
      <c r="MZV18" s="51"/>
      <c r="MZW18" s="51"/>
      <c r="MZX18" s="51"/>
      <c r="MZY18" s="51"/>
      <c r="MZZ18" s="51"/>
      <c r="NAA18" s="51"/>
      <c r="NAB18" s="51"/>
      <c r="NAC18" s="51"/>
      <c r="NAD18" s="51"/>
      <c r="NAE18" s="51"/>
      <c r="NAF18" s="51"/>
      <c r="NAG18" s="51"/>
      <c r="NAH18" s="51"/>
      <c r="NAI18" s="51"/>
      <c r="NAJ18" s="51"/>
      <c r="NAK18" s="51"/>
      <c r="NAL18" s="51"/>
      <c r="NAM18" s="51"/>
      <c r="NAN18" s="51"/>
      <c r="NAO18" s="51"/>
      <c r="NAP18" s="51"/>
      <c r="NAQ18" s="51"/>
      <c r="NAR18" s="51"/>
      <c r="NAS18" s="51"/>
      <c r="NAT18" s="51"/>
      <c r="NAU18" s="51"/>
      <c r="NAV18" s="51"/>
      <c r="NAW18" s="51"/>
      <c r="NAX18" s="51"/>
      <c r="NAY18" s="51"/>
      <c r="NAZ18" s="51"/>
      <c r="NBA18" s="51"/>
      <c r="NBB18" s="51"/>
      <c r="NBC18" s="51"/>
      <c r="NBD18" s="51"/>
      <c r="NBE18" s="51"/>
      <c r="NBF18" s="51"/>
      <c r="NBG18" s="51"/>
      <c r="NBH18" s="51"/>
      <c r="NBI18" s="51"/>
      <c r="NBJ18" s="51"/>
      <c r="NBK18" s="51"/>
      <c r="NBL18" s="51"/>
      <c r="NBM18" s="51"/>
      <c r="NBN18" s="51"/>
      <c r="NBO18" s="51"/>
      <c r="NBP18" s="51"/>
      <c r="NBQ18" s="51"/>
      <c r="NBR18" s="51"/>
      <c r="NBS18" s="51"/>
      <c r="NBT18" s="51"/>
      <c r="NBU18" s="51"/>
      <c r="NBV18" s="51"/>
      <c r="NBW18" s="51"/>
      <c r="NBX18" s="51"/>
      <c r="NBY18" s="51"/>
      <c r="NBZ18" s="51"/>
      <c r="NCA18" s="51"/>
      <c r="NCB18" s="51"/>
      <c r="NCC18" s="51"/>
      <c r="NCD18" s="51"/>
      <c r="NCE18" s="51"/>
      <c r="NCF18" s="51"/>
      <c r="NCG18" s="51"/>
      <c r="NCH18" s="51"/>
      <c r="NCI18" s="51"/>
      <c r="NCJ18" s="51"/>
      <c r="NCK18" s="51"/>
      <c r="NCL18" s="51"/>
      <c r="NCM18" s="51"/>
      <c r="NCN18" s="51"/>
      <c r="NCO18" s="51"/>
      <c r="NCP18" s="51"/>
      <c r="NCQ18" s="51"/>
      <c r="NCR18" s="51"/>
      <c r="NCS18" s="51"/>
      <c r="NCT18" s="51"/>
      <c r="NCU18" s="51"/>
      <c r="NCV18" s="51"/>
      <c r="NCW18" s="51"/>
      <c r="NCX18" s="51"/>
      <c r="NCY18" s="51"/>
      <c r="NCZ18" s="51"/>
      <c r="NDA18" s="51"/>
      <c r="NDB18" s="51"/>
      <c r="NDC18" s="51"/>
      <c r="NDD18" s="51"/>
      <c r="NDE18" s="51"/>
      <c r="NDF18" s="51"/>
      <c r="NDG18" s="51"/>
      <c r="NDH18" s="51"/>
      <c r="NDI18" s="51"/>
      <c r="NDJ18" s="51"/>
      <c r="NDK18" s="51"/>
      <c r="NDL18" s="51"/>
      <c r="NDM18" s="51"/>
      <c r="NDN18" s="51"/>
      <c r="NDO18" s="51"/>
      <c r="NDP18" s="51"/>
      <c r="NDQ18" s="51"/>
      <c r="NDR18" s="51"/>
      <c r="NDS18" s="51"/>
      <c r="NDT18" s="51"/>
      <c r="NDU18" s="51"/>
      <c r="NDV18" s="51"/>
      <c r="NDW18" s="51"/>
      <c r="NDX18" s="51"/>
      <c r="NDY18" s="51"/>
      <c r="NDZ18" s="51"/>
      <c r="NEA18" s="51"/>
      <c r="NEB18" s="51"/>
      <c r="NEC18" s="51"/>
      <c r="NED18" s="51"/>
      <c r="NEE18" s="51"/>
      <c r="NEF18" s="51"/>
      <c r="NEG18" s="51"/>
      <c r="NEH18" s="51"/>
      <c r="NEI18" s="51"/>
      <c r="NEJ18" s="51"/>
      <c r="NEK18" s="51"/>
      <c r="NEL18" s="51"/>
      <c r="NEM18" s="51"/>
      <c r="NEN18" s="51"/>
      <c r="NEO18" s="51"/>
      <c r="NEP18" s="51"/>
      <c r="NEQ18" s="51"/>
      <c r="NER18" s="51"/>
      <c r="NES18" s="51"/>
      <c r="NET18" s="51"/>
      <c r="NEU18" s="51"/>
      <c r="NEV18" s="51"/>
      <c r="NEW18" s="51"/>
      <c r="NEX18" s="51"/>
      <c r="NEY18" s="51"/>
      <c r="NEZ18" s="51"/>
      <c r="NFA18" s="51"/>
      <c r="NFB18" s="51"/>
      <c r="NFC18" s="51"/>
      <c r="NFD18" s="51"/>
      <c r="NFE18" s="51"/>
      <c r="NFF18" s="51"/>
      <c r="NFG18" s="51"/>
      <c r="NFH18" s="51"/>
      <c r="NFI18" s="51"/>
      <c r="NFJ18" s="51"/>
      <c r="NFK18" s="51"/>
      <c r="NFL18" s="51"/>
      <c r="NFM18" s="51"/>
      <c r="NFN18" s="51"/>
      <c r="NFO18" s="51"/>
      <c r="NFP18" s="51"/>
      <c r="NFQ18" s="51"/>
      <c r="NFR18" s="51"/>
      <c r="NFS18" s="51"/>
      <c r="NFT18" s="51"/>
      <c r="NFU18" s="51"/>
      <c r="NFV18" s="51"/>
      <c r="NFW18" s="51"/>
      <c r="NFX18" s="51"/>
      <c r="NFY18" s="51"/>
      <c r="NFZ18" s="51"/>
      <c r="NGA18" s="51"/>
      <c r="NGB18" s="51"/>
      <c r="NGC18" s="51"/>
      <c r="NGD18" s="51"/>
      <c r="NGE18" s="51"/>
      <c r="NGF18" s="51"/>
      <c r="NGG18" s="51"/>
      <c r="NGH18" s="51"/>
      <c r="NGI18" s="51"/>
      <c r="NGJ18" s="51"/>
      <c r="NGK18" s="51"/>
      <c r="NGL18" s="51"/>
      <c r="NGM18" s="51"/>
      <c r="NGN18" s="51"/>
      <c r="NGO18" s="51"/>
      <c r="NGP18" s="51"/>
      <c r="NGQ18" s="51"/>
      <c r="NGR18" s="51"/>
      <c r="NGS18" s="51"/>
      <c r="NGT18" s="51"/>
      <c r="NGU18" s="51"/>
      <c r="NGV18" s="51"/>
      <c r="NGW18" s="51"/>
      <c r="NGX18" s="51"/>
      <c r="NGY18" s="51"/>
      <c r="NGZ18" s="51"/>
      <c r="NHA18" s="51"/>
      <c r="NHB18" s="51"/>
      <c r="NHC18" s="51"/>
      <c r="NHD18" s="51"/>
      <c r="NHE18" s="51"/>
      <c r="NHF18" s="51"/>
      <c r="NHG18" s="51"/>
      <c r="NHH18" s="51"/>
      <c r="NHI18" s="51"/>
      <c r="NHJ18" s="51"/>
      <c r="NHK18" s="51"/>
      <c r="NHL18" s="51"/>
      <c r="NHM18" s="51"/>
      <c r="NHN18" s="51"/>
      <c r="NHO18" s="51"/>
      <c r="NHP18" s="51"/>
      <c r="NHQ18" s="51"/>
      <c r="NHR18" s="51"/>
      <c r="NHS18" s="51"/>
      <c r="NHT18" s="51"/>
      <c r="NHU18" s="51"/>
      <c r="NHV18" s="51"/>
      <c r="NHW18" s="51"/>
      <c r="NHX18" s="51"/>
      <c r="NHY18" s="51"/>
      <c r="NHZ18" s="51"/>
      <c r="NIA18" s="51"/>
      <c r="NIB18" s="51"/>
      <c r="NIC18" s="51"/>
      <c r="NID18" s="51"/>
      <c r="NIE18" s="51"/>
      <c r="NIF18" s="51"/>
      <c r="NIG18" s="51"/>
      <c r="NIH18" s="51"/>
      <c r="NII18" s="51"/>
      <c r="NIJ18" s="51"/>
      <c r="NIK18" s="51"/>
      <c r="NIL18" s="51"/>
      <c r="NIM18" s="51"/>
      <c r="NIN18" s="51"/>
      <c r="NIO18" s="51"/>
      <c r="NIP18" s="51"/>
      <c r="NIQ18" s="51"/>
      <c r="NIR18" s="51"/>
      <c r="NIS18" s="51"/>
      <c r="NIT18" s="51"/>
      <c r="NIU18" s="51"/>
      <c r="NIV18" s="51"/>
      <c r="NIW18" s="51"/>
      <c r="NIX18" s="51"/>
      <c r="NIY18" s="51"/>
      <c r="NIZ18" s="51"/>
      <c r="NJA18" s="51"/>
      <c r="NJB18" s="51"/>
      <c r="NJC18" s="51"/>
      <c r="NJD18" s="51"/>
      <c r="NJE18" s="51"/>
      <c r="NJF18" s="51"/>
      <c r="NJG18" s="51"/>
      <c r="NJH18" s="51"/>
      <c r="NJI18" s="51"/>
      <c r="NJJ18" s="51"/>
      <c r="NJK18" s="51"/>
      <c r="NJL18" s="51"/>
      <c r="NJM18" s="51"/>
      <c r="NJN18" s="51"/>
      <c r="NJO18" s="51"/>
      <c r="NJP18" s="51"/>
      <c r="NJQ18" s="51"/>
      <c r="NJR18" s="51"/>
      <c r="NJS18" s="51"/>
      <c r="NJT18" s="51"/>
      <c r="NJU18" s="51"/>
      <c r="NJV18" s="51"/>
      <c r="NJW18" s="51"/>
      <c r="NJX18" s="51"/>
      <c r="NJY18" s="51"/>
      <c r="NJZ18" s="51"/>
      <c r="NKA18" s="51"/>
      <c r="NKB18" s="51"/>
      <c r="NKC18" s="51"/>
      <c r="NKD18" s="51"/>
      <c r="NKE18" s="51"/>
      <c r="NKF18" s="51"/>
      <c r="NKG18" s="51"/>
      <c r="NKH18" s="51"/>
      <c r="NKI18" s="51"/>
      <c r="NKJ18" s="51"/>
      <c r="NKK18" s="51"/>
      <c r="NKL18" s="51"/>
      <c r="NKM18" s="51"/>
      <c r="NKN18" s="51"/>
      <c r="NKO18" s="51"/>
      <c r="NKP18" s="51"/>
      <c r="NKQ18" s="51"/>
      <c r="NKR18" s="51"/>
      <c r="NKS18" s="51"/>
      <c r="NKT18" s="51"/>
      <c r="NKU18" s="51"/>
      <c r="NKV18" s="51"/>
      <c r="NKW18" s="51"/>
      <c r="NKX18" s="51"/>
      <c r="NKY18" s="51"/>
      <c r="NKZ18" s="51"/>
      <c r="NLA18" s="51"/>
      <c r="NLB18" s="51"/>
      <c r="NLC18" s="51"/>
      <c r="NLD18" s="51"/>
      <c r="NLE18" s="51"/>
      <c r="NLF18" s="51"/>
      <c r="NLG18" s="51"/>
      <c r="NLH18" s="51"/>
      <c r="NLI18" s="51"/>
      <c r="NLJ18" s="51"/>
      <c r="NLK18" s="51"/>
      <c r="NLL18" s="51"/>
      <c r="NLM18" s="51"/>
      <c r="NLN18" s="51"/>
      <c r="NLO18" s="51"/>
      <c r="NLP18" s="51"/>
      <c r="NLQ18" s="51"/>
      <c r="NLR18" s="51"/>
      <c r="NLS18" s="51"/>
      <c r="NLT18" s="51"/>
      <c r="NLU18" s="51"/>
      <c r="NLV18" s="51"/>
      <c r="NLW18" s="51"/>
      <c r="NLX18" s="51"/>
      <c r="NLY18" s="51"/>
      <c r="NLZ18" s="51"/>
      <c r="NMA18" s="51"/>
      <c r="NMB18" s="51"/>
      <c r="NMC18" s="51"/>
      <c r="NMD18" s="51"/>
      <c r="NME18" s="51"/>
      <c r="NMF18" s="51"/>
      <c r="NMG18" s="51"/>
      <c r="NMH18" s="51"/>
      <c r="NMI18" s="51"/>
      <c r="NMJ18" s="51"/>
      <c r="NMK18" s="51"/>
      <c r="NML18" s="51"/>
      <c r="NMM18" s="51"/>
      <c r="NMN18" s="51"/>
      <c r="NMO18" s="51"/>
      <c r="NMP18" s="51"/>
      <c r="NMQ18" s="51"/>
      <c r="NMR18" s="51"/>
      <c r="NMS18" s="51"/>
      <c r="NMT18" s="51"/>
      <c r="NMU18" s="51"/>
      <c r="NMV18" s="51"/>
      <c r="NMW18" s="51"/>
      <c r="NMX18" s="51"/>
      <c r="NMY18" s="51"/>
      <c r="NMZ18" s="51"/>
      <c r="NNA18" s="51"/>
      <c r="NNB18" s="51"/>
      <c r="NNC18" s="51"/>
      <c r="NND18" s="51"/>
      <c r="NNE18" s="51"/>
      <c r="NNF18" s="51"/>
      <c r="NNG18" s="51"/>
      <c r="NNH18" s="51"/>
      <c r="NNI18" s="51"/>
      <c r="NNJ18" s="51"/>
      <c r="NNK18" s="51"/>
      <c r="NNL18" s="51"/>
      <c r="NNM18" s="51"/>
      <c r="NNN18" s="51"/>
      <c r="NNO18" s="51"/>
      <c r="NNP18" s="51"/>
      <c r="NNQ18" s="51"/>
      <c r="NNR18" s="51"/>
      <c r="NNS18" s="51"/>
      <c r="NNT18" s="51"/>
      <c r="NNU18" s="51"/>
      <c r="NNV18" s="51"/>
      <c r="NNW18" s="51"/>
      <c r="NNX18" s="51"/>
      <c r="NNY18" s="51"/>
      <c r="NNZ18" s="51"/>
      <c r="NOA18" s="51"/>
      <c r="NOB18" s="51"/>
      <c r="NOC18" s="51"/>
      <c r="NOD18" s="51"/>
      <c r="NOE18" s="51"/>
      <c r="NOF18" s="51"/>
      <c r="NOG18" s="51"/>
      <c r="NOH18" s="51"/>
      <c r="NOI18" s="51"/>
      <c r="NOJ18" s="51"/>
      <c r="NOK18" s="51"/>
      <c r="NOL18" s="51"/>
      <c r="NOM18" s="51"/>
      <c r="NON18" s="51"/>
      <c r="NOO18" s="51"/>
      <c r="NOP18" s="51"/>
      <c r="NOQ18" s="51"/>
      <c r="NOR18" s="51"/>
      <c r="NOS18" s="51"/>
      <c r="NOT18" s="51"/>
      <c r="NOU18" s="51"/>
      <c r="NOV18" s="51"/>
      <c r="NOW18" s="51"/>
      <c r="NOX18" s="51"/>
      <c r="NOY18" s="51"/>
      <c r="NOZ18" s="51"/>
      <c r="NPA18" s="51"/>
      <c r="NPB18" s="51"/>
      <c r="NPC18" s="51"/>
      <c r="NPD18" s="51"/>
      <c r="NPE18" s="51"/>
      <c r="NPF18" s="51"/>
      <c r="NPG18" s="51"/>
      <c r="NPH18" s="51"/>
      <c r="NPI18" s="51"/>
      <c r="NPJ18" s="51"/>
      <c r="NPK18" s="51"/>
      <c r="NPL18" s="51"/>
      <c r="NPM18" s="51"/>
      <c r="NPN18" s="51"/>
      <c r="NPO18" s="51"/>
      <c r="NPP18" s="51"/>
      <c r="NPQ18" s="51"/>
      <c r="NPR18" s="51"/>
      <c r="NPS18" s="51"/>
      <c r="NPT18" s="51"/>
      <c r="NPU18" s="51"/>
      <c r="NPV18" s="51"/>
      <c r="NPW18" s="51"/>
      <c r="NPX18" s="51"/>
      <c r="NPY18" s="51"/>
      <c r="NPZ18" s="51"/>
      <c r="NQA18" s="51"/>
      <c r="NQB18" s="51"/>
      <c r="NQC18" s="51"/>
      <c r="NQD18" s="51"/>
      <c r="NQE18" s="51"/>
      <c r="NQF18" s="51"/>
      <c r="NQG18" s="51"/>
      <c r="NQH18" s="51"/>
      <c r="NQI18" s="51"/>
      <c r="NQJ18" s="51"/>
      <c r="NQK18" s="51"/>
      <c r="NQL18" s="51"/>
      <c r="NQM18" s="51"/>
      <c r="NQN18" s="51"/>
      <c r="NQO18" s="51"/>
      <c r="NQP18" s="51"/>
      <c r="NQQ18" s="51"/>
      <c r="NQR18" s="51"/>
      <c r="NQS18" s="51"/>
      <c r="NQT18" s="51"/>
      <c r="NQU18" s="51"/>
      <c r="NQV18" s="51"/>
      <c r="NQW18" s="51"/>
      <c r="NQX18" s="51"/>
      <c r="NQY18" s="51"/>
      <c r="NQZ18" s="51"/>
      <c r="NRA18" s="51"/>
      <c r="NRB18" s="51"/>
      <c r="NRC18" s="51"/>
      <c r="NRD18" s="51"/>
      <c r="NRE18" s="51"/>
      <c r="NRF18" s="51"/>
      <c r="NRG18" s="51"/>
      <c r="NRH18" s="51"/>
      <c r="NRI18" s="51"/>
      <c r="NRJ18" s="51"/>
      <c r="NRK18" s="51"/>
      <c r="NRL18" s="51"/>
      <c r="NRM18" s="51"/>
      <c r="NRN18" s="51"/>
      <c r="NRO18" s="51"/>
      <c r="NRP18" s="51"/>
      <c r="NRQ18" s="51"/>
      <c r="NRR18" s="51"/>
      <c r="NRS18" s="51"/>
      <c r="NRT18" s="51"/>
      <c r="NRU18" s="51"/>
      <c r="NRV18" s="51"/>
      <c r="NRW18" s="51"/>
      <c r="NRX18" s="51"/>
      <c r="NRY18" s="51"/>
      <c r="NRZ18" s="51"/>
      <c r="NSA18" s="51"/>
      <c r="NSB18" s="51"/>
      <c r="NSC18" s="51"/>
      <c r="NSD18" s="51"/>
      <c r="NSE18" s="51"/>
      <c r="NSF18" s="51"/>
      <c r="NSG18" s="51"/>
      <c r="NSH18" s="51"/>
      <c r="NSI18" s="51"/>
      <c r="NSJ18" s="51"/>
      <c r="NSK18" s="51"/>
      <c r="NSL18" s="51"/>
      <c r="NSM18" s="51"/>
      <c r="NSN18" s="51"/>
      <c r="NSO18" s="51"/>
      <c r="NSP18" s="51"/>
      <c r="NSQ18" s="51"/>
      <c r="NSR18" s="51"/>
      <c r="NSS18" s="51"/>
      <c r="NST18" s="51"/>
      <c r="NSU18" s="51"/>
      <c r="NSV18" s="51"/>
      <c r="NSW18" s="51"/>
      <c r="NSX18" s="51"/>
      <c r="NSY18" s="51"/>
      <c r="NSZ18" s="51"/>
      <c r="NTA18" s="51"/>
      <c r="NTB18" s="51"/>
      <c r="NTC18" s="51"/>
      <c r="NTD18" s="51"/>
      <c r="NTE18" s="51"/>
      <c r="NTF18" s="51"/>
      <c r="NTG18" s="51"/>
      <c r="NTH18" s="51"/>
      <c r="NTI18" s="51"/>
      <c r="NTJ18" s="51"/>
      <c r="NTK18" s="51"/>
      <c r="NTL18" s="51"/>
      <c r="NTM18" s="51"/>
      <c r="NTN18" s="51"/>
      <c r="NTO18" s="51"/>
      <c r="NTP18" s="51"/>
      <c r="NTQ18" s="51"/>
      <c r="NTR18" s="51"/>
      <c r="NTS18" s="51"/>
      <c r="NTT18" s="51"/>
      <c r="NTU18" s="51"/>
      <c r="NTV18" s="51"/>
      <c r="NTW18" s="51"/>
      <c r="NTX18" s="51"/>
      <c r="NTY18" s="51"/>
      <c r="NTZ18" s="51"/>
      <c r="NUA18" s="51"/>
      <c r="NUB18" s="51"/>
      <c r="NUC18" s="51"/>
      <c r="NUD18" s="51"/>
      <c r="NUE18" s="51"/>
      <c r="NUF18" s="51"/>
      <c r="NUG18" s="51"/>
      <c r="NUH18" s="51"/>
      <c r="NUI18" s="51"/>
      <c r="NUJ18" s="51"/>
      <c r="NUK18" s="51"/>
      <c r="NUL18" s="51"/>
      <c r="NUM18" s="51"/>
      <c r="NUN18" s="51"/>
      <c r="NUO18" s="51"/>
      <c r="NUP18" s="51"/>
      <c r="NUQ18" s="51"/>
      <c r="NUR18" s="51"/>
      <c r="NUS18" s="51"/>
      <c r="NUT18" s="51"/>
      <c r="NUU18" s="51"/>
      <c r="NUV18" s="51"/>
      <c r="NUW18" s="51"/>
      <c r="NUX18" s="51"/>
      <c r="NUY18" s="51"/>
      <c r="NUZ18" s="51"/>
      <c r="NVA18" s="51"/>
      <c r="NVB18" s="51"/>
      <c r="NVC18" s="51"/>
      <c r="NVD18" s="51"/>
      <c r="NVE18" s="51"/>
      <c r="NVF18" s="51"/>
      <c r="NVG18" s="51"/>
      <c r="NVH18" s="51"/>
      <c r="NVI18" s="51"/>
      <c r="NVJ18" s="51"/>
      <c r="NVK18" s="51"/>
      <c r="NVL18" s="51"/>
      <c r="NVM18" s="51"/>
      <c r="NVN18" s="51"/>
      <c r="NVO18" s="51"/>
      <c r="NVP18" s="51"/>
      <c r="NVQ18" s="51"/>
      <c r="NVR18" s="51"/>
      <c r="NVS18" s="51"/>
      <c r="NVT18" s="51"/>
      <c r="NVU18" s="51"/>
      <c r="NVV18" s="51"/>
      <c r="NVW18" s="51"/>
      <c r="NVX18" s="51"/>
      <c r="NVY18" s="51"/>
      <c r="NVZ18" s="51"/>
      <c r="NWA18" s="51"/>
      <c r="NWB18" s="51"/>
      <c r="NWC18" s="51"/>
      <c r="NWD18" s="51"/>
      <c r="NWE18" s="51"/>
      <c r="NWF18" s="51"/>
      <c r="NWG18" s="51"/>
      <c r="NWH18" s="51"/>
      <c r="NWI18" s="51"/>
      <c r="NWJ18" s="51"/>
      <c r="NWK18" s="51"/>
      <c r="NWL18" s="51"/>
      <c r="NWM18" s="51"/>
      <c r="NWN18" s="51"/>
      <c r="NWO18" s="51"/>
      <c r="NWP18" s="51"/>
      <c r="NWQ18" s="51"/>
      <c r="NWR18" s="51"/>
      <c r="NWS18" s="51"/>
      <c r="NWT18" s="51"/>
      <c r="NWU18" s="51"/>
      <c r="NWV18" s="51"/>
      <c r="NWW18" s="51"/>
      <c r="NWX18" s="51"/>
      <c r="NWY18" s="51"/>
      <c r="NWZ18" s="51"/>
      <c r="NXA18" s="51"/>
      <c r="NXB18" s="51"/>
      <c r="NXC18" s="51"/>
      <c r="NXD18" s="51"/>
      <c r="NXE18" s="51"/>
      <c r="NXF18" s="51"/>
      <c r="NXG18" s="51"/>
      <c r="NXH18" s="51"/>
      <c r="NXI18" s="51"/>
      <c r="NXJ18" s="51"/>
      <c r="NXK18" s="51"/>
      <c r="NXL18" s="51"/>
      <c r="NXM18" s="51"/>
      <c r="NXN18" s="51"/>
      <c r="NXO18" s="51"/>
      <c r="NXP18" s="51"/>
      <c r="NXQ18" s="51"/>
      <c r="NXR18" s="51"/>
      <c r="NXS18" s="51"/>
      <c r="NXT18" s="51"/>
      <c r="NXU18" s="51"/>
      <c r="NXV18" s="51"/>
      <c r="NXW18" s="51"/>
      <c r="NXX18" s="51"/>
      <c r="NXY18" s="51"/>
      <c r="NXZ18" s="51"/>
      <c r="NYA18" s="51"/>
      <c r="NYB18" s="51"/>
      <c r="NYC18" s="51"/>
      <c r="NYD18" s="51"/>
      <c r="NYE18" s="51"/>
      <c r="NYF18" s="51"/>
      <c r="NYG18" s="51"/>
      <c r="NYH18" s="51"/>
      <c r="NYI18" s="51"/>
      <c r="NYJ18" s="51"/>
      <c r="NYK18" s="51"/>
      <c r="NYL18" s="51"/>
      <c r="NYM18" s="51"/>
      <c r="NYN18" s="51"/>
      <c r="NYO18" s="51"/>
      <c r="NYP18" s="51"/>
      <c r="NYQ18" s="51"/>
      <c r="NYR18" s="51"/>
      <c r="NYS18" s="51"/>
      <c r="NYT18" s="51"/>
      <c r="NYU18" s="51"/>
      <c r="NYV18" s="51"/>
      <c r="NYW18" s="51"/>
      <c r="NYX18" s="51"/>
      <c r="NYY18" s="51"/>
      <c r="NYZ18" s="51"/>
      <c r="NZA18" s="51"/>
      <c r="NZB18" s="51"/>
      <c r="NZC18" s="51"/>
      <c r="NZD18" s="51"/>
      <c r="NZE18" s="51"/>
      <c r="NZF18" s="51"/>
      <c r="NZG18" s="51"/>
      <c r="NZH18" s="51"/>
      <c r="NZI18" s="51"/>
      <c r="NZJ18" s="51"/>
      <c r="NZK18" s="51"/>
      <c r="NZL18" s="51"/>
      <c r="NZM18" s="51"/>
      <c r="NZN18" s="51"/>
      <c r="NZO18" s="51"/>
      <c r="NZP18" s="51"/>
      <c r="NZQ18" s="51"/>
      <c r="NZR18" s="51"/>
      <c r="NZS18" s="51"/>
      <c r="NZT18" s="51"/>
      <c r="NZU18" s="51"/>
      <c r="NZV18" s="51"/>
      <c r="NZW18" s="51"/>
      <c r="NZX18" s="51"/>
      <c r="NZY18" s="51"/>
      <c r="NZZ18" s="51"/>
      <c r="OAA18" s="51"/>
      <c r="OAB18" s="51"/>
      <c r="OAC18" s="51"/>
      <c r="OAD18" s="51"/>
      <c r="OAE18" s="51"/>
      <c r="OAF18" s="51"/>
      <c r="OAG18" s="51"/>
      <c r="OAH18" s="51"/>
      <c r="OAI18" s="51"/>
      <c r="OAJ18" s="51"/>
      <c r="OAK18" s="51"/>
      <c r="OAL18" s="51"/>
      <c r="OAM18" s="51"/>
      <c r="OAN18" s="51"/>
      <c r="OAO18" s="51"/>
      <c r="OAP18" s="51"/>
      <c r="OAQ18" s="51"/>
      <c r="OAR18" s="51"/>
      <c r="OAS18" s="51"/>
      <c r="OAT18" s="51"/>
      <c r="OAU18" s="51"/>
      <c r="OAV18" s="51"/>
      <c r="OAW18" s="51"/>
      <c r="OAX18" s="51"/>
      <c r="OAY18" s="51"/>
      <c r="OAZ18" s="51"/>
      <c r="OBA18" s="51"/>
      <c r="OBB18" s="51"/>
      <c r="OBC18" s="51"/>
      <c r="OBD18" s="51"/>
      <c r="OBE18" s="51"/>
      <c r="OBF18" s="51"/>
      <c r="OBG18" s="51"/>
      <c r="OBH18" s="51"/>
      <c r="OBI18" s="51"/>
      <c r="OBJ18" s="51"/>
      <c r="OBK18" s="51"/>
      <c r="OBL18" s="51"/>
      <c r="OBM18" s="51"/>
      <c r="OBN18" s="51"/>
      <c r="OBO18" s="51"/>
      <c r="OBP18" s="51"/>
      <c r="OBQ18" s="51"/>
      <c r="OBR18" s="51"/>
      <c r="OBS18" s="51"/>
      <c r="OBT18" s="51"/>
      <c r="OBU18" s="51"/>
      <c r="OBV18" s="51"/>
      <c r="OBW18" s="51"/>
      <c r="OBX18" s="51"/>
      <c r="OBY18" s="51"/>
      <c r="OBZ18" s="51"/>
      <c r="OCA18" s="51"/>
      <c r="OCB18" s="51"/>
      <c r="OCC18" s="51"/>
      <c r="OCD18" s="51"/>
      <c r="OCE18" s="51"/>
      <c r="OCF18" s="51"/>
      <c r="OCG18" s="51"/>
      <c r="OCH18" s="51"/>
      <c r="OCI18" s="51"/>
      <c r="OCJ18" s="51"/>
      <c r="OCK18" s="51"/>
      <c r="OCL18" s="51"/>
      <c r="OCM18" s="51"/>
      <c r="OCN18" s="51"/>
      <c r="OCO18" s="51"/>
      <c r="OCP18" s="51"/>
      <c r="OCQ18" s="51"/>
      <c r="OCR18" s="51"/>
      <c r="OCS18" s="51"/>
      <c r="OCT18" s="51"/>
      <c r="OCU18" s="51"/>
      <c r="OCV18" s="51"/>
      <c r="OCW18" s="51"/>
      <c r="OCX18" s="51"/>
      <c r="OCY18" s="51"/>
      <c r="OCZ18" s="51"/>
      <c r="ODA18" s="51"/>
      <c r="ODB18" s="51"/>
      <c r="ODC18" s="51"/>
      <c r="ODD18" s="51"/>
      <c r="ODE18" s="51"/>
      <c r="ODF18" s="51"/>
      <c r="ODG18" s="51"/>
      <c r="ODH18" s="51"/>
      <c r="ODI18" s="51"/>
      <c r="ODJ18" s="51"/>
      <c r="ODK18" s="51"/>
      <c r="ODL18" s="51"/>
      <c r="ODM18" s="51"/>
      <c r="ODN18" s="51"/>
      <c r="ODO18" s="51"/>
      <c r="ODP18" s="51"/>
      <c r="ODQ18" s="51"/>
      <c r="ODR18" s="51"/>
      <c r="ODS18" s="51"/>
      <c r="ODT18" s="51"/>
      <c r="ODU18" s="51"/>
      <c r="ODV18" s="51"/>
      <c r="ODW18" s="51"/>
      <c r="ODX18" s="51"/>
      <c r="ODY18" s="51"/>
      <c r="ODZ18" s="51"/>
      <c r="OEA18" s="51"/>
      <c r="OEB18" s="51"/>
      <c r="OEC18" s="51"/>
      <c r="OED18" s="51"/>
      <c r="OEE18" s="51"/>
      <c r="OEF18" s="51"/>
      <c r="OEG18" s="51"/>
      <c r="OEH18" s="51"/>
      <c r="OEI18" s="51"/>
      <c r="OEJ18" s="51"/>
      <c r="OEK18" s="51"/>
      <c r="OEL18" s="51"/>
      <c r="OEM18" s="51"/>
      <c r="OEN18" s="51"/>
      <c r="OEO18" s="51"/>
      <c r="OEP18" s="51"/>
      <c r="OEQ18" s="51"/>
      <c r="OER18" s="51"/>
      <c r="OES18" s="51"/>
      <c r="OET18" s="51"/>
      <c r="OEU18" s="51"/>
      <c r="OEV18" s="51"/>
      <c r="OEW18" s="51"/>
      <c r="OEX18" s="51"/>
      <c r="OEY18" s="51"/>
      <c r="OEZ18" s="51"/>
      <c r="OFA18" s="51"/>
      <c r="OFB18" s="51"/>
      <c r="OFC18" s="51"/>
      <c r="OFD18" s="51"/>
      <c r="OFE18" s="51"/>
      <c r="OFF18" s="51"/>
      <c r="OFG18" s="51"/>
      <c r="OFH18" s="51"/>
      <c r="OFI18" s="51"/>
      <c r="OFJ18" s="51"/>
      <c r="OFK18" s="51"/>
      <c r="OFL18" s="51"/>
      <c r="OFM18" s="51"/>
      <c r="OFN18" s="51"/>
      <c r="OFO18" s="51"/>
      <c r="OFP18" s="51"/>
      <c r="OFQ18" s="51"/>
      <c r="OFR18" s="51"/>
      <c r="OFS18" s="51"/>
      <c r="OFT18" s="51"/>
      <c r="OFU18" s="51"/>
      <c r="OFV18" s="51"/>
      <c r="OFW18" s="51"/>
      <c r="OFX18" s="51"/>
      <c r="OFY18" s="51"/>
      <c r="OFZ18" s="51"/>
      <c r="OGA18" s="51"/>
      <c r="OGB18" s="51"/>
      <c r="OGC18" s="51"/>
      <c r="OGD18" s="51"/>
      <c r="OGE18" s="51"/>
      <c r="OGF18" s="51"/>
      <c r="OGG18" s="51"/>
      <c r="OGH18" s="51"/>
      <c r="OGI18" s="51"/>
      <c r="OGJ18" s="51"/>
      <c r="OGK18" s="51"/>
      <c r="OGL18" s="51"/>
      <c r="OGM18" s="51"/>
      <c r="OGN18" s="51"/>
      <c r="OGO18" s="51"/>
      <c r="OGP18" s="51"/>
      <c r="OGQ18" s="51"/>
      <c r="OGR18" s="51"/>
      <c r="OGS18" s="51"/>
      <c r="OGT18" s="51"/>
      <c r="OGU18" s="51"/>
      <c r="OGV18" s="51"/>
      <c r="OGW18" s="51"/>
      <c r="OGX18" s="51"/>
      <c r="OGY18" s="51"/>
      <c r="OGZ18" s="51"/>
      <c r="OHA18" s="51"/>
      <c r="OHB18" s="51"/>
      <c r="OHC18" s="51"/>
      <c r="OHD18" s="51"/>
      <c r="OHE18" s="51"/>
      <c r="OHF18" s="51"/>
      <c r="OHG18" s="51"/>
      <c r="OHH18" s="51"/>
      <c r="OHI18" s="51"/>
      <c r="OHJ18" s="51"/>
      <c r="OHK18" s="51"/>
      <c r="OHL18" s="51"/>
      <c r="OHM18" s="51"/>
      <c r="OHN18" s="51"/>
      <c r="OHO18" s="51"/>
      <c r="OHP18" s="51"/>
      <c r="OHQ18" s="51"/>
      <c r="OHR18" s="51"/>
      <c r="OHS18" s="51"/>
      <c r="OHT18" s="51"/>
      <c r="OHU18" s="51"/>
      <c r="OHV18" s="51"/>
      <c r="OHW18" s="51"/>
      <c r="OHX18" s="51"/>
      <c r="OHY18" s="51"/>
      <c r="OHZ18" s="51"/>
      <c r="OIA18" s="51"/>
      <c r="OIB18" s="51"/>
      <c r="OIC18" s="51"/>
      <c r="OID18" s="51"/>
      <c r="OIE18" s="51"/>
      <c r="OIF18" s="51"/>
      <c r="OIG18" s="51"/>
      <c r="OIH18" s="51"/>
      <c r="OII18" s="51"/>
      <c r="OIJ18" s="51"/>
      <c r="OIK18" s="51"/>
      <c r="OIL18" s="51"/>
      <c r="OIM18" s="51"/>
      <c r="OIN18" s="51"/>
      <c r="OIO18" s="51"/>
      <c r="OIP18" s="51"/>
      <c r="OIQ18" s="51"/>
      <c r="OIR18" s="51"/>
      <c r="OIS18" s="51"/>
      <c r="OIT18" s="51"/>
      <c r="OIU18" s="51"/>
      <c r="OIV18" s="51"/>
      <c r="OIW18" s="51"/>
      <c r="OIX18" s="51"/>
      <c r="OIY18" s="51"/>
      <c r="OIZ18" s="51"/>
      <c r="OJA18" s="51"/>
      <c r="OJB18" s="51"/>
      <c r="OJC18" s="51"/>
      <c r="OJD18" s="51"/>
      <c r="OJE18" s="51"/>
      <c r="OJF18" s="51"/>
      <c r="OJG18" s="51"/>
      <c r="OJH18" s="51"/>
      <c r="OJI18" s="51"/>
      <c r="OJJ18" s="51"/>
      <c r="OJK18" s="51"/>
      <c r="OJL18" s="51"/>
      <c r="OJM18" s="51"/>
      <c r="OJN18" s="51"/>
      <c r="OJO18" s="51"/>
      <c r="OJP18" s="51"/>
      <c r="OJQ18" s="51"/>
      <c r="OJR18" s="51"/>
      <c r="OJS18" s="51"/>
      <c r="OJT18" s="51"/>
      <c r="OJU18" s="51"/>
      <c r="OJV18" s="51"/>
      <c r="OJW18" s="51"/>
      <c r="OJX18" s="51"/>
      <c r="OJY18" s="51"/>
      <c r="OJZ18" s="51"/>
      <c r="OKA18" s="51"/>
      <c r="OKB18" s="51"/>
      <c r="OKC18" s="51"/>
      <c r="OKD18" s="51"/>
      <c r="OKE18" s="51"/>
      <c r="OKF18" s="51"/>
      <c r="OKG18" s="51"/>
      <c r="OKH18" s="51"/>
      <c r="OKI18" s="51"/>
      <c r="OKJ18" s="51"/>
      <c r="OKK18" s="51"/>
      <c r="OKL18" s="51"/>
      <c r="OKM18" s="51"/>
      <c r="OKN18" s="51"/>
      <c r="OKO18" s="51"/>
      <c r="OKP18" s="51"/>
      <c r="OKQ18" s="51"/>
      <c r="OKR18" s="51"/>
      <c r="OKS18" s="51"/>
      <c r="OKT18" s="51"/>
      <c r="OKU18" s="51"/>
      <c r="OKV18" s="51"/>
      <c r="OKW18" s="51"/>
      <c r="OKX18" s="51"/>
      <c r="OKY18" s="51"/>
      <c r="OKZ18" s="51"/>
      <c r="OLA18" s="51"/>
      <c r="OLB18" s="51"/>
      <c r="OLC18" s="51"/>
      <c r="OLD18" s="51"/>
      <c r="OLE18" s="51"/>
      <c r="OLF18" s="51"/>
      <c r="OLG18" s="51"/>
      <c r="OLH18" s="51"/>
      <c r="OLI18" s="51"/>
      <c r="OLJ18" s="51"/>
      <c r="OLK18" s="51"/>
      <c r="OLL18" s="51"/>
      <c r="OLM18" s="51"/>
      <c r="OLN18" s="51"/>
      <c r="OLO18" s="51"/>
      <c r="OLP18" s="51"/>
      <c r="OLQ18" s="51"/>
      <c r="OLR18" s="51"/>
      <c r="OLS18" s="51"/>
      <c r="OLT18" s="51"/>
      <c r="OLU18" s="51"/>
      <c r="OLV18" s="51"/>
      <c r="OLW18" s="51"/>
      <c r="OLX18" s="51"/>
      <c r="OLY18" s="51"/>
      <c r="OLZ18" s="51"/>
      <c r="OMA18" s="51"/>
      <c r="OMB18" s="51"/>
      <c r="OMC18" s="51"/>
      <c r="OMD18" s="51"/>
      <c r="OME18" s="51"/>
      <c r="OMF18" s="51"/>
      <c r="OMG18" s="51"/>
      <c r="OMH18" s="51"/>
      <c r="OMI18" s="51"/>
      <c r="OMJ18" s="51"/>
      <c r="OMK18" s="51"/>
      <c r="OML18" s="51"/>
      <c r="OMM18" s="51"/>
      <c r="OMN18" s="51"/>
      <c r="OMO18" s="51"/>
      <c r="OMP18" s="51"/>
      <c r="OMQ18" s="51"/>
      <c r="OMR18" s="51"/>
      <c r="OMS18" s="51"/>
      <c r="OMT18" s="51"/>
      <c r="OMU18" s="51"/>
      <c r="OMV18" s="51"/>
      <c r="OMW18" s="51"/>
      <c r="OMX18" s="51"/>
      <c r="OMY18" s="51"/>
      <c r="OMZ18" s="51"/>
      <c r="ONA18" s="51"/>
      <c r="ONB18" s="51"/>
      <c r="ONC18" s="51"/>
      <c r="OND18" s="51"/>
      <c r="ONE18" s="51"/>
      <c r="ONF18" s="51"/>
      <c r="ONG18" s="51"/>
      <c r="ONH18" s="51"/>
      <c r="ONI18" s="51"/>
      <c r="ONJ18" s="51"/>
      <c r="ONK18" s="51"/>
      <c r="ONL18" s="51"/>
      <c r="ONM18" s="51"/>
      <c r="ONN18" s="51"/>
      <c r="ONO18" s="51"/>
      <c r="ONP18" s="51"/>
      <c r="ONQ18" s="51"/>
      <c r="ONR18" s="51"/>
      <c r="ONS18" s="51"/>
      <c r="ONT18" s="51"/>
      <c r="ONU18" s="51"/>
      <c r="ONV18" s="51"/>
      <c r="ONW18" s="51"/>
      <c r="ONX18" s="51"/>
      <c r="ONY18" s="51"/>
      <c r="ONZ18" s="51"/>
      <c r="OOA18" s="51"/>
      <c r="OOB18" s="51"/>
      <c r="OOC18" s="51"/>
      <c r="OOD18" s="51"/>
      <c r="OOE18" s="51"/>
      <c r="OOF18" s="51"/>
      <c r="OOG18" s="51"/>
      <c r="OOH18" s="51"/>
      <c r="OOI18" s="51"/>
      <c r="OOJ18" s="51"/>
      <c r="OOK18" s="51"/>
      <c r="OOL18" s="51"/>
      <c r="OOM18" s="51"/>
      <c r="OON18" s="51"/>
      <c r="OOO18" s="51"/>
      <c r="OOP18" s="51"/>
      <c r="OOQ18" s="51"/>
      <c r="OOR18" s="51"/>
      <c r="OOS18" s="51"/>
      <c r="OOT18" s="51"/>
      <c r="OOU18" s="51"/>
      <c r="OOV18" s="51"/>
      <c r="OOW18" s="51"/>
      <c r="OOX18" s="51"/>
      <c r="OOY18" s="51"/>
      <c r="OOZ18" s="51"/>
      <c r="OPA18" s="51"/>
      <c r="OPB18" s="51"/>
      <c r="OPC18" s="51"/>
      <c r="OPD18" s="51"/>
      <c r="OPE18" s="51"/>
      <c r="OPF18" s="51"/>
      <c r="OPG18" s="51"/>
      <c r="OPH18" s="51"/>
      <c r="OPI18" s="51"/>
      <c r="OPJ18" s="51"/>
      <c r="OPK18" s="51"/>
      <c r="OPL18" s="51"/>
      <c r="OPM18" s="51"/>
      <c r="OPN18" s="51"/>
      <c r="OPO18" s="51"/>
      <c r="OPP18" s="51"/>
      <c r="OPQ18" s="51"/>
      <c r="OPR18" s="51"/>
      <c r="OPS18" s="51"/>
      <c r="OPT18" s="51"/>
      <c r="OPU18" s="51"/>
      <c r="OPV18" s="51"/>
      <c r="OPW18" s="51"/>
      <c r="OPX18" s="51"/>
      <c r="OPY18" s="51"/>
      <c r="OPZ18" s="51"/>
      <c r="OQA18" s="51"/>
      <c r="OQB18" s="51"/>
      <c r="OQC18" s="51"/>
      <c r="OQD18" s="51"/>
      <c r="OQE18" s="51"/>
      <c r="OQF18" s="51"/>
      <c r="OQG18" s="51"/>
      <c r="OQH18" s="51"/>
      <c r="OQI18" s="51"/>
      <c r="OQJ18" s="51"/>
      <c r="OQK18" s="51"/>
      <c r="OQL18" s="51"/>
      <c r="OQM18" s="51"/>
      <c r="OQN18" s="51"/>
      <c r="OQO18" s="51"/>
      <c r="OQP18" s="51"/>
      <c r="OQQ18" s="51"/>
      <c r="OQR18" s="51"/>
      <c r="OQS18" s="51"/>
      <c r="OQT18" s="51"/>
      <c r="OQU18" s="51"/>
      <c r="OQV18" s="51"/>
      <c r="OQW18" s="51"/>
      <c r="OQX18" s="51"/>
      <c r="OQY18" s="51"/>
      <c r="OQZ18" s="51"/>
      <c r="ORA18" s="51"/>
      <c r="ORB18" s="51"/>
      <c r="ORC18" s="51"/>
      <c r="ORD18" s="51"/>
      <c r="ORE18" s="51"/>
      <c r="ORF18" s="51"/>
      <c r="ORG18" s="51"/>
      <c r="ORH18" s="51"/>
      <c r="ORI18" s="51"/>
      <c r="ORJ18" s="51"/>
      <c r="ORK18" s="51"/>
      <c r="ORL18" s="51"/>
      <c r="ORM18" s="51"/>
      <c r="ORN18" s="51"/>
      <c r="ORO18" s="51"/>
      <c r="ORP18" s="51"/>
      <c r="ORQ18" s="51"/>
      <c r="ORR18" s="51"/>
      <c r="ORS18" s="51"/>
      <c r="ORT18" s="51"/>
      <c r="ORU18" s="51"/>
      <c r="ORV18" s="51"/>
      <c r="ORW18" s="51"/>
      <c r="ORX18" s="51"/>
      <c r="ORY18" s="51"/>
      <c r="ORZ18" s="51"/>
      <c r="OSA18" s="51"/>
      <c r="OSB18" s="51"/>
      <c r="OSC18" s="51"/>
      <c r="OSD18" s="51"/>
      <c r="OSE18" s="51"/>
      <c r="OSF18" s="51"/>
      <c r="OSG18" s="51"/>
      <c r="OSH18" s="51"/>
      <c r="OSI18" s="51"/>
      <c r="OSJ18" s="51"/>
      <c r="OSK18" s="51"/>
      <c r="OSL18" s="51"/>
      <c r="OSM18" s="51"/>
      <c r="OSN18" s="51"/>
      <c r="OSO18" s="51"/>
      <c r="OSP18" s="51"/>
      <c r="OSQ18" s="51"/>
      <c r="OSR18" s="51"/>
      <c r="OSS18" s="51"/>
      <c r="OST18" s="51"/>
      <c r="OSU18" s="51"/>
      <c r="OSV18" s="51"/>
      <c r="OSW18" s="51"/>
      <c r="OSX18" s="51"/>
      <c r="OSY18" s="51"/>
      <c r="OSZ18" s="51"/>
      <c r="OTA18" s="51"/>
      <c r="OTB18" s="51"/>
      <c r="OTC18" s="51"/>
      <c r="OTD18" s="51"/>
      <c r="OTE18" s="51"/>
      <c r="OTF18" s="51"/>
      <c r="OTG18" s="51"/>
      <c r="OTH18" s="51"/>
      <c r="OTI18" s="51"/>
      <c r="OTJ18" s="51"/>
      <c r="OTK18" s="51"/>
      <c r="OTL18" s="51"/>
      <c r="OTM18" s="51"/>
      <c r="OTN18" s="51"/>
      <c r="OTO18" s="51"/>
      <c r="OTP18" s="51"/>
      <c r="OTQ18" s="51"/>
      <c r="OTR18" s="51"/>
      <c r="OTS18" s="51"/>
      <c r="OTT18" s="51"/>
      <c r="OTU18" s="51"/>
      <c r="OTV18" s="51"/>
      <c r="OTW18" s="51"/>
      <c r="OTX18" s="51"/>
      <c r="OTY18" s="51"/>
      <c r="OTZ18" s="51"/>
      <c r="OUA18" s="51"/>
      <c r="OUB18" s="51"/>
      <c r="OUC18" s="51"/>
      <c r="OUD18" s="51"/>
      <c r="OUE18" s="51"/>
      <c r="OUF18" s="51"/>
      <c r="OUG18" s="51"/>
      <c r="OUH18" s="51"/>
      <c r="OUI18" s="51"/>
      <c r="OUJ18" s="51"/>
      <c r="OUK18" s="51"/>
      <c r="OUL18" s="51"/>
      <c r="OUM18" s="51"/>
      <c r="OUN18" s="51"/>
      <c r="OUO18" s="51"/>
      <c r="OUP18" s="51"/>
      <c r="OUQ18" s="51"/>
      <c r="OUR18" s="51"/>
      <c r="OUS18" s="51"/>
      <c r="OUT18" s="51"/>
      <c r="OUU18" s="51"/>
      <c r="OUV18" s="51"/>
      <c r="OUW18" s="51"/>
      <c r="OUX18" s="51"/>
      <c r="OUY18" s="51"/>
      <c r="OUZ18" s="51"/>
      <c r="OVA18" s="51"/>
      <c r="OVB18" s="51"/>
      <c r="OVC18" s="51"/>
      <c r="OVD18" s="51"/>
      <c r="OVE18" s="51"/>
      <c r="OVF18" s="51"/>
      <c r="OVG18" s="51"/>
      <c r="OVH18" s="51"/>
      <c r="OVI18" s="51"/>
      <c r="OVJ18" s="51"/>
      <c r="OVK18" s="51"/>
      <c r="OVL18" s="51"/>
      <c r="OVM18" s="51"/>
      <c r="OVN18" s="51"/>
      <c r="OVO18" s="51"/>
      <c r="OVP18" s="51"/>
      <c r="OVQ18" s="51"/>
      <c r="OVR18" s="51"/>
      <c r="OVS18" s="51"/>
      <c r="OVT18" s="51"/>
      <c r="OVU18" s="51"/>
      <c r="OVV18" s="51"/>
      <c r="OVW18" s="51"/>
      <c r="OVX18" s="51"/>
      <c r="OVY18" s="51"/>
      <c r="OVZ18" s="51"/>
      <c r="OWA18" s="51"/>
      <c r="OWB18" s="51"/>
      <c r="OWC18" s="51"/>
      <c r="OWD18" s="51"/>
      <c r="OWE18" s="51"/>
      <c r="OWF18" s="51"/>
      <c r="OWG18" s="51"/>
      <c r="OWH18" s="51"/>
      <c r="OWI18" s="51"/>
      <c r="OWJ18" s="51"/>
      <c r="OWK18" s="51"/>
      <c r="OWL18" s="51"/>
      <c r="OWM18" s="51"/>
      <c r="OWN18" s="51"/>
      <c r="OWO18" s="51"/>
      <c r="OWP18" s="51"/>
      <c r="OWQ18" s="51"/>
      <c r="OWR18" s="51"/>
      <c r="OWS18" s="51"/>
      <c r="OWT18" s="51"/>
      <c r="OWU18" s="51"/>
      <c r="OWV18" s="51"/>
      <c r="OWW18" s="51"/>
      <c r="OWX18" s="51"/>
      <c r="OWY18" s="51"/>
      <c r="OWZ18" s="51"/>
      <c r="OXA18" s="51"/>
      <c r="OXB18" s="51"/>
      <c r="OXC18" s="51"/>
      <c r="OXD18" s="51"/>
      <c r="OXE18" s="51"/>
      <c r="OXF18" s="51"/>
      <c r="OXG18" s="51"/>
      <c r="OXH18" s="51"/>
      <c r="OXI18" s="51"/>
      <c r="OXJ18" s="51"/>
      <c r="OXK18" s="51"/>
      <c r="OXL18" s="51"/>
      <c r="OXM18" s="51"/>
      <c r="OXN18" s="51"/>
      <c r="OXO18" s="51"/>
      <c r="OXP18" s="51"/>
      <c r="OXQ18" s="51"/>
      <c r="OXR18" s="51"/>
      <c r="OXS18" s="51"/>
      <c r="OXT18" s="51"/>
      <c r="OXU18" s="51"/>
      <c r="OXV18" s="51"/>
      <c r="OXW18" s="51"/>
      <c r="OXX18" s="51"/>
      <c r="OXY18" s="51"/>
      <c r="OXZ18" s="51"/>
      <c r="OYA18" s="51"/>
      <c r="OYB18" s="51"/>
      <c r="OYC18" s="51"/>
      <c r="OYD18" s="51"/>
      <c r="OYE18" s="51"/>
      <c r="OYF18" s="51"/>
      <c r="OYG18" s="51"/>
      <c r="OYH18" s="51"/>
      <c r="OYI18" s="51"/>
      <c r="OYJ18" s="51"/>
      <c r="OYK18" s="51"/>
      <c r="OYL18" s="51"/>
      <c r="OYM18" s="51"/>
      <c r="OYN18" s="51"/>
      <c r="OYO18" s="51"/>
      <c r="OYP18" s="51"/>
      <c r="OYQ18" s="51"/>
      <c r="OYR18" s="51"/>
      <c r="OYS18" s="51"/>
      <c r="OYT18" s="51"/>
      <c r="OYU18" s="51"/>
      <c r="OYV18" s="51"/>
      <c r="OYW18" s="51"/>
      <c r="OYX18" s="51"/>
      <c r="OYY18" s="51"/>
      <c r="OYZ18" s="51"/>
      <c r="OZA18" s="51"/>
      <c r="OZB18" s="51"/>
      <c r="OZC18" s="51"/>
      <c r="OZD18" s="51"/>
      <c r="OZE18" s="51"/>
      <c r="OZF18" s="51"/>
      <c r="OZG18" s="51"/>
      <c r="OZH18" s="51"/>
      <c r="OZI18" s="51"/>
      <c r="OZJ18" s="51"/>
      <c r="OZK18" s="51"/>
      <c r="OZL18" s="51"/>
      <c r="OZM18" s="51"/>
      <c r="OZN18" s="51"/>
      <c r="OZO18" s="51"/>
      <c r="OZP18" s="51"/>
      <c r="OZQ18" s="51"/>
      <c r="OZR18" s="51"/>
      <c r="OZS18" s="51"/>
      <c r="OZT18" s="51"/>
      <c r="OZU18" s="51"/>
      <c r="OZV18" s="51"/>
      <c r="OZW18" s="51"/>
      <c r="OZX18" s="51"/>
      <c r="OZY18" s="51"/>
      <c r="OZZ18" s="51"/>
      <c r="PAA18" s="51"/>
      <c r="PAB18" s="51"/>
      <c r="PAC18" s="51"/>
      <c r="PAD18" s="51"/>
      <c r="PAE18" s="51"/>
      <c r="PAF18" s="51"/>
      <c r="PAG18" s="51"/>
      <c r="PAH18" s="51"/>
      <c r="PAI18" s="51"/>
      <c r="PAJ18" s="51"/>
      <c r="PAK18" s="51"/>
      <c r="PAL18" s="51"/>
      <c r="PAM18" s="51"/>
      <c r="PAN18" s="51"/>
      <c r="PAO18" s="51"/>
      <c r="PAP18" s="51"/>
      <c r="PAQ18" s="51"/>
      <c r="PAR18" s="51"/>
      <c r="PAS18" s="51"/>
      <c r="PAT18" s="51"/>
      <c r="PAU18" s="51"/>
      <c r="PAV18" s="51"/>
      <c r="PAW18" s="51"/>
      <c r="PAX18" s="51"/>
      <c r="PAY18" s="51"/>
      <c r="PAZ18" s="51"/>
      <c r="PBA18" s="51"/>
      <c r="PBB18" s="51"/>
      <c r="PBC18" s="51"/>
      <c r="PBD18" s="51"/>
      <c r="PBE18" s="51"/>
      <c r="PBF18" s="51"/>
      <c r="PBG18" s="51"/>
      <c r="PBH18" s="51"/>
      <c r="PBI18" s="51"/>
      <c r="PBJ18" s="51"/>
      <c r="PBK18" s="51"/>
      <c r="PBL18" s="51"/>
      <c r="PBM18" s="51"/>
      <c r="PBN18" s="51"/>
      <c r="PBO18" s="51"/>
      <c r="PBP18" s="51"/>
      <c r="PBQ18" s="51"/>
      <c r="PBR18" s="51"/>
      <c r="PBS18" s="51"/>
      <c r="PBT18" s="51"/>
      <c r="PBU18" s="51"/>
      <c r="PBV18" s="51"/>
      <c r="PBW18" s="51"/>
      <c r="PBX18" s="51"/>
      <c r="PBY18" s="51"/>
      <c r="PBZ18" s="51"/>
      <c r="PCA18" s="51"/>
      <c r="PCB18" s="51"/>
      <c r="PCC18" s="51"/>
      <c r="PCD18" s="51"/>
      <c r="PCE18" s="51"/>
      <c r="PCF18" s="51"/>
      <c r="PCG18" s="51"/>
      <c r="PCH18" s="51"/>
      <c r="PCI18" s="51"/>
      <c r="PCJ18" s="51"/>
      <c r="PCK18" s="51"/>
      <c r="PCL18" s="51"/>
      <c r="PCM18" s="51"/>
      <c r="PCN18" s="51"/>
      <c r="PCO18" s="51"/>
      <c r="PCP18" s="51"/>
      <c r="PCQ18" s="51"/>
      <c r="PCR18" s="51"/>
      <c r="PCS18" s="51"/>
      <c r="PCT18" s="51"/>
      <c r="PCU18" s="51"/>
      <c r="PCV18" s="51"/>
      <c r="PCW18" s="51"/>
      <c r="PCX18" s="51"/>
      <c r="PCY18" s="51"/>
      <c r="PCZ18" s="51"/>
      <c r="PDA18" s="51"/>
      <c r="PDB18" s="51"/>
      <c r="PDC18" s="51"/>
      <c r="PDD18" s="51"/>
      <c r="PDE18" s="51"/>
      <c r="PDF18" s="51"/>
      <c r="PDG18" s="51"/>
      <c r="PDH18" s="51"/>
      <c r="PDI18" s="51"/>
      <c r="PDJ18" s="51"/>
      <c r="PDK18" s="51"/>
      <c r="PDL18" s="51"/>
      <c r="PDM18" s="51"/>
      <c r="PDN18" s="51"/>
      <c r="PDO18" s="51"/>
      <c r="PDP18" s="51"/>
      <c r="PDQ18" s="51"/>
      <c r="PDR18" s="51"/>
      <c r="PDS18" s="51"/>
      <c r="PDT18" s="51"/>
      <c r="PDU18" s="51"/>
      <c r="PDV18" s="51"/>
      <c r="PDW18" s="51"/>
      <c r="PDX18" s="51"/>
      <c r="PDY18" s="51"/>
      <c r="PDZ18" s="51"/>
      <c r="PEA18" s="51"/>
      <c r="PEB18" s="51"/>
      <c r="PEC18" s="51"/>
      <c r="PED18" s="51"/>
      <c r="PEE18" s="51"/>
      <c r="PEF18" s="51"/>
      <c r="PEG18" s="51"/>
      <c r="PEH18" s="51"/>
      <c r="PEI18" s="51"/>
      <c r="PEJ18" s="51"/>
      <c r="PEK18" s="51"/>
      <c r="PEL18" s="51"/>
      <c r="PEM18" s="51"/>
      <c r="PEN18" s="51"/>
      <c r="PEO18" s="51"/>
      <c r="PEP18" s="51"/>
      <c r="PEQ18" s="51"/>
      <c r="PER18" s="51"/>
      <c r="PES18" s="51"/>
      <c r="PET18" s="51"/>
      <c r="PEU18" s="51"/>
      <c r="PEV18" s="51"/>
      <c r="PEW18" s="51"/>
      <c r="PEX18" s="51"/>
      <c r="PEY18" s="51"/>
      <c r="PEZ18" s="51"/>
      <c r="PFA18" s="51"/>
      <c r="PFB18" s="51"/>
      <c r="PFC18" s="51"/>
      <c r="PFD18" s="51"/>
      <c r="PFE18" s="51"/>
      <c r="PFF18" s="51"/>
      <c r="PFG18" s="51"/>
      <c r="PFH18" s="51"/>
      <c r="PFI18" s="51"/>
      <c r="PFJ18" s="51"/>
      <c r="PFK18" s="51"/>
      <c r="PFL18" s="51"/>
      <c r="PFM18" s="51"/>
      <c r="PFN18" s="51"/>
      <c r="PFO18" s="51"/>
      <c r="PFP18" s="51"/>
      <c r="PFQ18" s="51"/>
      <c r="PFR18" s="51"/>
      <c r="PFS18" s="51"/>
      <c r="PFT18" s="51"/>
      <c r="PFU18" s="51"/>
      <c r="PFV18" s="51"/>
      <c r="PFW18" s="51"/>
      <c r="PFX18" s="51"/>
      <c r="PFY18" s="51"/>
      <c r="PFZ18" s="51"/>
      <c r="PGA18" s="51"/>
      <c r="PGB18" s="51"/>
      <c r="PGC18" s="51"/>
      <c r="PGD18" s="51"/>
      <c r="PGE18" s="51"/>
      <c r="PGF18" s="51"/>
      <c r="PGG18" s="51"/>
      <c r="PGH18" s="51"/>
      <c r="PGI18" s="51"/>
      <c r="PGJ18" s="51"/>
      <c r="PGK18" s="51"/>
      <c r="PGL18" s="51"/>
      <c r="PGM18" s="51"/>
      <c r="PGN18" s="51"/>
      <c r="PGO18" s="51"/>
      <c r="PGP18" s="51"/>
      <c r="PGQ18" s="51"/>
      <c r="PGR18" s="51"/>
      <c r="PGS18" s="51"/>
      <c r="PGT18" s="51"/>
      <c r="PGU18" s="51"/>
      <c r="PGV18" s="51"/>
      <c r="PGW18" s="51"/>
      <c r="PGX18" s="51"/>
      <c r="PGY18" s="51"/>
      <c r="PGZ18" s="51"/>
      <c r="PHA18" s="51"/>
      <c r="PHB18" s="51"/>
      <c r="PHC18" s="51"/>
      <c r="PHD18" s="51"/>
      <c r="PHE18" s="51"/>
      <c r="PHF18" s="51"/>
      <c r="PHG18" s="51"/>
      <c r="PHH18" s="51"/>
      <c r="PHI18" s="51"/>
      <c r="PHJ18" s="51"/>
      <c r="PHK18" s="51"/>
      <c r="PHL18" s="51"/>
      <c r="PHM18" s="51"/>
      <c r="PHN18" s="51"/>
      <c r="PHO18" s="51"/>
      <c r="PHP18" s="51"/>
      <c r="PHQ18" s="51"/>
      <c r="PHR18" s="51"/>
      <c r="PHS18" s="51"/>
      <c r="PHT18" s="51"/>
      <c r="PHU18" s="51"/>
      <c r="PHV18" s="51"/>
      <c r="PHW18" s="51"/>
      <c r="PHX18" s="51"/>
      <c r="PHY18" s="51"/>
      <c r="PHZ18" s="51"/>
      <c r="PIA18" s="51"/>
      <c r="PIB18" s="51"/>
      <c r="PIC18" s="51"/>
      <c r="PID18" s="51"/>
      <c r="PIE18" s="51"/>
      <c r="PIF18" s="51"/>
      <c r="PIG18" s="51"/>
      <c r="PIH18" s="51"/>
      <c r="PII18" s="51"/>
      <c r="PIJ18" s="51"/>
      <c r="PIK18" s="51"/>
      <c r="PIL18" s="51"/>
      <c r="PIM18" s="51"/>
      <c r="PIN18" s="51"/>
      <c r="PIO18" s="51"/>
      <c r="PIP18" s="51"/>
      <c r="PIQ18" s="51"/>
      <c r="PIR18" s="51"/>
      <c r="PIS18" s="51"/>
      <c r="PIT18" s="51"/>
      <c r="PIU18" s="51"/>
      <c r="PIV18" s="51"/>
      <c r="PIW18" s="51"/>
      <c r="PIX18" s="51"/>
      <c r="PIY18" s="51"/>
      <c r="PIZ18" s="51"/>
      <c r="PJA18" s="51"/>
      <c r="PJB18" s="51"/>
      <c r="PJC18" s="51"/>
      <c r="PJD18" s="51"/>
      <c r="PJE18" s="51"/>
      <c r="PJF18" s="51"/>
      <c r="PJG18" s="51"/>
      <c r="PJH18" s="51"/>
      <c r="PJI18" s="51"/>
      <c r="PJJ18" s="51"/>
      <c r="PJK18" s="51"/>
      <c r="PJL18" s="51"/>
      <c r="PJM18" s="51"/>
      <c r="PJN18" s="51"/>
      <c r="PJO18" s="51"/>
      <c r="PJP18" s="51"/>
      <c r="PJQ18" s="51"/>
      <c r="PJR18" s="51"/>
      <c r="PJS18" s="51"/>
      <c r="PJT18" s="51"/>
      <c r="PJU18" s="51"/>
      <c r="PJV18" s="51"/>
      <c r="PJW18" s="51"/>
      <c r="PJX18" s="51"/>
      <c r="PJY18" s="51"/>
      <c r="PJZ18" s="51"/>
      <c r="PKA18" s="51"/>
      <c r="PKB18" s="51"/>
      <c r="PKC18" s="51"/>
      <c r="PKD18" s="51"/>
      <c r="PKE18" s="51"/>
      <c r="PKF18" s="51"/>
      <c r="PKG18" s="51"/>
      <c r="PKH18" s="51"/>
      <c r="PKI18" s="51"/>
      <c r="PKJ18" s="51"/>
      <c r="PKK18" s="51"/>
      <c r="PKL18" s="51"/>
      <c r="PKM18" s="51"/>
      <c r="PKN18" s="51"/>
      <c r="PKO18" s="51"/>
      <c r="PKP18" s="51"/>
      <c r="PKQ18" s="51"/>
      <c r="PKR18" s="51"/>
      <c r="PKS18" s="51"/>
      <c r="PKT18" s="51"/>
      <c r="PKU18" s="51"/>
      <c r="PKV18" s="51"/>
      <c r="PKW18" s="51"/>
      <c r="PKX18" s="51"/>
      <c r="PKY18" s="51"/>
      <c r="PKZ18" s="51"/>
      <c r="PLA18" s="51"/>
      <c r="PLB18" s="51"/>
      <c r="PLC18" s="51"/>
      <c r="PLD18" s="51"/>
      <c r="PLE18" s="51"/>
      <c r="PLF18" s="51"/>
      <c r="PLG18" s="51"/>
      <c r="PLH18" s="51"/>
      <c r="PLI18" s="51"/>
      <c r="PLJ18" s="51"/>
      <c r="PLK18" s="51"/>
      <c r="PLL18" s="51"/>
      <c r="PLM18" s="51"/>
      <c r="PLN18" s="51"/>
      <c r="PLO18" s="51"/>
      <c r="PLP18" s="51"/>
      <c r="PLQ18" s="51"/>
      <c r="PLR18" s="51"/>
      <c r="PLS18" s="51"/>
      <c r="PLT18" s="51"/>
      <c r="PLU18" s="51"/>
      <c r="PLV18" s="51"/>
      <c r="PLW18" s="51"/>
      <c r="PLX18" s="51"/>
      <c r="PLY18" s="51"/>
      <c r="PLZ18" s="51"/>
      <c r="PMA18" s="51"/>
      <c r="PMB18" s="51"/>
      <c r="PMC18" s="51"/>
      <c r="PMD18" s="51"/>
      <c r="PME18" s="51"/>
      <c r="PMF18" s="51"/>
      <c r="PMG18" s="51"/>
      <c r="PMH18" s="51"/>
      <c r="PMI18" s="51"/>
      <c r="PMJ18" s="51"/>
      <c r="PMK18" s="51"/>
      <c r="PML18" s="51"/>
      <c r="PMM18" s="51"/>
      <c r="PMN18" s="51"/>
      <c r="PMO18" s="51"/>
      <c r="PMP18" s="51"/>
      <c r="PMQ18" s="51"/>
      <c r="PMR18" s="51"/>
      <c r="PMS18" s="51"/>
      <c r="PMT18" s="51"/>
      <c r="PMU18" s="51"/>
      <c r="PMV18" s="51"/>
      <c r="PMW18" s="51"/>
      <c r="PMX18" s="51"/>
      <c r="PMY18" s="51"/>
      <c r="PMZ18" s="51"/>
      <c r="PNA18" s="51"/>
      <c r="PNB18" s="51"/>
      <c r="PNC18" s="51"/>
      <c r="PND18" s="51"/>
      <c r="PNE18" s="51"/>
      <c r="PNF18" s="51"/>
      <c r="PNG18" s="51"/>
      <c r="PNH18" s="51"/>
      <c r="PNI18" s="51"/>
      <c r="PNJ18" s="51"/>
      <c r="PNK18" s="51"/>
      <c r="PNL18" s="51"/>
      <c r="PNM18" s="51"/>
      <c r="PNN18" s="51"/>
      <c r="PNO18" s="51"/>
      <c r="PNP18" s="51"/>
      <c r="PNQ18" s="51"/>
      <c r="PNR18" s="51"/>
      <c r="PNS18" s="51"/>
      <c r="PNT18" s="51"/>
      <c r="PNU18" s="51"/>
      <c r="PNV18" s="51"/>
      <c r="PNW18" s="51"/>
      <c r="PNX18" s="51"/>
      <c r="PNY18" s="51"/>
      <c r="PNZ18" s="51"/>
      <c r="POA18" s="51"/>
      <c r="POB18" s="51"/>
      <c r="POC18" s="51"/>
      <c r="POD18" s="51"/>
      <c r="POE18" s="51"/>
      <c r="POF18" s="51"/>
      <c r="POG18" s="51"/>
      <c r="POH18" s="51"/>
      <c r="POI18" s="51"/>
      <c r="POJ18" s="51"/>
      <c r="POK18" s="51"/>
      <c r="POL18" s="51"/>
      <c r="POM18" s="51"/>
      <c r="PON18" s="51"/>
      <c r="POO18" s="51"/>
      <c r="POP18" s="51"/>
      <c r="POQ18" s="51"/>
      <c r="POR18" s="51"/>
      <c r="POS18" s="51"/>
      <c r="POT18" s="51"/>
      <c r="POU18" s="51"/>
      <c r="POV18" s="51"/>
      <c r="POW18" s="51"/>
      <c r="POX18" s="51"/>
      <c r="POY18" s="51"/>
      <c r="POZ18" s="51"/>
      <c r="PPA18" s="51"/>
      <c r="PPB18" s="51"/>
      <c r="PPC18" s="51"/>
      <c r="PPD18" s="51"/>
      <c r="PPE18" s="51"/>
      <c r="PPF18" s="51"/>
      <c r="PPG18" s="51"/>
      <c r="PPH18" s="51"/>
      <c r="PPI18" s="51"/>
      <c r="PPJ18" s="51"/>
      <c r="PPK18" s="51"/>
      <c r="PPL18" s="51"/>
      <c r="PPM18" s="51"/>
      <c r="PPN18" s="51"/>
      <c r="PPO18" s="51"/>
      <c r="PPP18" s="51"/>
      <c r="PPQ18" s="51"/>
      <c r="PPR18" s="51"/>
      <c r="PPS18" s="51"/>
      <c r="PPT18" s="51"/>
      <c r="PPU18" s="51"/>
      <c r="PPV18" s="51"/>
      <c r="PPW18" s="51"/>
      <c r="PPX18" s="51"/>
      <c r="PPY18" s="51"/>
      <c r="PPZ18" s="51"/>
      <c r="PQA18" s="51"/>
      <c r="PQB18" s="51"/>
      <c r="PQC18" s="51"/>
      <c r="PQD18" s="51"/>
      <c r="PQE18" s="51"/>
      <c r="PQF18" s="51"/>
      <c r="PQG18" s="51"/>
      <c r="PQH18" s="51"/>
      <c r="PQI18" s="51"/>
      <c r="PQJ18" s="51"/>
      <c r="PQK18" s="51"/>
      <c r="PQL18" s="51"/>
      <c r="PQM18" s="51"/>
      <c r="PQN18" s="51"/>
      <c r="PQO18" s="51"/>
      <c r="PQP18" s="51"/>
      <c r="PQQ18" s="51"/>
      <c r="PQR18" s="51"/>
      <c r="PQS18" s="51"/>
      <c r="PQT18" s="51"/>
      <c r="PQU18" s="51"/>
      <c r="PQV18" s="51"/>
      <c r="PQW18" s="51"/>
      <c r="PQX18" s="51"/>
      <c r="PQY18" s="51"/>
      <c r="PQZ18" s="51"/>
      <c r="PRA18" s="51"/>
      <c r="PRB18" s="51"/>
      <c r="PRC18" s="51"/>
      <c r="PRD18" s="51"/>
      <c r="PRE18" s="51"/>
      <c r="PRF18" s="51"/>
      <c r="PRG18" s="51"/>
      <c r="PRH18" s="51"/>
      <c r="PRI18" s="51"/>
      <c r="PRJ18" s="51"/>
      <c r="PRK18" s="51"/>
      <c r="PRL18" s="51"/>
      <c r="PRM18" s="51"/>
      <c r="PRN18" s="51"/>
      <c r="PRO18" s="51"/>
      <c r="PRP18" s="51"/>
      <c r="PRQ18" s="51"/>
      <c r="PRR18" s="51"/>
      <c r="PRS18" s="51"/>
      <c r="PRT18" s="51"/>
      <c r="PRU18" s="51"/>
      <c r="PRV18" s="51"/>
      <c r="PRW18" s="51"/>
      <c r="PRX18" s="51"/>
      <c r="PRY18" s="51"/>
      <c r="PRZ18" s="51"/>
      <c r="PSA18" s="51"/>
      <c r="PSB18" s="51"/>
      <c r="PSC18" s="51"/>
      <c r="PSD18" s="51"/>
      <c r="PSE18" s="51"/>
      <c r="PSF18" s="51"/>
      <c r="PSG18" s="51"/>
      <c r="PSH18" s="51"/>
      <c r="PSI18" s="51"/>
      <c r="PSJ18" s="51"/>
      <c r="PSK18" s="51"/>
      <c r="PSL18" s="51"/>
      <c r="PSM18" s="51"/>
      <c r="PSN18" s="51"/>
      <c r="PSO18" s="51"/>
      <c r="PSP18" s="51"/>
      <c r="PSQ18" s="51"/>
      <c r="PSR18" s="51"/>
      <c r="PSS18" s="51"/>
      <c r="PST18" s="51"/>
      <c r="PSU18" s="51"/>
      <c r="PSV18" s="51"/>
      <c r="PSW18" s="51"/>
      <c r="PSX18" s="51"/>
      <c r="PSY18" s="51"/>
      <c r="PSZ18" s="51"/>
      <c r="PTA18" s="51"/>
      <c r="PTB18" s="51"/>
      <c r="PTC18" s="51"/>
      <c r="PTD18" s="51"/>
      <c r="PTE18" s="51"/>
      <c r="PTF18" s="51"/>
      <c r="PTG18" s="51"/>
      <c r="PTH18" s="51"/>
      <c r="PTI18" s="51"/>
      <c r="PTJ18" s="51"/>
      <c r="PTK18" s="51"/>
      <c r="PTL18" s="51"/>
      <c r="PTM18" s="51"/>
      <c r="PTN18" s="51"/>
      <c r="PTO18" s="51"/>
      <c r="PTP18" s="51"/>
      <c r="PTQ18" s="51"/>
      <c r="PTR18" s="51"/>
      <c r="PTS18" s="51"/>
      <c r="PTT18" s="51"/>
      <c r="PTU18" s="51"/>
      <c r="PTV18" s="51"/>
      <c r="PTW18" s="51"/>
      <c r="PTX18" s="51"/>
      <c r="PTY18" s="51"/>
      <c r="PTZ18" s="51"/>
      <c r="PUA18" s="51"/>
      <c r="PUB18" s="51"/>
      <c r="PUC18" s="51"/>
      <c r="PUD18" s="51"/>
      <c r="PUE18" s="51"/>
      <c r="PUF18" s="51"/>
      <c r="PUG18" s="51"/>
      <c r="PUH18" s="51"/>
      <c r="PUI18" s="51"/>
      <c r="PUJ18" s="51"/>
      <c r="PUK18" s="51"/>
      <c r="PUL18" s="51"/>
      <c r="PUM18" s="51"/>
      <c r="PUN18" s="51"/>
      <c r="PUO18" s="51"/>
      <c r="PUP18" s="51"/>
      <c r="PUQ18" s="51"/>
      <c r="PUR18" s="51"/>
      <c r="PUS18" s="51"/>
      <c r="PUT18" s="51"/>
      <c r="PUU18" s="51"/>
      <c r="PUV18" s="51"/>
      <c r="PUW18" s="51"/>
      <c r="PUX18" s="51"/>
      <c r="PUY18" s="51"/>
      <c r="PUZ18" s="51"/>
      <c r="PVA18" s="51"/>
      <c r="PVB18" s="51"/>
      <c r="PVC18" s="51"/>
      <c r="PVD18" s="51"/>
      <c r="PVE18" s="51"/>
      <c r="PVF18" s="51"/>
      <c r="PVG18" s="51"/>
      <c r="PVH18" s="51"/>
      <c r="PVI18" s="51"/>
      <c r="PVJ18" s="51"/>
      <c r="PVK18" s="51"/>
      <c r="PVL18" s="51"/>
      <c r="PVM18" s="51"/>
      <c r="PVN18" s="51"/>
      <c r="PVO18" s="51"/>
      <c r="PVP18" s="51"/>
      <c r="PVQ18" s="51"/>
      <c r="PVR18" s="51"/>
      <c r="PVS18" s="51"/>
      <c r="PVT18" s="51"/>
      <c r="PVU18" s="51"/>
      <c r="PVV18" s="51"/>
      <c r="PVW18" s="51"/>
      <c r="PVX18" s="51"/>
      <c r="PVY18" s="51"/>
      <c r="PVZ18" s="51"/>
      <c r="PWA18" s="51"/>
      <c r="PWB18" s="51"/>
      <c r="PWC18" s="51"/>
      <c r="PWD18" s="51"/>
      <c r="PWE18" s="51"/>
      <c r="PWF18" s="51"/>
      <c r="PWG18" s="51"/>
      <c r="PWH18" s="51"/>
      <c r="PWI18" s="51"/>
      <c r="PWJ18" s="51"/>
      <c r="PWK18" s="51"/>
      <c r="PWL18" s="51"/>
      <c r="PWM18" s="51"/>
      <c r="PWN18" s="51"/>
      <c r="PWO18" s="51"/>
      <c r="PWP18" s="51"/>
      <c r="PWQ18" s="51"/>
      <c r="PWR18" s="51"/>
      <c r="PWS18" s="51"/>
      <c r="PWT18" s="51"/>
      <c r="PWU18" s="51"/>
      <c r="PWV18" s="51"/>
      <c r="PWW18" s="51"/>
      <c r="PWX18" s="51"/>
      <c r="PWY18" s="51"/>
      <c r="PWZ18" s="51"/>
      <c r="PXA18" s="51"/>
      <c r="PXB18" s="51"/>
      <c r="PXC18" s="51"/>
      <c r="PXD18" s="51"/>
      <c r="PXE18" s="51"/>
      <c r="PXF18" s="51"/>
      <c r="PXG18" s="51"/>
      <c r="PXH18" s="51"/>
      <c r="PXI18" s="51"/>
      <c r="PXJ18" s="51"/>
      <c r="PXK18" s="51"/>
      <c r="PXL18" s="51"/>
      <c r="PXM18" s="51"/>
      <c r="PXN18" s="51"/>
      <c r="PXO18" s="51"/>
      <c r="PXP18" s="51"/>
      <c r="PXQ18" s="51"/>
      <c r="PXR18" s="51"/>
      <c r="PXS18" s="51"/>
      <c r="PXT18" s="51"/>
      <c r="PXU18" s="51"/>
      <c r="PXV18" s="51"/>
      <c r="PXW18" s="51"/>
      <c r="PXX18" s="51"/>
      <c r="PXY18" s="51"/>
      <c r="PXZ18" s="51"/>
      <c r="PYA18" s="51"/>
      <c r="PYB18" s="51"/>
      <c r="PYC18" s="51"/>
      <c r="PYD18" s="51"/>
      <c r="PYE18" s="51"/>
      <c r="PYF18" s="51"/>
      <c r="PYG18" s="51"/>
      <c r="PYH18" s="51"/>
      <c r="PYI18" s="51"/>
      <c r="PYJ18" s="51"/>
      <c r="PYK18" s="51"/>
      <c r="PYL18" s="51"/>
      <c r="PYM18" s="51"/>
      <c r="PYN18" s="51"/>
      <c r="PYO18" s="51"/>
      <c r="PYP18" s="51"/>
      <c r="PYQ18" s="51"/>
      <c r="PYR18" s="51"/>
      <c r="PYS18" s="51"/>
      <c r="PYT18" s="51"/>
      <c r="PYU18" s="51"/>
      <c r="PYV18" s="51"/>
      <c r="PYW18" s="51"/>
      <c r="PYX18" s="51"/>
      <c r="PYY18" s="51"/>
      <c r="PYZ18" s="51"/>
      <c r="PZA18" s="51"/>
      <c r="PZB18" s="51"/>
      <c r="PZC18" s="51"/>
      <c r="PZD18" s="51"/>
      <c r="PZE18" s="51"/>
      <c r="PZF18" s="51"/>
      <c r="PZG18" s="51"/>
      <c r="PZH18" s="51"/>
      <c r="PZI18" s="51"/>
      <c r="PZJ18" s="51"/>
      <c r="PZK18" s="51"/>
      <c r="PZL18" s="51"/>
      <c r="PZM18" s="51"/>
      <c r="PZN18" s="51"/>
      <c r="PZO18" s="51"/>
      <c r="PZP18" s="51"/>
      <c r="PZQ18" s="51"/>
      <c r="PZR18" s="51"/>
      <c r="PZS18" s="51"/>
      <c r="PZT18" s="51"/>
      <c r="PZU18" s="51"/>
      <c r="PZV18" s="51"/>
      <c r="PZW18" s="51"/>
      <c r="PZX18" s="51"/>
      <c r="PZY18" s="51"/>
      <c r="PZZ18" s="51"/>
      <c r="QAA18" s="51"/>
      <c r="QAB18" s="51"/>
      <c r="QAC18" s="51"/>
      <c r="QAD18" s="51"/>
      <c r="QAE18" s="51"/>
      <c r="QAF18" s="51"/>
      <c r="QAG18" s="51"/>
      <c r="QAH18" s="51"/>
      <c r="QAI18" s="51"/>
      <c r="QAJ18" s="51"/>
      <c r="QAK18" s="51"/>
      <c r="QAL18" s="51"/>
      <c r="QAM18" s="51"/>
      <c r="QAN18" s="51"/>
      <c r="QAO18" s="51"/>
      <c r="QAP18" s="51"/>
      <c r="QAQ18" s="51"/>
      <c r="QAR18" s="51"/>
      <c r="QAS18" s="51"/>
      <c r="QAT18" s="51"/>
      <c r="QAU18" s="51"/>
      <c r="QAV18" s="51"/>
      <c r="QAW18" s="51"/>
      <c r="QAX18" s="51"/>
      <c r="QAY18" s="51"/>
      <c r="QAZ18" s="51"/>
      <c r="QBA18" s="51"/>
      <c r="QBB18" s="51"/>
      <c r="QBC18" s="51"/>
      <c r="QBD18" s="51"/>
      <c r="QBE18" s="51"/>
      <c r="QBF18" s="51"/>
      <c r="QBG18" s="51"/>
      <c r="QBH18" s="51"/>
      <c r="QBI18" s="51"/>
      <c r="QBJ18" s="51"/>
      <c r="QBK18" s="51"/>
      <c r="QBL18" s="51"/>
      <c r="QBM18" s="51"/>
      <c r="QBN18" s="51"/>
      <c r="QBO18" s="51"/>
      <c r="QBP18" s="51"/>
      <c r="QBQ18" s="51"/>
      <c r="QBR18" s="51"/>
      <c r="QBS18" s="51"/>
      <c r="QBT18" s="51"/>
      <c r="QBU18" s="51"/>
      <c r="QBV18" s="51"/>
      <c r="QBW18" s="51"/>
      <c r="QBX18" s="51"/>
      <c r="QBY18" s="51"/>
      <c r="QBZ18" s="51"/>
      <c r="QCA18" s="51"/>
      <c r="QCB18" s="51"/>
      <c r="QCC18" s="51"/>
      <c r="QCD18" s="51"/>
      <c r="QCE18" s="51"/>
      <c r="QCF18" s="51"/>
      <c r="QCG18" s="51"/>
      <c r="QCH18" s="51"/>
      <c r="QCI18" s="51"/>
      <c r="QCJ18" s="51"/>
      <c r="QCK18" s="51"/>
      <c r="QCL18" s="51"/>
      <c r="QCM18" s="51"/>
      <c r="QCN18" s="51"/>
      <c r="QCO18" s="51"/>
      <c r="QCP18" s="51"/>
      <c r="QCQ18" s="51"/>
      <c r="QCR18" s="51"/>
      <c r="QCS18" s="51"/>
      <c r="QCT18" s="51"/>
      <c r="QCU18" s="51"/>
      <c r="QCV18" s="51"/>
      <c r="QCW18" s="51"/>
      <c r="QCX18" s="51"/>
      <c r="QCY18" s="51"/>
      <c r="QCZ18" s="51"/>
      <c r="QDA18" s="51"/>
      <c r="QDB18" s="51"/>
      <c r="QDC18" s="51"/>
      <c r="QDD18" s="51"/>
      <c r="QDE18" s="51"/>
      <c r="QDF18" s="51"/>
      <c r="QDG18" s="51"/>
      <c r="QDH18" s="51"/>
      <c r="QDI18" s="51"/>
      <c r="QDJ18" s="51"/>
      <c r="QDK18" s="51"/>
      <c r="QDL18" s="51"/>
      <c r="QDM18" s="51"/>
      <c r="QDN18" s="51"/>
      <c r="QDO18" s="51"/>
      <c r="QDP18" s="51"/>
      <c r="QDQ18" s="51"/>
      <c r="QDR18" s="51"/>
      <c r="QDS18" s="51"/>
      <c r="QDT18" s="51"/>
      <c r="QDU18" s="51"/>
      <c r="QDV18" s="51"/>
      <c r="QDW18" s="51"/>
      <c r="QDX18" s="51"/>
      <c r="QDY18" s="51"/>
      <c r="QDZ18" s="51"/>
      <c r="QEA18" s="51"/>
      <c r="QEB18" s="51"/>
      <c r="QEC18" s="51"/>
      <c r="QED18" s="51"/>
      <c r="QEE18" s="51"/>
      <c r="QEF18" s="51"/>
      <c r="QEG18" s="51"/>
      <c r="QEH18" s="51"/>
      <c r="QEI18" s="51"/>
      <c r="QEJ18" s="51"/>
      <c r="QEK18" s="51"/>
      <c r="QEL18" s="51"/>
      <c r="QEM18" s="51"/>
      <c r="QEN18" s="51"/>
      <c r="QEO18" s="51"/>
      <c r="QEP18" s="51"/>
      <c r="QEQ18" s="51"/>
      <c r="QER18" s="51"/>
      <c r="QES18" s="51"/>
      <c r="QET18" s="51"/>
      <c r="QEU18" s="51"/>
      <c r="QEV18" s="51"/>
      <c r="QEW18" s="51"/>
      <c r="QEX18" s="51"/>
      <c r="QEY18" s="51"/>
      <c r="QEZ18" s="51"/>
      <c r="QFA18" s="51"/>
      <c r="QFB18" s="51"/>
      <c r="QFC18" s="51"/>
      <c r="QFD18" s="51"/>
      <c r="QFE18" s="51"/>
      <c r="QFF18" s="51"/>
      <c r="QFG18" s="51"/>
      <c r="QFH18" s="51"/>
      <c r="QFI18" s="51"/>
      <c r="QFJ18" s="51"/>
      <c r="QFK18" s="51"/>
      <c r="QFL18" s="51"/>
      <c r="QFM18" s="51"/>
      <c r="QFN18" s="51"/>
      <c r="QFO18" s="51"/>
      <c r="QFP18" s="51"/>
      <c r="QFQ18" s="51"/>
      <c r="QFR18" s="51"/>
      <c r="QFS18" s="51"/>
      <c r="QFT18" s="51"/>
      <c r="QFU18" s="51"/>
      <c r="QFV18" s="51"/>
      <c r="QFW18" s="51"/>
      <c r="QFX18" s="51"/>
      <c r="QFY18" s="51"/>
      <c r="QFZ18" s="51"/>
      <c r="QGA18" s="51"/>
      <c r="QGB18" s="51"/>
      <c r="QGC18" s="51"/>
      <c r="QGD18" s="51"/>
      <c r="QGE18" s="51"/>
      <c r="QGF18" s="51"/>
      <c r="QGG18" s="51"/>
      <c r="QGH18" s="51"/>
      <c r="QGI18" s="51"/>
      <c r="QGJ18" s="51"/>
      <c r="QGK18" s="51"/>
      <c r="QGL18" s="51"/>
      <c r="QGM18" s="51"/>
      <c r="QGN18" s="51"/>
      <c r="QGO18" s="51"/>
      <c r="QGP18" s="51"/>
      <c r="QGQ18" s="51"/>
      <c r="QGR18" s="51"/>
      <c r="QGS18" s="51"/>
      <c r="QGT18" s="51"/>
      <c r="QGU18" s="51"/>
      <c r="QGV18" s="51"/>
      <c r="QGW18" s="51"/>
      <c r="QGX18" s="51"/>
      <c r="QGY18" s="51"/>
      <c r="QGZ18" s="51"/>
      <c r="QHA18" s="51"/>
      <c r="QHB18" s="51"/>
      <c r="QHC18" s="51"/>
      <c r="QHD18" s="51"/>
      <c r="QHE18" s="51"/>
      <c r="QHF18" s="51"/>
      <c r="QHG18" s="51"/>
      <c r="QHH18" s="51"/>
      <c r="QHI18" s="51"/>
      <c r="QHJ18" s="51"/>
      <c r="QHK18" s="51"/>
      <c r="QHL18" s="51"/>
      <c r="QHM18" s="51"/>
      <c r="QHN18" s="51"/>
      <c r="QHO18" s="51"/>
      <c r="QHP18" s="51"/>
      <c r="QHQ18" s="51"/>
      <c r="QHR18" s="51"/>
      <c r="QHS18" s="51"/>
      <c r="QHT18" s="51"/>
      <c r="QHU18" s="51"/>
      <c r="QHV18" s="51"/>
      <c r="QHW18" s="51"/>
      <c r="QHX18" s="51"/>
      <c r="QHY18" s="51"/>
      <c r="QHZ18" s="51"/>
      <c r="QIA18" s="51"/>
      <c r="QIB18" s="51"/>
      <c r="QIC18" s="51"/>
      <c r="QID18" s="51"/>
      <c r="QIE18" s="51"/>
      <c r="QIF18" s="51"/>
      <c r="QIG18" s="51"/>
      <c r="QIH18" s="51"/>
      <c r="QII18" s="51"/>
      <c r="QIJ18" s="51"/>
      <c r="QIK18" s="51"/>
      <c r="QIL18" s="51"/>
      <c r="QIM18" s="51"/>
      <c r="QIN18" s="51"/>
      <c r="QIO18" s="51"/>
      <c r="QIP18" s="51"/>
      <c r="QIQ18" s="51"/>
      <c r="QIR18" s="51"/>
      <c r="QIS18" s="51"/>
      <c r="QIT18" s="51"/>
      <c r="QIU18" s="51"/>
      <c r="QIV18" s="51"/>
      <c r="QIW18" s="51"/>
      <c r="QIX18" s="51"/>
      <c r="QIY18" s="51"/>
      <c r="QIZ18" s="51"/>
      <c r="QJA18" s="51"/>
      <c r="QJB18" s="51"/>
      <c r="QJC18" s="51"/>
      <c r="QJD18" s="51"/>
      <c r="QJE18" s="51"/>
      <c r="QJF18" s="51"/>
      <c r="QJG18" s="51"/>
      <c r="QJH18" s="51"/>
      <c r="QJI18" s="51"/>
      <c r="QJJ18" s="51"/>
      <c r="QJK18" s="51"/>
      <c r="QJL18" s="51"/>
      <c r="QJM18" s="51"/>
      <c r="QJN18" s="51"/>
      <c r="QJO18" s="51"/>
      <c r="QJP18" s="51"/>
      <c r="QJQ18" s="51"/>
      <c r="QJR18" s="51"/>
      <c r="QJS18" s="51"/>
      <c r="QJT18" s="51"/>
      <c r="QJU18" s="51"/>
      <c r="QJV18" s="51"/>
      <c r="QJW18" s="51"/>
      <c r="QJX18" s="51"/>
      <c r="QJY18" s="51"/>
      <c r="QJZ18" s="51"/>
      <c r="QKA18" s="51"/>
      <c r="QKB18" s="51"/>
      <c r="QKC18" s="51"/>
      <c r="QKD18" s="51"/>
      <c r="QKE18" s="51"/>
      <c r="QKF18" s="51"/>
      <c r="QKG18" s="51"/>
      <c r="QKH18" s="51"/>
      <c r="QKI18" s="51"/>
      <c r="QKJ18" s="51"/>
      <c r="QKK18" s="51"/>
      <c r="QKL18" s="51"/>
      <c r="QKM18" s="51"/>
      <c r="QKN18" s="51"/>
      <c r="QKO18" s="51"/>
      <c r="QKP18" s="51"/>
      <c r="QKQ18" s="51"/>
      <c r="QKR18" s="51"/>
      <c r="QKS18" s="51"/>
      <c r="QKT18" s="51"/>
      <c r="QKU18" s="51"/>
      <c r="QKV18" s="51"/>
      <c r="QKW18" s="51"/>
      <c r="QKX18" s="51"/>
      <c r="QKY18" s="51"/>
      <c r="QKZ18" s="51"/>
      <c r="QLA18" s="51"/>
      <c r="QLB18" s="51"/>
      <c r="QLC18" s="51"/>
      <c r="QLD18" s="51"/>
      <c r="QLE18" s="51"/>
      <c r="QLF18" s="51"/>
      <c r="QLG18" s="51"/>
      <c r="QLH18" s="51"/>
      <c r="QLI18" s="51"/>
      <c r="QLJ18" s="51"/>
      <c r="QLK18" s="51"/>
      <c r="QLL18" s="51"/>
      <c r="QLM18" s="51"/>
      <c r="QLN18" s="51"/>
      <c r="QLO18" s="51"/>
      <c r="QLP18" s="51"/>
      <c r="QLQ18" s="51"/>
      <c r="QLR18" s="51"/>
      <c r="QLS18" s="51"/>
      <c r="QLT18" s="51"/>
      <c r="QLU18" s="51"/>
      <c r="QLV18" s="51"/>
      <c r="QLW18" s="51"/>
      <c r="QLX18" s="51"/>
      <c r="QLY18" s="51"/>
      <c r="QLZ18" s="51"/>
      <c r="QMA18" s="51"/>
      <c r="QMB18" s="51"/>
      <c r="QMC18" s="51"/>
      <c r="QMD18" s="51"/>
      <c r="QME18" s="51"/>
      <c r="QMF18" s="51"/>
      <c r="QMG18" s="51"/>
      <c r="QMH18" s="51"/>
      <c r="QMI18" s="51"/>
      <c r="QMJ18" s="51"/>
      <c r="QMK18" s="51"/>
      <c r="QML18" s="51"/>
      <c r="QMM18" s="51"/>
      <c r="QMN18" s="51"/>
      <c r="QMO18" s="51"/>
      <c r="QMP18" s="51"/>
      <c r="QMQ18" s="51"/>
      <c r="QMR18" s="51"/>
      <c r="QMS18" s="51"/>
      <c r="QMT18" s="51"/>
      <c r="QMU18" s="51"/>
      <c r="QMV18" s="51"/>
      <c r="QMW18" s="51"/>
      <c r="QMX18" s="51"/>
      <c r="QMY18" s="51"/>
      <c r="QMZ18" s="51"/>
      <c r="QNA18" s="51"/>
      <c r="QNB18" s="51"/>
      <c r="QNC18" s="51"/>
      <c r="QND18" s="51"/>
      <c r="QNE18" s="51"/>
      <c r="QNF18" s="51"/>
      <c r="QNG18" s="51"/>
      <c r="QNH18" s="51"/>
      <c r="QNI18" s="51"/>
      <c r="QNJ18" s="51"/>
      <c r="QNK18" s="51"/>
      <c r="QNL18" s="51"/>
      <c r="QNM18" s="51"/>
      <c r="QNN18" s="51"/>
      <c r="QNO18" s="51"/>
      <c r="QNP18" s="51"/>
      <c r="QNQ18" s="51"/>
      <c r="QNR18" s="51"/>
      <c r="QNS18" s="51"/>
      <c r="QNT18" s="51"/>
      <c r="QNU18" s="51"/>
      <c r="QNV18" s="51"/>
      <c r="QNW18" s="51"/>
      <c r="QNX18" s="51"/>
      <c r="QNY18" s="51"/>
      <c r="QNZ18" s="51"/>
      <c r="QOA18" s="51"/>
      <c r="QOB18" s="51"/>
      <c r="QOC18" s="51"/>
      <c r="QOD18" s="51"/>
      <c r="QOE18" s="51"/>
      <c r="QOF18" s="51"/>
      <c r="QOG18" s="51"/>
      <c r="QOH18" s="51"/>
      <c r="QOI18" s="51"/>
      <c r="QOJ18" s="51"/>
      <c r="QOK18" s="51"/>
      <c r="QOL18" s="51"/>
      <c r="QOM18" s="51"/>
      <c r="QON18" s="51"/>
      <c r="QOO18" s="51"/>
      <c r="QOP18" s="51"/>
      <c r="QOQ18" s="51"/>
      <c r="QOR18" s="51"/>
      <c r="QOS18" s="51"/>
      <c r="QOT18" s="51"/>
      <c r="QOU18" s="51"/>
      <c r="QOV18" s="51"/>
      <c r="QOW18" s="51"/>
      <c r="QOX18" s="51"/>
      <c r="QOY18" s="51"/>
      <c r="QOZ18" s="51"/>
      <c r="QPA18" s="51"/>
      <c r="QPB18" s="51"/>
      <c r="QPC18" s="51"/>
      <c r="QPD18" s="51"/>
      <c r="QPE18" s="51"/>
      <c r="QPF18" s="51"/>
      <c r="QPG18" s="51"/>
      <c r="QPH18" s="51"/>
      <c r="QPI18" s="51"/>
      <c r="QPJ18" s="51"/>
      <c r="QPK18" s="51"/>
      <c r="QPL18" s="51"/>
      <c r="QPM18" s="51"/>
      <c r="QPN18" s="51"/>
      <c r="QPO18" s="51"/>
      <c r="QPP18" s="51"/>
      <c r="QPQ18" s="51"/>
      <c r="QPR18" s="51"/>
      <c r="QPS18" s="51"/>
      <c r="QPT18" s="51"/>
      <c r="QPU18" s="51"/>
      <c r="QPV18" s="51"/>
      <c r="QPW18" s="51"/>
      <c r="QPX18" s="51"/>
      <c r="QPY18" s="51"/>
      <c r="QPZ18" s="51"/>
      <c r="QQA18" s="51"/>
      <c r="QQB18" s="51"/>
      <c r="QQC18" s="51"/>
      <c r="QQD18" s="51"/>
      <c r="QQE18" s="51"/>
      <c r="QQF18" s="51"/>
      <c r="QQG18" s="51"/>
      <c r="QQH18" s="51"/>
      <c r="QQI18" s="51"/>
      <c r="QQJ18" s="51"/>
      <c r="QQK18" s="51"/>
      <c r="QQL18" s="51"/>
      <c r="QQM18" s="51"/>
      <c r="QQN18" s="51"/>
      <c r="QQO18" s="51"/>
      <c r="QQP18" s="51"/>
      <c r="QQQ18" s="51"/>
      <c r="QQR18" s="51"/>
      <c r="QQS18" s="51"/>
      <c r="QQT18" s="51"/>
      <c r="QQU18" s="51"/>
      <c r="QQV18" s="51"/>
      <c r="QQW18" s="51"/>
      <c r="QQX18" s="51"/>
      <c r="QQY18" s="51"/>
      <c r="QQZ18" s="51"/>
      <c r="QRA18" s="51"/>
      <c r="QRB18" s="51"/>
      <c r="QRC18" s="51"/>
      <c r="QRD18" s="51"/>
      <c r="QRE18" s="51"/>
      <c r="QRF18" s="51"/>
      <c r="QRG18" s="51"/>
      <c r="QRH18" s="51"/>
      <c r="QRI18" s="51"/>
      <c r="QRJ18" s="51"/>
      <c r="QRK18" s="51"/>
      <c r="QRL18" s="51"/>
      <c r="QRM18" s="51"/>
      <c r="QRN18" s="51"/>
      <c r="QRO18" s="51"/>
      <c r="QRP18" s="51"/>
      <c r="QRQ18" s="51"/>
      <c r="QRR18" s="51"/>
      <c r="QRS18" s="51"/>
      <c r="QRT18" s="51"/>
      <c r="QRU18" s="51"/>
      <c r="QRV18" s="51"/>
      <c r="QRW18" s="51"/>
      <c r="QRX18" s="51"/>
      <c r="QRY18" s="51"/>
      <c r="QRZ18" s="51"/>
      <c r="QSA18" s="51"/>
      <c r="QSB18" s="51"/>
      <c r="QSC18" s="51"/>
      <c r="QSD18" s="51"/>
      <c r="QSE18" s="51"/>
      <c r="QSF18" s="51"/>
      <c r="QSG18" s="51"/>
      <c r="QSH18" s="51"/>
      <c r="QSI18" s="51"/>
      <c r="QSJ18" s="51"/>
      <c r="QSK18" s="51"/>
      <c r="QSL18" s="51"/>
      <c r="QSM18" s="51"/>
      <c r="QSN18" s="51"/>
      <c r="QSO18" s="51"/>
      <c r="QSP18" s="51"/>
      <c r="QSQ18" s="51"/>
      <c r="QSR18" s="51"/>
      <c r="QSS18" s="51"/>
      <c r="QST18" s="51"/>
      <c r="QSU18" s="51"/>
      <c r="QSV18" s="51"/>
      <c r="QSW18" s="51"/>
      <c r="QSX18" s="51"/>
      <c r="QSY18" s="51"/>
      <c r="QSZ18" s="51"/>
      <c r="QTA18" s="51"/>
      <c r="QTB18" s="51"/>
      <c r="QTC18" s="51"/>
      <c r="QTD18" s="51"/>
      <c r="QTE18" s="51"/>
      <c r="QTF18" s="51"/>
      <c r="QTG18" s="51"/>
      <c r="QTH18" s="51"/>
      <c r="QTI18" s="51"/>
      <c r="QTJ18" s="51"/>
      <c r="QTK18" s="51"/>
      <c r="QTL18" s="51"/>
      <c r="QTM18" s="51"/>
      <c r="QTN18" s="51"/>
      <c r="QTO18" s="51"/>
      <c r="QTP18" s="51"/>
      <c r="QTQ18" s="51"/>
      <c r="QTR18" s="51"/>
      <c r="QTS18" s="51"/>
      <c r="QTT18" s="51"/>
      <c r="QTU18" s="51"/>
      <c r="QTV18" s="51"/>
      <c r="QTW18" s="51"/>
      <c r="QTX18" s="51"/>
      <c r="QTY18" s="51"/>
      <c r="QTZ18" s="51"/>
      <c r="QUA18" s="51"/>
      <c r="QUB18" s="51"/>
      <c r="QUC18" s="51"/>
      <c r="QUD18" s="51"/>
      <c r="QUE18" s="51"/>
      <c r="QUF18" s="51"/>
      <c r="QUG18" s="51"/>
      <c r="QUH18" s="51"/>
      <c r="QUI18" s="51"/>
      <c r="QUJ18" s="51"/>
      <c r="QUK18" s="51"/>
      <c r="QUL18" s="51"/>
      <c r="QUM18" s="51"/>
      <c r="QUN18" s="51"/>
      <c r="QUO18" s="51"/>
      <c r="QUP18" s="51"/>
      <c r="QUQ18" s="51"/>
      <c r="QUR18" s="51"/>
      <c r="QUS18" s="51"/>
      <c r="QUT18" s="51"/>
      <c r="QUU18" s="51"/>
      <c r="QUV18" s="51"/>
      <c r="QUW18" s="51"/>
      <c r="QUX18" s="51"/>
      <c r="QUY18" s="51"/>
      <c r="QUZ18" s="51"/>
      <c r="QVA18" s="51"/>
      <c r="QVB18" s="51"/>
      <c r="QVC18" s="51"/>
      <c r="QVD18" s="51"/>
      <c r="QVE18" s="51"/>
      <c r="QVF18" s="51"/>
      <c r="QVG18" s="51"/>
      <c r="QVH18" s="51"/>
      <c r="QVI18" s="51"/>
      <c r="QVJ18" s="51"/>
      <c r="QVK18" s="51"/>
      <c r="QVL18" s="51"/>
      <c r="QVM18" s="51"/>
      <c r="QVN18" s="51"/>
      <c r="QVO18" s="51"/>
      <c r="QVP18" s="51"/>
      <c r="QVQ18" s="51"/>
      <c r="QVR18" s="51"/>
      <c r="QVS18" s="51"/>
      <c r="QVT18" s="51"/>
      <c r="QVU18" s="51"/>
      <c r="QVV18" s="51"/>
      <c r="QVW18" s="51"/>
      <c r="QVX18" s="51"/>
      <c r="QVY18" s="51"/>
      <c r="QVZ18" s="51"/>
      <c r="QWA18" s="51"/>
      <c r="QWB18" s="51"/>
      <c r="QWC18" s="51"/>
      <c r="QWD18" s="51"/>
      <c r="QWE18" s="51"/>
      <c r="QWF18" s="51"/>
      <c r="QWG18" s="51"/>
      <c r="QWH18" s="51"/>
      <c r="QWI18" s="51"/>
      <c r="QWJ18" s="51"/>
      <c r="QWK18" s="51"/>
      <c r="QWL18" s="51"/>
      <c r="QWM18" s="51"/>
      <c r="QWN18" s="51"/>
      <c r="QWO18" s="51"/>
      <c r="QWP18" s="51"/>
      <c r="QWQ18" s="51"/>
      <c r="QWR18" s="51"/>
      <c r="QWS18" s="51"/>
      <c r="QWT18" s="51"/>
      <c r="QWU18" s="51"/>
      <c r="QWV18" s="51"/>
      <c r="QWW18" s="51"/>
      <c r="QWX18" s="51"/>
      <c r="QWY18" s="51"/>
      <c r="QWZ18" s="51"/>
      <c r="QXA18" s="51"/>
      <c r="QXB18" s="51"/>
      <c r="QXC18" s="51"/>
      <c r="QXD18" s="51"/>
      <c r="QXE18" s="51"/>
      <c r="QXF18" s="51"/>
      <c r="QXG18" s="51"/>
      <c r="QXH18" s="51"/>
      <c r="QXI18" s="51"/>
      <c r="QXJ18" s="51"/>
      <c r="QXK18" s="51"/>
      <c r="QXL18" s="51"/>
      <c r="QXM18" s="51"/>
      <c r="QXN18" s="51"/>
      <c r="QXO18" s="51"/>
      <c r="QXP18" s="51"/>
      <c r="QXQ18" s="51"/>
      <c r="QXR18" s="51"/>
      <c r="QXS18" s="51"/>
      <c r="QXT18" s="51"/>
      <c r="QXU18" s="51"/>
      <c r="QXV18" s="51"/>
      <c r="QXW18" s="51"/>
      <c r="QXX18" s="51"/>
      <c r="QXY18" s="51"/>
      <c r="QXZ18" s="51"/>
      <c r="QYA18" s="51"/>
      <c r="QYB18" s="51"/>
      <c r="QYC18" s="51"/>
      <c r="QYD18" s="51"/>
      <c r="QYE18" s="51"/>
      <c r="QYF18" s="51"/>
      <c r="QYG18" s="51"/>
      <c r="QYH18" s="51"/>
      <c r="QYI18" s="51"/>
      <c r="QYJ18" s="51"/>
      <c r="QYK18" s="51"/>
      <c r="QYL18" s="51"/>
      <c r="QYM18" s="51"/>
      <c r="QYN18" s="51"/>
      <c r="QYO18" s="51"/>
      <c r="QYP18" s="51"/>
      <c r="QYQ18" s="51"/>
      <c r="QYR18" s="51"/>
      <c r="QYS18" s="51"/>
      <c r="QYT18" s="51"/>
      <c r="QYU18" s="51"/>
      <c r="QYV18" s="51"/>
      <c r="QYW18" s="51"/>
      <c r="QYX18" s="51"/>
      <c r="QYY18" s="51"/>
      <c r="QYZ18" s="51"/>
      <c r="QZA18" s="51"/>
      <c r="QZB18" s="51"/>
      <c r="QZC18" s="51"/>
      <c r="QZD18" s="51"/>
      <c r="QZE18" s="51"/>
      <c r="QZF18" s="51"/>
      <c r="QZG18" s="51"/>
      <c r="QZH18" s="51"/>
      <c r="QZI18" s="51"/>
      <c r="QZJ18" s="51"/>
      <c r="QZK18" s="51"/>
      <c r="QZL18" s="51"/>
      <c r="QZM18" s="51"/>
      <c r="QZN18" s="51"/>
      <c r="QZO18" s="51"/>
      <c r="QZP18" s="51"/>
      <c r="QZQ18" s="51"/>
      <c r="QZR18" s="51"/>
      <c r="QZS18" s="51"/>
      <c r="QZT18" s="51"/>
      <c r="QZU18" s="51"/>
      <c r="QZV18" s="51"/>
      <c r="QZW18" s="51"/>
      <c r="QZX18" s="51"/>
      <c r="QZY18" s="51"/>
      <c r="QZZ18" s="51"/>
      <c r="RAA18" s="51"/>
      <c r="RAB18" s="51"/>
      <c r="RAC18" s="51"/>
      <c r="RAD18" s="51"/>
      <c r="RAE18" s="51"/>
      <c r="RAF18" s="51"/>
      <c r="RAG18" s="51"/>
      <c r="RAH18" s="51"/>
      <c r="RAI18" s="51"/>
      <c r="RAJ18" s="51"/>
      <c r="RAK18" s="51"/>
      <c r="RAL18" s="51"/>
      <c r="RAM18" s="51"/>
      <c r="RAN18" s="51"/>
      <c r="RAO18" s="51"/>
      <c r="RAP18" s="51"/>
      <c r="RAQ18" s="51"/>
      <c r="RAR18" s="51"/>
      <c r="RAS18" s="51"/>
      <c r="RAT18" s="51"/>
      <c r="RAU18" s="51"/>
      <c r="RAV18" s="51"/>
      <c r="RAW18" s="51"/>
      <c r="RAX18" s="51"/>
      <c r="RAY18" s="51"/>
      <c r="RAZ18" s="51"/>
      <c r="RBA18" s="51"/>
      <c r="RBB18" s="51"/>
      <c r="RBC18" s="51"/>
      <c r="RBD18" s="51"/>
      <c r="RBE18" s="51"/>
      <c r="RBF18" s="51"/>
      <c r="RBG18" s="51"/>
      <c r="RBH18" s="51"/>
      <c r="RBI18" s="51"/>
      <c r="RBJ18" s="51"/>
      <c r="RBK18" s="51"/>
      <c r="RBL18" s="51"/>
      <c r="RBM18" s="51"/>
      <c r="RBN18" s="51"/>
      <c r="RBO18" s="51"/>
      <c r="RBP18" s="51"/>
      <c r="RBQ18" s="51"/>
      <c r="RBR18" s="51"/>
      <c r="RBS18" s="51"/>
      <c r="RBT18" s="51"/>
      <c r="RBU18" s="51"/>
      <c r="RBV18" s="51"/>
      <c r="RBW18" s="51"/>
      <c r="RBX18" s="51"/>
      <c r="RBY18" s="51"/>
      <c r="RBZ18" s="51"/>
      <c r="RCA18" s="51"/>
      <c r="RCB18" s="51"/>
      <c r="RCC18" s="51"/>
      <c r="RCD18" s="51"/>
      <c r="RCE18" s="51"/>
      <c r="RCF18" s="51"/>
      <c r="RCG18" s="51"/>
      <c r="RCH18" s="51"/>
      <c r="RCI18" s="51"/>
      <c r="RCJ18" s="51"/>
      <c r="RCK18" s="51"/>
      <c r="RCL18" s="51"/>
      <c r="RCM18" s="51"/>
      <c r="RCN18" s="51"/>
      <c r="RCO18" s="51"/>
      <c r="RCP18" s="51"/>
      <c r="RCQ18" s="51"/>
      <c r="RCR18" s="51"/>
      <c r="RCS18" s="51"/>
      <c r="RCT18" s="51"/>
      <c r="RCU18" s="51"/>
      <c r="RCV18" s="51"/>
      <c r="RCW18" s="51"/>
      <c r="RCX18" s="51"/>
      <c r="RCY18" s="51"/>
      <c r="RCZ18" s="51"/>
      <c r="RDA18" s="51"/>
      <c r="RDB18" s="51"/>
      <c r="RDC18" s="51"/>
      <c r="RDD18" s="51"/>
      <c r="RDE18" s="51"/>
      <c r="RDF18" s="51"/>
      <c r="RDG18" s="51"/>
      <c r="RDH18" s="51"/>
      <c r="RDI18" s="51"/>
      <c r="RDJ18" s="51"/>
      <c r="RDK18" s="51"/>
      <c r="RDL18" s="51"/>
      <c r="RDM18" s="51"/>
      <c r="RDN18" s="51"/>
      <c r="RDO18" s="51"/>
      <c r="RDP18" s="51"/>
      <c r="RDQ18" s="51"/>
      <c r="RDR18" s="51"/>
      <c r="RDS18" s="51"/>
      <c r="RDT18" s="51"/>
      <c r="RDU18" s="51"/>
      <c r="RDV18" s="51"/>
      <c r="RDW18" s="51"/>
      <c r="RDX18" s="51"/>
      <c r="RDY18" s="51"/>
      <c r="RDZ18" s="51"/>
      <c r="REA18" s="51"/>
      <c r="REB18" s="51"/>
      <c r="REC18" s="51"/>
      <c r="RED18" s="51"/>
      <c r="REE18" s="51"/>
      <c r="REF18" s="51"/>
      <c r="REG18" s="51"/>
      <c r="REH18" s="51"/>
      <c r="REI18" s="51"/>
      <c r="REJ18" s="51"/>
      <c r="REK18" s="51"/>
      <c r="REL18" s="51"/>
      <c r="REM18" s="51"/>
      <c r="REN18" s="51"/>
      <c r="REO18" s="51"/>
      <c r="REP18" s="51"/>
      <c r="REQ18" s="51"/>
      <c r="RER18" s="51"/>
      <c r="RES18" s="51"/>
      <c r="RET18" s="51"/>
      <c r="REU18" s="51"/>
      <c r="REV18" s="51"/>
      <c r="REW18" s="51"/>
      <c r="REX18" s="51"/>
      <c r="REY18" s="51"/>
      <c r="REZ18" s="51"/>
      <c r="RFA18" s="51"/>
      <c r="RFB18" s="51"/>
      <c r="RFC18" s="51"/>
      <c r="RFD18" s="51"/>
      <c r="RFE18" s="51"/>
      <c r="RFF18" s="51"/>
      <c r="RFG18" s="51"/>
      <c r="RFH18" s="51"/>
      <c r="RFI18" s="51"/>
      <c r="RFJ18" s="51"/>
      <c r="RFK18" s="51"/>
      <c r="RFL18" s="51"/>
      <c r="RFM18" s="51"/>
      <c r="RFN18" s="51"/>
      <c r="RFO18" s="51"/>
      <c r="RFP18" s="51"/>
      <c r="RFQ18" s="51"/>
      <c r="RFR18" s="51"/>
      <c r="RFS18" s="51"/>
      <c r="RFT18" s="51"/>
      <c r="RFU18" s="51"/>
      <c r="RFV18" s="51"/>
      <c r="RFW18" s="51"/>
      <c r="RFX18" s="51"/>
      <c r="RFY18" s="51"/>
      <c r="RFZ18" s="51"/>
      <c r="RGA18" s="51"/>
      <c r="RGB18" s="51"/>
      <c r="RGC18" s="51"/>
      <c r="RGD18" s="51"/>
      <c r="RGE18" s="51"/>
      <c r="RGF18" s="51"/>
      <c r="RGG18" s="51"/>
      <c r="RGH18" s="51"/>
      <c r="RGI18" s="51"/>
      <c r="RGJ18" s="51"/>
      <c r="RGK18" s="51"/>
      <c r="RGL18" s="51"/>
      <c r="RGM18" s="51"/>
      <c r="RGN18" s="51"/>
      <c r="RGO18" s="51"/>
      <c r="RGP18" s="51"/>
      <c r="RGQ18" s="51"/>
      <c r="RGR18" s="51"/>
      <c r="RGS18" s="51"/>
      <c r="RGT18" s="51"/>
      <c r="RGU18" s="51"/>
      <c r="RGV18" s="51"/>
      <c r="RGW18" s="51"/>
      <c r="RGX18" s="51"/>
      <c r="RGY18" s="51"/>
      <c r="RGZ18" s="51"/>
      <c r="RHA18" s="51"/>
      <c r="RHB18" s="51"/>
      <c r="RHC18" s="51"/>
      <c r="RHD18" s="51"/>
      <c r="RHE18" s="51"/>
      <c r="RHF18" s="51"/>
      <c r="RHG18" s="51"/>
      <c r="RHH18" s="51"/>
      <c r="RHI18" s="51"/>
      <c r="RHJ18" s="51"/>
      <c r="RHK18" s="51"/>
      <c r="RHL18" s="51"/>
      <c r="RHM18" s="51"/>
      <c r="RHN18" s="51"/>
      <c r="RHO18" s="51"/>
      <c r="RHP18" s="51"/>
      <c r="RHQ18" s="51"/>
      <c r="RHR18" s="51"/>
      <c r="RHS18" s="51"/>
      <c r="RHT18" s="51"/>
      <c r="RHU18" s="51"/>
      <c r="RHV18" s="51"/>
      <c r="RHW18" s="51"/>
      <c r="RHX18" s="51"/>
      <c r="RHY18" s="51"/>
      <c r="RHZ18" s="51"/>
      <c r="RIA18" s="51"/>
      <c r="RIB18" s="51"/>
      <c r="RIC18" s="51"/>
      <c r="RID18" s="51"/>
      <c r="RIE18" s="51"/>
      <c r="RIF18" s="51"/>
      <c r="RIG18" s="51"/>
      <c r="RIH18" s="51"/>
      <c r="RII18" s="51"/>
      <c r="RIJ18" s="51"/>
      <c r="RIK18" s="51"/>
      <c r="RIL18" s="51"/>
      <c r="RIM18" s="51"/>
      <c r="RIN18" s="51"/>
      <c r="RIO18" s="51"/>
      <c r="RIP18" s="51"/>
      <c r="RIQ18" s="51"/>
      <c r="RIR18" s="51"/>
      <c r="RIS18" s="51"/>
      <c r="RIT18" s="51"/>
      <c r="RIU18" s="51"/>
      <c r="RIV18" s="51"/>
      <c r="RIW18" s="51"/>
      <c r="RIX18" s="51"/>
      <c r="RIY18" s="51"/>
      <c r="RIZ18" s="51"/>
      <c r="RJA18" s="51"/>
      <c r="RJB18" s="51"/>
      <c r="RJC18" s="51"/>
      <c r="RJD18" s="51"/>
      <c r="RJE18" s="51"/>
      <c r="RJF18" s="51"/>
      <c r="RJG18" s="51"/>
      <c r="RJH18" s="51"/>
      <c r="RJI18" s="51"/>
      <c r="RJJ18" s="51"/>
      <c r="RJK18" s="51"/>
      <c r="RJL18" s="51"/>
      <c r="RJM18" s="51"/>
      <c r="RJN18" s="51"/>
      <c r="RJO18" s="51"/>
      <c r="RJP18" s="51"/>
      <c r="RJQ18" s="51"/>
      <c r="RJR18" s="51"/>
      <c r="RJS18" s="51"/>
      <c r="RJT18" s="51"/>
      <c r="RJU18" s="51"/>
      <c r="RJV18" s="51"/>
      <c r="RJW18" s="51"/>
      <c r="RJX18" s="51"/>
      <c r="RJY18" s="51"/>
      <c r="RJZ18" s="51"/>
      <c r="RKA18" s="51"/>
      <c r="RKB18" s="51"/>
      <c r="RKC18" s="51"/>
      <c r="RKD18" s="51"/>
      <c r="RKE18" s="51"/>
      <c r="RKF18" s="51"/>
      <c r="RKG18" s="51"/>
      <c r="RKH18" s="51"/>
      <c r="RKI18" s="51"/>
      <c r="RKJ18" s="51"/>
      <c r="RKK18" s="51"/>
      <c r="RKL18" s="51"/>
      <c r="RKM18" s="51"/>
      <c r="RKN18" s="51"/>
      <c r="RKO18" s="51"/>
      <c r="RKP18" s="51"/>
      <c r="RKQ18" s="51"/>
      <c r="RKR18" s="51"/>
      <c r="RKS18" s="51"/>
      <c r="RKT18" s="51"/>
      <c r="RKU18" s="51"/>
      <c r="RKV18" s="51"/>
      <c r="RKW18" s="51"/>
      <c r="RKX18" s="51"/>
      <c r="RKY18" s="51"/>
      <c r="RKZ18" s="51"/>
      <c r="RLA18" s="51"/>
      <c r="RLB18" s="51"/>
      <c r="RLC18" s="51"/>
      <c r="RLD18" s="51"/>
      <c r="RLE18" s="51"/>
      <c r="RLF18" s="51"/>
      <c r="RLG18" s="51"/>
      <c r="RLH18" s="51"/>
      <c r="RLI18" s="51"/>
      <c r="RLJ18" s="51"/>
      <c r="RLK18" s="51"/>
      <c r="RLL18" s="51"/>
      <c r="RLM18" s="51"/>
      <c r="RLN18" s="51"/>
      <c r="RLO18" s="51"/>
      <c r="RLP18" s="51"/>
      <c r="RLQ18" s="51"/>
      <c r="RLR18" s="51"/>
      <c r="RLS18" s="51"/>
      <c r="RLT18" s="51"/>
      <c r="RLU18" s="51"/>
      <c r="RLV18" s="51"/>
      <c r="RLW18" s="51"/>
      <c r="RLX18" s="51"/>
      <c r="RLY18" s="51"/>
      <c r="RLZ18" s="51"/>
      <c r="RMA18" s="51"/>
      <c r="RMB18" s="51"/>
      <c r="RMC18" s="51"/>
      <c r="RMD18" s="51"/>
      <c r="RME18" s="51"/>
      <c r="RMF18" s="51"/>
      <c r="RMG18" s="51"/>
      <c r="RMH18" s="51"/>
      <c r="RMI18" s="51"/>
      <c r="RMJ18" s="51"/>
      <c r="RMK18" s="51"/>
      <c r="RML18" s="51"/>
      <c r="RMM18" s="51"/>
      <c r="RMN18" s="51"/>
      <c r="RMO18" s="51"/>
      <c r="RMP18" s="51"/>
      <c r="RMQ18" s="51"/>
      <c r="RMR18" s="51"/>
      <c r="RMS18" s="51"/>
      <c r="RMT18" s="51"/>
      <c r="RMU18" s="51"/>
      <c r="RMV18" s="51"/>
      <c r="RMW18" s="51"/>
      <c r="RMX18" s="51"/>
      <c r="RMY18" s="51"/>
      <c r="RMZ18" s="51"/>
      <c r="RNA18" s="51"/>
      <c r="RNB18" s="51"/>
      <c r="RNC18" s="51"/>
      <c r="RND18" s="51"/>
      <c r="RNE18" s="51"/>
      <c r="RNF18" s="51"/>
      <c r="RNG18" s="51"/>
      <c r="RNH18" s="51"/>
      <c r="RNI18" s="51"/>
      <c r="RNJ18" s="51"/>
      <c r="RNK18" s="51"/>
      <c r="RNL18" s="51"/>
      <c r="RNM18" s="51"/>
      <c r="RNN18" s="51"/>
      <c r="RNO18" s="51"/>
      <c r="RNP18" s="51"/>
      <c r="RNQ18" s="51"/>
      <c r="RNR18" s="51"/>
      <c r="RNS18" s="51"/>
      <c r="RNT18" s="51"/>
      <c r="RNU18" s="51"/>
      <c r="RNV18" s="51"/>
      <c r="RNW18" s="51"/>
      <c r="RNX18" s="51"/>
      <c r="RNY18" s="51"/>
      <c r="RNZ18" s="51"/>
      <c r="ROA18" s="51"/>
      <c r="ROB18" s="51"/>
      <c r="ROC18" s="51"/>
      <c r="ROD18" s="51"/>
      <c r="ROE18" s="51"/>
      <c r="ROF18" s="51"/>
      <c r="ROG18" s="51"/>
      <c r="ROH18" s="51"/>
      <c r="ROI18" s="51"/>
      <c r="ROJ18" s="51"/>
      <c r="ROK18" s="51"/>
      <c r="ROL18" s="51"/>
      <c r="ROM18" s="51"/>
      <c r="RON18" s="51"/>
      <c r="ROO18" s="51"/>
      <c r="ROP18" s="51"/>
      <c r="ROQ18" s="51"/>
      <c r="ROR18" s="51"/>
      <c r="ROS18" s="51"/>
      <c r="ROT18" s="51"/>
      <c r="ROU18" s="51"/>
      <c r="ROV18" s="51"/>
      <c r="ROW18" s="51"/>
      <c r="ROX18" s="51"/>
      <c r="ROY18" s="51"/>
      <c r="ROZ18" s="51"/>
      <c r="RPA18" s="51"/>
      <c r="RPB18" s="51"/>
      <c r="RPC18" s="51"/>
      <c r="RPD18" s="51"/>
      <c r="RPE18" s="51"/>
      <c r="RPF18" s="51"/>
      <c r="RPG18" s="51"/>
      <c r="RPH18" s="51"/>
      <c r="RPI18" s="51"/>
      <c r="RPJ18" s="51"/>
      <c r="RPK18" s="51"/>
      <c r="RPL18" s="51"/>
      <c r="RPM18" s="51"/>
      <c r="RPN18" s="51"/>
      <c r="RPO18" s="51"/>
      <c r="RPP18" s="51"/>
      <c r="RPQ18" s="51"/>
      <c r="RPR18" s="51"/>
      <c r="RPS18" s="51"/>
      <c r="RPT18" s="51"/>
      <c r="RPU18" s="51"/>
      <c r="RPV18" s="51"/>
      <c r="RPW18" s="51"/>
      <c r="RPX18" s="51"/>
      <c r="RPY18" s="51"/>
      <c r="RPZ18" s="51"/>
      <c r="RQA18" s="51"/>
      <c r="RQB18" s="51"/>
      <c r="RQC18" s="51"/>
      <c r="RQD18" s="51"/>
      <c r="RQE18" s="51"/>
      <c r="RQF18" s="51"/>
      <c r="RQG18" s="51"/>
      <c r="RQH18" s="51"/>
      <c r="RQI18" s="51"/>
      <c r="RQJ18" s="51"/>
      <c r="RQK18" s="51"/>
      <c r="RQL18" s="51"/>
      <c r="RQM18" s="51"/>
      <c r="RQN18" s="51"/>
      <c r="RQO18" s="51"/>
      <c r="RQP18" s="51"/>
      <c r="RQQ18" s="51"/>
      <c r="RQR18" s="51"/>
      <c r="RQS18" s="51"/>
      <c r="RQT18" s="51"/>
      <c r="RQU18" s="51"/>
      <c r="RQV18" s="51"/>
      <c r="RQW18" s="51"/>
      <c r="RQX18" s="51"/>
      <c r="RQY18" s="51"/>
      <c r="RQZ18" s="51"/>
      <c r="RRA18" s="51"/>
      <c r="RRB18" s="51"/>
      <c r="RRC18" s="51"/>
      <c r="RRD18" s="51"/>
      <c r="RRE18" s="51"/>
      <c r="RRF18" s="51"/>
      <c r="RRG18" s="51"/>
      <c r="RRH18" s="51"/>
      <c r="RRI18" s="51"/>
      <c r="RRJ18" s="51"/>
      <c r="RRK18" s="51"/>
      <c r="RRL18" s="51"/>
      <c r="RRM18" s="51"/>
      <c r="RRN18" s="51"/>
      <c r="RRO18" s="51"/>
      <c r="RRP18" s="51"/>
      <c r="RRQ18" s="51"/>
      <c r="RRR18" s="51"/>
      <c r="RRS18" s="51"/>
      <c r="RRT18" s="51"/>
      <c r="RRU18" s="51"/>
      <c r="RRV18" s="51"/>
      <c r="RRW18" s="51"/>
      <c r="RRX18" s="51"/>
      <c r="RRY18" s="51"/>
      <c r="RRZ18" s="51"/>
      <c r="RSA18" s="51"/>
      <c r="RSB18" s="51"/>
      <c r="RSC18" s="51"/>
      <c r="RSD18" s="51"/>
      <c r="RSE18" s="51"/>
      <c r="RSF18" s="51"/>
      <c r="RSG18" s="51"/>
      <c r="RSH18" s="51"/>
      <c r="RSI18" s="51"/>
      <c r="RSJ18" s="51"/>
      <c r="RSK18" s="51"/>
      <c r="RSL18" s="51"/>
      <c r="RSM18" s="51"/>
      <c r="RSN18" s="51"/>
      <c r="RSO18" s="51"/>
      <c r="RSP18" s="51"/>
      <c r="RSQ18" s="51"/>
      <c r="RSR18" s="51"/>
      <c r="RSS18" s="51"/>
      <c r="RST18" s="51"/>
      <c r="RSU18" s="51"/>
      <c r="RSV18" s="51"/>
      <c r="RSW18" s="51"/>
      <c r="RSX18" s="51"/>
      <c r="RSY18" s="51"/>
      <c r="RSZ18" s="51"/>
      <c r="RTA18" s="51"/>
      <c r="RTB18" s="51"/>
      <c r="RTC18" s="51"/>
      <c r="RTD18" s="51"/>
      <c r="RTE18" s="51"/>
      <c r="RTF18" s="51"/>
      <c r="RTG18" s="51"/>
      <c r="RTH18" s="51"/>
      <c r="RTI18" s="51"/>
      <c r="RTJ18" s="51"/>
      <c r="RTK18" s="51"/>
      <c r="RTL18" s="51"/>
      <c r="RTM18" s="51"/>
      <c r="RTN18" s="51"/>
      <c r="RTO18" s="51"/>
      <c r="RTP18" s="51"/>
      <c r="RTQ18" s="51"/>
      <c r="RTR18" s="51"/>
      <c r="RTS18" s="51"/>
      <c r="RTT18" s="51"/>
      <c r="RTU18" s="51"/>
      <c r="RTV18" s="51"/>
      <c r="RTW18" s="51"/>
      <c r="RTX18" s="51"/>
      <c r="RTY18" s="51"/>
      <c r="RTZ18" s="51"/>
      <c r="RUA18" s="51"/>
      <c r="RUB18" s="51"/>
      <c r="RUC18" s="51"/>
      <c r="RUD18" s="51"/>
      <c r="RUE18" s="51"/>
      <c r="RUF18" s="51"/>
      <c r="RUG18" s="51"/>
      <c r="RUH18" s="51"/>
      <c r="RUI18" s="51"/>
      <c r="RUJ18" s="51"/>
      <c r="RUK18" s="51"/>
      <c r="RUL18" s="51"/>
      <c r="RUM18" s="51"/>
      <c r="RUN18" s="51"/>
      <c r="RUO18" s="51"/>
      <c r="RUP18" s="51"/>
      <c r="RUQ18" s="51"/>
      <c r="RUR18" s="51"/>
      <c r="RUS18" s="51"/>
      <c r="RUT18" s="51"/>
      <c r="RUU18" s="51"/>
      <c r="RUV18" s="51"/>
      <c r="RUW18" s="51"/>
      <c r="RUX18" s="51"/>
      <c r="RUY18" s="51"/>
      <c r="RUZ18" s="51"/>
      <c r="RVA18" s="51"/>
      <c r="RVB18" s="51"/>
      <c r="RVC18" s="51"/>
      <c r="RVD18" s="51"/>
      <c r="RVE18" s="51"/>
      <c r="RVF18" s="51"/>
      <c r="RVG18" s="51"/>
      <c r="RVH18" s="51"/>
      <c r="RVI18" s="51"/>
      <c r="RVJ18" s="51"/>
      <c r="RVK18" s="51"/>
      <c r="RVL18" s="51"/>
      <c r="RVM18" s="51"/>
      <c r="RVN18" s="51"/>
      <c r="RVO18" s="51"/>
      <c r="RVP18" s="51"/>
      <c r="RVQ18" s="51"/>
      <c r="RVR18" s="51"/>
      <c r="RVS18" s="51"/>
      <c r="RVT18" s="51"/>
      <c r="RVU18" s="51"/>
      <c r="RVV18" s="51"/>
      <c r="RVW18" s="51"/>
      <c r="RVX18" s="51"/>
      <c r="RVY18" s="51"/>
      <c r="RVZ18" s="51"/>
      <c r="RWA18" s="51"/>
      <c r="RWB18" s="51"/>
      <c r="RWC18" s="51"/>
      <c r="RWD18" s="51"/>
      <c r="RWE18" s="51"/>
      <c r="RWF18" s="51"/>
      <c r="RWG18" s="51"/>
      <c r="RWH18" s="51"/>
      <c r="RWI18" s="51"/>
      <c r="RWJ18" s="51"/>
      <c r="RWK18" s="51"/>
      <c r="RWL18" s="51"/>
      <c r="RWM18" s="51"/>
      <c r="RWN18" s="51"/>
      <c r="RWO18" s="51"/>
      <c r="RWP18" s="51"/>
      <c r="RWQ18" s="51"/>
      <c r="RWR18" s="51"/>
      <c r="RWS18" s="51"/>
      <c r="RWT18" s="51"/>
      <c r="RWU18" s="51"/>
      <c r="RWV18" s="51"/>
      <c r="RWW18" s="51"/>
      <c r="RWX18" s="51"/>
      <c r="RWY18" s="51"/>
      <c r="RWZ18" s="51"/>
      <c r="RXA18" s="51"/>
      <c r="RXB18" s="51"/>
      <c r="RXC18" s="51"/>
      <c r="RXD18" s="51"/>
      <c r="RXE18" s="51"/>
      <c r="RXF18" s="51"/>
      <c r="RXG18" s="51"/>
      <c r="RXH18" s="51"/>
      <c r="RXI18" s="51"/>
      <c r="RXJ18" s="51"/>
      <c r="RXK18" s="51"/>
      <c r="RXL18" s="51"/>
      <c r="RXM18" s="51"/>
      <c r="RXN18" s="51"/>
      <c r="RXO18" s="51"/>
      <c r="RXP18" s="51"/>
      <c r="RXQ18" s="51"/>
      <c r="RXR18" s="51"/>
      <c r="RXS18" s="51"/>
      <c r="RXT18" s="51"/>
      <c r="RXU18" s="51"/>
      <c r="RXV18" s="51"/>
      <c r="RXW18" s="51"/>
      <c r="RXX18" s="51"/>
      <c r="RXY18" s="51"/>
      <c r="RXZ18" s="51"/>
      <c r="RYA18" s="51"/>
      <c r="RYB18" s="51"/>
      <c r="RYC18" s="51"/>
      <c r="RYD18" s="51"/>
      <c r="RYE18" s="51"/>
      <c r="RYF18" s="51"/>
      <c r="RYG18" s="51"/>
      <c r="RYH18" s="51"/>
      <c r="RYI18" s="51"/>
      <c r="RYJ18" s="51"/>
      <c r="RYK18" s="51"/>
      <c r="RYL18" s="51"/>
      <c r="RYM18" s="51"/>
      <c r="RYN18" s="51"/>
      <c r="RYO18" s="51"/>
      <c r="RYP18" s="51"/>
      <c r="RYQ18" s="51"/>
      <c r="RYR18" s="51"/>
      <c r="RYS18" s="51"/>
      <c r="RYT18" s="51"/>
      <c r="RYU18" s="51"/>
      <c r="RYV18" s="51"/>
      <c r="RYW18" s="51"/>
      <c r="RYX18" s="51"/>
      <c r="RYY18" s="51"/>
      <c r="RYZ18" s="51"/>
      <c r="RZA18" s="51"/>
      <c r="RZB18" s="51"/>
      <c r="RZC18" s="51"/>
      <c r="RZD18" s="51"/>
      <c r="RZE18" s="51"/>
      <c r="RZF18" s="51"/>
      <c r="RZG18" s="51"/>
      <c r="RZH18" s="51"/>
      <c r="RZI18" s="51"/>
      <c r="RZJ18" s="51"/>
      <c r="RZK18" s="51"/>
      <c r="RZL18" s="51"/>
      <c r="RZM18" s="51"/>
      <c r="RZN18" s="51"/>
      <c r="RZO18" s="51"/>
      <c r="RZP18" s="51"/>
      <c r="RZQ18" s="51"/>
      <c r="RZR18" s="51"/>
      <c r="RZS18" s="51"/>
      <c r="RZT18" s="51"/>
      <c r="RZU18" s="51"/>
      <c r="RZV18" s="51"/>
      <c r="RZW18" s="51"/>
      <c r="RZX18" s="51"/>
      <c r="RZY18" s="51"/>
      <c r="RZZ18" s="51"/>
      <c r="SAA18" s="51"/>
      <c r="SAB18" s="51"/>
      <c r="SAC18" s="51"/>
      <c r="SAD18" s="51"/>
      <c r="SAE18" s="51"/>
      <c r="SAF18" s="51"/>
      <c r="SAG18" s="51"/>
      <c r="SAH18" s="51"/>
      <c r="SAI18" s="51"/>
      <c r="SAJ18" s="51"/>
      <c r="SAK18" s="51"/>
      <c r="SAL18" s="51"/>
      <c r="SAM18" s="51"/>
      <c r="SAN18" s="51"/>
      <c r="SAO18" s="51"/>
      <c r="SAP18" s="51"/>
      <c r="SAQ18" s="51"/>
      <c r="SAR18" s="51"/>
      <c r="SAS18" s="51"/>
      <c r="SAT18" s="51"/>
      <c r="SAU18" s="51"/>
      <c r="SAV18" s="51"/>
      <c r="SAW18" s="51"/>
      <c r="SAX18" s="51"/>
      <c r="SAY18" s="51"/>
      <c r="SAZ18" s="51"/>
      <c r="SBA18" s="51"/>
      <c r="SBB18" s="51"/>
      <c r="SBC18" s="51"/>
      <c r="SBD18" s="51"/>
      <c r="SBE18" s="51"/>
      <c r="SBF18" s="51"/>
      <c r="SBG18" s="51"/>
      <c r="SBH18" s="51"/>
      <c r="SBI18" s="51"/>
      <c r="SBJ18" s="51"/>
      <c r="SBK18" s="51"/>
      <c r="SBL18" s="51"/>
      <c r="SBM18" s="51"/>
      <c r="SBN18" s="51"/>
      <c r="SBO18" s="51"/>
      <c r="SBP18" s="51"/>
      <c r="SBQ18" s="51"/>
      <c r="SBR18" s="51"/>
      <c r="SBS18" s="51"/>
      <c r="SBT18" s="51"/>
      <c r="SBU18" s="51"/>
      <c r="SBV18" s="51"/>
      <c r="SBW18" s="51"/>
      <c r="SBX18" s="51"/>
      <c r="SBY18" s="51"/>
      <c r="SBZ18" s="51"/>
      <c r="SCA18" s="51"/>
      <c r="SCB18" s="51"/>
      <c r="SCC18" s="51"/>
      <c r="SCD18" s="51"/>
      <c r="SCE18" s="51"/>
      <c r="SCF18" s="51"/>
      <c r="SCG18" s="51"/>
      <c r="SCH18" s="51"/>
      <c r="SCI18" s="51"/>
      <c r="SCJ18" s="51"/>
      <c r="SCK18" s="51"/>
      <c r="SCL18" s="51"/>
      <c r="SCM18" s="51"/>
      <c r="SCN18" s="51"/>
      <c r="SCO18" s="51"/>
      <c r="SCP18" s="51"/>
      <c r="SCQ18" s="51"/>
      <c r="SCR18" s="51"/>
      <c r="SCS18" s="51"/>
      <c r="SCT18" s="51"/>
      <c r="SCU18" s="51"/>
      <c r="SCV18" s="51"/>
      <c r="SCW18" s="51"/>
      <c r="SCX18" s="51"/>
      <c r="SCY18" s="51"/>
      <c r="SCZ18" s="51"/>
      <c r="SDA18" s="51"/>
      <c r="SDB18" s="51"/>
      <c r="SDC18" s="51"/>
      <c r="SDD18" s="51"/>
      <c r="SDE18" s="51"/>
      <c r="SDF18" s="51"/>
      <c r="SDG18" s="51"/>
      <c r="SDH18" s="51"/>
      <c r="SDI18" s="51"/>
      <c r="SDJ18" s="51"/>
      <c r="SDK18" s="51"/>
      <c r="SDL18" s="51"/>
      <c r="SDM18" s="51"/>
      <c r="SDN18" s="51"/>
      <c r="SDO18" s="51"/>
      <c r="SDP18" s="51"/>
      <c r="SDQ18" s="51"/>
      <c r="SDR18" s="51"/>
      <c r="SDS18" s="51"/>
      <c r="SDT18" s="51"/>
      <c r="SDU18" s="51"/>
      <c r="SDV18" s="51"/>
      <c r="SDW18" s="51"/>
      <c r="SDX18" s="51"/>
      <c r="SDY18" s="51"/>
      <c r="SDZ18" s="51"/>
      <c r="SEA18" s="51"/>
      <c r="SEB18" s="51"/>
      <c r="SEC18" s="51"/>
      <c r="SED18" s="51"/>
      <c r="SEE18" s="51"/>
      <c r="SEF18" s="51"/>
      <c r="SEG18" s="51"/>
      <c r="SEH18" s="51"/>
      <c r="SEI18" s="51"/>
      <c r="SEJ18" s="51"/>
      <c r="SEK18" s="51"/>
      <c r="SEL18" s="51"/>
      <c r="SEM18" s="51"/>
      <c r="SEN18" s="51"/>
      <c r="SEO18" s="51"/>
      <c r="SEP18" s="51"/>
      <c r="SEQ18" s="51"/>
      <c r="SER18" s="51"/>
      <c r="SES18" s="51"/>
      <c r="SET18" s="51"/>
      <c r="SEU18" s="51"/>
      <c r="SEV18" s="51"/>
      <c r="SEW18" s="51"/>
      <c r="SEX18" s="51"/>
      <c r="SEY18" s="51"/>
      <c r="SEZ18" s="51"/>
      <c r="SFA18" s="51"/>
      <c r="SFB18" s="51"/>
      <c r="SFC18" s="51"/>
      <c r="SFD18" s="51"/>
      <c r="SFE18" s="51"/>
      <c r="SFF18" s="51"/>
      <c r="SFG18" s="51"/>
      <c r="SFH18" s="51"/>
      <c r="SFI18" s="51"/>
      <c r="SFJ18" s="51"/>
      <c r="SFK18" s="51"/>
      <c r="SFL18" s="51"/>
      <c r="SFM18" s="51"/>
      <c r="SFN18" s="51"/>
      <c r="SFO18" s="51"/>
      <c r="SFP18" s="51"/>
      <c r="SFQ18" s="51"/>
      <c r="SFR18" s="51"/>
      <c r="SFS18" s="51"/>
      <c r="SFT18" s="51"/>
      <c r="SFU18" s="51"/>
      <c r="SFV18" s="51"/>
      <c r="SFW18" s="51"/>
      <c r="SFX18" s="51"/>
      <c r="SFY18" s="51"/>
      <c r="SFZ18" s="51"/>
      <c r="SGA18" s="51"/>
      <c r="SGB18" s="51"/>
      <c r="SGC18" s="51"/>
      <c r="SGD18" s="51"/>
      <c r="SGE18" s="51"/>
      <c r="SGF18" s="51"/>
      <c r="SGG18" s="51"/>
      <c r="SGH18" s="51"/>
      <c r="SGI18" s="51"/>
      <c r="SGJ18" s="51"/>
      <c r="SGK18" s="51"/>
      <c r="SGL18" s="51"/>
      <c r="SGM18" s="51"/>
      <c r="SGN18" s="51"/>
      <c r="SGO18" s="51"/>
      <c r="SGP18" s="51"/>
      <c r="SGQ18" s="51"/>
      <c r="SGR18" s="51"/>
      <c r="SGS18" s="51"/>
      <c r="SGT18" s="51"/>
      <c r="SGU18" s="51"/>
      <c r="SGV18" s="51"/>
      <c r="SGW18" s="51"/>
      <c r="SGX18" s="51"/>
      <c r="SGY18" s="51"/>
      <c r="SGZ18" s="51"/>
      <c r="SHA18" s="51"/>
      <c r="SHB18" s="51"/>
      <c r="SHC18" s="51"/>
      <c r="SHD18" s="51"/>
      <c r="SHE18" s="51"/>
      <c r="SHF18" s="51"/>
      <c r="SHG18" s="51"/>
      <c r="SHH18" s="51"/>
      <c r="SHI18" s="51"/>
      <c r="SHJ18" s="51"/>
      <c r="SHK18" s="51"/>
      <c r="SHL18" s="51"/>
      <c r="SHM18" s="51"/>
      <c r="SHN18" s="51"/>
      <c r="SHO18" s="51"/>
      <c r="SHP18" s="51"/>
      <c r="SHQ18" s="51"/>
      <c r="SHR18" s="51"/>
      <c r="SHS18" s="51"/>
      <c r="SHT18" s="51"/>
      <c r="SHU18" s="51"/>
      <c r="SHV18" s="51"/>
      <c r="SHW18" s="51"/>
      <c r="SHX18" s="51"/>
      <c r="SHY18" s="51"/>
      <c r="SHZ18" s="51"/>
      <c r="SIA18" s="51"/>
      <c r="SIB18" s="51"/>
      <c r="SIC18" s="51"/>
      <c r="SID18" s="51"/>
      <c r="SIE18" s="51"/>
      <c r="SIF18" s="51"/>
      <c r="SIG18" s="51"/>
      <c r="SIH18" s="51"/>
      <c r="SII18" s="51"/>
      <c r="SIJ18" s="51"/>
      <c r="SIK18" s="51"/>
      <c r="SIL18" s="51"/>
      <c r="SIM18" s="51"/>
      <c r="SIN18" s="51"/>
      <c r="SIO18" s="51"/>
      <c r="SIP18" s="51"/>
      <c r="SIQ18" s="51"/>
      <c r="SIR18" s="51"/>
      <c r="SIS18" s="51"/>
      <c r="SIT18" s="51"/>
      <c r="SIU18" s="51"/>
      <c r="SIV18" s="51"/>
      <c r="SIW18" s="51"/>
      <c r="SIX18" s="51"/>
      <c r="SIY18" s="51"/>
      <c r="SIZ18" s="51"/>
      <c r="SJA18" s="51"/>
      <c r="SJB18" s="51"/>
      <c r="SJC18" s="51"/>
      <c r="SJD18" s="51"/>
      <c r="SJE18" s="51"/>
      <c r="SJF18" s="51"/>
      <c r="SJG18" s="51"/>
      <c r="SJH18" s="51"/>
      <c r="SJI18" s="51"/>
      <c r="SJJ18" s="51"/>
      <c r="SJK18" s="51"/>
      <c r="SJL18" s="51"/>
      <c r="SJM18" s="51"/>
      <c r="SJN18" s="51"/>
      <c r="SJO18" s="51"/>
      <c r="SJP18" s="51"/>
      <c r="SJQ18" s="51"/>
      <c r="SJR18" s="51"/>
      <c r="SJS18" s="51"/>
      <c r="SJT18" s="51"/>
      <c r="SJU18" s="51"/>
      <c r="SJV18" s="51"/>
      <c r="SJW18" s="51"/>
      <c r="SJX18" s="51"/>
      <c r="SJY18" s="51"/>
      <c r="SJZ18" s="51"/>
      <c r="SKA18" s="51"/>
      <c r="SKB18" s="51"/>
      <c r="SKC18" s="51"/>
      <c r="SKD18" s="51"/>
      <c r="SKE18" s="51"/>
      <c r="SKF18" s="51"/>
      <c r="SKG18" s="51"/>
      <c r="SKH18" s="51"/>
      <c r="SKI18" s="51"/>
      <c r="SKJ18" s="51"/>
      <c r="SKK18" s="51"/>
      <c r="SKL18" s="51"/>
      <c r="SKM18" s="51"/>
      <c r="SKN18" s="51"/>
      <c r="SKO18" s="51"/>
      <c r="SKP18" s="51"/>
      <c r="SKQ18" s="51"/>
      <c r="SKR18" s="51"/>
      <c r="SKS18" s="51"/>
      <c r="SKT18" s="51"/>
      <c r="SKU18" s="51"/>
      <c r="SKV18" s="51"/>
      <c r="SKW18" s="51"/>
      <c r="SKX18" s="51"/>
      <c r="SKY18" s="51"/>
      <c r="SKZ18" s="51"/>
      <c r="SLA18" s="51"/>
      <c r="SLB18" s="51"/>
      <c r="SLC18" s="51"/>
      <c r="SLD18" s="51"/>
      <c r="SLE18" s="51"/>
      <c r="SLF18" s="51"/>
      <c r="SLG18" s="51"/>
      <c r="SLH18" s="51"/>
      <c r="SLI18" s="51"/>
      <c r="SLJ18" s="51"/>
      <c r="SLK18" s="51"/>
      <c r="SLL18" s="51"/>
      <c r="SLM18" s="51"/>
      <c r="SLN18" s="51"/>
      <c r="SLO18" s="51"/>
      <c r="SLP18" s="51"/>
      <c r="SLQ18" s="51"/>
      <c r="SLR18" s="51"/>
      <c r="SLS18" s="51"/>
      <c r="SLT18" s="51"/>
      <c r="SLU18" s="51"/>
      <c r="SLV18" s="51"/>
      <c r="SLW18" s="51"/>
      <c r="SLX18" s="51"/>
      <c r="SLY18" s="51"/>
      <c r="SLZ18" s="51"/>
      <c r="SMA18" s="51"/>
      <c r="SMB18" s="51"/>
      <c r="SMC18" s="51"/>
      <c r="SMD18" s="51"/>
      <c r="SME18" s="51"/>
      <c r="SMF18" s="51"/>
      <c r="SMG18" s="51"/>
      <c r="SMH18" s="51"/>
      <c r="SMI18" s="51"/>
      <c r="SMJ18" s="51"/>
      <c r="SMK18" s="51"/>
      <c r="SML18" s="51"/>
      <c r="SMM18" s="51"/>
      <c r="SMN18" s="51"/>
      <c r="SMO18" s="51"/>
      <c r="SMP18" s="51"/>
      <c r="SMQ18" s="51"/>
      <c r="SMR18" s="51"/>
      <c r="SMS18" s="51"/>
      <c r="SMT18" s="51"/>
      <c r="SMU18" s="51"/>
      <c r="SMV18" s="51"/>
      <c r="SMW18" s="51"/>
      <c r="SMX18" s="51"/>
      <c r="SMY18" s="51"/>
      <c r="SMZ18" s="51"/>
      <c r="SNA18" s="51"/>
      <c r="SNB18" s="51"/>
      <c r="SNC18" s="51"/>
      <c r="SND18" s="51"/>
      <c r="SNE18" s="51"/>
      <c r="SNF18" s="51"/>
      <c r="SNG18" s="51"/>
      <c r="SNH18" s="51"/>
      <c r="SNI18" s="51"/>
      <c r="SNJ18" s="51"/>
      <c r="SNK18" s="51"/>
      <c r="SNL18" s="51"/>
      <c r="SNM18" s="51"/>
      <c r="SNN18" s="51"/>
      <c r="SNO18" s="51"/>
      <c r="SNP18" s="51"/>
      <c r="SNQ18" s="51"/>
      <c r="SNR18" s="51"/>
      <c r="SNS18" s="51"/>
      <c r="SNT18" s="51"/>
      <c r="SNU18" s="51"/>
      <c r="SNV18" s="51"/>
      <c r="SNW18" s="51"/>
      <c r="SNX18" s="51"/>
      <c r="SNY18" s="51"/>
      <c r="SNZ18" s="51"/>
      <c r="SOA18" s="51"/>
      <c r="SOB18" s="51"/>
      <c r="SOC18" s="51"/>
      <c r="SOD18" s="51"/>
      <c r="SOE18" s="51"/>
      <c r="SOF18" s="51"/>
      <c r="SOG18" s="51"/>
      <c r="SOH18" s="51"/>
      <c r="SOI18" s="51"/>
      <c r="SOJ18" s="51"/>
      <c r="SOK18" s="51"/>
      <c r="SOL18" s="51"/>
      <c r="SOM18" s="51"/>
      <c r="SON18" s="51"/>
      <c r="SOO18" s="51"/>
      <c r="SOP18" s="51"/>
      <c r="SOQ18" s="51"/>
      <c r="SOR18" s="51"/>
      <c r="SOS18" s="51"/>
      <c r="SOT18" s="51"/>
      <c r="SOU18" s="51"/>
      <c r="SOV18" s="51"/>
      <c r="SOW18" s="51"/>
      <c r="SOX18" s="51"/>
      <c r="SOY18" s="51"/>
      <c r="SOZ18" s="51"/>
      <c r="SPA18" s="51"/>
      <c r="SPB18" s="51"/>
      <c r="SPC18" s="51"/>
      <c r="SPD18" s="51"/>
      <c r="SPE18" s="51"/>
      <c r="SPF18" s="51"/>
      <c r="SPG18" s="51"/>
      <c r="SPH18" s="51"/>
      <c r="SPI18" s="51"/>
      <c r="SPJ18" s="51"/>
      <c r="SPK18" s="51"/>
      <c r="SPL18" s="51"/>
      <c r="SPM18" s="51"/>
      <c r="SPN18" s="51"/>
      <c r="SPO18" s="51"/>
      <c r="SPP18" s="51"/>
      <c r="SPQ18" s="51"/>
      <c r="SPR18" s="51"/>
      <c r="SPS18" s="51"/>
      <c r="SPT18" s="51"/>
      <c r="SPU18" s="51"/>
      <c r="SPV18" s="51"/>
      <c r="SPW18" s="51"/>
      <c r="SPX18" s="51"/>
      <c r="SPY18" s="51"/>
      <c r="SPZ18" s="51"/>
      <c r="SQA18" s="51"/>
      <c r="SQB18" s="51"/>
      <c r="SQC18" s="51"/>
      <c r="SQD18" s="51"/>
      <c r="SQE18" s="51"/>
      <c r="SQF18" s="51"/>
      <c r="SQG18" s="51"/>
      <c r="SQH18" s="51"/>
      <c r="SQI18" s="51"/>
      <c r="SQJ18" s="51"/>
      <c r="SQK18" s="51"/>
      <c r="SQL18" s="51"/>
      <c r="SQM18" s="51"/>
      <c r="SQN18" s="51"/>
      <c r="SQO18" s="51"/>
      <c r="SQP18" s="51"/>
      <c r="SQQ18" s="51"/>
      <c r="SQR18" s="51"/>
      <c r="SQS18" s="51"/>
      <c r="SQT18" s="51"/>
      <c r="SQU18" s="51"/>
      <c r="SQV18" s="51"/>
      <c r="SQW18" s="51"/>
      <c r="SQX18" s="51"/>
      <c r="SQY18" s="51"/>
      <c r="SQZ18" s="51"/>
      <c r="SRA18" s="51"/>
      <c r="SRB18" s="51"/>
      <c r="SRC18" s="51"/>
      <c r="SRD18" s="51"/>
      <c r="SRE18" s="51"/>
      <c r="SRF18" s="51"/>
      <c r="SRG18" s="51"/>
      <c r="SRH18" s="51"/>
      <c r="SRI18" s="51"/>
      <c r="SRJ18" s="51"/>
      <c r="SRK18" s="51"/>
      <c r="SRL18" s="51"/>
      <c r="SRM18" s="51"/>
      <c r="SRN18" s="51"/>
      <c r="SRO18" s="51"/>
      <c r="SRP18" s="51"/>
      <c r="SRQ18" s="51"/>
      <c r="SRR18" s="51"/>
      <c r="SRS18" s="51"/>
      <c r="SRT18" s="51"/>
      <c r="SRU18" s="51"/>
      <c r="SRV18" s="51"/>
      <c r="SRW18" s="51"/>
      <c r="SRX18" s="51"/>
      <c r="SRY18" s="51"/>
      <c r="SRZ18" s="51"/>
      <c r="SSA18" s="51"/>
      <c r="SSB18" s="51"/>
      <c r="SSC18" s="51"/>
      <c r="SSD18" s="51"/>
      <c r="SSE18" s="51"/>
      <c r="SSF18" s="51"/>
      <c r="SSG18" s="51"/>
      <c r="SSH18" s="51"/>
      <c r="SSI18" s="51"/>
      <c r="SSJ18" s="51"/>
      <c r="SSK18" s="51"/>
      <c r="SSL18" s="51"/>
      <c r="SSM18" s="51"/>
      <c r="SSN18" s="51"/>
      <c r="SSO18" s="51"/>
      <c r="SSP18" s="51"/>
      <c r="SSQ18" s="51"/>
      <c r="SSR18" s="51"/>
      <c r="SSS18" s="51"/>
      <c r="SST18" s="51"/>
      <c r="SSU18" s="51"/>
      <c r="SSV18" s="51"/>
      <c r="SSW18" s="51"/>
      <c r="SSX18" s="51"/>
      <c r="SSY18" s="51"/>
      <c r="SSZ18" s="51"/>
      <c r="STA18" s="51"/>
      <c r="STB18" s="51"/>
      <c r="STC18" s="51"/>
      <c r="STD18" s="51"/>
      <c r="STE18" s="51"/>
      <c r="STF18" s="51"/>
      <c r="STG18" s="51"/>
      <c r="STH18" s="51"/>
      <c r="STI18" s="51"/>
      <c r="STJ18" s="51"/>
      <c r="STK18" s="51"/>
      <c r="STL18" s="51"/>
      <c r="STM18" s="51"/>
      <c r="STN18" s="51"/>
      <c r="STO18" s="51"/>
      <c r="STP18" s="51"/>
      <c r="STQ18" s="51"/>
      <c r="STR18" s="51"/>
      <c r="STS18" s="51"/>
      <c r="STT18" s="51"/>
      <c r="STU18" s="51"/>
      <c r="STV18" s="51"/>
      <c r="STW18" s="51"/>
      <c r="STX18" s="51"/>
      <c r="STY18" s="51"/>
      <c r="STZ18" s="51"/>
      <c r="SUA18" s="51"/>
      <c r="SUB18" s="51"/>
      <c r="SUC18" s="51"/>
      <c r="SUD18" s="51"/>
      <c r="SUE18" s="51"/>
      <c r="SUF18" s="51"/>
      <c r="SUG18" s="51"/>
      <c r="SUH18" s="51"/>
      <c r="SUI18" s="51"/>
      <c r="SUJ18" s="51"/>
      <c r="SUK18" s="51"/>
      <c r="SUL18" s="51"/>
      <c r="SUM18" s="51"/>
      <c r="SUN18" s="51"/>
      <c r="SUO18" s="51"/>
      <c r="SUP18" s="51"/>
      <c r="SUQ18" s="51"/>
      <c r="SUR18" s="51"/>
      <c r="SUS18" s="51"/>
      <c r="SUT18" s="51"/>
      <c r="SUU18" s="51"/>
      <c r="SUV18" s="51"/>
      <c r="SUW18" s="51"/>
      <c r="SUX18" s="51"/>
      <c r="SUY18" s="51"/>
      <c r="SUZ18" s="51"/>
      <c r="SVA18" s="51"/>
      <c r="SVB18" s="51"/>
      <c r="SVC18" s="51"/>
      <c r="SVD18" s="51"/>
      <c r="SVE18" s="51"/>
      <c r="SVF18" s="51"/>
      <c r="SVG18" s="51"/>
      <c r="SVH18" s="51"/>
      <c r="SVI18" s="51"/>
      <c r="SVJ18" s="51"/>
      <c r="SVK18" s="51"/>
      <c r="SVL18" s="51"/>
      <c r="SVM18" s="51"/>
      <c r="SVN18" s="51"/>
      <c r="SVO18" s="51"/>
      <c r="SVP18" s="51"/>
      <c r="SVQ18" s="51"/>
      <c r="SVR18" s="51"/>
      <c r="SVS18" s="51"/>
      <c r="SVT18" s="51"/>
      <c r="SVU18" s="51"/>
      <c r="SVV18" s="51"/>
      <c r="SVW18" s="51"/>
      <c r="SVX18" s="51"/>
      <c r="SVY18" s="51"/>
      <c r="SVZ18" s="51"/>
      <c r="SWA18" s="51"/>
      <c r="SWB18" s="51"/>
      <c r="SWC18" s="51"/>
      <c r="SWD18" s="51"/>
      <c r="SWE18" s="51"/>
      <c r="SWF18" s="51"/>
      <c r="SWG18" s="51"/>
      <c r="SWH18" s="51"/>
      <c r="SWI18" s="51"/>
      <c r="SWJ18" s="51"/>
      <c r="SWK18" s="51"/>
      <c r="SWL18" s="51"/>
      <c r="SWM18" s="51"/>
      <c r="SWN18" s="51"/>
      <c r="SWO18" s="51"/>
      <c r="SWP18" s="51"/>
      <c r="SWQ18" s="51"/>
      <c r="SWR18" s="51"/>
      <c r="SWS18" s="51"/>
      <c r="SWT18" s="51"/>
      <c r="SWU18" s="51"/>
      <c r="SWV18" s="51"/>
      <c r="SWW18" s="51"/>
      <c r="SWX18" s="51"/>
      <c r="SWY18" s="51"/>
      <c r="SWZ18" s="51"/>
      <c r="SXA18" s="51"/>
      <c r="SXB18" s="51"/>
      <c r="SXC18" s="51"/>
      <c r="SXD18" s="51"/>
      <c r="SXE18" s="51"/>
      <c r="SXF18" s="51"/>
      <c r="SXG18" s="51"/>
      <c r="SXH18" s="51"/>
      <c r="SXI18" s="51"/>
      <c r="SXJ18" s="51"/>
      <c r="SXK18" s="51"/>
      <c r="SXL18" s="51"/>
      <c r="SXM18" s="51"/>
      <c r="SXN18" s="51"/>
      <c r="SXO18" s="51"/>
      <c r="SXP18" s="51"/>
      <c r="SXQ18" s="51"/>
      <c r="SXR18" s="51"/>
      <c r="SXS18" s="51"/>
      <c r="SXT18" s="51"/>
      <c r="SXU18" s="51"/>
      <c r="SXV18" s="51"/>
      <c r="SXW18" s="51"/>
      <c r="SXX18" s="51"/>
      <c r="SXY18" s="51"/>
      <c r="SXZ18" s="51"/>
      <c r="SYA18" s="51"/>
      <c r="SYB18" s="51"/>
      <c r="SYC18" s="51"/>
      <c r="SYD18" s="51"/>
      <c r="SYE18" s="51"/>
      <c r="SYF18" s="51"/>
      <c r="SYG18" s="51"/>
      <c r="SYH18" s="51"/>
      <c r="SYI18" s="51"/>
      <c r="SYJ18" s="51"/>
      <c r="SYK18" s="51"/>
      <c r="SYL18" s="51"/>
      <c r="SYM18" s="51"/>
      <c r="SYN18" s="51"/>
      <c r="SYO18" s="51"/>
      <c r="SYP18" s="51"/>
      <c r="SYQ18" s="51"/>
      <c r="SYR18" s="51"/>
      <c r="SYS18" s="51"/>
      <c r="SYT18" s="51"/>
      <c r="SYU18" s="51"/>
      <c r="SYV18" s="51"/>
      <c r="SYW18" s="51"/>
      <c r="SYX18" s="51"/>
      <c r="SYY18" s="51"/>
      <c r="SYZ18" s="51"/>
      <c r="SZA18" s="51"/>
      <c r="SZB18" s="51"/>
      <c r="SZC18" s="51"/>
      <c r="SZD18" s="51"/>
      <c r="SZE18" s="51"/>
      <c r="SZF18" s="51"/>
      <c r="SZG18" s="51"/>
      <c r="SZH18" s="51"/>
      <c r="SZI18" s="51"/>
      <c r="SZJ18" s="51"/>
      <c r="SZK18" s="51"/>
      <c r="SZL18" s="51"/>
      <c r="SZM18" s="51"/>
      <c r="SZN18" s="51"/>
      <c r="SZO18" s="51"/>
      <c r="SZP18" s="51"/>
      <c r="SZQ18" s="51"/>
      <c r="SZR18" s="51"/>
      <c r="SZS18" s="51"/>
      <c r="SZT18" s="51"/>
      <c r="SZU18" s="51"/>
      <c r="SZV18" s="51"/>
      <c r="SZW18" s="51"/>
      <c r="SZX18" s="51"/>
      <c r="SZY18" s="51"/>
      <c r="SZZ18" s="51"/>
      <c r="TAA18" s="51"/>
      <c r="TAB18" s="51"/>
      <c r="TAC18" s="51"/>
      <c r="TAD18" s="51"/>
      <c r="TAE18" s="51"/>
      <c r="TAF18" s="51"/>
      <c r="TAG18" s="51"/>
      <c r="TAH18" s="51"/>
      <c r="TAI18" s="51"/>
      <c r="TAJ18" s="51"/>
      <c r="TAK18" s="51"/>
      <c r="TAL18" s="51"/>
      <c r="TAM18" s="51"/>
      <c r="TAN18" s="51"/>
      <c r="TAO18" s="51"/>
      <c r="TAP18" s="51"/>
      <c r="TAQ18" s="51"/>
      <c r="TAR18" s="51"/>
      <c r="TAS18" s="51"/>
      <c r="TAT18" s="51"/>
      <c r="TAU18" s="51"/>
      <c r="TAV18" s="51"/>
      <c r="TAW18" s="51"/>
      <c r="TAX18" s="51"/>
      <c r="TAY18" s="51"/>
      <c r="TAZ18" s="51"/>
      <c r="TBA18" s="51"/>
      <c r="TBB18" s="51"/>
      <c r="TBC18" s="51"/>
      <c r="TBD18" s="51"/>
      <c r="TBE18" s="51"/>
      <c r="TBF18" s="51"/>
      <c r="TBG18" s="51"/>
      <c r="TBH18" s="51"/>
      <c r="TBI18" s="51"/>
      <c r="TBJ18" s="51"/>
      <c r="TBK18" s="51"/>
      <c r="TBL18" s="51"/>
      <c r="TBM18" s="51"/>
      <c r="TBN18" s="51"/>
      <c r="TBO18" s="51"/>
      <c r="TBP18" s="51"/>
      <c r="TBQ18" s="51"/>
      <c r="TBR18" s="51"/>
      <c r="TBS18" s="51"/>
      <c r="TBT18" s="51"/>
      <c r="TBU18" s="51"/>
      <c r="TBV18" s="51"/>
      <c r="TBW18" s="51"/>
      <c r="TBX18" s="51"/>
      <c r="TBY18" s="51"/>
      <c r="TBZ18" s="51"/>
      <c r="TCA18" s="51"/>
      <c r="TCB18" s="51"/>
      <c r="TCC18" s="51"/>
      <c r="TCD18" s="51"/>
      <c r="TCE18" s="51"/>
      <c r="TCF18" s="51"/>
      <c r="TCG18" s="51"/>
      <c r="TCH18" s="51"/>
      <c r="TCI18" s="51"/>
      <c r="TCJ18" s="51"/>
      <c r="TCK18" s="51"/>
      <c r="TCL18" s="51"/>
      <c r="TCM18" s="51"/>
      <c r="TCN18" s="51"/>
      <c r="TCO18" s="51"/>
      <c r="TCP18" s="51"/>
      <c r="TCQ18" s="51"/>
      <c r="TCR18" s="51"/>
      <c r="TCS18" s="51"/>
      <c r="TCT18" s="51"/>
      <c r="TCU18" s="51"/>
      <c r="TCV18" s="51"/>
      <c r="TCW18" s="51"/>
      <c r="TCX18" s="51"/>
      <c r="TCY18" s="51"/>
      <c r="TCZ18" s="51"/>
      <c r="TDA18" s="51"/>
      <c r="TDB18" s="51"/>
      <c r="TDC18" s="51"/>
      <c r="TDD18" s="51"/>
      <c r="TDE18" s="51"/>
      <c r="TDF18" s="51"/>
      <c r="TDG18" s="51"/>
      <c r="TDH18" s="51"/>
      <c r="TDI18" s="51"/>
      <c r="TDJ18" s="51"/>
      <c r="TDK18" s="51"/>
      <c r="TDL18" s="51"/>
      <c r="TDM18" s="51"/>
      <c r="TDN18" s="51"/>
      <c r="TDO18" s="51"/>
      <c r="TDP18" s="51"/>
      <c r="TDQ18" s="51"/>
      <c r="TDR18" s="51"/>
      <c r="TDS18" s="51"/>
      <c r="TDT18" s="51"/>
      <c r="TDU18" s="51"/>
      <c r="TDV18" s="51"/>
      <c r="TDW18" s="51"/>
      <c r="TDX18" s="51"/>
      <c r="TDY18" s="51"/>
      <c r="TDZ18" s="51"/>
      <c r="TEA18" s="51"/>
      <c r="TEB18" s="51"/>
      <c r="TEC18" s="51"/>
      <c r="TED18" s="51"/>
      <c r="TEE18" s="51"/>
      <c r="TEF18" s="51"/>
      <c r="TEG18" s="51"/>
      <c r="TEH18" s="51"/>
      <c r="TEI18" s="51"/>
      <c r="TEJ18" s="51"/>
      <c r="TEK18" s="51"/>
      <c r="TEL18" s="51"/>
      <c r="TEM18" s="51"/>
      <c r="TEN18" s="51"/>
      <c r="TEO18" s="51"/>
      <c r="TEP18" s="51"/>
      <c r="TEQ18" s="51"/>
      <c r="TER18" s="51"/>
      <c r="TES18" s="51"/>
      <c r="TET18" s="51"/>
      <c r="TEU18" s="51"/>
      <c r="TEV18" s="51"/>
      <c r="TEW18" s="51"/>
      <c r="TEX18" s="51"/>
      <c r="TEY18" s="51"/>
      <c r="TEZ18" s="51"/>
      <c r="TFA18" s="51"/>
      <c r="TFB18" s="51"/>
      <c r="TFC18" s="51"/>
      <c r="TFD18" s="51"/>
      <c r="TFE18" s="51"/>
      <c r="TFF18" s="51"/>
      <c r="TFG18" s="51"/>
      <c r="TFH18" s="51"/>
      <c r="TFI18" s="51"/>
      <c r="TFJ18" s="51"/>
      <c r="TFK18" s="51"/>
      <c r="TFL18" s="51"/>
      <c r="TFM18" s="51"/>
      <c r="TFN18" s="51"/>
      <c r="TFO18" s="51"/>
      <c r="TFP18" s="51"/>
      <c r="TFQ18" s="51"/>
      <c r="TFR18" s="51"/>
      <c r="TFS18" s="51"/>
      <c r="TFT18" s="51"/>
      <c r="TFU18" s="51"/>
      <c r="TFV18" s="51"/>
      <c r="TFW18" s="51"/>
      <c r="TFX18" s="51"/>
      <c r="TFY18" s="51"/>
      <c r="TFZ18" s="51"/>
      <c r="TGA18" s="51"/>
      <c r="TGB18" s="51"/>
      <c r="TGC18" s="51"/>
      <c r="TGD18" s="51"/>
      <c r="TGE18" s="51"/>
      <c r="TGF18" s="51"/>
      <c r="TGG18" s="51"/>
      <c r="TGH18" s="51"/>
      <c r="TGI18" s="51"/>
      <c r="TGJ18" s="51"/>
      <c r="TGK18" s="51"/>
      <c r="TGL18" s="51"/>
      <c r="TGM18" s="51"/>
      <c r="TGN18" s="51"/>
      <c r="TGO18" s="51"/>
      <c r="TGP18" s="51"/>
      <c r="TGQ18" s="51"/>
      <c r="TGR18" s="51"/>
      <c r="TGS18" s="51"/>
      <c r="TGT18" s="51"/>
      <c r="TGU18" s="51"/>
      <c r="TGV18" s="51"/>
      <c r="TGW18" s="51"/>
      <c r="TGX18" s="51"/>
      <c r="TGY18" s="51"/>
      <c r="TGZ18" s="51"/>
      <c r="THA18" s="51"/>
      <c r="THB18" s="51"/>
      <c r="THC18" s="51"/>
      <c r="THD18" s="51"/>
      <c r="THE18" s="51"/>
      <c r="THF18" s="51"/>
      <c r="THG18" s="51"/>
      <c r="THH18" s="51"/>
      <c r="THI18" s="51"/>
      <c r="THJ18" s="51"/>
      <c r="THK18" s="51"/>
      <c r="THL18" s="51"/>
      <c r="THM18" s="51"/>
      <c r="THN18" s="51"/>
      <c r="THO18" s="51"/>
      <c r="THP18" s="51"/>
      <c r="THQ18" s="51"/>
      <c r="THR18" s="51"/>
      <c r="THS18" s="51"/>
      <c r="THT18" s="51"/>
      <c r="THU18" s="51"/>
      <c r="THV18" s="51"/>
      <c r="THW18" s="51"/>
      <c r="THX18" s="51"/>
      <c r="THY18" s="51"/>
      <c r="THZ18" s="51"/>
      <c r="TIA18" s="51"/>
      <c r="TIB18" s="51"/>
      <c r="TIC18" s="51"/>
      <c r="TID18" s="51"/>
      <c r="TIE18" s="51"/>
      <c r="TIF18" s="51"/>
      <c r="TIG18" s="51"/>
      <c r="TIH18" s="51"/>
      <c r="TII18" s="51"/>
      <c r="TIJ18" s="51"/>
      <c r="TIK18" s="51"/>
      <c r="TIL18" s="51"/>
      <c r="TIM18" s="51"/>
      <c r="TIN18" s="51"/>
      <c r="TIO18" s="51"/>
      <c r="TIP18" s="51"/>
      <c r="TIQ18" s="51"/>
      <c r="TIR18" s="51"/>
      <c r="TIS18" s="51"/>
      <c r="TIT18" s="51"/>
      <c r="TIU18" s="51"/>
      <c r="TIV18" s="51"/>
      <c r="TIW18" s="51"/>
      <c r="TIX18" s="51"/>
      <c r="TIY18" s="51"/>
      <c r="TIZ18" s="51"/>
      <c r="TJA18" s="51"/>
      <c r="TJB18" s="51"/>
      <c r="TJC18" s="51"/>
      <c r="TJD18" s="51"/>
      <c r="TJE18" s="51"/>
      <c r="TJF18" s="51"/>
      <c r="TJG18" s="51"/>
      <c r="TJH18" s="51"/>
      <c r="TJI18" s="51"/>
      <c r="TJJ18" s="51"/>
      <c r="TJK18" s="51"/>
      <c r="TJL18" s="51"/>
      <c r="TJM18" s="51"/>
      <c r="TJN18" s="51"/>
      <c r="TJO18" s="51"/>
      <c r="TJP18" s="51"/>
      <c r="TJQ18" s="51"/>
      <c r="TJR18" s="51"/>
      <c r="TJS18" s="51"/>
      <c r="TJT18" s="51"/>
      <c r="TJU18" s="51"/>
      <c r="TJV18" s="51"/>
      <c r="TJW18" s="51"/>
      <c r="TJX18" s="51"/>
      <c r="TJY18" s="51"/>
      <c r="TJZ18" s="51"/>
      <c r="TKA18" s="51"/>
      <c r="TKB18" s="51"/>
      <c r="TKC18" s="51"/>
      <c r="TKD18" s="51"/>
      <c r="TKE18" s="51"/>
      <c r="TKF18" s="51"/>
      <c r="TKG18" s="51"/>
      <c r="TKH18" s="51"/>
      <c r="TKI18" s="51"/>
      <c r="TKJ18" s="51"/>
      <c r="TKK18" s="51"/>
      <c r="TKL18" s="51"/>
      <c r="TKM18" s="51"/>
      <c r="TKN18" s="51"/>
      <c r="TKO18" s="51"/>
      <c r="TKP18" s="51"/>
      <c r="TKQ18" s="51"/>
      <c r="TKR18" s="51"/>
      <c r="TKS18" s="51"/>
      <c r="TKT18" s="51"/>
      <c r="TKU18" s="51"/>
      <c r="TKV18" s="51"/>
      <c r="TKW18" s="51"/>
      <c r="TKX18" s="51"/>
      <c r="TKY18" s="51"/>
      <c r="TKZ18" s="51"/>
      <c r="TLA18" s="51"/>
      <c r="TLB18" s="51"/>
      <c r="TLC18" s="51"/>
      <c r="TLD18" s="51"/>
      <c r="TLE18" s="51"/>
      <c r="TLF18" s="51"/>
      <c r="TLG18" s="51"/>
      <c r="TLH18" s="51"/>
      <c r="TLI18" s="51"/>
      <c r="TLJ18" s="51"/>
      <c r="TLK18" s="51"/>
      <c r="TLL18" s="51"/>
      <c r="TLM18" s="51"/>
      <c r="TLN18" s="51"/>
      <c r="TLO18" s="51"/>
      <c r="TLP18" s="51"/>
      <c r="TLQ18" s="51"/>
      <c r="TLR18" s="51"/>
      <c r="TLS18" s="51"/>
      <c r="TLT18" s="51"/>
      <c r="TLU18" s="51"/>
      <c r="TLV18" s="51"/>
      <c r="TLW18" s="51"/>
      <c r="TLX18" s="51"/>
      <c r="TLY18" s="51"/>
      <c r="TLZ18" s="51"/>
      <c r="TMA18" s="51"/>
      <c r="TMB18" s="51"/>
      <c r="TMC18" s="51"/>
      <c r="TMD18" s="51"/>
      <c r="TME18" s="51"/>
      <c r="TMF18" s="51"/>
      <c r="TMG18" s="51"/>
      <c r="TMH18" s="51"/>
      <c r="TMI18" s="51"/>
      <c r="TMJ18" s="51"/>
      <c r="TMK18" s="51"/>
      <c r="TML18" s="51"/>
      <c r="TMM18" s="51"/>
      <c r="TMN18" s="51"/>
      <c r="TMO18" s="51"/>
      <c r="TMP18" s="51"/>
      <c r="TMQ18" s="51"/>
      <c r="TMR18" s="51"/>
      <c r="TMS18" s="51"/>
      <c r="TMT18" s="51"/>
      <c r="TMU18" s="51"/>
      <c r="TMV18" s="51"/>
      <c r="TMW18" s="51"/>
      <c r="TMX18" s="51"/>
      <c r="TMY18" s="51"/>
      <c r="TMZ18" s="51"/>
      <c r="TNA18" s="51"/>
      <c r="TNB18" s="51"/>
      <c r="TNC18" s="51"/>
      <c r="TND18" s="51"/>
      <c r="TNE18" s="51"/>
      <c r="TNF18" s="51"/>
      <c r="TNG18" s="51"/>
      <c r="TNH18" s="51"/>
      <c r="TNI18" s="51"/>
      <c r="TNJ18" s="51"/>
      <c r="TNK18" s="51"/>
      <c r="TNL18" s="51"/>
      <c r="TNM18" s="51"/>
      <c r="TNN18" s="51"/>
      <c r="TNO18" s="51"/>
      <c r="TNP18" s="51"/>
      <c r="TNQ18" s="51"/>
      <c r="TNR18" s="51"/>
      <c r="TNS18" s="51"/>
      <c r="TNT18" s="51"/>
      <c r="TNU18" s="51"/>
      <c r="TNV18" s="51"/>
      <c r="TNW18" s="51"/>
      <c r="TNX18" s="51"/>
      <c r="TNY18" s="51"/>
      <c r="TNZ18" s="51"/>
      <c r="TOA18" s="51"/>
      <c r="TOB18" s="51"/>
      <c r="TOC18" s="51"/>
      <c r="TOD18" s="51"/>
      <c r="TOE18" s="51"/>
      <c r="TOF18" s="51"/>
      <c r="TOG18" s="51"/>
      <c r="TOH18" s="51"/>
      <c r="TOI18" s="51"/>
      <c r="TOJ18" s="51"/>
      <c r="TOK18" s="51"/>
      <c r="TOL18" s="51"/>
      <c r="TOM18" s="51"/>
      <c r="TON18" s="51"/>
      <c r="TOO18" s="51"/>
      <c r="TOP18" s="51"/>
      <c r="TOQ18" s="51"/>
      <c r="TOR18" s="51"/>
      <c r="TOS18" s="51"/>
      <c r="TOT18" s="51"/>
      <c r="TOU18" s="51"/>
      <c r="TOV18" s="51"/>
      <c r="TOW18" s="51"/>
      <c r="TOX18" s="51"/>
      <c r="TOY18" s="51"/>
      <c r="TOZ18" s="51"/>
      <c r="TPA18" s="51"/>
      <c r="TPB18" s="51"/>
      <c r="TPC18" s="51"/>
      <c r="TPD18" s="51"/>
      <c r="TPE18" s="51"/>
      <c r="TPF18" s="51"/>
      <c r="TPG18" s="51"/>
      <c r="TPH18" s="51"/>
      <c r="TPI18" s="51"/>
      <c r="TPJ18" s="51"/>
      <c r="TPK18" s="51"/>
      <c r="TPL18" s="51"/>
      <c r="TPM18" s="51"/>
      <c r="TPN18" s="51"/>
      <c r="TPO18" s="51"/>
      <c r="TPP18" s="51"/>
      <c r="TPQ18" s="51"/>
      <c r="TPR18" s="51"/>
      <c r="TPS18" s="51"/>
      <c r="TPT18" s="51"/>
      <c r="TPU18" s="51"/>
      <c r="TPV18" s="51"/>
      <c r="TPW18" s="51"/>
      <c r="TPX18" s="51"/>
      <c r="TPY18" s="51"/>
      <c r="TPZ18" s="51"/>
      <c r="TQA18" s="51"/>
      <c r="TQB18" s="51"/>
      <c r="TQC18" s="51"/>
      <c r="TQD18" s="51"/>
      <c r="TQE18" s="51"/>
      <c r="TQF18" s="51"/>
      <c r="TQG18" s="51"/>
      <c r="TQH18" s="51"/>
      <c r="TQI18" s="51"/>
      <c r="TQJ18" s="51"/>
      <c r="TQK18" s="51"/>
      <c r="TQL18" s="51"/>
      <c r="TQM18" s="51"/>
      <c r="TQN18" s="51"/>
      <c r="TQO18" s="51"/>
      <c r="TQP18" s="51"/>
      <c r="TQQ18" s="51"/>
      <c r="TQR18" s="51"/>
      <c r="TQS18" s="51"/>
      <c r="TQT18" s="51"/>
      <c r="TQU18" s="51"/>
      <c r="TQV18" s="51"/>
      <c r="TQW18" s="51"/>
      <c r="TQX18" s="51"/>
      <c r="TQY18" s="51"/>
      <c r="TQZ18" s="51"/>
      <c r="TRA18" s="51"/>
      <c r="TRB18" s="51"/>
      <c r="TRC18" s="51"/>
      <c r="TRD18" s="51"/>
      <c r="TRE18" s="51"/>
      <c r="TRF18" s="51"/>
      <c r="TRG18" s="51"/>
      <c r="TRH18" s="51"/>
      <c r="TRI18" s="51"/>
      <c r="TRJ18" s="51"/>
      <c r="TRK18" s="51"/>
      <c r="TRL18" s="51"/>
      <c r="TRM18" s="51"/>
      <c r="TRN18" s="51"/>
      <c r="TRO18" s="51"/>
      <c r="TRP18" s="51"/>
      <c r="TRQ18" s="51"/>
      <c r="TRR18" s="51"/>
      <c r="TRS18" s="51"/>
      <c r="TRT18" s="51"/>
      <c r="TRU18" s="51"/>
      <c r="TRV18" s="51"/>
      <c r="TRW18" s="51"/>
      <c r="TRX18" s="51"/>
      <c r="TRY18" s="51"/>
      <c r="TRZ18" s="51"/>
      <c r="TSA18" s="51"/>
      <c r="TSB18" s="51"/>
      <c r="TSC18" s="51"/>
      <c r="TSD18" s="51"/>
      <c r="TSE18" s="51"/>
      <c r="TSF18" s="51"/>
      <c r="TSG18" s="51"/>
      <c r="TSH18" s="51"/>
      <c r="TSI18" s="51"/>
      <c r="TSJ18" s="51"/>
      <c r="TSK18" s="51"/>
      <c r="TSL18" s="51"/>
      <c r="TSM18" s="51"/>
      <c r="TSN18" s="51"/>
      <c r="TSO18" s="51"/>
      <c r="TSP18" s="51"/>
      <c r="TSQ18" s="51"/>
      <c r="TSR18" s="51"/>
      <c r="TSS18" s="51"/>
      <c r="TST18" s="51"/>
      <c r="TSU18" s="51"/>
      <c r="TSV18" s="51"/>
      <c r="TSW18" s="51"/>
      <c r="TSX18" s="51"/>
      <c r="TSY18" s="51"/>
      <c r="TSZ18" s="51"/>
      <c r="TTA18" s="51"/>
      <c r="TTB18" s="51"/>
      <c r="TTC18" s="51"/>
      <c r="TTD18" s="51"/>
      <c r="TTE18" s="51"/>
      <c r="TTF18" s="51"/>
      <c r="TTG18" s="51"/>
      <c r="TTH18" s="51"/>
      <c r="TTI18" s="51"/>
      <c r="TTJ18" s="51"/>
      <c r="TTK18" s="51"/>
      <c r="TTL18" s="51"/>
      <c r="TTM18" s="51"/>
      <c r="TTN18" s="51"/>
      <c r="TTO18" s="51"/>
      <c r="TTP18" s="51"/>
      <c r="TTQ18" s="51"/>
      <c r="TTR18" s="51"/>
      <c r="TTS18" s="51"/>
      <c r="TTT18" s="51"/>
      <c r="TTU18" s="51"/>
      <c r="TTV18" s="51"/>
      <c r="TTW18" s="51"/>
      <c r="TTX18" s="51"/>
      <c r="TTY18" s="51"/>
      <c r="TTZ18" s="51"/>
      <c r="TUA18" s="51"/>
      <c r="TUB18" s="51"/>
      <c r="TUC18" s="51"/>
      <c r="TUD18" s="51"/>
      <c r="TUE18" s="51"/>
      <c r="TUF18" s="51"/>
      <c r="TUG18" s="51"/>
      <c r="TUH18" s="51"/>
      <c r="TUI18" s="51"/>
      <c r="TUJ18" s="51"/>
      <c r="TUK18" s="51"/>
      <c r="TUL18" s="51"/>
      <c r="TUM18" s="51"/>
      <c r="TUN18" s="51"/>
      <c r="TUO18" s="51"/>
      <c r="TUP18" s="51"/>
      <c r="TUQ18" s="51"/>
      <c r="TUR18" s="51"/>
      <c r="TUS18" s="51"/>
      <c r="TUT18" s="51"/>
      <c r="TUU18" s="51"/>
      <c r="TUV18" s="51"/>
      <c r="TUW18" s="51"/>
      <c r="TUX18" s="51"/>
      <c r="TUY18" s="51"/>
      <c r="TUZ18" s="51"/>
      <c r="TVA18" s="51"/>
      <c r="TVB18" s="51"/>
      <c r="TVC18" s="51"/>
      <c r="TVD18" s="51"/>
      <c r="TVE18" s="51"/>
      <c r="TVF18" s="51"/>
      <c r="TVG18" s="51"/>
      <c r="TVH18" s="51"/>
      <c r="TVI18" s="51"/>
      <c r="TVJ18" s="51"/>
      <c r="TVK18" s="51"/>
      <c r="TVL18" s="51"/>
      <c r="TVM18" s="51"/>
      <c r="TVN18" s="51"/>
      <c r="TVO18" s="51"/>
      <c r="TVP18" s="51"/>
      <c r="TVQ18" s="51"/>
      <c r="TVR18" s="51"/>
      <c r="TVS18" s="51"/>
      <c r="TVT18" s="51"/>
      <c r="TVU18" s="51"/>
      <c r="TVV18" s="51"/>
      <c r="TVW18" s="51"/>
      <c r="TVX18" s="51"/>
      <c r="TVY18" s="51"/>
      <c r="TVZ18" s="51"/>
      <c r="TWA18" s="51"/>
      <c r="TWB18" s="51"/>
      <c r="TWC18" s="51"/>
      <c r="TWD18" s="51"/>
      <c r="TWE18" s="51"/>
      <c r="TWF18" s="51"/>
      <c r="TWG18" s="51"/>
      <c r="TWH18" s="51"/>
      <c r="TWI18" s="51"/>
      <c r="TWJ18" s="51"/>
      <c r="TWK18" s="51"/>
      <c r="TWL18" s="51"/>
      <c r="TWM18" s="51"/>
      <c r="TWN18" s="51"/>
      <c r="TWO18" s="51"/>
      <c r="TWP18" s="51"/>
      <c r="TWQ18" s="51"/>
      <c r="TWR18" s="51"/>
      <c r="TWS18" s="51"/>
      <c r="TWT18" s="51"/>
      <c r="TWU18" s="51"/>
      <c r="TWV18" s="51"/>
      <c r="TWW18" s="51"/>
      <c r="TWX18" s="51"/>
      <c r="TWY18" s="51"/>
      <c r="TWZ18" s="51"/>
      <c r="TXA18" s="51"/>
      <c r="TXB18" s="51"/>
      <c r="TXC18" s="51"/>
      <c r="TXD18" s="51"/>
      <c r="TXE18" s="51"/>
      <c r="TXF18" s="51"/>
      <c r="TXG18" s="51"/>
      <c r="TXH18" s="51"/>
      <c r="TXI18" s="51"/>
      <c r="TXJ18" s="51"/>
      <c r="TXK18" s="51"/>
      <c r="TXL18" s="51"/>
      <c r="TXM18" s="51"/>
      <c r="TXN18" s="51"/>
      <c r="TXO18" s="51"/>
      <c r="TXP18" s="51"/>
      <c r="TXQ18" s="51"/>
      <c r="TXR18" s="51"/>
      <c r="TXS18" s="51"/>
      <c r="TXT18" s="51"/>
      <c r="TXU18" s="51"/>
      <c r="TXV18" s="51"/>
      <c r="TXW18" s="51"/>
      <c r="TXX18" s="51"/>
      <c r="TXY18" s="51"/>
      <c r="TXZ18" s="51"/>
      <c r="TYA18" s="51"/>
      <c r="TYB18" s="51"/>
      <c r="TYC18" s="51"/>
      <c r="TYD18" s="51"/>
      <c r="TYE18" s="51"/>
      <c r="TYF18" s="51"/>
      <c r="TYG18" s="51"/>
      <c r="TYH18" s="51"/>
      <c r="TYI18" s="51"/>
      <c r="TYJ18" s="51"/>
      <c r="TYK18" s="51"/>
      <c r="TYL18" s="51"/>
      <c r="TYM18" s="51"/>
      <c r="TYN18" s="51"/>
      <c r="TYO18" s="51"/>
      <c r="TYP18" s="51"/>
      <c r="TYQ18" s="51"/>
      <c r="TYR18" s="51"/>
      <c r="TYS18" s="51"/>
      <c r="TYT18" s="51"/>
      <c r="TYU18" s="51"/>
      <c r="TYV18" s="51"/>
      <c r="TYW18" s="51"/>
      <c r="TYX18" s="51"/>
      <c r="TYY18" s="51"/>
      <c r="TYZ18" s="51"/>
      <c r="TZA18" s="51"/>
      <c r="TZB18" s="51"/>
      <c r="TZC18" s="51"/>
      <c r="TZD18" s="51"/>
      <c r="TZE18" s="51"/>
      <c r="TZF18" s="51"/>
      <c r="TZG18" s="51"/>
      <c r="TZH18" s="51"/>
      <c r="TZI18" s="51"/>
      <c r="TZJ18" s="51"/>
      <c r="TZK18" s="51"/>
      <c r="TZL18" s="51"/>
      <c r="TZM18" s="51"/>
      <c r="TZN18" s="51"/>
      <c r="TZO18" s="51"/>
      <c r="TZP18" s="51"/>
      <c r="TZQ18" s="51"/>
      <c r="TZR18" s="51"/>
      <c r="TZS18" s="51"/>
      <c r="TZT18" s="51"/>
      <c r="TZU18" s="51"/>
      <c r="TZV18" s="51"/>
      <c r="TZW18" s="51"/>
      <c r="TZX18" s="51"/>
      <c r="TZY18" s="51"/>
      <c r="TZZ18" s="51"/>
      <c r="UAA18" s="51"/>
      <c r="UAB18" s="51"/>
      <c r="UAC18" s="51"/>
      <c r="UAD18" s="51"/>
      <c r="UAE18" s="51"/>
      <c r="UAF18" s="51"/>
      <c r="UAG18" s="51"/>
      <c r="UAH18" s="51"/>
      <c r="UAI18" s="51"/>
      <c r="UAJ18" s="51"/>
      <c r="UAK18" s="51"/>
      <c r="UAL18" s="51"/>
      <c r="UAM18" s="51"/>
      <c r="UAN18" s="51"/>
      <c r="UAO18" s="51"/>
      <c r="UAP18" s="51"/>
      <c r="UAQ18" s="51"/>
      <c r="UAR18" s="51"/>
      <c r="UAS18" s="51"/>
      <c r="UAT18" s="51"/>
      <c r="UAU18" s="51"/>
      <c r="UAV18" s="51"/>
      <c r="UAW18" s="51"/>
      <c r="UAX18" s="51"/>
      <c r="UAY18" s="51"/>
      <c r="UAZ18" s="51"/>
      <c r="UBA18" s="51"/>
      <c r="UBB18" s="51"/>
      <c r="UBC18" s="51"/>
      <c r="UBD18" s="51"/>
      <c r="UBE18" s="51"/>
      <c r="UBF18" s="51"/>
      <c r="UBG18" s="51"/>
      <c r="UBH18" s="51"/>
      <c r="UBI18" s="51"/>
      <c r="UBJ18" s="51"/>
      <c r="UBK18" s="51"/>
      <c r="UBL18" s="51"/>
      <c r="UBM18" s="51"/>
      <c r="UBN18" s="51"/>
      <c r="UBO18" s="51"/>
      <c r="UBP18" s="51"/>
      <c r="UBQ18" s="51"/>
      <c r="UBR18" s="51"/>
      <c r="UBS18" s="51"/>
      <c r="UBT18" s="51"/>
      <c r="UBU18" s="51"/>
      <c r="UBV18" s="51"/>
      <c r="UBW18" s="51"/>
      <c r="UBX18" s="51"/>
      <c r="UBY18" s="51"/>
      <c r="UBZ18" s="51"/>
      <c r="UCA18" s="51"/>
      <c r="UCB18" s="51"/>
      <c r="UCC18" s="51"/>
      <c r="UCD18" s="51"/>
      <c r="UCE18" s="51"/>
      <c r="UCF18" s="51"/>
      <c r="UCG18" s="51"/>
      <c r="UCH18" s="51"/>
      <c r="UCI18" s="51"/>
      <c r="UCJ18" s="51"/>
      <c r="UCK18" s="51"/>
      <c r="UCL18" s="51"/>
      <c r="UCM18" s="51"/>
      <c r="UCN18" s="51"/>
      <c r="UCO18" s="51"/>
      <c r="UCP18" s="51"/>
      <c r="UCQ18" s="51"/>
      <c r="UCR18" s="51"/>
      <c r="UCS18" s="51"/>
      <c r="UCT18" s="51"/>
      <c r="UCU18" s="51"/>
      <c r="UCV18" s="51"/>
      <c r="UCW18" s="51"/>
      <c r="UCX18" s="51"/>
      <c r="UCY18" s="51"/>
      <c r="UCZ18" s="51"/>
      <c r="UDA18" s="51"/>
      <c r="UDB18" s="51"/>
      <c r="UDC18" s="51"/>
      <c r="UDD18" s="51"/>
      <c r="UDE18" s="51"/>
      <c r="UDF18" s="51"/>
      <c r="UDG18" s="51"/>
      <c r="UDH18" s="51"/>
      <c r="UDI18" s="51"/>
      <c r="UDJ18" s="51"/>
      <c r="UDK18" s="51"/>
      <c r="UDL18" s="51"/>
      <c r="UDM18" s="51"/>
      <c r="UDN18" s="51"/>
      <c r="UDO18" s="51"/>
      <c r="UDP18" s="51"/>
      <c r="UDQ18" s="51"/>
      <c r="UDR18" s="51"/>
      <c r="UDS18" s="51"/>
      <c r="UDT18" s="51"/>
      <c r="UDU18" s="51"/>
      <c r="UDV18" s="51"/>
      <c r="UDW18" s="51"/>
      <c r="UDX18" s="51"/>
      <c r="UDY18" s="51"/>
      <c r="UDZ18" s="51"/>
      <c r="UEA18" s="51"/>
      <c r="UEB18" s="51"/>
      <c r="UEC18" s="51"/>
      <c r="UED18" s="51"/>
      <c r="UEE18" s="51"/>
      <c r="UEF18" s="51"/>
      <c r="UEG18" s="51"/>
      <c r="UEH18" s="51"/>
      <c r="UEI18" s="51"/>
      <c r="UEJ18" s="51"/>
      <c r="UEK18" s="51"/>
      <c r="UEL18" s="51"/>
      <c r="UEM18" s="51"/>
      <c r="UEN18" s="51"/>
      <c r="UEO18" s="51"/>
      <c r="UEP18" s="51"/>
      <c r="UEQ18" s="51"/>
      <c r="UER18" s="51"/>
      <c r="UES18" s="51"/>
      <c r="UET18" s="51"/>
      <c r="UEU18" s="51"/>
      <c r="UEV18" s="51"/>
      <c r="UEW18" s="51"/>
      <c r="UEX18" s="51"/>
      <c r="UEY18" s="51"/>
      <c r="UEZ18" s="51"/>
      <c r="UFA18" s="51"/>
      <c r="UFB18" s="51"/>
      <c r="UFC18" s="51"/>
      <c r="UFD18" s="51"/>
      <c r="UFE18" s="51"/>
      <c r="UFF18" s="51"/>
      <c r="UFG18" s="51"/>
      <c r="UFH18" s="51"/>
      <c r="UFI18" s="51"/>
      <c r="UFJ18" s="51"/>
      <c r="UFK18" s="51"/>
      <c r="UFL18" s="51"/>
      <c r="UFM18" s="51"/>
      <c r="UFN18" s="51"/>
      <c r="UFO18" s="51"/>
      <c r="UFP18" s="51"/>
      <c r="UFQ18" s="51"/>
      <c r="UFR18" s="51"/>
      <c r="UFS18" s="51"/>
      <c r="UFT18" s="51"/>
      <c r="UFU18" s="51"/>
      <c r="UFV18" s="51"/>
      <c r="UFW18" s="51"/>
      <c r="UFX18" s="51"/>
      <c r="UFY18" s="51"/>
      <c r="UFZ18" s="51"/>
      <c r="UGA18" s="51"/>
      <c r="UGB18" s="51"/>
      <c r="UGC18" s="51"/>
      <c r="UGD18" s="51"/>
      <c r="UGE18" s="51"/>
      <c r="UGF18" s="51"/>
      <c r="UGG18" s="51"/>
      <c r="UGH18" s="51"/>
      <c r="UGI18" s="51"/>
      <c r="UGJ18" s="51"/>
      <c r="UGK18" s="51"/>
      <c r="UGL18" s="51"/>
      <c r="UGM18" s="51"/>
      <c r="UGN18" s="51"/>
      <c r="UGO18" s="51"/>
      <c r="UGP18" s="51"/>
      <c r="UGQ18" s="51"/>
      <c r="UGR18" s="51"/>
      <c r="UGS18" s="51"/>
      <c r="UGT18" s="51"/>
      <c r="UGU18" s="51"/>
      <c r="UGV18" s="51"/>
      <c r="UGW18" s="51"/>
      <c r="UGX18" s="51"/>
      <c r="UGY18" s="51"/>
      <c r="UGZ18" s="51"/>
      <c r="UHA18" s="51"/>
      <c r="UHB18" s="51"/>
      <c r="UHC18" s="51"/>
      <c r="UHD18" s="51"/>
      <c r="UHE18" s="51"/>
      <c r="UHF18" s="51"/>
      <c r="UHG18" s="51"/>
      <c r="UHH18" s="51"/>
      <c r="UHI18" s="51"/>
      <c r="UHJ18" s="51"/>
      <c r="UHK18" s="51"/>
      <c r="UHL18" s="51"/>
      <c r="UHM18" s="51"/>
      <c r="UHN18" s="51"/>
      <c r="UHO18" s="51"/>
      <c r="UHP18" s="51"/>
      <c r="UHQ18" s="51"/>
      <c r="UHR18" s="51"/>
      <c r="UHS18" s="51"/>
      <c r="UHT18" s="51"/>
      <c r="UHU18" s="51"/>
      <c r="UHV18" s="51"/>
      <c r="UHW18" s="51"/>
      <c r="UHX18" s="51"/>
      <c r="UHY18" s="51"/>
      <c r="UHZ18" s="51"/>
      <c r="UIA18" s="51"/>
      <c r="UIB18" s="51"/>
      <c r="UIC18" s="51"/>
      <c r="UID18" s="51"/>
      <c r="UIE18" s="51"/>
      <c r="UIF18" s="51"/>
      <c r="UIG18" s="51"/>
      <c r="UIH18" s="51"/>
      <c r="UII18" s="51"/>
      <c r="UIJ18" s="51"/>
      <c r="UIK18" s="51"/>
      <c r="UIL18" s="51"/>
      <c r="UIM18" s="51"/>
      <c r="UIN18" s="51"/>
      <c r="UIO18" s="51"/>
      <c r="UIP18" s="51"/>
      <c r="UIQ18" s="51"/>
      <c r="UIR18" s="51"/>
      <c r="UIS18" s="51"/>
      <c r="UIT18" s="51"/>
      <c r="UIU18" s="51"/>
      <c r="UIV18" s="51"/>
      <c r="UIW18" s="51"/>
      <c r="UIX18" s="51"/>
      <c r="UIY18" s="51"/>
      <c r="UIZ18" s="51"/>
      <c r="UJA18" s="51"/>
      <c r="UJB18" s="51"/>
      <c r="UJC18" s="51"/>
      <c r="UJD18" s="51"/>
      <c r="UJE18" s="51"/>
      <c r="UJF18" s="51"/>
      <c r="UJG18" s="51"/>
      <c r="UJH18" s="51"/>
      <c r="UJI18" s="51"/>
      <c r="UJJ18" s="51"/>
      <c r="UJK18" s="51"/>
      <c r="UJL18" s="51"/>
      <c r="UJM18" s="51"/>
      <c r="UJN18" s="51"/>
      <c r="UJO18" s="51"/>
      <c r="UJP18" s="51"/>
      <c r="UJQ18" s="51"/>
      <c r="UJR18" s="51"/>
      <c r="UJS18" s="51"/>
      <c r="UJT18" s="51"/>
      <c r="UJU18" s="51"/>
      <c r="UJV18" s="51"/>
      <c r="UJW18" s="51"/>
      <c r="UJX18" s="51"/>
      <c r="UJY18" s="51"/>
      <c r="UJZ18" s="51"/>
      <c r="UKA18" s="51"/>
      <c r="UKB18" s="51"/>
      <c r="UKC18" s="51"/>
      <c r="UKD18" s="51"/>
      <c r="UKE18" s="51"/>
      <c r="UKF18" s="51"/>
      <c r="UKG18" s="51"/>
      <c r="UKH18" s="51"/>
      <c r="UKI18" s="51"/>
      <c r="UKJ18" s="51"/>
      <c r="UKK18" s="51"/>
      <c r="UKL18" s="51"/>
      <c r="UKM18" s="51"/>
      <c r="UKN18" s="51"/>
      <c r="UKO18" s="51"/>
      <c r="UKP18" s="51"/>
      <c r="UKQ18" s="51"/>
      <c r="UKR18" s="51"/>
      <c r="UKS18" s="51"/>
      <c r="UKT18" s="51"/>
      <c r="UKU18" s="51"/>
      <c r="UKV18" s="51"/>
      <c r="UKW18" s="51"/>
      <c r="UKX18" s="51"/>
      <c r="UKY18" s="51"/>
      <c r="UKZ18" s="51"/>
      <c r="ULA18" s="51"/>
      <c r="ULB18" s="51"/>
      <c r="ULC18" s="51"/>
      <c r="ULD18" s="51"/>
      <c r="ULE18" s="51"/>
      <c r="ULF18" s="51"/>
      <c r="ULG18" s="51"/>
      <c r="ULH18" s="51"/>
      <c r="ULI18" s="51"/>
      <c r="ULJ18" s="51"/>
      <c r="ULK18" s="51"/>
      <c r="ULL18" s="51"/>
      <c r="ULM18" s="51"/>
      <c r="ULN18" s="51"/>
      <c r="ULO18" s="51"/>
      <c r="ULP18" s="51"/>
      <c r="ULQ18" s="51"/>
      <c r="ULR18" s="51"/>
      <c r="ULS18" s="51"/>
      <c r="ULT18" s="51"/>
      <c r="ULU18" s="51"/>
      <c r="ULV18" s="51"/>
      <c r="ULW18" s="51"/>
      <c r="ULX18" s="51"/>
      <c r="ULY18" s="51"/>
      <c r="ULZ18" s="51"/>
      <c r="UMA18" s="51"/>
      <c r="UMB18" s="51"/>
      <c r="UMC18" s="51"/>
      <c r="UMD18" s="51"/>
      <c r="UME18" s="51"/>
      <c r="UMF18" s="51"/>
      <c r="UMG18" s="51"/>
      <c r="UMH18" s="51"/>
      <c r="UMI18" s="51"/>
      <c r="UMJ18" s="51"/>
      <c r="UMK18" s="51"/>
      <c r="UML18" s="51"/>
      <c r="UMM18" s="51"/>
      <c r="UMN18" s="51"/>
      <c r="UMO18" s="51"/>
      <c r="UMP18" s="51"/>
      <c r="UMQ18" s="51"/>
      <c r="UMR18" s="51"/>
      <c r="UMS18" s="51"/>
      <c r="UMT18" s="51"/>
      <c r="UMU18" s="51"/>
      <c r="UMV18" s="51"/>
      <c r="UMW18" s="51"/>
      <c r="UMX18" s="51"/>
      <c r="UMY18" s="51"/>
      <c r="UMZ18" s="51"/>
      <c r="UNA18" s="51"/>
      <c r="UNB18" s="51"/>
      <c r="UNC18" s="51"/>
      <c r="UND18" s="51"/>
      <c r="UNE18" s="51"/>
      <c r="UNF18" s="51"/>
      <c r="UNG18" s="51"/>
      <c r="UNH18" s="51"/>
      <c r="UNI18" s="51"/>
      <c r="UNJ18" s="51"/>
      <c r="UNK18" s="51"/>
      <c r="UNL18" s="51"/>
      <c r="UNM18" s="51"/>
      <c r="UNN18" s="51"/>
      <c r="UNO18" s="51"/>
      <c r="UNP18" s="51"/>
      <c r="UNQ18" s="51"/>
      <c r="UNR18" s="51"/>
      <c r="UNS18" s="51"/>
      <c r="UNT18" s="51"/>
      <c r="UNU18" s="51"/>
      <c r="UNV18" s="51"/>
      <c r="UNW18" s="51"/>
      <c r="UNX18" s="51"/>
      <c r="UNY18" s="51"/>
      <c r="UNZ18" s="51"/>
      <c r="UOA18" s="51"/>
      <c r="UOB18" s="51"/>
      <c r="UOC18" s="51"/>
      <c r="UOD18" s="51"/>
      <c r="UOE18" s="51"/>
      <c r="UOF18" s="51"/>
      <c r="UOG18" s="51"/>
      <c r="UOH18" s="51"/>
      <c r="UOI18" s="51"/>
      <c r="UOJ18" s="51"/>
      <c r="UOK18" s="51"/>
      <c r="UOL18" s="51"/>
      <c r="UOM18" s="51"/>
      <c r="UON18" s="51"/>
      <c r="UOO18" s="51"/>
      <c r="UOP18" s="51"/>
      <c r="UOQ18" s="51"/>
      <c r="UOR18" s="51"/>
      <c r="UOS18" s="51"/>
      <c r="UOT18" s="51"/>
      <c r="UOU18" s="51"/>
      <c r="UOV18" s="51"/>
      <c r="UOW18" s="51"/>
      <c r="UOX18" s="51"/>
      <c r="UOY18" s="51"/>
      <c r="UOZ18" s="51"/>
      <c r="UPA18" s="51"/>
      <c r="UPB18" s="51"/>
      <c r="UPC18" s="51"/>
      <c r="UPD18" s="51"/>
      <c r="UPE18" s="51"/>
      <c r="UPF18" s="51"/>
      <c r="UPG18" s="51"/>
      <c r="UPH18" s="51"/>
      <c r="UPI18" s="51"/>
      <c r="UPJ18" s="51"/>
      <c r="UPK18" s="51"/>
      <c r="UPL18" s="51"/>
      <c r="UPM18" s="51"/>
      <c r="UPN18" s="51"/>
      <c r="UPO18" s="51"/>
      <c r="UPP18" s="51"/>
      <c r="UPQ18" s="51"/>
      <c r="UPR18" s="51"/>
      <c r="UPS18" s="51"/>
      <c r="UPT18" s="51"/>
      <c r="UPU18" s="51"/>
      <c r="UPV18" s="51"/>
      <c r="UPW18" s="51"/>
      <c r="UPX18" s="51"/>
      <c r="UPY18" s="51"/>
      <c r="UPZ18" s="51"/>
      <c r="UQA18" s="51"/>
      <c r="UQB18" s="51"/>
      <c r="UQC18" s="51"/>
      <c r="UQD18" s="51"/>
      <c r="UQE18" s="51"/>
      <c r="UQF18" s="51"/>
      <c r="UQG18" s="51"/>
      <c r="UQH18" s="51"/>
      <c r="UQI18" s="51"/>
      <c r="UQJ18" s="51"/>
      <c r="UQK18" s="51"/>
      <c r="UQL18" s="51"/>
      <c r="UQM18" s="51"/>
      <c r="UQN18" s="51"/>
      <c r="UQO18" s="51"/>
      <c r="UQP18" s="51"/>
      <c r="UQQ18" s="51"/>
      <c r="UQR18" s="51"/>
      <c r="UQS18" s="51"/>
      <c r="UQT18" s="51"/>
      <c r="UQU18" s="51"/>
      <c r="UQV18" s="51"/>
      <c r="UQW18" s="51"/>
      <c r="UQX18" s="51"/>
      <c r="UQY18" s="51"/>
      <c r="UQZ18" s="51"/>
      <c r="URA18" s="51"/>
      <c r="URB18" s="51"/>
      <c r="URC18" s="51"/>
      <c r="URD18" s="51"/>
      <c r="URE18" s="51"/>
      <c r="URF18" s="51"/>
      <c r="URG18" s="51"/>
      <c r="URH18" s="51"/>
      <c r="URI18" s="51"/>
      <c r="URJ18" s="51"/>
      <c r="URK18" s="51"/>
      <c r="URL18" s="51"/>
      <c r="URM18" s="51"/>
      <c r="URN18" s="51"/>
      <c r="URO18" s="51"/>
      <c r="URP18" s="51"/>
      <c r="URQ18" s="51"/>
      <c r="URR18" s="51"/>
      <c r="URS18" s="51"/>
      <c r="URT18" s="51"/>
      <c r="URU18" s="51"/>
      <c r="URV18" s="51"/>
      <c r="URW18" s="51"/>
      <c r="URX18" s="51"/>
      <c r="URY18" s="51"/>
      <c r="URZ18" s="51"/>
      <c r="USA18" s="51"/>
      <c r="USB18" s="51"/>
      <c r="USC18" s="51"/>
      <c r="USD18" s="51"/>
      <c r="USE18" s="51"/>
      <c r="USF18" s="51"/>
      <c r="USG18" s="51"/>
      <c r="USH18" s="51"/>
      <c r="USI18" s="51"/>
      <c r="USJ18" s="51"/>
      <c r="USK18" s="51"/>
      <c r="USL18" s="51"/>
      <c r="USM18" s="51"/>
      <c r="USN18" s="51"/>
      <c r="USO18" s="51"/>
      <c r="USP18" s="51"/>
      <c r="USQ18" s="51"/>
      <c r="USR18" s="51"/>
      <c r="USS18" s="51"/>
      <c r="UST18" s="51"/>
      <c r="USU18" s="51"/>
      <c r="USV18" s="51"/>
      <c r="USW18" s="51"/>
      <c r="USX18" s="51"/>
      <c r="USY18" s="51"/>
      <c r="USZ18" s="51"/>
      <c r="UTA18" s="51"/>
      <c r="UTB18" s="51"/>
      <c r="UTC18" s="51"/>
      <c r="UTD18" s="51"/>
      <c r="UTE18" s="51"/>
      <c r="UTF18" s="51"/>
      <c r="UTG18" s="51"/>
      <c r="UTH18" s="51"/>
      <c r="UTI18" s="51"/>
      <c r="UTJ18" s="51"/>
      <c r="UTK18" s="51"/>
      <c r="UTL18" s="51"/>
      <c r="UTM18" s="51"/>
      <c r="UTN18" s="51"/>
      <c r="UTO18" s="51"/>
      <c r="UTP18" s="51"/>
      <c r="UTQ18" s="51"/>
      <c r="UTR18" s="51"/>
      <c r="UTS18" s="51"/>
      <c r="UTT18" s="51"/>
      <c r="UTU18" s="51"/>
      <c r="UTV18" s="51"/>
      <c r="UTW18" s="51"/>
      <c r="UTX18" s="51"/>
      <c r="UTY18" s="51"/>
      <c r="UTZ18" s="51"/>
      <c r="UUA18" s="51"/>
      <c r="UUB18" s="51"/>
      <c r="UUC18" s="51"/>
      <c r="UUD18" s="51"/>
      <c r="UUE18" s="51"/>
      <c r="UUF18" s="51"/>
      <c r="UUG18" s="51"/>
      <c r="UUH18" s="51"/>
      <c r="UUI18" s="51"/>
      <c r="UUJ18" s="51"/>
      <c r="UUK18" s="51"/>
      <c r="UUL18" s="51"/>
      <c r="UUM18" s="51"/>
      <c r="UUN18" s="51"/>
      <c r="UUO18" s="51"/>
      <c r="UUP18" s="51"/>
      <c r="UUQ18" s="51"/>
      <c r="UUR18" s="51"/>
      <c r="UUS18" s="51"/>
      <c r="UUT18" s="51"/>
      <c r="UUU18" s="51"/>
      <c r="UUV18" s="51"/>
      <c r="UUW18" s="51"/>
      <c r="UUX18" s="51"/>
      <c r="UUY18" s="51"/>
      <c r="UUZ18" s="51"/>
      <c r="UVA18" s="51"/>
      <c r="UVB18" s="51"/>
      <c r="UVC18" s="51"/>
      <c r="UVD18" s="51"/>
      <c r="UVE18" s="51"/>
      <c r="UVF18" s="51"/>
      <c r="UVG18" s="51"/>
      <c r="UVH18" s="51"/>
      <c r="UVI18" s="51"/>
      <c r="UVJ18" s="51"/>
      <c r="UVK18" s="51"/>
      <c r="UVL18" s="51"/>
      <c r="UVM18" s="51"/>
      <c r="UVN18" s="51"/>
      <c r="UVO18" s="51"/>
      <c r="UVP18" s="51"/>
      <c r="UVQ18" s="51"/>
      <c r="UVR18" s="51"/>
      <c r="UVS18" s="51"/>
      <c r="UVT18" s="51"/>
      <c r="UVU18" s="51"/>
      <c r="UVV18" s="51"/>
      <c r="UVW18" s="51"/>
      <c r="UVX18" s="51"/>
      <c r="UVY18" s="51"/>
      <c r="UVZ18" s="51"/>
      <c r="UWA18" s="51"/>
      <c r="UWB18" s="51"/>
      <c r="UWC18" s="51"/>
      <c r="UWD18" s="51"/>
      <c r="UWE18" s="51"/>
      <c r="UWF18" s="51"/>
      <c r="UWG18" s="51"/>
      <c r="UWH18" s="51"/>
      <c r="UWI18" s="51"/>
      <c r="UWJ18" s="51"/>
      <c r="UWK18" s="51"/>
      <c r="UWL18" s="51"/>
      <c r="UWM18" s="51"/>
      <c r="UWN18" s="51"/>
      <c r="UWO18" s="51"/>
      <c r="UWP18" s="51"/>
      <c r="UWQ18" s="51"/>
      <c r="UWR18" s="51"/>
      <c r="UWS18" s="51"/>
      <c r="UWT18" s="51"/>
      <c r="UWU18" s="51"/>
      <c r="UWV18" s="51"/>
      <c r="UWW18" s="51"/>
      <c r="UWX18" s="51"/>
      <c r="UWY18" s="51"/>
      <c r="UWZ18" s="51"/>
      <c r="UXA18" s="51"/>
      <c r="UXB18" s="51"/>
      <c r="UXC18" s="51"/>
      <c r="UXD18" s="51"/>
      <c r="UXE18" s="51"/>
      <c r="UXF18" s="51"/>
      <c r="UXG18" s="51"/>
      <c r="UXH18" s="51"/>
      <c r="UXI18" s="51"/>
      <c r="UXJ18" s="51"/>
      <c r="UXK18" s="51"/>
      <c r="UXL18" s="51"/>
      <c r="UXM18" s="51"/>
      <c r="UXN18" s="51"/>
      <c r="UXO18" s="51"/>
      <c r="UXP18" s="51"/>
      <c r="UXQ18" s="51"/>
      <c r="UXR18" s="51"/>
      <c r="UXS18" s="51"/>
      <c r="UXT18" s="51"/>
      <c r="UXU18" s="51"/>
      <c r="UXV18" s="51"/>
      <c r="UXW18" s="51"/>
      <c r="UXX18" s="51"/>
      <c r="UXY18" s="51"/>
      <c r="UXZ18" s="51"/>
      <c r="UYA18" s="51"/>
      <c r="UYB18" s="51"/>
      <c r="UYC18" s="51"/>
      <c r="UYD18" s="51"/>
      <c r="UYE18" s="51"/>
      <c r="UYF18" s="51"/>
      <c r="UYG18" s="51"/>
      <c r="UYH18" s="51"/>
      <c r="UYI18" s="51"/>
      <c r="UYJ18" s="51"/>
      <c r="UYK18" s="51"/>
      <c r="UYL18" s="51"/>
      <c r="UYM18" s="51"/>
      <c r="UYN18" s="51"/>
      <c r="UYO18" s="51"/>
      <c r="UYP18" s="51"/>
      <c r="UYQ18" s="51"/>
      <c r="UYR18" s="51"/>
      <c r="UYS18" s="51"/>
      <c r="UYT18" s="51"/>
      <c r="UYU18" s="51"/>
      <c r="UYV18" s="51"/>
      <c r="UYW18" s="51"/>
      <c r="UYX18" s="51"/>
      <c r="UYY18" s="51"/>
      <c r="UYZ18" s="51"/>
      <c r="UZA18" s="51"/>
      <c r="UZB18" s="51"/>
      <c r="UZC18" s="51"/>
      <c r="UZD18" s="51"/>
      <c r="UZE18" s="51"/>
      <c r="UZF18" s="51"/>
      <c r="UZG18" s="51"/>
      <c r="UZH18" s="51"/>
      <c r="UZI18" s="51"/>
      <c r="UZJ18" s="51"/>
      <c r="UZK18" s="51"/>
      <c r="UZL18" s="51"/>
      <c r="UZM18" s="51"/>
      <c r="UZN18" s="51"/>
      <c r="UZO18" s="51"/>
      <c r="UZP18" s="51"/>
      <c r="UZQ18" s="51"/>
      <c r="UZR18" s="51"/>
      <c r="UZS18" s="51"/>
      <c r="UZT18" s="51"/>
      <c r="UZU18" s="51"/>
      <c r="UZV18" s="51"/>
      <c r="UZW18" s="51"/>
      <c r="UZX18" s="51"/>
      <c r="UZY18" s="51"/>
      <c r="UZZ18" s="51"/>
      <c r="VAA18" s="51"/>
      <c r="VAB18" s="51"/>
      <c r="VAC18" s="51"/>
      <c r="VAD18" s="51"/>
      <c r="VAE18" s="51"/>
      <c r="VAF18" s="51"/>
      <c r="VAG18" s="51"/>
      <c r="VAH18" s="51"/>
      <c r="VAI18" s="51"/>
      <c r="VAJ18" s="51"/>
      <c r="VAK18" s="51"/>
      <c r="VAL18" s="51"/>
      <c r="VAM18" s="51"/>
      <c r="VAN18" s="51"/>
      <c r="VAO18" s="51"/>
      <c r="VAP18" s="51"/>
      <c r="VAQ18" s="51"/>
      <c r="VAR18" s="51"/>
      <c r="VAS18" s="51"/>
      <c r="VAT18" s="51"/>
      <c r="VAU18" s="51"/>
      <c r="VAV18" s="51"/>
      <c r="VAW18" s="51"/>
      <c r="VAX18" s="51"/>
      <c r="VAY18" s="51"/>
      <c r="VAZ18" s="51"/>
      <c r="VBA18" s="51"/>
      <c r="VBB18" s="51"/>
      <c r="VBC18" s="51"/>
      <c r="VBD18" s="51"/>
      <c r="VBE18" s="51"/>
      <c r="VBF18" s="51"/>
      <c r="VBG18" s="51"/>
      <c r="VBH18" s="51"/>
      <c r="VBI18" s="51"/>
      <c r="VBJ18" s="51"/>
      <c r="VBK18" s="51"/>
      <c r="VBL18" s="51"/>
      <c r="VBM18" s="51"/>
      <c r="VBN18" s="51"/>
      <c r="VBO18" s="51"/>
      <c r="VBP18" s="51"/>
      <c r="VBQ18" s="51"/>
      <c r="VBR18" s="51"/>
      <c r="VBS18" s="51"/>
      <c r="VBT18" s="51"/>
      <c r="VBU18" s="51"/>
      <c r="VBV18" s="51"/>
      <c r="VBW18" s="51"/>
      <c r="VBX18" s="51"/>
      <c r="VBY18" s="51"/>
      <c r="VBZ18" s="51"/>
      <c r="VCA18" s="51"/>
      <c r="VCB18" s="51"/>
      <c r="VCC18" s="51"/>
      <c r="VCD18" s="51"/>
      <c r="VCE18" s="51"/>
      <c r="VCF18" s="51"/>
      <c r="VCG18" s="51"/>
      <c r="VCH18" s="51"/>
      <c r="VCI18" s="51"/>
      <c r="VCJ18" s="51"/>
      <c r="VCK18" s="51"/>
      <c r="VCL18" s="51"/>
      <c r="VCM18" s="51"/>
      <c r="VCN18" s="51"/>
      <c r="VCO18" s="51"/>
      <c r="VCP18" s="51"/>
      <c r="VCQ18" s="51"/>
      <c r="VCR18" s="51"/>
      <c r="VCS18" s="51"/>
      <c r="VCT18" s="51"/>
      <c r="VCU18" s="51"/>
      <c r="VCV18" s="51"/>
      <c r="VCW18" s="51"/>
      <c r="VCX18" s="51"/>
      <c r="VCY18" s="51"/>
      <c r="VCZ18" s="51"/>
      <c r="VDA18" s="51"/>
      <c r="VDB18" s="51"/>
      <c r="VDC18" s="51"/>
      <c r="VDD18" s="51"/>
      <c r="VDE18" s="51"/>
      <c r="VDF18" s="51"/>
      <c r="VDG18" s="51"/>
      <c r="VDH18" s="51"/>
      <c r="VDI18" s="51"/>
      <c r="VDJ18" s="51"/>
      <c r="VDK18" s="51"/>
      <c r="VDL18" s="51"/>
      <c r="VDM18" s="51"/>
      <c r="VDN18" s="51"/>
      <c r="VDO18" s="51"/>
      <c r="VDP18" s="51"/>
      <c r="VDQ18" s="51"/>
      <c r="VDR18" s="51"/>
      <c r="VDS18" s="51"/>
      <c r="VDT18" s="51"/>
      <c r="VDU18" s="51"/>
      <c r="VDV18" s="51"/>
      <c r="VDW18" s="51"/>
      <c r="VDX18" s="51"/>
      <c r="VDY18" s="51"/>
      <c r="VDZ18" s="51"/>
      <c r="VEA18" s="51"/>
      <c r="VEB18" s="51"/>
      <c r="VEC18" s="51"/>
      <c r="VED18" s="51"/>
      <c r="VEE18" s="51"/>
      <c r="VEF18" s="51"/>
      <c r="VEG18" s="51"/>
      <c r="VEH18" s="51"/>
      <c r="VEI18" s="51"/>
      <c r="VEJ18" s="51"/>
      <c r="VEK18" s="51"/>
      <c r="VEL18" s="51"/>
      <c r="VEM18" s="51"/>
      <c r="VEN18" s="51"/>
      <c r="VEO18" s="51"/>
      <c r="VEP18" s="51"/>
      <c r="VEQ18" s="51"/>
      <c r="VER18" s="51"/>
      <c r="VES18" s="51"/>
      <c r="VET18" s="51"/>
      <c r="VEU18" s="51"/>
      <c r="VEV18" s="51"/>
      <c r="VEW18" s="51"/>
      <c r="VEX18" s="51"/>
      <c r="VEY18" s="51"/>
      <c r="VEZ18" s="51"/>
      <c r="VFA18" s="51"/>
      <c r="VFB18" s="51"/>
      <c r="VFC18" s="51"/>
      <c r="VFD18" s="51"/>
      <c r="VFE18" s="51"/>
      <c r="VFF18" s="51"/>
      <c r="VFG18" s="51"/>
      <c r="VFH18" s="51"/>
      <c r="VFI18" s="51"/>
      <c r="VFJ18" s="51"/>
      <c r="VFK18" s="51"/>
      <c r="VFL18" s="51"/>
      <c r="VFM18" s="51"/>
      <c r="VFN18" s="51"/>
      <c r="VFO18" s="51"/>
      <c r="VFP18" s="51"/>
      <c r="VFQ18" s="51"/>
      <c r="VFR18" s="51"/>
      <c r="VFS18" s="51"/>
      <c r="VFT18" s="51"/>
      <c r="VFU18" s="51"/>
      <c r="VFV18" s="51"/>
      <c r="VFW18" s="51"/>
      <c r="VFX18" s="51"/>
      <c r="VFY18" s="51"/>
      <c r="VFZ18" s="51"/>
      <c r="VGA18" s="51"/>
      <c r="VGB18" s="51"/>
      <c r="VGC18" s="51"/>
      <c r="VGD18" s="51"/>
      <c r="VGE18" s="51"/>
      <c r="VGF18" s="51"/>
      <c r="VGG18" s="51"/>
      <c r="VGH18" s="51"/>
      <c r="VGI18" s="51"/>
      <c r="VGJ18" s="51"/>
      <c r="VGK18" s="51"/>
      <c r="VGL18" s="51"/>
      <c r="VGM18" s="51"/>
      <c r="VGN18" s="51"/>
      <c r="VGO18" s="51"/>
      <c r="VGP18" s="51"/>
      <c r="VGQ18" s="51"/>
      <c r="VGR18" s="51"/>
      <c r="VGS18" s="51"/>
      <c r="VGT18" s="51"/>
      <c r="VGU18" s="51"/>
      <c r="VGV18" s="51"/>
      <c r="VGW18" s="51"/>
      <c r="VGX18" s="51"/>
      <c r="VGY18" s="51"/>
      <c r="VGZ18" s="51"/>
      <c r="VHA18" s="51"/>
      <c r="VHB18" s="51"/>
      <c r="VHC18" s="51"/>
      <c r="VHD18" s="51"/>
      <c r="VHE18" s="51"/>
      <c r="VHF18" s="51"/>
      <c r="VHG18" s="51"/>
      <c r="VHH18" s="51"/>
      <c r="VHI18" s="51"/>
      <c r="VHJ18" s="51"/>
      <c r="VHK18" s="51"/>
      <c r="VHL18" s="51"/>
      <c r="VHM18" s="51"/>
      <c r="VHN18" s="51"/>
      <c r="VHO18" s="51"/>
      <c r="VHP18" s="51"/>
      <c r="VHQ18" s="51"/>
      <c r="VHR18" s="51"/>
      <c r="VHS18" s="51"/>
      <c r="VHT18" s="51"/>
      <c r="VHU18" s="51"/>
      <c r="VHV18" s="51"/>
      <c r="VHW18" s="51"/>
      <c r="VHX18" s="51"/>
      <c r="VHY18" s="51"/>
      <c r="VHZ18" s="51"/>
      <c r="VIA18" s="51"/>
      <c r="VIB18" s="51"/>
      <c r="VIC18" s="51"/>
      <c r="VID18" s="51"/>
      <c r="VIE18" s="51"/>
      <c r="VIF18" s="51"/>
      <c r="VIG18" s="51"/>
      <c r="VIH18" s="51"/>
      <c r="VII18" s="51"/>
      <c r="VIJ18" s="51"/>
      <c r="VIK18" s="51"/>
      <c r="VIL18" s="51"/>
      <c r="VIM18" s="51"/>
      <c r="VIN18" s="51"/>
      <c r="VIO18" s="51"/>
      <c r="VIP18" s="51"/>
      <c r="VIQ18" s="51"/>
      <c r="VIR18" s="51"/>
      <c r="VIS18" s="51"/>
      <c r="VIT18" s="51"/>
      <c r="VIU18" s="51"/>
      <c r="VIV18" s="51"/>
      <c r="VIW18" s="51"/>
      <c r="VIX18" s="51"/>
      <c r="VIY18" s="51"/>
      <c r="VIZ18" s="51"/>
      <c r="VJA18" s="51"/>
      <c r="VJB18" s="51"/>
      <c r="VJC18" s="51"/>
      <c r="VJD18" s="51"/>
      <c r="VJE18" s="51"/>
      <c r="VJF18" s="51"/>
      <c r="VJG18" s="51"/>
      <c r="VJH18" s="51"/>
      <c r="VJI18" s="51"/>
      <c r="VJJ18" s="51"/>
      <c r="VJK18" s="51"/>
      <c r="VJL18" s="51"/>
      <c r="VJM18" s="51"/>
      <c r="VJN18" s="51"/>
      <c r="VJO18" s="51"/>
      <c r="VJP18" s="51"/>
      <c r="VJQ18" s="51"/>
      <c r="VJR18" s="51"/>
      <c r="VJS18" s="51"/>
      <c r="VJT18" s="51"/>
      <c r="VJU18" s="51"/>
      <c r="VJV18" s="51"/>
      <c r="VJW18" s="51"/>
      <c r="VJX18" s="51"/>
      <c r="VJY18" s="51"/>
      <c r="VJZ18" s="51"/>
      <c r="VKA18" s="51"/>
      <c r="VKB18" s="51"/>
      <c r="VKC18" s="51"/>
      <c r="VKD18" s="51"/>
      <c r="VKE18" s="51"/>
      <c r="VKF18" s="51"/>
      <c r="VKG18" s="51"/>
      <c r="VKH18" s="51"/>
      <c r="VKI18" s="51"/>
      <c r="VKJ18" s="51"/>
      <c r="VKK18" s="51"/>
      <c r="VKL18" s="51"/>
      <c r="VKM18" s="51"/>
      <c r="VKN18" s="51"/>
      <c r="VKO18" s="51"/>
      <c r="VKP18" s="51"/>
      <c r="VKQ18" s="51"/>
      <c r="VKR18" s="51"/>
      <c r="VKS18" s="51"/>
      <c r="VKT18" s="51"/>
      <c r="VKU18" s="51"/>
      <c r="VKV18" s="51"/>
      <c r="VKW18" s="51"/>
      <c r="VKX18" s="51"/>
      <c r="VKY18" s="51"/>
      <c r="VKZ18" s="51"/>
      <c r="VLA18" s="51"/>
      <c r="VLB18" s="51"/>
      <c r="VLC18" s="51"/>
      <c r="VLD18" s="51"/>
      <c r="VLE18" s="51"/>
      <c r="VLF18" s="51"/>
      <c r="VLG18" s="51"/>
      <c r="VLH18" s="51"/>
      <c r="VLI18" s="51"/>
      <c r="VLJ18" s="51"/>
      <c r="VLK18" s="51"/>
      <c r="VLL18" s="51"/>
      <c r="VLM18" s="51"/>
      <c r="VLN18" s="51"/>
      <c r="VLO18" s="51"/>
      <c r="VLP18" s="51"/>
      <c r="VLQ18" s="51"/>
      <c r="VLR18" s="51"/>
      <c r="VLS18" s="51"/>
      <c r="VLT18" s="51"/>
      <c r="VLU18" s="51"/>
      <c r="VLV18" s="51"/>
      <c r="VLW18" s="51"/>
      <c r="VLX18" s="51"/>
      <c r="VLY18" s="51"/>
      <c r="VLZ18" s="51"/>
      <c r="VMA18" s="51"/>
      <c r="VMB18" s="51"/>
      <c r="VMC18" s="51"/>
      <c r="VMD18" s="51"/>
      <c r="VME18" s="51"/>
      <c r="VMF18" s="51"/>
      <c r="VMG18" s="51"/>
      <c r="VMH18" s="51"/>
      <c r="VMI18" s="51"/>
      <c r="VMJ18" s="51"/>
      <c r="VMK18" s="51"/>
      <c r="VML18" s="51"/>
      <c r="VMM18" s="51"/>
      <c r="VMN18" s="51"/>
      <c r="VMO18" s="51"/>
      <c r="VMP18" s="51"/>
      <c r="VMQ18" s="51"/>
      <c r="VMR18" s="51"/>
      <c r="VMS18" s="51"/>
      <c r="VMT18" s="51"/>
      <c r="VMU18" s="51"/>
      <c r="VMV18" s="51"/>
      <c r="VMW18" s="51"/>
      <c r="VMX18" s="51"/>
      <c r="VMY18" s="51"/>
      <c r="VMZ18" s="51"/>
      <c r="VNA18" s="51"/>
      <c r="VNB18" s="51"/>
      <c r="VNC18" s="51"/>
      <c r="VND18" s="51"/>
      <c r="VNE18" s="51"/>
      <c r="VNF18" s="51"/>
      <c r="VNG18" s="51"/>
      <c r="VNH18" s="51"/>
      <c r="VNI18" s="51"/>
      <c r="VNJ18" s="51"/>
      <c r="VNK18" s="51"/>
      <c r="VNL18" s="51"/>
      <c r="VNM18" s="51"/>
      <c r="VNN18" s="51"/>
      <c r="VNO18" s="51"/>
      <c r="VNP18" s="51"/>
      <c r="VNQ18" s="51"/>
      <c r="VNR18" s="51"/>
      <c r="VNS18" s="51"/>
      <c r="VNT18" s="51"/>
      <c r="VNU18" s="51"/>
      <c r="VNV18" s="51"/>
      <c r="VNW18" s="51"/>
      <c r="VNX18" s="51"/>
      <c r="VNY18" s="51"/>
      <c r="VNZ18" s="51"/>
      <c r="VOA18" s="51"/>
      <c r="VOB18" s="51"/>
      <c r="VOC18" s="51"/>
      <c r="VOD18" s="51"/>
      <c r="VOE18" s="51"/>
      <c r="VOF18" s="51"/>
      <c r="VOG18" s="51"/>
      <c r="VOH18" s="51"/>
      <c r="VOI18" s="51"/>
      <c r="VOJ18" s="51"/>
      <c r="VOK18" s="51"/>
      <c r="VOL18" s="51"/>
      <c r="VOM18" s="51"/>
      <c r="VON18" s="51"/>
      <c r="VOO18" s="51"/>
      <c r="VOP18" s="51"/>
      <c r="VOQ18" s="51"/>
      <c r="VOR18" s="51"/>
      <c r="VOS18" s="51"/>
      <c r="VOT18" s="51"/>
      <c r="VOU18" s="51"/>
      <c r="VOV18" s="51"/>
      <c r="VOW18" s="51"/>
      <c r="VOX18" s="51"/>
      <c r="VOY18" s="51"/>
      <c r="VOZ18" s="51"/>
      <c r="VPA18" s="51"/>
      <c r="VPB18" s="51"/>
      <c r="VPC18" s="51"/>
      <c r="VPD18" s="51"/>
      <c r="VPE18" s="51"/>
      <c r="VPF18" s="51"/>
      <c r="VPG18" s="51"/>
      <c r="VPH18" s="51"/>
      <c r="VPI18" s="51"/>
      <c r="VPJ18" s="51"/>
      <c r="VPK18" s="51"/>
      <c r="VPL18" s="51"/>
      <c r="VPM18" s="51"/>
      <c r="VPN18" s="51"/>
      <c r="VPO18" s="51"/>
      <c r="VPP18" s="51"/>
      <c r="VPQ18" s="51"/>
      <c r="VPR18" s="51"/>
      <c r="VPS18" s="51"/>
      <c r="VPT18" s="51"/>
      <c r="VPU18" s="51"/>
      <c r="VPV18" s="51"/>
      <c r="VPW18" s="51"/>
      <c r="VPX18" s="51"/>
      <c r="VPY18" s="51"/>
      <c r="VPZ18" s="51"/>
      <c r="VQA18" s="51"/>
      <c r="VQB18" s="51"/>
      <c r="VQC18" s="51"/>
      <c r="VQD18" s="51"/>
      <c r="VQE18" s="51"/>
      <c r="VQF18" s="51"/>
      <c r="VQG18" s="51"/>
      <c r="VQH18" s="51"/>
      <c r="VQI18" s="51"/>
      <c r="VQJ18" s="51"/>
      <c r="VQK18" s="51"/>
      <c r="VQL18" s="51"/>
      <c r="VQM18" s="51"/>
      <c r="VQN18" s="51"/>
      <c r="VQO18" s="51"/>
      <c r="VQP18" s="51"/>
      <c r="VQQ18" s="51"/>
      <c r="VQR18" s="51"/>
      <c r="VQS18" s="51"/>
      <c r="VQT18" s="51"/>
      <c r="VQU18" s="51"/>
      <c r="VQV18" s="51"/>
      <c r="VQW18" s="51"/>
      <c r="VQX18" s="51"/>
      <c r="VQY18" s="51"/>
      <c r="VQZ18" s="51"/>
      <c r="VRA18" s="51"/>
      <c r="VRB18" s="51"/>
      <c r="VRC18" s="51"/>
      <c r="VRD18" s="51"/>
      <c r="VRE18" s="51"/>
      <c r="VRF18" s="51"/>
      <c r="VRG18" s="51"/>
      <c r="VRH18" s="51"/>
      <c r="VRI18" s="51"/>
      <c r="VRJ18" s="51"/>
      <c r="VRK18" s="51"/>
      <c r="VRL18" s="51"/>
      <c r="VRM18" s="51"/>
      <c r="VRN18" s="51"/>
      <c r="VRO18" s="51"/>
      <c r="VRP18" s="51"/>
      <c r="VRQ18" s="51"/>
      <c r="VRR18" s="51"/>
      <c r="VRS18" s="51"/>
      <c r="VRT18" s="51"/>
      <c r="VRU18" s="51"/>
      <c r="VRV18" s="51"/>
      <c r="VRW18" s="51"/>
      <c r="VRX18" s="51"/>
      <c r="VRY18" s="51"/>
      <c r="VRZ18" s="51"/>
      <c r="VSA18" s="51"/>
      <c r="VSB18" s="51"/>
      <c r="VSC18" s="51"/>
      <c r="VSD18" s="51"/>
      <c r="VSE18" s="51"/>
      <c r="VSF18" s="51"/>
      <c r="VSG18" s="51"/>
      <c r="VSH18" s="51"/>
      <c r="VSI18" s="51"/>
      <c r="VSJ18" s="51"/>
      <c r="VSK18" s="51"/>
      <c r="VSL18" s="51"/>
      <c r="VSM18" s="51"/>
      <c r="VSN18" s="51"/>
      <c r="VSO18" s="51"/>
      <c r="VSP18" s="51"/>
      <c r="VSQ18" s="51"/>
      <c r="VSR18" s="51"/>
      <c r="VSS18" s="51"/>
      <c r="VST18" s="51"/>
      <c r="VSU18" s="51"/>
      <c r="VSV18" s="51"/>
      <c r="VSW18" s="51"/>
      <c r="VSX18" s="51"/>
      <c r="VSY18" s="51"/>
      <c r="VSZ18" s="51"/>
      <c r="VTA18" s="51"/>
      <c r="VTB18" s="51"/>
      <c r="VTC18" s="51"/>
      <c r="VTD18" s="51"/>
      <c r="VTE18" s="51"/>
      <c r="VTF18" s="51"/>
      <c r="VTG18" s="51"/>
      <c r="VTH18" s="51"/>
      <c r="VTI18" s="51"/>
      <c r="VTJ18" s="51"/>
      <c r="VTK18" s="51"/>
      <c r="VTL18" s="51"/>
      <c r="VTM18" s="51"/>
      <c r="VTN18" s="51"/>
      <c r="VTO18" s="51"/>
      <c r="VTP18" s="51"/>
      <c r="VTQ18" s="51"/>
      <c r="VTR18" s="51"/>
      <c r="VTS18" s="51"/>
      <c r="VTT18" s="51"/>
      <c r="VTU18" s="51"/>
      <c r="VTV18" s="51"/>
      <c r="VTW18" s="51"/>
      <c r="VTX18" s="51"/>
      <c r="VTY18" s="51"/>
      <c r="VTZ18" s="51"/>
      <c r="VUA18" s="51"/>
      <c r="VUB18" s="51"/>
      <c r="VUC18" s="51"/>
      <c r="VUD18" s="51"/>
      <c r="VUE18" s="51"/>
      <c r="VUF18" s="51"/>
      <c r="VUG18" s="51"/>
      <c r="VUH18" s="51"/>
      <c r="VUI18" s="51"/>
      <c r="VUJ18" s="51"/>
      <c r="VUK18" s="51"/>
      <c r="VUL18" s="51"/>
      <c r="VUM18" s="51"/>
      <c r="VUN18" s="51"/>
      <c r="VUO18" s="51"/>
      <c r="VUP18" s="51"/>
      <c r="VUQ18" s="51"/>
      <c r="VUR18" s="51"/>
      <c r="VUS18" s="51"/>
      <c r="VUT18" s="51"/>
      <c r="VUU18" s="51"/>
      <c r="VUV18" s="51"/>
      <c r="VUW18" s="51"/>
      <c r="VUX18" s="51"/>
      <c r="VUY18" s="51"/>
      <c r="VUZ18" s="51"/>
      <c r="VVA18" s="51"/>
      <c r="VVB18" s="51"/>
      <c r="VVC18" s="51"/>
      <c r="VVD18" s="51"/>
      <c r="VVE18" s="51"/>
      <c r="VVF18" s="51"/>
      <c r="VVG18" s="51"/>
      <c r="VVH18" s="51"/>
      <c r="VVI18" s="51"/>
      <c r="VVJ18" s="51"/>
      <c r="VVK18" s="51"/>
      <c r="VVL18" s="51"/>
      <c r="VVM18" s="51"/>
      <c r="VVN18" s="51"/>
      <c r="VVO18" s="51"/>
      <c r="VVP18" s="51"/>
      <c r="VVQ18" s="51"/>
      <c r="VVR18" s="51"/>
      <c r="VVS18" s="51"/>
      <c r="VVT18" s="51"/>
      <c r="VVU18" s="51"/>
      <c r="VVV18" s="51"/>
      <c r="VVW18" s="51"/>
      <c r="VVX18" s="51"/>
      <c r="VVY18" s="51"/>
      <c r="VVZ18" s="51"/>
      <c r="VWA18" s="51"/>
      <c r="VWB18" s="51"/>
      <c r="VWC18" s="51"/>
      <c r="VWD18" s="51"/>
      <c r="VWE18" s="51"/>
      <c r="VWF18" s="51"/>
      <c r="VWG18" s="51"/>
      <c r="VWH18" s="51"/>
      <c r="VWI18" s="51"/>
      <c r="VWJ18" s="51"/>
      <c r="VWK18" s="51"/>
      <c r="VWL18" s="51"/>
      <c r="VWM18" s="51"/>
      <c r="VWN18" s="51"/>
      <c r="VWO18" s="51"/>
      <c r="VWP18" s="51"/>
      <c r="VWQ18" s="51"/>
      <c r="VWR18" s="51"/>
      <c r="VWS18" s="51"/>
      <c r="VWT18" s="51"/>
      <c r="VWU18" s="51"/>
      <c r="VWV18" s="51"/>
      <c r="VWW18" s="51"/>
      <c r="VWX18" s="51"/>
      <c r="VWY18" s="51"/>
      <c r="VWZ18" s="51"/>
      <c r="VXA18" s="51"/>
      <c r="VXB18" s="51"/>
      <c r="VXC18" s="51"/>
      <c r="VXD18" s="51"/>
      <c r="VXE18" s="51"/>
      <c r="VXF18" s="51"/>
      <c r="VXG18" s="51"/>
      <c r="VXH18" s="51"/>
      <c r="VXI18" s="51"/>
      <c r="VXJ18" s="51"/>
      <c r="VXK18" s="51"/>
      <c r="VXL18" s="51"/>
      <c r="VXM18" s="51"/>
      <c r="VXN18" s="51"/>
      <c r="VXO18" s="51"/>
      <c r="VXP18" s="51"/>
      <c r="VXQ18" s="51"/>
      <c r="VXR18" s="51"/>
      <c r="VXS18" s="51"/>
      <c r="VXT18" s="51"/>
      <c r="VXU18" s="51"/>
      <c r="VXV18" s="51"/>
      <c r="VXW18" s="51"/>
      <c r="VXX18" s="51"/>
      <c r="VXY18" s="51"/>
      <c r="VXZ18" s="51"/>
      <c r="VYA18" s="51"/>
      <c r="VYB18" s="51"/>
      <c r="VYC18" s="51"/>
      <c r="VYD18" s="51"/>
      <c r="VYE18" s="51"/>
      <c r="VYF18" s="51"/>
      <c r="VYG18" s="51"/>
      <c r="VYH18" s="51"/>
      <c r="VYI18" s="51"/>
      <c r="VYJ18" s="51"/>
      <c r="VYK18" s="51"/>
      <c r="VYL18" s="51"/>
      <c r="VYM18" s="51"/>
      <c r="VYN18" s="51"/>
      <c r="VYO18" s="51"/>
      <c r="VYP18" s="51"/>
      <c r="VYQ18" s="51"/>
      <c r="VYR18" s="51"/>
      <c r="VYS18" s="51"/>
      <c r="VYT18" s="51"/>
      <c r="VYU18" s="51"/>
      <c r="VYV18" s="51"/>
      <c r="VYW18" s="51"/>
      <c r="VYX18" s="51"/>
      <c r="VYY18" s="51"/>
      <c r="VYZ18" s="51"/>
      <c r="VZA18" s="51"/>
      <c r="VZB18" s="51"/>
      <c r="VZC18" s="51"/>
      <c r="VZD18" s="51"/>
      <c r="VZE18" s="51"/>
      <c r="VZF18" s="51"/>
      <c r="VZG18" s="51"/>
      <c r="VZH18" s="51"/>
      <c r="VZI18" s="51"/>
      <c r="VZJ18" s="51"/>
      <c r="VZK18" s="51"/>
      <c r="VZL18" s="51"/>
      <c r="VZM18" s="51"/>
      <c r="VZN18" s="51"/>
      <c r="VZO18" s="51"/>
      <c r="VZP18" s="51"/>
      <c r="VZQ18" s="51"/>
      <c r="VZR18" s="51"/>
      <c r="VZS18" s="51"/>
      <c r="VZT18" s="51"/>
      <c r="VZU18" s="51"/>
      <c r="VZV18" s="51"/>
      <c r="VZW18" s="51"/>
      <c r="VZX18" s="51"/>
      <c r="VZY18" s="51"/>
      <c r="VZZ18" s="51"/>
      <c r="WAA18" s="51"/>
      <c r="WAB18" s="51"/>
      <c r="WAC18" s="51"/>
      <c r="WAD18" s="51"/>
      <c r="WAE18" s="51"/>
      <c r="WAF18" s="51"/>
      <c r="WAG18" s="51"/>
      <c r="WAH18" s="51"/>
      <c r="WAI18" s="51"/>
      <c r="WAJ18" s="51"/>
      <c r="WAK18" s="51"/>
      <c r="WAL18" s="51"/>
      <c r="WAM18" s="51"/>
      <c r="WAN18" s="51"/>
      <c r="WAO18" s="51"/>
      <c r="WAP18" s="51"/>
      <c r="WAQ18" s="51"/>
      <c r="WAR18" s="51"/>
      <c r="WAS18" s="51"/>
      <c r="WAT18" s="51"/>
      <c r="WAU18" s="51"/>
      <c r="WAV18" s="51"/>
      <c r="WAW18" s="51"/>
      <c r="WAX18" s="51"/>
      <c r="WAY18" s="51"/>
      <c r="WAZ18" s="51"/>
      <c r="WBA18" s="51"/>
      <c r="WBB18" s="51"/>
      <c r="WBC18" s="51"/>
      <c r="WBD18" s="51"/>
      <c r="WBE18" s="51"/>
      <c r="WBF18" s="51"/>
      <c r="WBG18" s="51"/>
      <c r="WBH18" s="51"/>
      <c r="WBI18" s="51"/>
      <c r="WBJ18" s="51"/>
      <c r="WBK18" s="51"/>
      <c r="WBL18" s="51"/>
      <c r="WBM18" s="51"/>
      <c r="WBN18" s="51"/>
      <c r="WBO18" s="51"/>
      <c r="WBP18" s="51"/>
      <c r="WBQ18" s="51"/>
      <c r="WBR18" s="51"/>
      <c r="WBS18" s="51"/>
      <c r="WBT18" s="51"/>
      <c r="WBU18" s="51"/>
      <c r="WBV18" s="51"/>
      <c r="WBW18" s="51"/>
      <c r="WBX18" s="51"/>
      <c r="WBY18" s="51"/>
      <c r="WBZ18" s="51"/>
      <c r="WCA18" s="51"/>
      <c r="WCB18" s="51"/>
      <c r="WCC18" s="51"/>
      <c r="WCD18" s="51"/>
      <c r="WCE18" s="51"/>
      <c r="WCF18" s="51"/>
      <c r="WCG18" s="51"/>
      <c r="WCH18" s="51"/>
      <c r="WCI18" s="51"/>
      <c r="WCJ18" s="51"/>
      <c r="WCK18" s="51"/>
      <c r="WCL18" s="51"/>
      <c r="WCM18" s="51"/>
      <c r="WCN18" s="51"/>
      <c r="WCO18" s="51"/>
      <c r="WCP18" s="51"/>
      <c r="WCQ18" s="51"/>
      <c r="WCR18" s="51"/>
      <c r="WCS18" s="51"/>
      <c r="WCT18" s="51"/>
      <c r="WCU18" s="51"/>
      <c r="WCV18" s="51"/>
      <c r="WCW18" s="51"/>
      <c r="WCX18" s="51"/>
      <c r="WCY18" s="51"/>
      <c r="WCZ18" s="51"/>
      <c r="WDA18" s="51"/>
      <c r="WDB18" s="51"/>
      <c r="WDC18" s="51"/>
      <c r="WDD18" s="51"/>
      <c r="WDE18" s="51"/>
      <c r="WDF18" s="51"/>
      <c r="WDG18" s="51"/>
      <c r="WDH18" s="51"/>
      <c r="WDI18" s="51"/>
      <c r="WDJ18" s="51"/>
      <c r="WDK18" s="51"/>
      <c r="WDL18" s="51"/>
      <c r="WDM18" s="51"/>
      <c r="WDN18" s="51"/>
      <c r="WDO18" s="51"/>
      <c r="WDP18" s="51"/>
      <c r="WDQ18" s="51"/>
      <c r="WDR18" s="51"/>
      <c r="WDS18" s="51"/>
      <c r="WDT18" s="51"/>
      <c r="WDU18" s="51"/>
      <c r="WDV18" s="51"/>
      <c r="WDW18" s="51"/>
      <c r="WDX18" s="51"/>
      <c r="WDY18" s="51"/>
      <c r="WDZ18" s="51"/>
      <c r="WEA18" s="51"/>
      <c r="WEB18" s="51"/>
      <c r="WEC18" s="51"/>
      <c r="WED18" s="51"/>
      <c r="WEE18" s="51"/>
      <c r="WEF18" s="51"/>
      <c r="WEG18" s="51"/>
      <c r="WEH18" s="51"/>
      <c r="WEI18" s="51"/>
      <c r="WEJ18" s="51"/>
      <c r="WEK18" s="51"/>
      <c r="WEL18" s="51"/>
      <c r="WEM18" s="51"/>
      <c r="WEN18" s="51"/>
      <c r="WEO18" s="51"/>
      <c r="WEP18" s="51"/>
      <c r="WEQ18" s="51"/>
      <c r="WER18" s="51"/>
      <c r="WES18" s="51"/>
      <c r="WET18" s="51"/>
      <c r="WEU18" s="51"/>
      <c r="WEV18" s="51"/>
      <c r="WEW18" s="51"/>
      <c r="WEX18" s="51"/>
      <c r="WEY18" s="51"/>
      <c r="WEZ18" s="51"/>
      <c r="WFA18" s="51"/>
      <c r="WFB18" s="51"/>
      <c r="WFC18" s="51"/>
      <c r="WFD18" s="51"/>
      <c r="WFE18" s="51"/>
      <c r="WFF18" s="51"/>
      <c r="WFG18" s="51"/>
      <c r="WFH18" s="51"/>
      <c r="WFI18" s="51"/>
      <c r="WFJ18" s="51"/>
      <c r="WFK18" s="51"/>
      <c r="WFL18" s="51"/>
      <c r="WFM18" s="51"/>
      <c r="WFN18" s="51"/>
      <c r="WFO18" s="51"/>
      <c r="WFP18" s="51"/>
      <c r="WFQ18" s="51"/>
      <c r="WFR18" s="51"/>
      <c r="WFS18" s="51"/>
      <c r="WFT18" s="51"/>
      <c r="WFU18" s="51"/>
      <c r="WFV18" s="51"/>
      <c r="WFW18" s="51"/>
      <c r="WFX18" s="51"/>
      <c r="WFY18" s="51"/>
      <c r="WFZ18" s="51"/>
      <c r="WGA18" s="51"/>
      <c r="WGB18" s="51"/>
      <c r="WGC18" s="51"/>
      <c r="WGD18" s="51"/>
      <c r="WGE18" s="51"/>
      <c r="WGF18" s="51"/>
      <c r="WGG18" s="51"/>
      <c r="WGH18" s="51"/>
      <c r="WGI18" s="51"/>
      <c r="WGJ18" s="51"/>
      <c r="WGK18" s="51"/>
      <c r="WGL18" s="51"/>
      <c r="WGM18" s="51"/>
      <c r="WGN18" s="51"/>
      <c r="WGO18" s="51"/>
      <c r="WGP18" s="51"/>
      <c r="WGQ18" s="51"/>
      <c r="WGR18" s="51"/>
      <c r="WGS18" s="51"/>
      <c r="WGT18" s="51"/>
      <c r="WGU18" s="51"/>
      <c r="WGV18" s="51"/>
      <c r="WGW18" s="51"/>
      <c r="WGX18" s="51"/>
      <c r="WGY18" s="51"/>
      <c r="WGZ18" s="51"/>
      <c r="WHA18" s="51"/>
      <c r="WHB18" s="51"/>
      <c r="WHC18" s="51"/>
      <c r="WHD18" s="51"/>
      <c r="WHE18" s="51"/>
      <c r="WHF18" s="51"/>
      <c r="WHG18" s="51"/>
      <c r="WHH18" s="51"/>
      <c r="WHI18" s="51"/>
      <c r="WHJ18" s="51"/>
      <c r="WHK18" s="51"/>
      <c r="WHL18" s="51"/>
      <c r="WHM18" s="51"/>
      <c r="WHN18" s="51"/>
      <c r="WHO18" s="51"/>
      <c r="WHP18" s="51"/>
      <c r="WHQ18" s="51"/>
      <c r="WHR18" s="51"/>
      <c r="WHS18" s="51"/>
      <c r="WHT18" s="51"/>
      <c r="WHU18" s="51"/>
      <c r="WHV18" s="51"/>
      <c r="WHW18" s="51"/>
      <c r="WHX18" s="51"/>
      <c r="WHY18" s="51"/>
      <c r="WHZ18" s="51"/>
      <c r="WIA18" s="51"/>
      <c r="WIB18" s="51"/>
      <c r="WIC18" s="51"/>
      <c r="WID18" s="51"/>
      <c r="WIE18" s="51"/>
      <c r="WIF18" s="51"/>
      <c r="WIG18" s="51"/>
      <c r="WIH18" s="51"/>
      <c r="WII18" s="51"/>
      <c r="WIJ18" s="51"/>
      <c r="WIK18" s="51"/>
      <c r="WIL18" s="51"/>
      <c r="WIM18" s="51"/>
      <c r="WIN18" s="51"/>
      <c r="WIO18" s="51"/>
      <c r="WIP18" s="51"/>
      <c r="WIQ18" s="51"/>
      <c r="WIR18" s="51"/>
      <c r="WIS18" s="51"/>
      <c r="WIT18" s="51"/>
      <c r="WIU18" s="51"/>
      <c r="WIV18" s="51"/>
      <c r="WIW18" s="51"/>
      <c r="WIX18" s="51"/>
      <c r="WIY18" s="51"/>
      <c r="WIZ18" s="51"/>
      <c r="WJA18" s="51"/>
      <c r="WJB18" s="51"/>
      <c r="WJC18" s="51"/>
      <c r="WJD18" s="51"/>
      <c r="WJE18" s="51"/>
      <c r="WJF18" s="51"/>
      <c r="WJG18" s="51"/>
      <c r="WJH18" s="51"/>
      <c r="WJI18" s="51"/>
      <c r="WJJ18" s="51"/>
      <c r="WJK18" s="51"/>
      <c r="WJL18" s="51"/>
      <c r="WJM18" s="51"/>
      <c r="WJN18" s="51"/>
      <c r="WJO18" s="51"/>
      <c r="WJP18" s="51"/>
      <c r="WJQ18" s="51"/>
      <c r="WJR18" s="51"/>
      <c r="WJS18" s="51"/>
      <c r="WJT18" s="51"/>
      <c r="WJU18" s="51"/>
      <c r="WJV18" s="51"/>
      <c r="WJW18" s="51"/>
      <c r="WJX18" s="51"/>
      <c r="WJY18" s="51"/>
      <c r="WJZ18" s="51"/>
      <c r="WKA18" s="51"/>
      <c r="WKB18" s="51"/>
      <c r="WKC18" s="51"/>
      <c r="WKD18" s="51"/>
      <c r="WKE18" s="51"/>
      <c r="WKF18" s="51"/>
      <c r="WKG18" s="51"/>
      <c r="WKH18" s="51"/>
      <c r="WKI18" s="51"/>
      <c r="WKJ18" s="51"/>
      <c r="WKK18" s="51"/>
      <c r="WKL18" s="51"/>
      <c r="WKM18" s="51"/>
      <c r="WKN18" s="51"/>
      <c r="WKO18" s="51"/>
      <c r="WKP18" s="51"/>
      <c r="WKQ18" s="51"/>
      <c r="WKR18" s="51"/>
      <c r="WKS18" s="51"/>
      <c r="WKT18" s="51"/>
      <c r="WKU18" s="51"/>
      <c r="WKV18" s="51"/>
      <c r="WKW18" s="51"/>
      <c r="WKX18" s="51"/>
      <c r="WKY18" s="51"/>
      <c r="WKZ18" s="51"/>
      <c r="WLA18" s="51"/>
      <c r="WLB18" s="51"/>
      <c r="WLC18" s="51"/>
      <c r="WLD18" s="51"/>
      <c r="WLE18" s="51"/>
      <c r="WLF18" s="51"/>
      <c r="WLG18" s="51"/>
      <c r="WLH18" s="51"/>
      <c r="WLI18" s="51"/>
      <c r="WLJ18" s="51"/>
      <c r="WLK18" s="51"/>
      <c r="WLL18" s="51"/>
      <c r="WLM18" s="51"/>
      <c r="WLN18" s="51"/>
      <c r="WLO18" s="51"/>
      <c r="WLP18" s="51"/>
      <c r="WLQ18" s="51"/>
      <c r="WLR18" s="51"/>
      <c r="WLS18" s="51"/>
      <c r="WLT18" s="51"/>
      <c r="WLU18" s="51"/>
      <c r="WLV18" s="51"/>
      <c r="WLW18" s="51"/>
      <c r="WLX18" s="51"/>
      <c r="WLY18" s="51"/>
      <c r="WLZ18" s="51"/>
      <c r="WMA18" s="51"/>
      <c r="WMB18" s="51"/>
      <c r="WMC18" s="51"/>
      <c r="WMD18" s="51"/>
      <c r="WME18" s="51"/>
      <c r="WMF18" s="51"/>
      <c r="WMG18" s="51"/>
      <c r="WMH18" s="51"/>
      <c r="WMI18" s="51"/>
      <c r="WMJ18" s="51"/>
      <c r="WMK18" s="51"/>
      <c r="WML18" s="51"/>
      <c r="WMM18" s="51"/>
      <c r="WMN18" s="51"/>
      <c r="WMO18" s="51"/>
      <c r="WMP18" s="51"/>
      <c r="WMQ18" s="51"/>
      <c r="WMR18" s="51"/>
      <c r="WMS18" s="51"/>
      <c r="WMT18" s="51"/>
      <c r="WMU18" s="51"/>
      <c r="WMV18" s="51"/>
      <c r="WMW18" s="51"/>
      <c r="WMX18" s="51"/>
      <c r="WMY18" s="51"/>
      <c r="WMZ18" s="51"/>
      <c r="WNA18" s="51"/>
      <c r="WNB18" s="51"/>
      <c r="WNC18" s="51"/>
      <c r="WND18" s="51"/>
      <c r="WNE18" s="51"/>
      <c r="WNF18" s="51"/>
      <c r="WNG18" s="51"/>
      <c r="WNH18" s="51"/>
      <c r="WNI18" s="51"/>
      <c r="WNJ18" s="51"/>
      <c r="WNK18" s="51"/>
      <c r="WNL18" s="51"/>
      <c r="WNM18" s="51"/>
      <c r="WNN18" s="51"/>
      <c r="WNO18" s="51"/>
      <c r="WNP18" s="51"/>
      <c r="WNQ18" s="51"/>
      <c r="WNR18" s="51"/>
      <c r="WNS18" s="51"/>
      <c r="WNT18" s="51"/>
      <c r="WNU18" s="51"/>
      <c r="WNV18" s="51"/>
      <c r="WNW18" s="51"/>
      <c r="WNX18" s="51"/>
      <c r="WNY18" s="51"/>
      <c r="WNZ18" s="51"/>
      <c r="WOA18" s="51"/>
      <c r="WOB18" s="51"/>
      <c r="WOC18" s="51"/>
      <c r="WOD18" s="51"/>
      <c r="WOE18" s="51"/>
      <c r="WOF18" s="51"/>
      <c r="WOG18" s="51"/>
      <c r="WOH18" s="51"/>
      <c r="WOI18" s="51"/>
      <c r="WOJ18" s="51"/>
      <c r="WOK18" s="51"/>
      <c r="WOL18" s="51"/>
      <c r="WOM18" s="51"/>
      <c r="WON18" s="51"/>
      <c r="WOO18" s="51"/>
      <c r="WOP18" s="51"/>
      <c r="WOQ18" s="51"/>
      <c r="WOR18" s="51"/>
      <c r="WOS18" s="51"/>
      <c r="WOT18" s="51"/>
      <c r="WOU18" s="51"/>
      <c r="WOV18" s="51"/>
      <c r="WOW18" s="51"/>
      <c r="WOX18" s="51"/>
      <c r="WOY18" s="51"/>
      <c r="WOZ18" s="51"/>
      <c r="WPA18" s="51"/>
      <c r="WPB18" s="51"/>
      <c r="WPC18" s="51"/>
      <c r="WPD18" s="51"/>
      <c r="WPE18" s="51"/>
      <c r="WPF18" s="51"/>
      <c r="WPG18" s="51"/>
      <c r="WPH18" s="51"/>
      <c r="WPI18" s="51"/>
      <c r="WPJ18" s="51"/>
      <c r="WPK18" s="51"/>
      <c r="WPL18" s="51"/>
      <c r="WPM18" s="51"/>
      <c r="WPN18" s="51"/>
      <c r="WPO18" s="51"/>
      <c r="WPP18" s="51"/>
      <c r="WPQ18" s="51"/>
      <c r="WPR18" s="51"/>
      <c r="WPS18" s="51"/>
      <c r="WPT18" s="51"/>
      <c r="WPU18" s="51"/>
      <c r="WPV18" s="51"/>
      <c r="WPW18" s="51"/>
      <c r="WPX18" s="51"/>
      <c r="WPY18" s="51"/>
      <c r="WPZ18" s="51"/>
      <c r="WQA18" s="51"/>
      <c r="WQB18" s="51"/>
      <c r="WQC18" s="51"/>
      <c r="WQD18" s="51"/>
      <c r="WQE18" s="51"/>
      <c r="WQF18" s="51"/>
      <c r="WQG18" s="51"/>
      <c r="WQH18" s="51"/>
      <c r="WQI18" s="51"/>
      <c r="WQJ18" s="51"/>
      <c r="WQK18" s="51"/>
      <c r="WQL18" s="51"/>
      <c r="WQM18" s="51"/>
      <c r="WQN18" s="51"/>
      <c r="WQO18" s="51"/>
      <c r="WQP18" s="51"/>
      <c r="WQQ18" s="51"/>
      <c r="WQR18" s="51"/>
      <c r="WQS18" s="51"/>
      <c r="WQT18" s="51"/>
      <c r="WQU18" s="51"/>
      <c r="WQV18" s="51"/>
      <c r="WQW18" s="51"/>
      <c r="WQX18" s="51"/>
      <c r="WQY18" s="51"/>
      <c r="WQZ18" s="51"/>
      <c r="WRA18" s="51"/>
      <c r="WRB18" s="51"/>
      <c r="WRC18" s="51"/>
      <c r="WRD18" s="51"/>
      <c r="WRE18" s="51"/>
      <c r="WRF18" s="51"/>
      <c r="WRG18" s="51"/>
      <c r="WRH18" s="51"/>
      <c r="WRI18" s="51"/>
      <c r="WRJ18" s="51"/>
      <c r="WRK18" s="51"/>
      <c r="WRL18" s="51"/>
      <c r="WRM18" s="51"/>
      <c r="WRN18" s="51"/>
      <c r="WRO18" s="51"/>
      <c r="WRP18" s="51"/>
      <c r="WRQ18" s="51"/>
      <c r="WRR18" s="51"/>
      <c r="WRS18" s="51"/>
      <c r="WRT18" s="51"/>
      <c r="WRU18" s="51"/>
      <c r="WRV18" s="51"/>
      <c r="WRW18" s="51"/>
      <c r="WRX18" s="51"/>
      <c r="WRY18" s="51"/>
      <c r="WRZ18" s="51"/>
      <c r="WSA18" s="51"/>
      <c r="WSB18" s="51"/>
      <c r="WSC18" s="51"/>
      <c r="WSD18" s="51"/>
      <c r="WSE18" s="51"/>
      <c r="WSF18" s="51"/>
      <c r="WSG18" s="51"/>
      <c r="WSH18" s="51"/>
      <c r="WSI18" s="51"/>
      <c r="WSJ18" s="51"/>
      <c r="WSK18" s="51"/>
      <c r="WSL18" s="51"/>
      <c r="WSM18" s="51"/>
      <c r="WSN18" s="51"/>
      <c r="WSO18" s="51"/>
      <c r="WSP18" s="51"/>
      <c r="WSQ18" s="51"/>
      <c r="WSR18" s="51"/>
      <c r="WSS18" s="51"/>
      <c r="WST18" s="51"/>
      <c r="WSU18" s="51"/>
      <c r="WSV18" s="51"/>
      <c r="WSW18" s="51"/>
      <c r="WSX18" s="51"/>
      <c r="WSY18" s="51"/>
      <c r="WSZ18" s="51"/>
      <c r="WTA18" s="51"/>
      <c r="WTB18" s="51"/>
      <c r="WTC18" s="51"/>
      <c r="WTD18" s="51"/>
      <c r="WTE18" s="51"/>
      <c r="WTF18" s="51"/>
      <c r="WTG18" s="51"/>
      <c r="WTH18" s="51"/>
      <c r="WTI18" s="51"/>
      <c r="WTJ18" s="51"/>
      <c r="WTK18" s="51"/>
      <c r="WTL18" s="51"/>
      <c r="WTM18" s="51"/>
      <c r="WTN18" s="51"/>
      <c r="WTO18" s="51"/>
      <c r="WTP18" s="51"/>
      <c r="WTQ18" s="51"/>
      <c r="WTR18" s="51"/>
      <c r="WTS18" s="51"/>
      <c r="WTT18" s="51"/>
      <c r="WTU18" s="51"/>
      <c r="WTV18" s="51"/>
      <c r="WTW18" s="51"/>
      <c r="WTX18" s="51"/>
      <c r="WTY18" s="51"/>
      <c r="WTZ18" s="51"/>
      <c r="WUA18" s="51"/>
      <c r="WUB18" s="51"/>
      <c r="WUC18" s="51"/>
      <c r="WUD18" s="51"/>
      <c r="WUE18" s="51"/>
      <c r="WUF18" s="51"/>
      <c r="WUG18" s="51"/>
      <c r="WUH18" s="51"/>
      <c r="WUI18" s="51"/>
      <c r="WUJ18" s="51"/>
      <c r="WUK18" s="51"/>
      <c r="WUL18" s="51"/>
      <c r="WUM18" s="51"/>
      <c r="WUN18" s="51"/>
      <c r="WUO18" s="51"/>
      <c r="WUP18" s="51"/>
      <c r="WUQ18" s="51"/>
      <c r="WUR18" s="51"/>
      <c r="WUS18" s="51"/>
      <c r="WUT18" s="51"/>
      <c r="WUU18" s="51"/>
      <c r="WUV18" s="51"/>
      <c r="WUW18" s="51"/>
      <c r="WUX18" s="51"/>
      <c r="WUY18" s="51"/>
      <c r="WUZ18" s="51"/>
      <c r="WVA18" s="51"/>
      <c r="WVB18" s="51"/>
      <c r="WVC18" s="51"/>
      <c r="WVD18" s="51"/>
      <c r="WVE18" s="51"/>
      <c r="WVF18" s="51"/>
      <c r="WVG18" s="51"/>
      <c r="WVH18" s="51"/>
      <c r="WVI18" s="51"/>
      <c r="WVJ18" s="51"/>
      <c r="WVK18" s="51"/>
      <c r="WVL18" s="51"/>
      <c r="WVM18" s="51"/>
      <c r="WVN18" s="51"/>
      <c r="WVO18" s="51"/>
      <c r="WVP18" s="51"/>
      <c r="WVQ18" s="51"/>
      <c r="WVR18" s="51"/>
      <c r="WVS18" s="51"/>
      <c r="WVT18" s="51"/>
      <c r="WVU18" s="51"/>
      <c r="WVV18" s="51"/>
      <c r="WVW18" s="51"/>
      <c r="WVX18" s="51"/>
      <c r="WVY18" s="51"/>
      <c r="WVZ18" s="51"/>
      <c r="WWA18" s="51"/>
      <c r="WWB18" s="51"/>
      <c r="WWC18" s="51"/>
      <c r="WWD18" s="51"/>
      <c r="WWE18" s="51"/>
      <c r="WWF18" s="51"/>
      <c r="WWG18" s="51"/>
      <c r="WWH18" s="51"/>
      <c r="WWI18" s="51"/>
      <c r="WWJ18" s="51"/>
      <c r="WWK18" s="51"/>
      <c r="WWL18" s="51"/>
      <c r="WWM18" s="51"/>
      <c r="WWN18" s="51"/>
      <c r="WWO18" s="51"/>
      <c r="WWP18" s="51"/>
      <c r="WWQ18" s="51"/>
      <c r="WWR18" s="51"/>
      <c r="WWS18" s="51"/>
      <c r="WWT18" s="51"/>
      <c r="WWU18" s="51"/>
      <c r="WWV18" s="51"/>
      <c r="WWW18" s="51"/>
      <c r="WWX18" s="51"/>
      <c r="WWY18" s="51"/>
      <c r="WWZ18" s="51"/>
      <c r="WXA18" s="51"/>
      <c r="WXB18" s="51"/>
      <c r="WXC18" s="51"/>
      <c r="WXD18" s="51"/>
      <c r="WXE18" s="51"/>
      <c r="WXF18" s="51"/>
      <c r="WXG18" s="51"/>
      <c r="WXH18" s="51"/>
      <c r="WXI18" s="51"/>
      <c r="WXJ18" s="51"/>
      <c r="WXK18" s="51"/>
      <c r="WXL18" s="51"/>
      <c r="WXM18" s="51"/>
      <c r="WXN18" s="51"/>
      <c r="WXO18" s="51"/>
      <c r="WXP18" s="51"/>
      <c r="WXQ18" s="51"/>
      <c r="WXR18" s="51"/>
      <c r="WXS18" s="51"/>
      <c r="WXT18" s="51"/>
      <c r="WXU18" s="51"/>
      <c r="WXV18" s="51"/>
      <c r="WXW18" s="51"/>
      <c r="WXX18" s="51"/>
      <c r="WXY18" s="51"/>
      <c r="WXZ18" s="51"/>
      <c r="WYA18" s="51"/>
      <c r="WYB18" s="51"/>
      <c r="WYC18" s="51"/>
      <c r="WYD18" s="51"/>
      <c r="WYE18" s="51"/>
      <c r="WYF18" s="51"/>
      <c r="WYG18" s="51"/>
      <c r="WYH18" s="51"/>
      <c r="WYI18" s="51"/>
      <c r="WYJ18" s="51"/>
      <c r="WYK18" s="51"/>
      <c r="WYL18" s="51"/>
      <c r="WYM18" s="51"/>
      <c r="WYN18" s="51"/>
      <c r="WYO18" s="51"/>
      <c r="WYP18" s="51"/>
      <c r="WYQ18" s="51"/>
      <c r="WYR18" s="51"/>
      <c r="WYS18" s="51"/>
      <c r="WYT18" s="51"/>
      <c r="WYU18" s="51"/>
      <c r="WYV18" s="51"/>
      <c r="WYW18" s="51"/>
      <c r="WYX18" s="51"/>
      <c r="WYY18" s="51"/>
      <c r="WYZ18" s="51"/>
      <c r="WZA18" s="51"/>
      <c r="WZB18" s="51"/>
      <c r="WZC18" s="51"/>
      <c r="WZD18" s="51"/>
      <c r="WZE18" s="51"/>
      <c r="WZF18" s="51"/>
      <c r="WZG18" s="51"/>
      <c r="WZH18" s="51"/>
      <c r="WZI18" s="51"/>
      <c r="WZJ18" s="51"/>
      <c r="WZK18" s="51"/>
      <c r="WZL18" s="51"/>
      <c r="WZM18" s="51"/>
      <c r="WZN18" s="51"/>
      <c r="WZO18" s="51"/>
      <c r="WZP18" s="51"/>
      <c r="WZQ18" s="51"/>
      <c r="WZR18" s="51"/>
      <c r="WZS18" s="51"/>
      <c r="WZT18" s="51"/>
      <c r="WZU18" s="51"/>
      <c r="WZV18" s="51"/>
      <c r="WZW18" s="51"/>
      <c r="WZX18" s="51"/>
      <c r="WZY18" s="51"/>
      <c r="WZZ18" s="51"/>
      <c r="XAA18" s="51"/>
      <c r="XAB18" s="51"/>
      <c r="XAC18" s="51"/>
      <c r="XAD18" s="51"/>
      <c r="XAE18" s="51"/>
      <c r="XAF18" s="51"/>
      <c r="XAG18" s="51"/>
      <c r="XAH18" s="51"/>
      <c r="XAI18" s="51"/>
      <c r="XAJ18" s="51"/>
      <c r="XAK18" s="51"/>
      <c r="XAL18" s="51"/>
      <c r="XAM18" s="51"/>
      <c r="XAN18" s="51"/>
      <c r="XAO18" s="51"/>
      <c r="XAP18" s="51"/>
      <c r="XAQ18" s="51"/>
      <c r="XAR18" s="51"/>
      <c r="XAS18" s="51"/>
      <c r="XAT18" s="51"/>
      <c r="XAU18" s="51"/>
      <c r="XAV18" s="51"/>
      <c r="XAW18" s="51"/>
      <c r="XAX18" s="51"/>
      <c r="XAY18" s="51"/>
      <c r="XAZ18" s="51"/>
      <c r="XBA18" s="51"/>
      <c r="XBB18" s="51"/>
      <c r="XBC18" s="51"/>
      <c r="XBD18" s="51"/>
      <c r="XBE18" s="51"/>
      <c r="XBF18" s="51"/>
      <c r="XBG18" s="51"/>
      <c r="XBH18" s="51"/>
      <c r="XBI18" s="51"/>
      <c r="XBJ18" s="51"/>
      <c r="XBK18" s="51"/>
      <c r="XBL18" s="51"/>
      <c r="XBM18" s="51"/>
      <c r="XBN18" s="51"/>
      <c r="XBO18" s="51"/>
      <c r="XBP18" s="51"/>
      <c r="XBQ18" s="51"/>
      <c r="XBR18" s="51"/>
      <c r="XBS18" s="51"/>
      <c r="XBT18" s="51"/>
      <c r="XBU18" s="51"/>
      <c r="XBV18" s="51"/>
      <c r="XBW18" s="51"/>
      <c r="XBX18" s="51"/>
      <c r="XBY18" s="51"/>
      <c r="XBZ18" s="51"/>
      <c r="XCA18" s="51"/>
      <c r="XCB18" s="51"/>
      <c r="XCC18" s="51"/>
      <c r="XCD18" s="51"/>
      <c r="XCE18" s="51"/>
      <c r="XCF18" s="51"/>
      <c r="XCG18" s="51"/>
      <c r="XCH18" s="51"/>
      <c r="XCI18" s="51"/>
      <c r="XCJ18" s="51"/>
      <c r="XCK18" s="51"/>
      <c r="XCL18" s="51"/>
      <c r="XCM18" s="51"/>
      <c r="XCN18" s="51"/>
      <c r="XCO18" s="51"/>
      <c r="XCP18" s="51"/>
      <c r="XCQ18" s="51"/>
      <c r="XCR18" s="51"/>
      <c r="XCS18" s="51"/>
      <c r="XCT18" s="51"/>
      <c r="XCU18" s="51"/>
      <c r="XCV18" s="51"/>
      <c r="XCW18" s="51"/>
      <c r="XCX18" s="51"/>
      <c r="XCY18" s="51"/>
      <c r="XCZ18" s="51"/>
      <c r="XDA18" s="51"/>
      <c r="XDB18" s="51"/>
      <c r="XDC18" s="51"/>
    </row>
    <row r="19" spans="1:16331" s="33" customFormat="1" ht="46.5">
      <c r="A19" s="27" t="s">
        <v>77</v>
      </c>
      <c r="B19" s="28" t="s">
        <v>73</v>
      </c>
      <c r="C19" s="28" t="s">
        <v>78</v>
      </c>
      <c r="D19" s="29" t="s">
        <v>45</v>
      </c>
      <c r="E19" s="29" t="s">
        <v>75</v>
      </c>
      <c r="F19" s="28">
        <v>12</v>
      </c>
      <c r="G19" s="28" t="s">
        <v>73</v>
      </c>
      <c r="H19" s="28" t="s">
        <v>24</v>
      </c>
      <c r="I19" s="64">
        <v>0</v>
      </c>
      <c r="J19" s="64">
        <v>9639000</v>
      </c>
      <c r="K19" s="28" t="s">
        <v>79</v>
      </c>
      <c r="L19" s="30">
        <v>0</v>
      </c>
      <c r="M19" s="30">
        <v>0</v>
      </c>
      <c r="N19" s="31" t="s">
        <v>26</v>
      </c>
      <c r="O19" s="31"/>
      <c r="P19" s="32" t="s">
        <v>39</v>
      </c>
    </row>
    <row r="20" spans="1:16331" s="33" customFormat="1" ht="108.6">
      <c r="A20" s="27" t="s">
        <v>80</v>
      </c>
      <c r="B20" s="28">
        <v>81112208</v>
      </c>
      <c r="C20" s="28" t="s">
        <v>81</v>
      </c>
      <c r="D20" s="29" t="s">
        <v>30</v>
      </c>
      <c r="E20" s="29" t="s">
        <v>30</v>
      </c>
      <c r="F20" s="28">
        <v>10</v>
      </c>
      <c r="G20" s="28" t="s">
        <v>82</v>
      </c>
      <c r="H20" s="28" t="s">
        <v>24</v>
      </c>
      <c r="I20" s="64">
        <v>124908300</v>
      </c>
      <c r="J20" s="64">
        <v>124908300</v>
      </c>
      <c r="K20" s="28" t="s">
        <v>83</v>
      </c>
      <c r="L20" s="30">
        <v>0</v>
      </c>
      <c r="M20" s="30">
        <v>0</v>
      </c>
      <c r="N20" s="31" t="s">
        <v>26</v>
      </c>
      <c r="O20" s="31"/>
      <c r="P20" s="32" t="s">
        <v>33</v>
      </c>
    </row>
    <row r="21" spans="1:16331" s="33" customFormat="1" ht="108.6">
      <c r="A21" s="27" t="s">
        <v>84</v>
      </c>
      <c r="B21" s="28">
        <v>43222600</v>
      </c>
      <c r="C21" s="28" t="s">
        <v>85</v>
      </c>
      <c r="D21" s="29" t="s">
        <v>30</v>
      </c>
      <c r="E21" s="29" t="s">
        <v>30</v>
      </c>
      <c r="F21" s="28">
        <v>10</v>
      </c>
      <c r="G21" s="28" t="s">
        <v>86</v>
      </c>
      <c r="H21" s="28" t="s">
        <v>24</v>
      </c>
      <c r="I21" s="64">
        <v>34065900</v>
      </c>
      <c r="J21" s="64">
        <v>34065900</v>
      </c>
      <c r="K21" s="28" t="s">
        <v>83</v>
      </c>
      <c r="L21" s="30">
        <v>0</v>
      </c>
      <c r="M21" s="30">
        <v>0</v>
      </c>
      <c r="N21" s="31" t="s">
        <v>26</v>
      </c>
      <c r="O21" s="31"/>
      <c r="P21" s="32" t="s">
        <v>33</v>
      </c>
    </row>
    <row r="22" spans="1:16331" s="33" customFormat="1" ht="108.6">
      <c r="A22" s="27" t="s">
        <v>87</v>
      </c>
      <c r="B22" s="28">
        <v>43222610</v>
      </c>
      <c r="C22" s="28" t="s">
        <v>88</v>
      </c>
      <c r="D22" s="29" t="s">
        <v>30</v>
      </c>
      <c r="E22" s="29" t="s">
        <v>30</v>
      </c>
      <c r="F22" s="28">
        <v>10</v>
      </c>
      <c r="G22" s="28" t="s">
        <v>86</v>
      </c>
      <c r="H22" s="28" t="s">
        <v>24</v>
      </c>
      <c r="I22" s="64">
        <v>23194130.399999999</v>
      </c>
      <c r="J22" s="64">
        <v>23194130</v>
      </c>
      <c r="K22" s="28" t="s">
        <v>83</v>
      </c>
      <c r="L22" s="30">
        <v>0</v>
      </c>
      <c r="M22" s="30">
        <v>0</v>
      </c>
      <c r="N22" s="31" t="s">
        <v>26</v>
      </c>
      <c r="O22" s="31"/>
      <c r="P22" s="32" t="s">
        <v>33</v>
      </c>
    </row>
    <row r="23" spans="1:16331" s="33" customFormat="1" ht="341.1">
      <c r="A23" s="27" t="s">
        <v>89</v>
      </c>
      <c r="B23" s="28" t="s">
        <v>90</v>
      </c>
      <c r="C23" s="28" t="s">
        <v>91</v>
      </c>
      <c r="D23" s="29" t="s">
        <v>30</v>
      </c>
      <c r="E23" s="29" t="s">
        <v>30</v>
      </c>
      <c r="F23" s="28">
        <v>10</v>
      </c>
      <c r="G23" s="28" t="s">
        <v>86</v>
      </c>
      <c r="H23" s="28" t="s">
        <v>24</v>
      </c>
      <c r="I23" s="64">
        <v>20545000</v>
      </c>
      <c r="J23" s="64">
        <v>20545000</v>
      </c>
      <c r="K23" s="28" t="s">
        <v>92</v>
      </c>
      <c r="L23" s="30">
        <v>0</v>
      </c>
      <c r="M23" s="30">
        <v>0</v>
      </c>
      <c r="N23" s="31" t="s">
        <v>26</v>
      </c>
      <c r="O23" s="31"/>
      <c r="P23" s="32" t="s">
        <v>93</v>
      </c>
    </row>
    <row r="24" spans="1:16331" s="33" customFormat="1" ht="108.6">
      <c r="A24" s="27" t="s">
        <v>94</v>
      </c>
      <c r="B24" s="28">
        <v>43222610</v>
      </c>
      <c r="C24" s="28" t="s">
        <v>95</v>
      </c>
      <c r="D24" s="29" t="s">
        <v>96</v>
      </c>
      <c r="E24" s="29" t="s">
        <v>97</v>
      </c>
      <c r="F24" s="28">
        <v>12</v>
      </c>
      <c r="G24" s="28" t="s">
        <v>82</v>
      </c>
      <c r="H24" s="28" t="s">
        <v>24</v>
      </c>
      <c r="I24" s="64">
        <f>45716097.141-1430427</f>
        <v>44285670.141000003</v>
      </c>
      <c r="J24" s="64">
        <v>44285670</v>
      </c>
      <c r="K24" s="28" t="s">
        <v>83</v>
      </c>
      <c r="L24" s="30">
        <v>0</v>
      </c>
      <c r="M24" s="30">
        <v>0</v>
      </c>
      <c r="N24" s="31" t="s">
        <v>26</v>
      </c>
      <c r="O24" s="31"/>
      <c r="P24" s="32" t="s">
        <v>33</v>
      </c>
    </row>
    <row r="25" spans="1:16331" s="33" customFormat="1" ht="170.45">
      <c r="A25" s="27" t="s">
        <v>98</v>
      </c>
      <c r="B25" s="28">
        <v>80111504</v>
      </c>
      <c r="C25" s="28" t="s">
        <v>99</v>
      </c>
      <c r="D25" s="29" t="s">
        <v>30</v>
      </c>
      <c r="E25" s="29" t="s">
        <v>30</v>
      </c>
      <c r="F25" s="28">
        <v>10</v>
      </c>
      <c r="G25" s="28" t="s">
        <v>59</v>
      </c>
      <c r="H25" s="28" t="s">
        <v>24</v>
      </c>
      <c r="I25" s="64">
        <v>77639000</v>
      </c>
      <c r="J25" s="64">
        <v>77639000</v>
      </c>
      <c r="K25" s="28" t="s">
        <v>100</v>
      </c>
      <c r="L25" s="30">
        <v>0</v>
      </c>
      <c r="M25" s="30">
        <v>0</v>
      </c>
      <c r="N25" s="31" t="s">
        <v>26</v>
      </c>
      <c r="O25" s="31"/>
      <c r="P25" s="32" t="s">
        <v>27</v>
      </c>
    </row>
    <row r="26" spans="1:16331" s="33" customFormat="1" ht="77.45">
      <c r="A26" s="27" t="s">
        <v>101</v>
      </c>
      <c r="B26" s="28">
        <v>46181503</v>
      </c>
      <c r="C26" s="48" t="s">
        <v>102</v>
      </c>
      <c r="D26" s="29" t="s">
        <v>30</v>
      </c>
      <c r="E26" s="29" t="s">
        <v>30</v>
      </c>
      <c r="F26" s="28">
        <v>10</v>
      </c>
      <c r="G26" s="28" t="s">
        <v>103</v>
      </c>
      <c r="H26" s="28" t="s">
        <v>24</v>
      </c>
      <c r="I26" s="64">
        <v>17313735.600000001</v>
      </c>
      <c r="J26" s="64">
        <v>17313736</v>
      </c>
      <c r="K26" s="28" t="s">
        <v>104</v>
      </c>
      <c r="L26" s="30">
        <v>0</v>
      </c>
      <c r="M26" s="30">
        <v>0</v>
      </c>
      <c r="N26" s="31" t="s">
        <v>26</v>
      </c>
      <c r="O26" s="31"/>
      <c r="P26" s="32" t="s">
        <v>27</v>
      </c>
    </row>
    <row r="27" spans="1:16331" s="33" customFormat="1" ht="46.5">
      <c r="A27" s="27" t="s">
        <v>105</v>
      </c>
      <c r="B27" s="28">
        <v>46191601</v>
      </c>
      <c r="C27" s="28" t="s">
        <v>106</v>
      </c>
      <c r="D27" s="29" t="s">
        <v>30</v>
      </c>
      <c r="E27" s="29" t="s">
        <v>30</v>
      </c>
      <c r="F27" s="28">
        <v>10</v>
      </c>
      <c r="G27" s="28" t="s">
        <v>107</v>
      </c>
      <c r="H27" s="28" t="s">
        <v>24</v>
      </c>
      <c r="I27" s="64">
        <v>1598464.9350000001</v>
      </c>
      <c r="J27" s="64">
        <v>1548450</v>
      </c>
      <c r="K27" s="28" t="s">
        <v>104</v>
      </c>
      <c r="L27" s="30">
        <v>0</v>
      </c>
      <c r="M27" s="30">
        <v>0</v>
      </c>
      <c r="N27" s="31" t="s">
        <v>26</v>
      </c>
      <c r="O27" s="31"/>
      <c r="P27" s="32" t="s">
        <v>27</v>
      </c>
    </row>
    <row r="28" spans="1:16331" s="33" customFormat="1" ht="46.5">
      <c r="A28" s="27" t="s">
        <v>108</v>
      </c>
      <c r="B28" s="28" t="s">
        <v>73</v>
      </c>
      <c r="C28" s="28" t="s">
        <v>109</v>
      </c>
      <c r="D28" s="29" t="s">
        <v>30</v>
      </c>
      <c r="E28" s="29" t="s">
        <v>30</v>
      </c>
      <c r="F28" s="28">
        <v>10</v>
      </c>
      <c r="G28" s="28" t="s">
        <v>73</v>
      </c>
      <c r="H28" s="28" t="s">
        <v>24</v>
      </c>
      <c r="I28" s="64">
        <v>0</v>
      </c>
      <c r="J28" s="64">
        <v>9639000</v>
      </c>
      <c r="K28" s="28" t="s">
        <v>110</v>
      </c>
      <c r="L28" s="30">
        <v>0</v>
      </c>
      <c r="M28" s="30">
        <v>0</v>
      </c>
      <c r="N28" s="31" t="s">
        <v>26</v>
      </c>
      <c r="O28" s="31"/>
      <c r="P28" s="32" t="s">
        <v>39</v>
      </c>
    </row>
    <row r="29" spans="1:16331" s="33" customFormat="1" ht="62.1">
      <c r="A29" s="27" t="s">
        <v>111</v>
      </c>
      <c r="B29" s="28" t="s">
        <v>73</v>
      </c>
      <c r="C29" s="28" t="s">
        <v>112</v>
      </c>
      <c r="D29" s="29" t="s">
        <v>30</v>
      </c>
      <c r="E29" s="29" t="s">
        <v>30</v>
      </c>
      <c r="F29" s="28">
        <v>10</v>
      </c>
      <c r="G29" s="28" t="s">
        <v>73</v>
      </c>
      <c r="H29" s="28" t="s">
        <v>24</v>
      </c>
      <c r="I29" s="64">
        <v>0</v>
      </c>
      <c r="J29" s="64">
        <v>16215000</v>
      </c>
      <c r="K29" s="28" t="s">
        <v>113</v>
      </c>
      <c r="L29" s="30">
        <v>0</v>
      </c>
      <c r="M29" s="30">
        <v>0</v>
      </c>
      <c r="N29" s="31" t="s">
        <v>26</v>
      </c>
      <c r="O29" s="31"/>
      <c r="P29" s="32" t="s">
        <v>39</v>
      </c>
    </row>
    <row r="30" spans="1:16331" s="33" customFormat="1" ht="186">
      <c r="A30" s="27" t="s">
        <v>114</v>
      </c>
      <c r="B30" s="28">
        <v>85101600</v>
      </c>
      <c r="C30" s="28" t="s">
        <v>115</v>
      </c>
      <c r="D30" s="29" t="s">
        <v>30</v>
      </c>
      <c r="E30" s="29" t="s">
        <v>30</v>
      </c>
      <c r="F30" s="28">
        <v>10</v>
      </c>
      <c r="G30" s="28" t="s">
        <v>59</v>
      </c>
      <c r="H30" s="28" t="s">
        <v>24</v>
      </c>
      <c r="I30" s="64">
        <v>184542000</v>
      </c>
      <c r="J30" s="64">
        <v>184542000</v>
      </c>
      <c r="K30" s="28" t="s">
        <v>116</v>
      </c>
      <c r="L30" s="30">
        <v>0</v>
      </c>
      <c r="M30" s="30">
        <v>0</v>
      </c>
      <c r="N30" s="31" t="s">
        <v>26</v>
      </c>
      <c r="O30" s="31"/>
      <c r="P30" s="32" t="s">
        <v>27</v>
      </c>
    </row>
    <row r="31" spans="1:16331" s="33" customFormat="1" ht="155.1">
      <c r="A31" s="27" t="s">
        <v>117</v>
      </c>
      <c r="B31" s="28">
        <v>84131501</v>
      </c>
      <c r="C31" s="28" t="s">
        <v>118</v>
      </c>
      <c r="D31" s="29" t="s">
        <v>119</v>
      </c>
      <c r="E31" s="29" t="s">
        <v>22</v>
      </c>
      <c r="F31" s="28">
        <v>12</v>
      </c>
      <c r="G31" s="28" t="s">
        <v>120</v>
      </c>
      <c r="H31" s="28" t="s">
        <v>24</v>
      </c>
      <c r="I31" s="64">
        <v>9648000</v>
      </c>
      <c r="J31" s="64">
        <v>9648000</v>
      </c>
      <c r="K31" s="28" t="s">
        <v>121</v>
      </c>
      <c r="L31" s="30">
        <v>0</v>
      </c>
      <c r="M31" s="30">
        <v>0</v>
      </c>
      <c r="N31" s="31" t="s">
        <v>26</v>
      </c>
      <c r="O31" s="31"/>
      <c r="P31" s="32" t="s">
        <v>93</v>
      </c>
    </row>
    <row r="32" spans="1:16331" s="33" customFormat="1" ht="186">
      <c r="A32" s="27" t="s">
        <v>122</v>
      </c>
      <c r="B32" s="28">
        <v>85101600</v>
      </c>
      <c r="C32" s="28" t="s">
        <v>115</v>
      </c>
      <c r="D32" s="29" t="s">
        <v>63</v>
      </c>
      <c r="E32" s="29" t="s">
        <v>36</v>
      </c>
      <c r="F32" s="28">
        <v>10</v>
      </c>
      <c r="G32" s="28" t="s">
        <v>59</v>
      </c>
      <c r="H32" s="28" t="s">
        <v>24</v>
      </c>
      <c r="I32" s="64">
        <v>25349814</v>
      </c>
      <c r="J32" s="64">
        <v>25349814</v>
      </c>
      <c r="K32" s="28" t="s">
        <v>104</v>
      </c>
      <c r="L32" s="30">
        <v>0</v>
      </c>
      <c r="M32" s="30">
        <v>0</v>
      </c>
      <c r="N32" s="31" t="s">
        <v>26</v>
      </c>
      <c r="O32" s="31"/>
      <c r="P32" s="32" t="s">
        <v>27</v>
      </c>
    </row>
    <row r="33" spans="1:16" s="33" customFormat="1" ht="62.1">
      <c r="A33" s="27" t="s">
        <v>123</v>
      </c>
      <c r="B33" s="28" t="s">
        <v>124</v>
      </c>
      <c r="C33" s="28" t="s">
        <v>125</v>
      </c>
      <c r="D33" s="29" t="s">
        <v>30</v>
      </c>
      <c r="E33" s="29" t="s">
        <v>30</v>
      </c>
      <c r="F33" s="28">
        <v>10</v>
      </c>
      <c r="G33" s="28" t="s">
        <v>37</v>
      </c>
      <c r="H33" s="28" t="s">
        <v>24</v>
      </c>
      <c r="I33" s="64">
        <v>30518000</v>
      </c>
      <c r="J33" s="64">
        <v>30518000</v>
      </c>
      <c r="K33" s="28" t="s">
        <v>126</v>
      </c>
      <c r="L33" s="30">
        <v>0</v>
      </c>
      <c r="M33" s="30">
        <v>0</v>
      </c>
      <c r="N33" s="31" t="s">
        <v>26</v>
      </c>
      <c r="O33" s="31"/>
      <c r="P33" s="32" t="s">
        <v>33</v>
      </c>
    </row>
    <row r="34" spans="1:16" s="33" customFormat="1" ht="77.45">
      <c r="A34" s="27" t="s">
        <v>127</v>
      </c>
      <c r="B34" s="28">
        <v>72101511</v>
      </c>
      <c r="C34" s="28" t="s">
        <v>128</v>
      </c>
      <c r="D34" s="29" t="s">
        <v>30</v>
      </c>
      <c r="E34" s="29" t="s">
        <v>30</v>
      </c>
      <c r="F34" s="28">
        <v>10</v>
      </c>
      <c r="G34" s="28" t="s">
        <v>82</v>
      </c>
      <c r="H34" s="28" t="s">
        <v>24</v>
      </c>
      <c r="I34" s="64">
        <v>56045000</v>
      </c>
      <c r="J34" s="64">
        <v>56045000</v>
      </c>
      <c r="K34" s="28" t="s">
        <v>129</v>
      </c>
      <c r="L34" s="30">
        <v>0</v>
      </c>
      <c r="M34" s="30">
        <v>0</v>
      </c>
      <c r="N34" s="31" t="s">
        <v>26</v>
      </c>
      <c r="O34" s="31"/>
      <c r="P34" s="32" t="s">
        <v>33</v>
      </c>
    </row>
    <row r="35" spans="1:16" s="33" customFormat="1" ht="117.75" customHeight="1">
      <c r="A35" s="27" t="s">
        <v>130</v>
      </c>
      <c r="B35" s="28" t="s">
        <v>131</v>
      </c>
      <c r="C35" s="28" t="s">
        <v>132</v>
      </c>
      <c r="D35" s="29" t="s">
        <v>30</v>
      </c>
      <c r="E35" s="29" t="s">
        <v>30</v>
      </c>
      <c r="F35" s="28">
        <v>10</v>
      </c>
      <c r="G35" s="28" t="s">
        <v>46</v>
      </c>
      <c r="H35" s="28" t="s">
        <v>24</v>
      </c>
      <c r="I35" s="64">
        <v>0</v>
      </c>
      <c r="J35" s="64">
        <v>37164000</v>
      </c>
      <c r="K35" s="28" t="s">
        <v>133</v>
      </c>
      <c r="L35" s="30">
        <v>0</v>
      </c>
      <c r="M35" s="30">
        <v>0</v>
      </c>
      <c r="N35" s="31" t="s">
        <v>26</v>
      </c>
      <c r="O35" s="31"/>
      <c r="P35" s="32" t="s">
        <v>39</v>
      </c>
    </row>
    <row r="36" spans="1:16" s="33" customFormat="1" ht="77.45">
      <c r="A36" s="27" t="s">
        <v>134</v>
      </c>
      <c r="B36" s="28">
        <v>81112306</v>
      </c>
      <c r="C36" s="28" t="s">
        <v>135</v>
      </c>
      <c r="D36" s="29" t="s">
        <v>30</v>
      </c>
      <c r="E36" s="29" t="s">
        <v>30</v>
      </c>
      <c r="F36" s="28">
        <v>10</v>
      </c>
      <c r="G36" s="28" t="s">
        <v>86</v>
      </c>
      <c r="H36" s="28" t="s">
        <v>24</v>
      </c>
      <c r="I36" s="64">
        <v>17261000</v>
      </c>
      <c r="J36" s="64">
        <v>17261000</v>
      </c>
      <c r="K36" s="28" t="s">
        <v>129</v>
      </c>
      <c r="L36" s="30">
        <v>0</v>
      </c>
      <c r="M36" s="30">
        <v>0</v>
      </c>
      <c r="N36" s="31" t="s">
        <v>26</v>
      </c>
      <c r="O36" s="31"/>
      <c r="P36" s="32" t="s">
        <v>33</v>
      </c>
    </row>
    <row r="37" spans="1:16" s="33" customFormat="1" ht="93">
      <c r="A37" s="27" t="s">
        <v>136</v>
      </c>
      <c r="B37" s="28" t="s">
        <v>137</v>
      </c>
      <c r="C37" s="28" t="s">
        <v>138</v>
      </c>
      <c r="D37" s="29" t="s">
        <v>22</v>
      </c>
      <c r="E37" s="29" t="s">
        <v>22</v>
      </c>
      <c r="F37" s="28">
        <v>10</v>
      </c>
      <c r="G37" s="28" t="s">
        <v>139</v>
      </c>
      <c r="H37" s="28" t="s">
        <v>24</v>
      </c>
      <c r="I37" s="64">
        <v>0</v>
      </c>
      <c r="J37" s="64">
        <v>46144000</v>
      </c>
      <c r="K37" s="28" t="s">
        <v>140</v>
      </c>
      <c r="L37" s="30">
        <v>0</v>
      </c>
      <c r="M37" s="30">
        <v>0</v>
      </c>
      <c r="N37" s="31" t="s">
        <v>26</v>
      </c>
      <c r="O37" s="31"/>
      <c r="P37" s="32" t="s">
        <v>141</v>
      </c>
    </row>
    <row r="38" spans="1:16" s="33" customFormat="1" ht="62.1">
      <c r="A38" s="27" t="s">
        <v>142</v>
      </c>
      <c r="B38" s="28">
        <v>43232801</v>
      </c>
      <c r="C38" s="28" t="s">
        <v>143</v>
      </c>
      <c r="D38" s="29" t="s">
        <v>30</v>
      </c>
      <c r="E38" s="29" t="s">
        <v>30</v>
      </c>
      <c r="F38" s="28">
        <v>10</v>
      </c>
      <c r="G38" s="28" t="s">
        <v>59</v>
      </c>
      <c r="H38" s="28" t="s">
        <v>24</v>
      </c>
      <c r="I38" s="64">
        <v>56777000</v>
      </c>
      <c r="J38" s="64">
        <v>56777000</v>
      </c>
      <c r="K38" s="28" t="s">
        <v>144</v>
      </c>
      <c r="L38" s="30">
        <v>0</v>
      </c>
      <c r="M38" s="30">
        <v>0</v>
      </c>
      <c r="N38" s="31" t="s">
        <v>26</v>
      </c>
      <c r="O38" s="31"/>
      <c r="P38" s="32" t="s">
        <v>33</v>
      </c>
    </row>
    <row r="39" spans="1:16" s="33" customFormat="1" ht="46.5">
      <c r="A39" s="27" t="s">
        <v>145</v>
      </c>
      <c r="B39" s="28">
        <v>81112208</v>
      </c>
      <c r="C39" s="28" t="s">
        <v>146</v>
      </c>
      <c r="D39" s="29" t="s">
        <v>30</v>
      </c>
      <c r="E39" s="29" t="s">
        <v>30</v>
      </c>
      <c r="F39" s="28">
        <v>10</v>
      </c>
      <c r="G39" s="28" t="s">
        <v>82</v>
      </c>
      <c r="H39" s="28" t="s">
        <v>24</v>
      </c>
      <c r="I39" s="64">
        <v>45421000</v>
      </c>
      <c r="J39" s="64">
        <v>45421000</v>
      </c>
      <c r="K39" s="28" t="s">
        <v>147</v>
      </c>
      <c r="L39" s="30">
        <v>0</v>
      </c>
      <c r="M39" s="30">
        <v>0</v>
      </c>
      <c r="N39" s="31" t="s">
        <v>26</v>
      </c>
      <c r="O39" s="31"/>
      <c r="P39" s="32" t="s">
        <v>33</v>
      </c>
    </row>
    <row r="40" spans="1:16" s="33" customFormat="1" ht="123.95">
      <c r="A40" s="27" t="s">
        <v>148</v>
      </c>
      <c r="B40" s="28">
        <v>81161601</v>
      </c>
      <c r="C40" s="28" t="s">
        <v>149</v>
      </c>
      <c r="D40" s="29" t="s">
        <v>30</v>
      </c>
      <c r="E40" s="29" t="s">
        <v>30</v>
      </c>
      <c r="F40" s="28">
        <v>10</v>
      </c>
      <c r="G40" s="28" t="s">
        <v>31</v>
      </c>
      <c r="H40" s="28" t="s">
        <v>24</v>
      </c>
      <c r="I40" s="64">
        <f>89870000-49258640</f>
        <v>40611360</v>
      </c>
      <c r="J40" s="64">
        <v>40611360</v>
      </c>
      <c r="K40" s="28" t="s">
        <v>150</v>
      </c>
      <c r="L40" s="30">
        <v>0</v>
      </c>
      <c r="M40" s="30">
        <v>0</v>
      </c>
      <c r="N40" s="31" t="s">
        <v>26</v>
      </c>
      <c r="O40" s="31"/>
      <c r="P40" s="32" t="s">
        <v>151</v>
      </c>
    </row>
    <row r="41" spans="1:16" s="33" customFormat="1" ht="93">
      <c r="A41" s="27" t="s">
        <v>152</v>
      </c>
      <c r="B41" s="28">
        <v>81161601</v>
      </c>
      <c r="C41" s="28" t="s">
        <v>153</v>
      </c>
      <c r="D41" s="29" t="s">
        <v>45</v>
      </c>
      <c r="E41" s="29" t="s">
        <v>75</v>
      </c>
      <c r="F41" s="28">
        <v>1</v>
      </c>
      <c r="G41" s="28" t="s">
        <v>154</v>
      </c>
      <c r="H41" s="28" t="s">
        <v>24</v>
      </c>
      <c r="I41" s="64">
        <f>49258640</f>
        <v>49258640</v>
      </c>
      <c r="J41" s="64">
        <v>49258640</v>
      </c>
      <c r="K41" s="28" t="s">
        <v>150</v>
      </c>
      <c r="L41" s="30">
        <v>0</v>
      </c>
      <c r="M41" s="30">
        <v>0</v>
      </c>
      <c r="N41" s="31" t="s">
        <v>26</v>
      </c>
      <c r="O41" s="31"/>
      <c r="P41" s="32" t="s">
        <v>151</v>
      </c>
    </row>
    <row r="42" spans="1:16" s="33" customFormat="1" ht="62.1">
      <c r="A42" s="27" t="s">
        <v>155</v>
      </c>
      <c r="B42" s="28" t="s">
        <v>156</v>
      </c>
      <c r="C42" s="28" t="s">
        <v>157</v>
      </c>
      <c r="D42" s="29" t="s">
        <v>30</v>
      </c>
      <c r="E42" s="29" t="s">
        <v>30</v>
      </c>
      <c r="F42" s="28">
        <v>10</v>
      </c>
      <c r="G42" s="28" t="s">
        <v>158</v>
      </c>
      <c r="H42" s="28" t="s">
        <v>24</v>
      </c>
      <c r="I42" s="64">
        <v>453000</v>
      </c>
      <c r="J42" s="64">
        <v>453000</v>
      </c>
      <c r="K42" s="28" t="s">
        <v>159</v>
      </c>
      <c r="L42" s="30">
        <v>0</v>
      </c>
      <c r="M42" s="30">
        <v>0</v>
      </c>
      <c r="N42" s="31" t="s">
        <v>26</v>
      </c>
      <c r="O42" s="31"/>
      <c r="P42" s="32" t="s">
        <v>27</v>
      </c>
    </row>
    <row r="43" spans="1:16" s="33" customFormat="1" ht="155.1">
      <c r="A43" s="27" t="s">
        <v>160</v>
      </c>
      <c r="B43" s="28">
        <v>84131501</v>
      </c>
      <c r="C43" s="28" t="s">
        <v>118</v>
      </c>
      <c r="D43" s="29" t="s">
        <v>119</v>
      </c>
      <c r="E43" s="29" t="s">
        <v>22</v>
      </c>
      <c r="F43" s="28">
        <v>12</v>
      </c>
      <c r="G43" s="28" t="s">
        <v>120</v>
      </c>
      <c r="H43" s="28" t="s">
        <v>24</v>
      </c>
      <c r="I43" s="64">
        <v>35155000</v>
      </c>
      <c r="J43" s="64">
        <v>35155000</v>
      </c>
      <c r="K43" s="28" t="s">
        <v>161</v>
      </c>
      <c r="L43" s="30">
        <v>0</v>
      </c>
      <c r="M43" s="30">
        <v>0</v>
      </c>
      <c r="N43" s="31" t="s">
        <v>26</v>
      </c>
      <c r="O43" s="31"/>
      <c r="P43" s="32" t="s">
        <v>93</v>
      </c>
    </row>
    <row r="44" spans="1:16" s="33" customFormat="1" ht="155.1">
      <c r="A44" s="27" t="s">
        <v>162</v>
      </c>
      <c r="B44" s="28">
        <v>84131501</v>
      </c>
      <c r="C44" s="28" t="s">
        <v>118</v>
      </c>
      <c r="D44" s="29" t="s">
        <v>119</v>
      </c>
      <c r="E44" s="29" t="s">
        <v>22</v>
      </c>
      <c r="F44" s="28">
        <v>12</v>
      </c>
      <c r="G44" s="28" t="s">
        <v>120</v>
      </c>
      <c r="H44" s="28" t="s">
        <v>24</v>
      </c>
      <c r="I44" s="64">
        <v>26269000</v>
      </c>
      <c r="J44" s="64">
        <v>26269000</v>
      </c>
      <c r="K44" s="28" t="s">
        <v>163</v>
      </c>
      <c r="L44" s="30">
        <v>0</v>
      </c>
      <c r="M44" s="30">
        <v>0</v>
      </c>
      <c r="N44" s="31" t="s">
        <v>26</v>
      </c>
      <c r="O44" s="31"/>
      <c r="P44" s="32" t="s">
        <v>93</v>
      </c>
    </row>
    <row r="45" spans="1:16" s="33" customFormat="1" ht="155.1">
      <c r="A45" s="27" t="s">
        <v>164</v>
      </c>
      <c r="B45" s="28">
        <v>84131501</v>
      </c>
      <c r="C45" s="28" t="s">
        <v>118</v>
      </c>
      <c r="D45" s="29" t="s">
        <v>119</v>
      </c>
      <c r="E45" s="29" t="s">
        <v>22</v>
      </c>
      <c r="F45" s="28">
        <v>12</v>
      </c>
      <c r="G45" s="28" t="s">
        <v>120</v>
      </c>
      <c r="H45" s="28" t="s">
        <v>24</v>
      </c>
      <c r="I45" s="64">
        <v>65077000</v>
      </c>
      <c r="J45" s="64">
        <v>65077000</v>
      </c>
      <c r="K45" s="28" t="s">
        <v>165</v>
      </c>
      <c r="L45" s="30">
        <v>0</v>
      </c>
      <c r="M45" s="30">
        <v>0</v>
      </c>
      <c r="N45" s="31" t="s">
        <v>26</v>
      </c>
      <c r="O45" s="31"/>
      <c r="P45" s="32" t="s">
        <v>93</v>
      </c>
    </row>
    <row r="46" spans="1:16" s="33" customFormat="1" ht="93">
      <c r="A46" s="27" t="s">
        <v>166</v>
      </c>
      <c r="B46" s="28">
        <v>53102700</v>
      </c>
      <c r="C46" s="28" t="s">
        <v>21</v>
      </c>
      <c r="D46" s="29" t="s">
        <v>22</v>
      </c>
      <c r="E46" s="29" t="s">
        <v>22</v>
      </c>
      <c r="F46" s="28">
        <v>12</v>
      </c>
      <c r="G46" s="28" t="s">
        <v>23</v>
      </c>
      <c r="H46" s="28" t="s">
        <v>24</v>
      </c>
      <c r="I46" s="64">
        <v>613000</v>
      </c>
      <c r="J46" s="64">
        <v>613000</v>
      </c>
      <c r="K46" s="28" t="s">
        <v>167</v>
      </c>
      <c r="L46" s="30">
        <v>0</v>
      </c>
      <c r="M46" s="30">
        <v>0</v>
      </c>
      <c r="N46" s="31" t="s">
        <v>26</v>
      </c>
      <c r="O46" s="31"/>
      <c r="P46" s="32" t="s">
        <v>27</v>
      </c>
    </row>
    <row r="47" spans="1:16" s="33" customFormat="1" ht="155.1">
      <c r="A47" s="27" t="s">
        <v>168</v>
      </c>
      <c r="B47" s="28">
        <v>84131501</v>
      </c>
      <c r="C47" s="28" t="s">
        <v>118</v>
      </c>
      <c r="D47" s="29" t="s">
        <v>119</v>
      </c>
      <c r="E47" s="29" t="s">
        <v>22</v>
      </c>
      <c r="F47" s="28">
        <v>12</v>
      </c>
      <c r="G47" s="28" t="s">
        <v>120</v>
      </c>
      <c r="H47" s="28" t="s">
        <v>24</v>
      </c>
      <c r="I47" s="64">
        <v>4267000</v>
      </c>
      <c r="J47" s="64">
        <v>4267000</v>
      </c>
      <c r="K47" s="28" t="s">
        <v>169</v>
      </c>
      <c r="L47" s="30">
        <v>0</v>
      </c>
      <c r="M47" s="30">
        <v>0</v>
      </c>
      <c r="N47" s="31" t="s">
        <v>26</v>
      </c>
      <c r="O47" s="31"/>
      <c r="P47" s="32" t="s">
        <v>93</v>
      </c>
    </row>
    <row r="48" spans="1:16" s="33" customFormat="1" ht="46.5">
      <c r="A48" s="27" t="s">
        <v>170</v>
      </c>
      <c r="B48" s="28" t="s">
        <v>73</v>
      </c>
      <c r="C48" s="28" t="s">
        <v>171</v>
      </c>
      <c r="D48" s="29" t="s">
        <v>45</v>
      </c>
      <c r="E48" s="29" t="s">
        <v>75</v>
      </c>
      <c r="F48" s="28">
        <v>12</v>
      </c>
      <c r="G48" s="28" t="s">
        <v>73</v>
      </c>
      <c r="H48" s="28" t="s">
        <v>24</v>
      </c>
      <c r="I48" s="64">
        <v>954000</v>
      </c>
      <c r="J48" s="64">
        <v>954000</v>
      </c>
      <c r="K48" s="28" t="s">
        <v>172</v>
      </c>
      <c r="L48" s="30">
        <v>0</v>
      </c>
      <c r="M48" s="30">
        <v>0</v>
      </c>
      <c r="N48" s="31" t="s">
        <v>26</v>
      </c>
      <c r="O48" s="31"/>
      <c r="P48" s="32" t="s">
        <v>27</v>
      </c>
    </row>
    <row r="49" spans="1:16" s="33" customFormat="1" ht="108.6">
      <c r="A49" s="27" t="s">
        <v>173</v>
      </c>
      <c r="B49" s="28">
        <v>80131500</v>
      </c>
      <c r="C49" s="28" t="s">
        <v>174</v>
      </c>
      <c r="D49" s="29" t="s">
        <v>45</v>
      </c>
      <c r="E49" s="29" t="s">
        <v>63</v>
      </c>
      <c r="F49" s="28">
        <v>12</v>
      </c>
      <c r="G49" s="28" t="s">
        <v>59</v>
      </c>
      <c r="H49" s="28" t="s">
        <v>24</v>
      </c>
      <c r="I49" s="64">
        <v>248695000</v>
      </c>
      <c r="J49" s="64">
        <v>248695000</v>
      </c>
      <c r="K49" s="28" t="s">
        <v>175</v>
      </c>
      <c r="L49" s="30">
        <v>0</v>
      </c>
      <c r="M49" s="30">
        <v>0</v>
      </c>
      <c r="N49" s="31" t="s">
        <v>26</v>
      </c>
      <c r="O49" s="31"/>
      <c r="P49" s="32" t="s">
        <v>151</v>
      </c>
    </row>
    <row r="50" spans="1:16" s="33" customFormat="1" ht="93">
      <c r="A50" s="27" t="s">
        <v>176</v>
      </c>
      <c r="B50" s="28">
        <v>43222610</v>
      </c>
      <c r="C50" s="28" t="s">
        <v>177</v>
      </c>
      <c r="D50" s="29" t="s">
        <v>30</v>
      </c>
      <c r="E50" s="29" t="s">
        <v>30</v>
      </c>
      <c r="F50" s="28">
        <v>10</v>
      </c>
      <c r="G50" s="28" t="s">
        <v>59</v>
      </c>
      <c r="H50" s="28" t="s">
        <v>24</v>
      </c>
      <c r="I50" s="64">
        <v>15806578</v>
      </c>
      <c r="J50" s="64">
        <v>15806578</v>
      </c>
      <c r="K50" s="28" t="s">
        <v>178</v>
      </c>
      <c r="L50" s="30">
        <v>0</v>
      </c>
      <c r="M50" s="30">
        <v>0</v>
      </c>
      <c r="N50" s="31" t="s">
        <v>26</v>
      </c>
      <c r="O50" s="31"/>
      <c r="P50" s="32" t="s">
        <v>33</v>
      </c>
    </row>
    <row r="51" spans="1:16" s="33" customFormat="1" ht="186" customHeight="1">
      <c r="A51" s="27" t="s">
        <v>179</v>
      </c>
      <c r="B51" s="28">
        <v>43222610</v>
      </c>
      <c r="C51" s="28" t="s">
        <v>180</v>
      </c>
      <c r="D51" s="29" t="s">
        <v>30</v>
      </c>
      <c r="E51" s="29" t="s">
        <v>30</v>
      </c>
      <c r="F51" s="28">
        <v>10</v>
      </c>
      <c r="G51" s="28" t="s">
        <v>59</v>
      </c>
      <c r="H51" s="28" t="s">
        <v>24</v>
      </c>
      <c r="I51" s="64">
        <v>4742322</v>
      </c>
      <c r="J51" s="64">
        <v>4742322</v>
      </c>
      <c r="K51" s="28" t="s">
        <v>178</v>
      </c>
      <c r="L51" s="30">
        <v>0</v>
      </c>
      <c r="M51" s="30">
        <v>0</v>
      </c>
      <c r="N51" s="31" t="s">
        <v>26</v>
      </c>
      <c r="O51" s="31"/>
      <c r="P51" s="32" t="s">
        <v>33</v>
      </c>
    </row>
    <row r="52" spans="1:16" s="33" customFormat="1" ht="77.45">
      <c r="A52" s="27" t="s">
        <v>181</v>
      </c>
      <c r="B52" s="28">
        <v>43233200</v>
      </c>
      <c r="C52" s="28" t="s">
        <v>182</v>
      </c>
      <c r="D52" s="29" t="s">
        <v>119</v>
      </c>
      <c r="E52" s="29" t="s">
        <v>119</v>
      </c>
      <c r="F52" s="28">
        <v>10</v>
      </c>
      <c r="G52" s="28" t="s">
        <v>183</v>
      </c>
      <c r="H52" s="28" t="s">
        <v>24</v>
      </c>
      <c r="I52" s="65">
        <v>7226100</v>
      </c>
      <c r="J52" s="65">
        <v>7226100</v>
      </c>
      <c r="K52" s="28" t="s">
        <v>178</v>
      </c>
      <c r="L52" s="30">
        <v>0</v>
      </c>
      <c r="M52" s="30">
        <v>0</v>
      </c>
      <c r="N52" s="31" t="s">
        <v>26</v>
      </c>
      <c r="O52" s="31"/>
      <c r="P52" s="32" t="s">
        <v>33</v>
      </c>
    </row>
    <row r="53" spans="1:16" s="33" customFormat="1" ht="62.1">
      <c r="A53" s="27" t="s">
        <v>184</v>
      </c>
      <c r="B53" s="28">
        <v>81112213</v>
      </c>
      <c r="C53" s="28" t="s">
        <v>185</v>
      </c>
      <c r="D53" s="29" t="s">
        <v>36</v>
      </c>
      <c r="E53" s="29" t="s">
        <v>36</v>
      </c>
      <c r="F53" s="28">
        <v>10</v>
      </c>
      <c r="G53" s="28" t="s">
        <v>59</v>
      </c>
      <c r="H53" s="28" t="s">
        <v>24</v>
      </c>
      <c r="I53" s="64">
        <v>38888000</v>
      </c>
      <c r="J53" s="64">
        <v>38888000</v>
      </c>
      <c r="K53" s="28" t="s">
        <v>186</v>
      </c>
      <c r="L53" s="30">
        <v>0</v>
      </c>
      <c r="M53" s="30">
        <v>0</v>
      </c>
      <c r="N53" s="31" t="s">
        <v>26</v>
      </c>
      <c r="O53" s="31"/>
      <c r="P53" s="32" t="s">
        <v>187</v>
      </c>
    </row>
    <row r="54" spans="1:16" s="33" customFormat="1" ht="93">
      <c r="A54" s="27" t="s">
        <v>188</v>
      </c>
      <c r="B54" s="28">
        <v>53102700</v>
      </c>
      <c r="C54" s="28" t="s">
        <v>21</v>
      </c>
      <c r="D54" s="29" t="s">
        <v>22</v>
      </c>
      <c r="E54" s="29" t="s">
        <v>22</v>
      </c>
      <c r="F54" s="28">
        <v>12</v>
      </c>
      <c r="G54" s="28" t="s">
        <v>23</v>
      </c>
      <c r="H54" s="28" t="s">
        <v>24</v>
      </c>
      <c r="I54" s="64">
        <v>477000</v>
      </c>
      <c r="J54" s="64">
        <v>477000</v>
      </c>
      <c r="K54" s="28" t="s">
        <v>189</v>
      </c>
      <c r="L54" s="30">
        <v>0</v>
      </c>
      <c r="M54" s="30">
        <v>0</v>
      </c>
      <c r="N54" s="31" t="s">
        <v>26</v>
      </c>
      <c r="O54" s="31"/>
      <c r="P54" s="32" t="s">
        <v>27</v>
      </c>
    </row>
    <row r="55" spans="1:16" s="33" customFormat="1" ht="62.1">
      <c r="A55" s="27" t="s">
        <v>190</v>
      </c>
      <c r="B55" s="28">
        <v>80111600</v>
      </c>
      <c r="C55" s="28" t="s">
        <v>191</v>
      </c>
      <c r="D55" s="29" t="s">
        <v>30</v>
      </c>
      <c r="E55" s="29" t="s">
        <v>36</v>
      </c>
      <c r="F55" s="28">
        <v>6</v>
      </c>
      <c r="G55" s="28" t="s">
        <v>59</v>
      </c>
      <c r="H55" s="28" t="s">
        <v>24</v>
      </c>
      <c r="I55" s="64">
        <v>5800000</v>
      </c>
      <c r="J55" s="64">
        <f t="shared" ref="J55:J56" si="1">+I55*F55</f>
        <v>34800000</v>
      </c>
      <c r="K55" s="28" t="s">
        <v>192</v>
      </c>
      <c r="L55" s="30">
        <v>0</v>
      </c>
      <c r="M55" s="30">
        <v>0</v>
      </c>
      <c r="N55" s="31" t="s">
        <v>26</v>
      </c>
      <c r="O55" s="31"/>
      <c r="P55" s="32" t="s">
        <v>193</v>
      </c>
    </row>
    <row r="56" spans="1:16" s="33" customFormat="1" ht="93">
      <c r="A56" s="27" t="s">
        <v>194</v>
      </c>
      <c r="B56" s="28">
        <v>80111600</v>
      </c>
      <c r="C56" s="28" t="s">
        <v>195</v>
      </c>
      <c r="D56" s="29" t="s">
        <v>30</v>
      </c>
      <c r="E56" s="29" t="s">
        <v>30</v>
      </c>
      <c r="F56" s="28">
        <v>9</v>
      </c>
      <c r="G56" s="28" t="s">
        <v>59</v>
      </c>
      <c r="H56" s="28" t="s">
        <v>24</v>
      </c>
      <c r="I56" s="64">
        <v>8000000</v>
      </c>
      <c r="J56" s="64">
        <f t="shared" si="1"/>
        <v>72000000</v>
      </c>
      <c r="K56" s="28" t="s">
        <v>192</v>
      </c>
      <c r="L56" s="30">
        <v>0</v>
      </c>
      <c r="M56" s="30">
        <v>0</v>
      </c>
      <c r="N56" s="31" t="s">
        <v>26</v>
      </c>
      <c r="O56" s="31"/>
      <c r="P56" s="32" t="s">
        <v>196</v>
      </c>
    </row>
    <row r="57" spans="1:16" s="33" customFormat="1" ht="93">
      <c r="A57" s="27" t="s">
        <v>197</v>
      </c>
      <c r="B57" s="28">
        <v>80111707</v>
      </c>
      <c r="C57" s="28" t="s">
        <v>21</v>
      </c>
      <c r="D57" s="29" t="s">
        <v>22</v>
      </c>
      <c r="E57" s="29" t="s">
        <v>22</v>
      </c>
      <c r="F57" s="28">
        <v>12</v>
      </c>
      <c r="G57" s="28" t="s">
        <v>23</v>
      </c>
      <c r="H57" s="28" t="s">
        <v>24</v>
      </c>
      <c r="I57" s="64">
        <v>818000</v>
      </c>
      <c r="J57" s="64">
        <v>818000</v>
      </c>
      <c r="K57" s="28" t="s">
        <v>198</v>
      </c>
      <c r="L57" s="30">
        <v>0</v>
      </c>
      <c r="M57" s="30">
        <v>0</v>
      </c>
      <c r="N57" s="31" t="s">
        <v>26</v>
      </c>
      <c r="O57" s="31"/>
      <c r="P57" s="32" t="s">
        <v>27</v>
      </c>
    </row>
    <row r="58" spans="1:16" s="33" customFormat="1" ht="108.6">
      <c r="A58" s="27" t="s">
        <v>199</v>
      </c>
      <c r="B58" s="28">
        <v>80111600</v>
      </c>
      <c r="C58" s="28" t="s">
        <v>200</v>
      </c>
      <c r="D58" s="29" t="s">
        <v>30</v>
      </c>
      <c r="E58" s="29" t="s">
        <v>63</v>
      </c>
      <c r="F58" s="28">
        <v>6</v>
      </c>
      <c r="G58" s="28" t="s">
        <v>59</v>
      </c>
      <c r="H58" s="28" t="s">
        <v>24</v>
      </c>
      <c r="I58" s="66">
        <v>4060000</v>
      </c>
      <c r="J58" s="66">
        <f t="shared" ref="J58" si="2">+I58*F58</f>
        <v>24360000</v>
      </c>
      <c r="K58" s="28" t="s">
        <v>192</v>
      </c>
      <c r="L58" s="30">
        <v>0</v>
      </c>
      <c r="M58" s="30">
        <v>0</v>
      </c>
      <c r="N58" s="31" t="s">
        <v>26</v>
      </c>
      <c r="O58" s="28"/>
      <c r="P58" s="53" t="s">
        <v>187</v>
      </c>
    </row>
    <row r="59" spans="1:16" s="33" customFormat="1" ht="93">
      <c r="A59" s="27" t="s">
        <v>201</v>
      </c>
      <c r="B59" s="28">
        <v>53102700</v>
      </c>
      <c r="C59" s="28" t="s">
        <v>21</v>
      </c>
      <c r="D59" s="29" t="s">
        <v>22</v>
      </c>
      <c r="E59" s="29" t="s">
        <v>22</v>
      </c>
      <c r="F59" s="28">
        <v>12</v>
      </c>
      <c r="G59" s="28" t="s">
        <v>23</v>
      </c>
      <c r="H59" s="28" t="s">
        <v>24</v>
      </c>
      <c r="I59" s="64">
        <v>511000</v>
      </c>
      <c r="J59" s="64">
        <v>511000</v>
      </c>
      <c r="K59" s="28" t="s">
        <v>202</v>
      </c>
      <c r="L59" s="30">
        <v>0</v>
      </c>
      <c r="M59" s="30">
        <v>0</v>
      </c>
      <c r="N59" s="31" t="s">
        <v>26</v>
      </c>
      <c r="O59" s="31"/>
      <c r="P59" s="32" t="s">
        <v>27</v>
      </c>
    </row>
    <row r="60" spans="1:16" s="33" customFormat="1" ht="46.5">
      <c r="A60" s="27" t="s">
        <v>203</v>
      </c>
      <c r="B60" s="28">
        <v>83111603</v>
      </c>
      <c r="C60" s="28" t="s">
        <v>204</v>
      </c>
      <c r="D60" s="29" t="s">
        <v>45</v>
      </c>
      <c r="E60" s="29" t="s">
        <v>75</v>
      </c>
      <c r="F60" s="28">
        <v>12</v>
      </c>
      <c r="G60" s="28" t="s">
        <v>158</v>
      </c>
      <c r="H60" s="28" t="s">
        <v>24</v>
      </c>
      <c r="I60" s="64">
        <v>0</v>
      </c>
      <c r="J60" s="64">
        <v>18860000</v>
      </c>
      <c r="K60" s="28" t="s">
        <v>205</v>
      </c>
      <c r="L60" s="30">
        <v>0</v>
      </c>
      <c r="M60" s="30">
        <v>0</v>
      </c>
      <c r="N60" s="31" t="s">
        <v>26</v>
      </c>
      <c r="O60" s="31"/>
      <c r="P60" s="32" t="s">
        <v>39</v>
      </c>
    </row>
    <row r="61" spans="1:16" s="33" customFormat="1" ht="46.5">
      <c r="A61" s="27" t="s">
        <v>206</v>
      </c>
      <c r="B61" s="28" t="s">
        <v>73</v>
      </c>
      <c r="C61" s="28" t="s">
        <v>207</v>
      </c>
      <c r="D61" s="29" t="s">
        <v>45</v>
      </c>
      <c r="E61" s="29" t="s">
        <v>75</v>
      </c>
      <c r="F61" s="28">
        <v>12</v>
      </c>
      <c r="G61" s="28" t="s">
        <v>73</v>
      </c>
      <c r="H61" s="28" t="s">
        <v>24</v>
      </c>
      <c r="I61" s="64">
        <v>0</v>
      </c>
      <c r="J61" s="64">
        <v>3838000</v>
      </c>
      <c r="K61" s="28" t="s">
        <v>208</v>
      </c>
      <c r="L61" s="30">
        <v>0</v>
      </c>
      <c r="M61" s="30">
        <v>0</v>
      </c>
      <c r="N61" s="31" t="s">
        <v>26</v>
      </c>
      <c r="O61" s="31"/>
      <c r="P61" s="32" t="s">
        <v>39</v>
      </c>
    </row>
    <row r="62" spans="1:16" s="33" customFormat="1" ht="62.1">
      <c r="A62" s="27" t="s">
        <v>209</v>
      </c>
      <c r="B62" s="28">
        <v>83121703</v>
      </c>
      <c r="C62" s="28" t="s">
        <v>210</v>
      </c>
      <c r="D62" s="29" t="s">
        <v>63</v>
      </c>
      <c r="E62" s="29" t="s">
        <v>30</v>
      </c>
      <c r="F62" s="28">
        <v>12</v>
      </c>
      <c r="G62" s="28" t="s">
        <v>31</v>
      </c>
      <c r="H62" s="28" t="s">
        <v>24</v>
      </c>
      <c r="I62" s="64">
        <v>3000000</v>
      </c>
      <c r="J62" s="64">
        <v>3000000</v>
      </c>
      <c r="K62" s="28" t="s">
        <v>211</v>
      </c>
      <c r="L62" s="30">
        <v>0</v>
      </c>
      <c r="M62" s="30">
        <v>0</v>
      </c>
      <c r="N62" s="31" t="s">
        <v>26</v>
      </c>
      <c r="O62" s="31"/>
      <c r="P62" s="32" t="s">
        <v>27</v>
      </c>
    </row>
    <row r="63" spans="1:16" s="33" customFormat="1" ht="62.1">
      <c r="A63" s="27" t="s">
        <v>212</v>
      </c>
      <c r="B63" s="28">
        <v>83121703</v>
      </c>
      <c r="C63" s="28" t="s">
        <v>213</v>
      </c>
      <c r="D63" s="29" t="s">
        <v>119</v>
      </c>
      <c r="E63" s="29" t="s">
        <v>119</v>
      </c>
      <c r="F63" s="28">
        <v>12</v>
      </c>
      <c r="G63" s="28" t="s">
        <v>31</v>
      </c>
      <c r="H63" s="28" t="s">
        <v>24</v>
      </c>
      <c r="I63" s="64">
        <v>235776152</v>
      </c>
      <c r="J63" s="64">
        <v>235776152</v>
      </c>
      <c r="K63" s="28" t="s">
        <v>211</v>
      </c>
      <c r="L63" s="30">
        <v>0</v>
      </c>
      <c r="M63" s="30">
        <v>0</v>
      </c>
      <c r="N63" s="31" t="s">
        <v>26</v>
      </c>
      <c r="O63" s="31"/>
      <c r="P63" s="32" t="s">
        <v>33</v>
      </c>
    </row>
    <row r="64" spans="1:16" s="33" customFormat="1" ht="62.1">
      <c r="A64" s="27" t="s">
        <v>214</v>
      </c>
      <c r="B64" s="28">
        <v>43232805</v>
      </c>
      <c r="C64" s="28" t="s">
        <v>215</v>
      </c>
      <c r="D64" s="29" t="s">
        <v>216</v>
      </c>
      <c r="E64" s="29" t="s">
        <v>216</v>
      </c>
      <c r="F64" s="28">
        <v>12</v>
      </c>
      <c r="G64" s="28" t="s">
        <v>37</v>
      </c>
      <c r="H64" s="28" t="s">
        <v>24</v>
      </c>
      <c r="I64" s="67">
        <v>19298848.5</v>
      </c>
      <c r="J64" s="67">
        <v>19298848</v>
      </c>
      <c r="K64" s="28" t="s">
        <v>211</v>
      </c>
      <c r="L64" s="30">
        <v>0</v>
      </c>
      <c r="M64" s="30">
        <v>0</v>
      </c>
      <c r="N64" s="31" t="s">
        <v>26</v>
      </c>
      <c r="O64" s="31"/>
      <c r="P64" s="32" t="s">
        <v>33</v>
      </c>
    </row>
    <row r="65" spans="1:16" s="33" customFormat="1" ht="77.45">
      <c r="A65" s="27" t="s">
        <v>217</v>
      </c>
      <c r="B65" s="28">
        <v>43233200</v>
      </c>
      <c r="C65" s="28" t="s">
        <v>218</v>
      </c>
      <c r="D65" s="29" t="s">
        <v>96</v>
      </c>
      <c r="E65" s="29" t="s">
        <v>219</v>
      </c>
      <c r="F65" s="28">
        <v>12</v>
      </c>
      <c r="G65" s="28" t="s">
        <v>46</v>
      </c>
      <c r="H65" s="28" t="s">
        <v>24</v>
      </c>
      <c r="I65" s="68">
        <v>286192358.89226997</v>
      </c>
      <c r="J65" s="68">
        <v>286192359</v>
      </c>
      <c r="K65" s="28" t="s">
        <v>32</v>
      </c>
      <c r="L65" s="30">
        <v>0</v>
      </c>
      <c r="M65" s="30">
        <v>0</v>
      </c>
      <c r="N65" s="31" t="s">
        <v>26</v>
      </c>
      <c r="O65" s="31"/>
      <c r="P65" s="32" t="s">
        <v>33</v>
      </c>
    </row>
    <row r="66" spans="1:16" s="33" customFormat="1" ht="46.5">
      <c r="A66" s="27" t="s">
        <v>220</v>
      </c>
      <c r="B66" s="28">
        <v>43232102</v>
      </c>
      <c r="C66" s="28" t="s">
        <v>221</v>
      </c>
      <c r="D66" s="29" t="s">
        <v>96</v>
      </c>
      <c r="E66" s="29" t="s">
        <v>219</v>
      </c>
      <c r="F66" s="28">
        <v>1</v>
      </c>
      <c r="G66" s="28" t="s">
        <v>37</v>
      </c>
      <c r="H66" s="28" t="s">
        <v>24</v>
      </c>
      <c r="I66" s="68">
        <v>15121478.2851</v>
      </c>
      <c r="J66" s="68">
        <v>15121478</v>
      </c>
      <c r="K66" s="28" t="s">
        <v>32</v>
      </c>
      <c r="L66" s="30">
        <v>0</v>
      </c>
      <c r="M66" s="30">
        <v>0</v>
      </c>
      <c r="N66" s="31" t="s">
        <v>26</v>
      </c>
      <c r="O66" s="31"/>
      <c r="P66" s="32" t="s">
        <v>33</v>
      </c>
    </row>
    <row r="67" spans="1:16" s="33" customFormat="1" ht="46.5">
      <c r="A67" s="27" t="s">
        <v>222</v>
      </c>
      <c r="B67" s="28">
        <v>81161601</v>
      </c>
      <c r="C67" s="28" t="s">
        <v>223</v>
      </c>
      <c r="D67" s="29" t="s">
        <v>224</v>
      </c>
      <c r="E67" s="29" t="s">
        <v>219</v>
      </c>
      <c r="F67" s="28">
        <v>12</v>
      </c>
      <c r="G67" s="28" t="s">
        <v>46</v>
      </c>
      <c r="H67" s="28" t="s">
        <v>24</v>
      </c>
      <c r="I67" s="68">
        <v>362034191.84156996</v>
      </c>
      <c r="J67" s="68">
        <v>362034192</v>
      </c>
      <c r="K67" s="28" t="s">
        <v>32</v>
      </c>
      <c r="L67" s="30">
        <v>0</v>
      </c>
      <c r="M67" s="30">
        <v>0</v>
      </c>
      <c r="N67" s="31" t="s">
        <v>26</v>
      </c>
      <c r="O67" s="31"/>
      <c r="P67" s="32" t="s">
        <v>33</v>
      </c>
    </row>
    <row r="68" spans="1:16" s="33" customFormat="1" ht="46.5">
      <c r="A68" s="27" t="s">
        <v>225</v>
      </c>
      <c r="B68" s="28">
        <v>43231512</v>
      </c>
      <c r="C68" s="28" t="s">
        <v>226</v>
      </c>
      <c r="D68" s="29" t="s">
        <v>22</v>
      </c>
      <c r="E68" s="29" t="s">
        <v>96</v>
      </c>
      <c r="F68" s="28">
        <v>12</v>
      </c>
      <c r="G68" s="28" t="s">
        <v>59</v>
      </c>
      <c r="H68" s="28" t="s">
        <v>24</v>
      </c>
      <c r="I68" s="68">
        <v>17583115</v>
      </c>
      <c r="J68" s="68">
        <v>17583115</v>
      </c>
      <c r="K68" s="28" t="s">
        <v>32</v>
      </c>
      <c r="L68" s="30">
        <v>0</v>
      </c>
      <c r="M68" s="30">
        <v>0</v>
      </c>
      <c r="N68" s="31" t="s">
        <v>26</v>
      </c>
      <c r="O68" s="31"/>
      <c r="P68" s="32" t="s">
        <v>33</v>
      </c>
    </row>
    <row r="69" spans="1:16" s="33" customFormat="1" ht="46.5">
      <c r="A69" s="27" t="s">
        <v>227</v>
      </c>
      <c r="B69" s="28">
        <v>81111900</v>
      </c>
      <c r="C69" s="28" t="s">
        <v>228</v>
      </c>
      <c r="D69" s="29" t="s">
        <v>229</v>
      </c>
      <c r="E69" s="29" t="s">
        <v>230</v>
      </c>
      <c r="F69" s="28">
        <v>12</v>
      </c>
      <c r="G69" s="28" t="s">
        <v>82</v>
      </c>
      <c r="H69" s="28" t="s">
        <v>24</v>
      </c>
      <c r="I69" s="68">
        <v>82054533.329999998</v>
      </c>
      <c r="J69" s="68">
        <v>82054533</v>
      </c>
      <c r="K69" s="28" t="s">
        <v>32</v>
      </c>
      <c r="L69" s="30">
        <v>0</v>
      </c>
      <c r="M69" s="30">
        <v>0</v>
      </c>
      <c r="N69" s="31" t="s">
        <v>26</v>
      </c>
      <c r="O69" s="31"/>
      <c r="P69" s="32" t="s">
        <v>33</v>
      </c>
    </row>
    <row r="70" spans="1:16" s="33" customFormat="1" ht="62.1">
      <c r="A70" s="27" t="s">
        <v>231</v>
      </c>
      <c r="B70" s="28" t="s">
        <v>232</v>
      </c>
      <c r="C70" s="28" t="s">
        <v>233</v>
      </c>
      <c r="D70" s="29" t="s">
        <v>216</v>
      </c>
      <c r="E70" s="29" t="s">
        <v>216</v>
      </c>
      <c r="F70" s="29">
        <v>1</v>
      </c>
      <c r="G70" s="28" t="s">
        <v>232</v>
      </c>
      <c r="H70" s="28" t="s">
        <v>232</v>
      </c>
      <c r="I70" s="64">
        <v>26966000</v>
      </c>
      <c r="J70" s="64">
        <v>26966000</v>
      </c>
      <c r="K70" s="28" t="s">
        <v>234</v>
      </c>
      <c r="L70" s="30">
        <v>0</v>
      </c>
      <c r="M70" s="30">
        <v>0</v>
      </c>
      <c r="N70" s="31" t="s">
        <v>26</v>
      </c>
      <c r="O70" s="31"/>
      <c r="P70" s="32" t="s">
        <v>27</v>
      </c>
    </row>
    <row r="71" spans="1:16" s="33" customFormat="1" ht="123.95">
      <c r="A71" s="27" t="s">
        <v>235</v>
      </c>
      <c r="B71" s="28">
        <v>78181507</v>
      </c>
      <c r="C71" s="28" t="s">
        <v>236</v>
      </c>
      <c r="D71" s="29" t="s">
        <v>216</v>
      </c>
      <c r="E71" s="29" t="s">
        <v>216</v>
      </c>
      <c r="F71" s="28">
        <v>10</v>
      </c>
      <c r="G71" s="28" t="s">
        <v>237</v>
      </c>
      <c r="H71" s="28" t="s">
        <v>24</v>
      </c>
      <c r="I71" s="64">
        <v>0</v>
      </c>
      <c r="J71" s="64">
        <v>27392000</v>
      </c>
      <c r="K71" s="28" t="s">
        <v>238</v>
      </c>
      <c r="L71" s="30">
        <v>0</v>
      </c>
      <c r="M71" s="30">
        <v>0</v>
      </c>
      <c r="N71" s="31" t="s">
        <v>26</v>
      </c>
      <c r="O71" s="31"/>
      <c r="P71" s="32" t="s">
        <v>39</v>
      </c>
    </row>
    <row r="72" spans="1:16" s="33" customFormat="1" ht="62.1">
      <c r="A72" s="27" t="s">
        <v>239</v>
      </c>
      <c r="B72" s="28">
        <v>80111600</v>
      </c>
      <c r="C72" s="28" t="s">
        <v>240</v>
      </c>
      <c r="D72" s="29" t="s">
        <v>30</v>
      </c>
      <c r="E72" s="29" t="s">
        <v>63</v>
      </c>
      <c r="F72" s="28">
        <v>8</v>
      </c>
      <c r="G72" s="28" t="s">
        <v>59</v>
      </c>
      <c r="H72" s="28" t="s">
        <v>24</v>
      </c>
      <c r="I72" s="64">
        <v>8000000</v>
      </c>
      <c r="J72" s="64">
        <f t="shared" ref="J72:J77" si="3">+I72*F72</f>
        <v>64000000</v>
      </c>
      <c r="K72" s="28" t="s">
        <v>192</v>
      </c>
      <c r="L72" s="30">
        <v>0</v>
      </c>
      <c r="M72" s="30">
        <v>0</v>
      </c>
      <c r="N72" s="31" t="s">
        <v>26</v>
      </c>
      <c r="O72" s="31"/>
      <c r="P72" s="32" t="s">
        <v>241</v>
      </c>
    </row>
    <row r="73" spans="1:16" s="33" customFormat="1" ht="120.75" customHeight="1">
      <c r="A73" s="27" t="s">
        <v>242</v>
      </c>
      <c r="B73" s="28">
        <v>80111600</v>
      </c>
      <c r="C73" s="28" t="s">
        <v>243</v>
      </c>
      <c r="D73" s="29" t="s">
        <v>30</v>
      </c>
      <c r="E73" s="29" t="s">
        <v>63</v>
      </c>
      <c r="F73" s="28">
        <v>6</v>
      </c>
      <c r="G73" s="28" t="s">
        <v>59</v>
      </c>
      <c r="H73" s="28" t="s">
        <v>24</v>
      </c>
      <c r="I73" s="66">
        <v>3800000</v>
      </c>
      <c r="J73" s="66">
        <f t="shared" si="3"/>
        <v>22800000</v>
      </c>
      <c r="K73" s="28" t="s">
        <v>192</v>
      </c>
      <c r="L73" s="30">
        <v>0</v>
      </c>
      <c r="M73" s="30">
        <v>0</v>
      </c>
      <c r="N73" s="31" t="s">
        <v>26</v>
      </c>
      <c r="O73" s="28"/>
      <c r="P73" s="53" t="s">
        <v>193</v>
      </c>
    </row>
    <row r="74" spans="1:16" s="33" customFormat="1" ht="62.1">
      <c r="A74" s="27" t="s">
        <v>244</v>
      </c>
      <c r="B74" s="28">
        <v>80111600</v>
      </c>
      <c r="C74" s="28" t="s">
        <v>245</v>
      </c>
      <c r="D74" s="29" t="s">
        <v>30</v>
      </c>
      <c r="E74" s="29" t="s">
        <v>63</v>
      </c>
      <c r="F74" s="28">
        <v>6</v>
      </c>
      <c r="G74" s="28" t="s">
        <v>59</v>
      </c>
      <c r="H74" s="28" t="s">
        <v>24</v>
      </c>
      <c r="I74" s="66">
        <v>4300000</v>
      </c>
      <c r="J74" s="66">
        <f t="shared" si="3"/>
        <v>25800000</v>
      </c>
      <c r="K74" s="28" t="s">
        <v>192</v>
      </c>
      <c r="L74" s="30">
        <v>0</v>
      </c>
      <c r="M74" s="30">
        <v>0</v>
      </c>
      <c r="N74" s="31" t="s">
        <v>26</v>
      </c>
      <c r="O74" s="28"/>
      <c r="P74" s="53" t="s">
        <v>193</v>
      </c>
    </row>
    <row r="75" spans="1:16" s="33" customFormat="1" ht="77.45">
      <c r="A75" s="27" t="s">
        <v>246</v>
      </c>
      <c r="B75" s="28">
        <v>80111600</v>
      </c>
      <c r="C75" s="28" t="s">
        <v>247</v>
      </c>
      <c r="D75" s="29" t="s">
        <v>30</v>
      </c>
      <c r="E75" s="29" t="s">
        <v>63</v>
      </c>
      <c r="F75" s="28">
        <v>6</v>
      </c>
      <c r="G75" s="28" t="s">
        <v>59</v>
      </c>
      <c r="H75" s="31" t="s">
        <v>248</v>
      </c>
      <c r="I75" s="66">
        <v>4000000</v>
      </c>
      <c r="J75" s="66">
        <f t="shared" si="3"/>
        <v>24000000</v>
      </c>
      <c r="K75" s="28" t="s">
        <v>60</v>
      </c>
      <c r="L75" s="30">
        <v>0</v>
      </c>
      <c r="M75" s="30">
        <v>0</v>
      </c>
      <c r="N75" s="31" t="s">
        <v>26</v>
      </c>
      <c r="O75" s="28"/>
      <c r="P75" s="53" t="s">
        <v>249</v>
      </c>
    </row>
    <row r="76" spans="1:16" s="33" customFormat="1" ht="62.1">
      <c r="A76" s="27" t="s">
        <v>250</v>
      </c>
      <c r="B76" s="28">
        <v>80111600</v>
      </c>
      <c r="C76" s="28" t="s">
        <v>251</v>
      </c>
      <c r="D76" s="29" t="s">
        <v>30</v>
      </c>
      <c r="E76" s="29" t="s">
        <v>63</v>
      </c>
      <c r="F76" s="52">
        <v>7</v>
      </c>
      <c r="G76" s="28" t="s">
        <v>59</v>
      </c>
      <c r="H76" s="28" t="s">
        <v>24</v>
      </c>
      <c r="I76" s="66">
        <v>4200000</v>
      </c>
      <c r="J76" s="66">
        <f t="shared" si="3"/>
        <v>29400000</v>
      </c>
      <c r="K76" s="28" t="s">
        <v>192</v>
      </c>
      <c r="L76" s="30">
        <v>0</v>
      </c>
      <c r="M76" s="30">
        <v>0</v>
      </c>
      <c r="N76" s="31" t="s">
        <v>26</v>
      </c>
      <c r="O76" s="28"/>
      <c r="P76" s="53" t="s">
        <v>252</v>
      </c>
    </row>
    <row r="77" spans="1:16" s="33" customFormat="1" ht="77.45">
      <c r="A77" s="27" t="s">
        <v>253</v>
      </c>
      <c r="B77" s="28">
        <v>80111600</v>
      </c>
      <c r="C77" s="28" t="s">
        <v>254</v>
      </c>
      <c r="D77" s="29" t="s">
        <v>30</v>
      </c>
      <c r="E77" s="29" t="s">
        <v>63</v>
      </c>
      <c r="F77" s="52">
        <v>6</v>
      </c>
      <c r="G77" s="28" t="s">
        <v>59</v>
      </c>
      <c r="H77" s="28" t="s">
        <v>24</v>
      </c>
      <c r="I77" s="66">
        <v>3600000</v>
      </c>
      <c r="J77" s="66">
        <f t="shared" si="3"/>
        <v>21600000</v>
      </c>
      <c r="K77" s="28" t="s">
        <v>60</v>
      </c>
      <c r="L77" s="30">
        <v>0</v>
      </c>
      <c r="M77" s="30">
        <v>0</v>
      </c>
      <c r="N77" s="31" t="s">
        <v>26</v>
      </c>
      <c r="O77" s="28"/>
      <c r="P77" s="53" t="s">
        <v>252</v>
      </c>
    </row>
    <row r="78" spans="1:16" s="33" customFormat="1" ht="77.45">
      <c r="A78" s="27" t="s">
        <v>255</v>
      </c>
      <c r="B78" s="28">
        <v>80111600</v>
      </c>
      <c r="C78" s="28" t="s">
        <v>256</v>
      </c>
      <c r="D78" s="29" t="s">
        <v>30</v>
      </c>
      <c r="E78" s="29" t="s">
        <v>63</v>
      </c>
      <c r="F78" s="28">
        <v>4</v>
      </c>
      <c r="G78" s="28" t="s">
        <v>59</v>
      </c>
      <c r="H78" s="28" t="s">
        <v>24</v>
      </c>
      <c r="I78" s="66">
        <v>3200000</v>
      </c>
      <c r="J78" s="66">
        <f>+I78*F78</f>
        <v>12800000</v>
      </c>
      <c r="K78" s="28" t="s">
        <v>60</v>
      </c>
      <c r="L78" s="30">
        <v>0</v>
      </c>
      <c r="M78" s="30">
        <v>0</v>
      </c>
      <c r="N78" s="31" t="s">
        <v>26</v>
      </c>
      <c r="O78" s="28"/>
      <c r="P78" s="53" t="s">
        <v>93</v>
      </c>
    </row>
    <row r="79" spans="1:16" s="33" customFormat="1" ht="62.1">
      <c r="A79" s="27" t="s">
        <v>257</v>
      </c>
      <c r="B79" s="28">
        <v>80111600</v>
      </c>
      <c r="C79" s="28" t="s">
        <v>258</v>
      </c>
      <c r="D79" s="29" t="s">
        <v>30</v>
      </c>
      <c r="E79" s="29" t="s">
        <v>63</v>
      </c>
      <c r="F79" s="28">
        <v>9</v>
      </c>
      <c r="G79" s="28" t="s">
        <v>59</v>
      </c>
      <c r="H79" s="28" t="s">
        <v>24</v>
      </c>
      <c r="I79" s="66">
        <v>6000000</v>
      </c>
      <c r="J79" s="66">
        <f t="shared" ref="J79:J87" si="4">+I79*F79</f>
        <v>54000000</v>
      </c>
      <c r="K79" s="28" t="s">
        <v>192</v>
      </c>
      <c r="L79" s="30">
        <v>0</v>
      </c>
      <c r="M79" s="30">
        <v>0</v>
      </c>
      <c r="N79" s="31" t="s">
        <v>26</v>
      </c>
      <c r="O79" s="28"/>
      <c r="P79" s="31" t="s">
        <v>259</v>
      </c>
    </row>
    <row r="80" spans="1:16" s="33" customFormat="1" ht="155.1">
      <c r="A80" s="27" t="s">
        <v>260</v>
      </c>
      <c r="B80" s="28">
        <v>80111600</v>
      </c>
      <c r="C80" s="28" t="s">
        <v>261</v>
      </c>
      <c r="D80" s="29" t="s">
        <v>45</v>
      </c>
      <c r="E80" s="29" t="s">
        <v>75</v>
      </c>
      <c r="F80" s="28">
        <v>7</v>
      </c>
      <c r="G80" s="28" t="s">
        <v>59</v>
      </c>
      <c r="H80" s="28" t="s">
        <v>24</v>
      </c>
      <c r="I80" s="66">
        <v>5200000</v>
      </c>
      <c r="J80" s="66">
        <f t="shared" si="4"/>
        <v>36400000</v>
      </c>
      <c r="K80" s="28" t="s">
        <v>192</v>
      </c>
      <c r="L80" s="30">
        <v>0</v>
      </c>
      <c r="M80" s="30">
        <v>0</v>
      </c>
      <c r="N80" s="31" t="s">
        <v>26</v>
      </c>
      <c r="O80" s="28"/>
      <c r="P80" s="31" t="s">
        <v>262</v>
      </c>
    </row>
    <row r="81" spans="1:16" s="33" customFormat="1" ht="77.45">
      <c r="A81" s="27" t="s">
        <v>263</v>
      </c>
      <c r="B81" s="28">
        <v>80111600</v>
      </c>
      <c r="C81" s="28" t="s">
        <v>264</v>
      </c>
      <c r="D81" s="29" t="s">
        <v>30</v>
      </c>
      <c r="E81" s="29" t="s">
        <v>63</v>
      </c>
      <c r="F81" s="52">
        <v>6</v>
      </c>
      <c r="G81" s="28" t="s">
        <v>59</v>
      </c>
      <c r="H81" s="28" t="s">
        <v>24</v>
      </c>
      <c r="I81" s="66">
        <v>3500000</v>
      </c>
      <c r="J81" s="66">
        <f t="shared" si="4"/>
        <v>21000000</v>
      </c>
      <c r="K81" s="28" t="s">
        <v>60</v>
      </c>
      <c r="L81" s="30">
        <v>0</v>
      </c>
      <c r="M81" s="30">
        <v>0</v>
      </c>
      <c r="N81" s="31" t="s">
        <v>26</v>
      </c>
      <c r="O81" s="28"/>
      <c r="P81" s="31" t="s">
        <v>193</v>
      </c>
    </row>
    <row r="82" spans="1:16" s="33" customFormat="1" ht="77.45">
      <c r="A82" s="27" t="s">
        <v>265</v>
      </c>
      <c r="B82" s="28">
        <v>80111600</v>
      </c>
      <c r="C82" s="28" t="s">
        <v>266</v>
      </c>
      <c r="D82" s="29" t="s">
        <v>30</v>
      </c>
      <c r="E82" s="29" t="s">
        <v>63</v>
      </c>
      <c r="F82" s="52">
        <v>6</v>
      </c>
      <c r="G82" s="28" t="s">
        <v>59</v>
      </c>
      <c r="H82" s="28" t="s">
        <v>24</v>
      </c>
      <c r="I82" s="66">
        <v>2800000</v>
      </c>
      <c r="J82" s="66">
        <f t="shared" si="4"/>
        <v>16800000</v>
      </c>
      <c r="K82" s="28" t="s">
        <v>60</v>
      </c>
      <c r="L82" s="30">
        <v>0</v>
      </c>
      <c r="M82" s="30">
        <v>0</v>
      </c>
      <c r="N82" s="31" t="s">
        <v>26</v>
      </c>
      <c r="O82" s="28"/>
      <c r="P82" s="31" t="s">
        <v>259</v>
      </c>
    </row>
    <row r="83" spans="1:16" s="33" customFormat="1" ht="77.45">
      <c r="A83" s="27" t="s">
        <v>267</v>
      </c>
      <c r="B83" s="28">
        <v>80111600</v>
      </c>
      <c r="C83" s="28" t="s">
        <v>268</v>
      </c>
      <c r="D83" s="29" t="s">
        <v>30</v>
      </c>
      <c r="E83" s="29" t="s">
        <v>63</v>
      </c>
      <c r="F83" s="58">
        <v>6</v>
      </c>
      <c r="G83" s="28" t="s">
        <v>59</v>
      </c>
      <c r="H83" s="28" t="s">
        <v>24</v>
      </c>
      <c r="I83" s="66">
        <v>3286000</v>
      </c>
      <c r="J83" s="66">
        <f>+I83*F83</f>
        <v>19716000</v>
      </c>
      <c r="K83" s="28" t="s">
        <v>60</v>
      </c>
      <c r="L83" s="30">
        <v>0</v>
      </c>
      <c r="M83" s="30">
        <v>0</v>
      </c>
      <c r="N83" s="31" t="s">
        <v>26</v>
      </c>
      <c r="O83" s="28"/>
      <c r="P83" s="31" t="s">
        <v>259</v>
      </c>
    </row>
    <row r="84" spans="1:16" s="33" customFormat="1" ht="77.45">
      <c r="A84" s="27" t="s">
        <v>269</v>
      </c>
      <c r="B84" s="28">
        <v>80111600</v>
      </c>
      <c r="C84" s="28" t="s">
        <v>270</v>
      </c>
      <c r="D84" s="29" t="s">
        <v>30</v>
      </c>
      <c r="E84" s="29" t="s">
        <v>63</v>
      </c>
      <c r="F84" s="52">
        <v>5</v>
      </c>
      <c r="G84" s="28" t="s">
        <v>59</v>
      </c>
      <c r="H84" s="28" t="s">
        <v>24</v>
      </c>
      <c r="I84" s="66">
        <v>4000000</v>
      </c>
      <c r="J84" s="66">
        <f t="shared" si="4"/>
        <v>20000000</v>
      </c>
      <c r="K84" s="28" t="s">
        <v>60</v>
      </c>
      <c r="L84" s="30">
        <v>0</v>
      </c>
      <c r="M84" s="30">
        <v>0</v>
      </c>
      <c r="N84" s="31" t="s">
        <v>26</v>
      </c>
      <c r="O84" s="28"/>
      <c r="P84" s="31" t="s">
        <v>151</v>
      </c>
    </row>
    <row r="85" spans="1:16" s="33" customFormat="1" ht="123.95">
      <c r="A85" s="27" t="s">
        <v>271</v>
      </c>
      <c r="B85" s="28">
        <v>80111600</v>
      </c>
      <c r="C85" s="28" t="s">
        <v>272</v>
      </c>
      <c r="D85" s="29" t="s">
        <v>36</v>
      </c>
      <c r="E85" s="29" t="s">
        <v>36</v>
      </c>
      <c r="F85" s="52">
        <v>4</v>
      </c>
      <c r="G85" s="28" t="s">
        <v>59</v>
      </c>
      <c r="H85" s="28" t="s">
        <v>24</v>
      </c>
      <c r="I85" s="66">
        <v>2600000</v>
      </c>
      <c r="J85" s="66">
        <f>+I85*F85</f>
        <v>10400000</v>
      </c>
      <c r="K85" s="28" t="s">
        <v>60</v>
      </c>
      <c r="L85" s="30">
        <v>0</v>
      </c>
      <c r="M85" s="30">
        <v>0</v>
      </c>
      <c r="N85" s="31" t="s">
        <v>26</v>
      </c>
      <c r="O85" s="28"/>
      <c r="P85" s="31" t="s">
        <v>151</v>
      </c>
    </row>
    <row r="86" spans="1:16" s="33" customFormat="1" ht="77.45">
      <c r="A86" s="27" t="s">
        <v>273</v>
      </c>
      <c r="B86" s="28">
        <v>80111600</v>
      </c>
      <c r="C86" s="28" t="s">
        <v>274</v>
      </c>
      <c r="D86" s="29" t="s">
        <v>30</v>
      </c>
      <c r="E86" s="29" t="s">
        <v>63</v>
      </c>
      <c r="F86" s="52">
        <v>6</v>
      </c>
      <c r="G86" s="28" t="s">
        <v>59</v>
      </c>
      <c r="H86" s="28" t="s">
        <v>24</v>
      </c>
      <c r="I86" s="66">
        <v>4200000</v>
      </c>
      <c r="J86" s="66">
        <f t="shared" si="4"/>
        <v>25200000</v>
      </c>
      <c r="K86" s="28" t="s">
        <v>60</v>
      </c>
      <c r="L86" s="30">
        <v>0</v>
      </c>
      <c r="M86" s="30">
        <v>0</v>
      </c>
      <c r="N86" s="31" t="s">
        <v>26</v>
      </c>
      <c r="O86" s="28"/>
      <c r="P86" s="31" t="s">
        <v>151</v>
      </c>
    </row>
    <row r="87" spans="1:16" s="33" customFormat="1" ht="77.45">
      <c r="A87" s="27" t="s">
        <v>275</v>
      </c>
      <c r="B87" s="28">
        <v>80111600</v>
      </c>
      <c r="C87" s="28" t="s">
        <v>276</v>
      </c>
      <c r="D87" s="29" t="s">
        <v>30</v>
      </c>
      <c r="E87" s="29" t="s">
        <v>63</v>
      </c>
      <c r="F87" s="52">
        <v>10</v>
      </c>
      <c r="G87" s="28" t="s">
        <v>59</v>
      </c>
      <c r="H87" s="28" t="s">
        <v>24</v>
      </c>
      <c r="I87" s="66">
        <v>3600000</v>
      </c>
      <c r="J87" s="66">
        <f t="shared" si="4"/>
        <v>36000000</v>
      </c>
      <c r="K87" s="28" t="s">
        <v>60</v>
      </c>
      <c r="L87" s="30">
        <v>0</v>
      </c>
      <c r="M87" s="30">
        <v>0</v>
      </c>
      <c r="N87" s="31" t="s">
        <v>26</v>
      </c>
      <c r="O87" s="28"/>
      <c r="P87" s="53" t="s">
        <v>252</v>
      </c>
    </row>
    <row r="88" spans="1:16" s="33" customFormat="1" ht="93">
      <c r="A88" s="27" t="s">
        <v>277</v>
      </c>
      <c r="B88" s="28">
        <v>80111600</v>
      </c>
      <c r="C88" s="28" t="s">
        <v>278</v>
      </c>
      <c r="D88" s="29" t="s">
        <v>30</v>
      </c>
      <c r="E88" s="29" t="s">
        <v>63</v>
      </c>
      <c r="F88" s="28">
        <v>9</v>
      </c>
      <c r="G88" s="28" t="s">
        <v>59</v>
      </c>
      <c r="H88" s="28" t="s">
        <v>24</v>
      </c>
      <c r="I88" s="66">
        <v>6500000</v>
      </c>
      <c r="J88" s="66">
        <f t="shared" ref="J88" si="5">+I88*F88</f>
        <v>58500000</v>
      </c>
      <c r="K88" s="28" t="s">
        <v>192</v>
      </c>
      <c r="L88" s="30">
        <v>0</v>
      </c>
      <c r="M88" s="30">
        <v>0</v>
      </c>
      <c r="N88" s="31" t="s">
        <v>26</v>
      </c>
      <c r="O88" s="28"/>
      <c r="P88" s="53" t="s">
        <v>69</v>
      </c>
    </row>
    <row r="89" spans="1:16" s="33" customFormat="1" ht="62.1">
      <c r="A89" s="27" t="s">
        <v>279</v>
      </c>
      <c r="B89" s="28">
        <v>80111600</v>
      </c>
      <c r="C89" s="28" t="s">
        <v>280</v>
      </c>
      <c r="D89" s="29" t="s">
        <v>30</v>
      </c>
      <c r="E89" s="29" t="s">
        <v>63</v>
      </c>
      <c r="F89" s="28">
        <v>9</v>
      </c>
      <c r="G89" s="28" t="s">
        <v>59</v>
      </c>
      <c r="H89" s="28" t="s">
        <v>24</v>
      </c>
      <c r="I89" s="66">
        <v>8000000</v>
      </c>
      <c r="J89" s="66">
        <f>+I89*F89</f>
        <v>72000000</v>
      </c>
      <c r="K89" s="28" t="s">
        <v>192</v>
      </c>
      <c r="L89" s="30">
        <v>0</v>
      </c>
      <c r="M89" s="30">
        <v>0</v>
      </c>
      <c r="N89" s="31" t="s">
        <v>26</v>
      </c>
      <c r="O89" s="28"/>
      <c r="P89" s="53" t="s">
        <v>281</v>
      </c>
    </row>
    <row r="90" spans="1:16" s="33" customFormat="1" ht="93">
      <c r="A90" s="27" t="s">
        <v>282</v>
      </c>
      <c r="B90" s="28">
        <v>80111600</v>
      </c>
      <c r="C90" s="28" t="s">
        <v>283</v>
      </c>
      <c r="D90" s="29" t="s">
        <v>30</v>
      </c>
      <c r="E90" s="29" t="s">
        <v>30</v>
      </c>
      <c r="F90" s="28">
        <v>6</v>
      </c>
      <c r="G90" s="28" t="s">
        <v>59</v>
      </c>
      <c r="H90" s="28" t="s">
        <v>24</v>
      </c>
      <c r="I90" s="69">
        <v>5500000</v>
      </c>
      <c r="J90" s="69">
        <f>+I90*F90</f>
        <v>33000000</v>
      </c>
      <c r="K90" s="28" t="s">
        <v>192</v>
      </c>
      <c r="L90" s="30">
        <v>0</v>
      </c>
      <c r="M90" s="30">
        <v>0</v>
      </c>
      <c r="N90" s="31" t="s">
        <v>26</v>
      </c>
      <c r="O90" s="31"/>
      <c r="P90" s="53" t="s">
        <v>69</v>
      </c>
    </row>
    <row r="91" spans="1:16" s="33" customFormat="1" ht="100.5" customHeight="1">
      <c r="A91" s="27" t="s">
        <v>284</v>
      </c>
      <c r="B91" s="28">
        <v>80111600</v>
      </c>
      <c r="C91" s="28" t="s">
        <v>285</v>
      </c>
      <c r="D91" s="29" t="s">
        <v>30</v>
      </c>
      <c r="E91" s="29" t="s">
        <v>63</v>
      </c>
      <c r="F91" s="28">
        <v>9</v>
      </c>
      <c r="G91" s="28" t="s">
        <v>59</v>
      </c>
      <c r="H91" s="28" t="s">
        <v>24</v>
      </c>
      <c r="I91" s="66">
        <v>7500000</v>
      </c>
      <c r="J91" s="66">
        <f>+I91*F91</f>
        <v>67500000</v>
      </c>
      <c r="K91" s="28" t="s">
        <v>192</v>
      </c>
      <c r="L91" s="30">
        <v>0</v>
      </c>
      <c r="M91" s="30">
        <v>0</v>
      </c>
      <c r="N91" s="31" t="s">
        <v>26</v>
      </c>
      <c r="O91" s="28"/>
      <c r="P91" s="32" t="s">
        <v>27</v>
      </c>
    </row>
    <row r="92" spans="1:16" s="33" customFormat="1" ht="123.95">
      <c r="A92" s="27" t="s">
        <v>286</v>
      </c>
      <c r="B92" s="28">
        <v>78181507</v>
      </c>
      <c r="C92" s="28" t="s">
        <v>236</v>
      </c>
      <c r="D92" s="29" t="s">
        <v>30</v>
      </c>
      <c r="E92" s="29" t="s">
        <v>30</v>
      </c>
      <c r="F92" s="28">
        <v>10</v>
      </c>
      <c r="G92" s="28" t="s">
        <v>287</v>
      </c>
      <c r="H92" s="28" t="s">
        <v>24</v>
      </c>
      <c r="I92" s="67">
        <v>0</v>
      </c>
      <c r="J92" s="67">
        <v>15000000</v>
      </c>
      <c r="K92" s="28" t="s">
        <v>238</v>
      </c>
      <c r="L92" s="30">
        <v>0</v>
      </c>
      <c r="M92" s="30">
        <v>0</v>
      </c>
      <c r="N92" s="31" t="s">
        <v>26</v>
      </c>
      <c r="O92" s="31"/>
      <c r="P92" s="32" t="s">
        <v>39</v>
      </c>
    </row>
    <row r="93" spans="1:16" s="33" customFormat="1" ht="123.95">
      <c r="A93" s="27" t="s">
        <v>288</v>
      </c>
      <c r="B93" s="28">
        <v>78181507</v>
      </c>
      <c r="C93" s="28" t="s">
        <v>236</v>
      </c>
      <c r="D93" s="29" t="s">
        <v>30</v>
      </c>
      <c r="E93" s="29" t="s">
        <v>30</v>
      </c>
      <c r="F93" s="28">
        <v>10</v>
      </c>
      <c r="G93" s="28" t="s">
        <v>287</v>
      </c>
      <c r="H93" s="28" t="s">
        <v>24</v>
      </c>
      <c r="I93" s="67">
        <v>0</v>
      </c>
      <c r="J93" s="67">
        <v>12000000</v>
      </c>
      <c r="K93" s="28" t="s">
        <v>238</v>
      </c>
      <c r="L93" s="30">
        <v>0</v>
      </c>
      <c r="M93" s="30">
        <v>0</v>
      </c>
      <c r="N93" s="31" t="s">
        <v>26</v>
      </c>
      <c r="O93" s="31"/>
      <c r="P93" s="32" t="s">
        <v>39</v>
      </c>
    </row>
    <row r="94" spans="1:16" s="33" customFormat="1" ht="62.1">
      <c r="A94" s="27" t="s">
        <v>289</v>
      </c>
      <c r="B94" s="28">
        <v>80111600</v>
      </c>
      <c r="C94" s="28" t="s">
        <v>290</v>
      </c>
      <c r="D94" s="29" t="s">
        <v>30</v>
      </c>
      <c r="E94" s="29" t="s">
        <v>63</v>
      </c>
      <c r="F94" s="28">
        <v>6</v>
      </c>
      <c r="G94" s="28" t="s">
        <v>59</v>
      </c>
      <c r="H94" s="28" t="s">
        <v>24</v>
      </c>
      <c r="I94" s="64">
        <v>3900000</v>
      </c>
      <c r="J94" s="64">
        <f>+I94*F94</f>
        <v>23400000</v>
      </c>
      <c r="K94" s="28" t="s">
        <v>192</v>
      </c>
      <c r="L94" s="30">
        <v>0</v>
      </c>
      <c r="M94" s="30">
        <v>0</v>
      </c>
      <c r="N94" s="31" t="s">
        <v>26</v>
      </c>
      <c r="O94" s="31"/>
      <c r="P94" s="59" t="s">
        <v>193</v>
      </c>
    </row>
    <row r="95" spans="1:16" s="33" customFormat="1" ht="46.5">
      <c r="A95" s="27" t="s">
        <v>291</v>
      </c>
      <c r="B95" s="28">
        <v>80111600</v>
      </c>
      <c r="C95" s="28" t="s">
        <v>292</v>
      </c>
      <c r="D95" s="29" t="s">
        <v>96</v>
      </c>
      <c r="E95" s="29" t="s">
        <v>219</v>
      </c>
      <c r="F95" s="52">
        <v>1</v>
      </c>
      <c r="G95" s="28" t="s">
        <v>154</v>
      </c>
      <c r="H95" s="28" t="s">
        <v>24</v>
      </c>
      <c r="I95" s="64">
        <v>0</v>
      </c>
      <c r="J95" s="64">
        <v>874000</v>
      </c>
      <c r="K95" s="28" t="s">
        <v>293</v>
      </c>
      <c r="L95" s="30">
        <v>0</v>
      </c>
      <c r="M95" s="30">
        <v>0</v>
      </c>
      <c r="N95" s="31" t="s">
        <v>26</v>
      </c>
      <c r="O95" s="31"/>
      <c r="P95" s="32" t="s">
        <v>39</v>
      </c>
    </row>
    <row r="96" spans="1:16" s="33" customFormat="1" ht="93">
      <c r="A96" s="27" t="s">
        <v>294</v>
      </c>
      <c r="B96" s="28">
        <v>80111600</v>
      </c>
      <c r="C96" s="28" t="s">
        <v>295</v>
      </c>
      <c r="D96" s="29" t="s">
        <v>30</v>
      </c>
      <c r="E96" s="29" t="s">
        <v>30</v>
      </c>
      <c r="F96" s="28">
        <v>8</v>
      </c>
      <c r="G96" s="28" t="s">
        <v>59</v>
      </c>
      <c r="H96" s="28" t="s">
        <v>24</v>
      </c>
      <c r="I96" s="70">
        <v>7000000</v>
      </c>
      <c r="J96" s="70">
        <f>+I96*F96</f>
        <v>56000000</v>
      </c>
      <c r="K96" s="28" t="s">
        <v>192</v>
      </c>
      <c r="L96" s="30">
        <v>0</v>
      </c>
      <c r="M96" s="30">
        <v>0</v>
      </c>
      <c r="N96" s="31" t="s">
        <v>26</v>
      </c>
      <c r="O96" s="28"/>
      <c r="P96" s="53" t="s">
        <v>252</v>
      </c>
    </row>
    <row r="97" spans="1:16" s="33" customFormat="1" ht="62.1">
      <c r="A97" s="27" t="s">
        <v>296</v>
      </c>
      <c r="B97" s="28">
        <v>80111600</v>
      </c>
      <c r="C97" s="28" t="s">
        <v>297</v>
      </c>
      <c r="D97" s="29" t="s">
        <v>298</v>
      </c>
      <c r="E97" s="29" t="s">
        <v>298</v>
      </c>
      <c r="F97" s="28"/>
      <c r="G97" s="28" t="s">
        <v>154</v>
      </c>
      <c r="H97" s="28" t="s">
        <v>24</v>
      </c>
      <c r="I97" s="64"/>
      <c r="J97" s="64">
        <v>3457000</v>
      </c>
      <c r="K97" s="28" t="s">
        <v>192</v>
      </c>
      <c r="L97" s="30">
        <v>0</v>
      </c>
      <c r="M97" s="30">
        <v>0</v>
      </c>
      <c r="N97" s="31" t="s">
        <v>26</v>
      </c>
      <c r="O97" s="31"/>
      <c r="P97" s="32" t="s">
        <v>252</v>
      </c>
    </row>
    <row r="98" spans="1:16" s="33" customFormat="1" ht="77.45">
      <c r="A98" s="27" t="s">
        <v>299</v>
      </c>
      <c r="B98" s="28">
        <v>80111600</v>
      </c>
      <c r="C98" s="28" t="s">
        <v>300</v>
      </c>
      <c r="D98" s="29" t="s">
        <v>298</v>
      </c>
      <c r="E98" s="29" t="s">
        <v>298</v>
      </c>
      <c r="F98" s="54"/>
      <c r="G98" s="28" t="s">
        <v>154</v>
      </c>
      <c r="H98" s="28" t="s">
        <v>24</v>
      </c>
      <c r="I98" s="66"/>
      <c r="J98" s="66">
        <f>12490000+1600000</f>
        <v>14090000</v>
      </c>
      <c r="K98" s="28" t="s">
        <v>60</v>
      </c>
      <c r="L98" s="30">
        <v>0</v>
      </c>
      <c r="M98" s="30">
        <v>0</v>
      </c>
      <c r="N98" s="31" t="s">
        <v>26</v>
      </c>
      <c r="O98" s="28"/>
      <c r="P98" s="32" t="s">
        <v>252</v>
      </c>
    </row>
    <row r="99" spans="1:16" s="33" customFormat="1" ht="232.5">
      <c r="A99" s="27" t="s">
        <v>301</v>
      </c>
      <c r="B99" s="28">
        <v>85101600</v>
      </c>
      <c r="C99" s="28" t="s">
        <v>302</v>
      </c>
      <c r="D99" s="29" t="s">
        <v>45</v>
      </c>
      <c r="E99" s="29" t="s">
        <v>30</v>
      </c>
      <c r="F99" s="28">
        <v>0</v>
      </c>
      <c r="G99" s="28" t="s">
        <v>59</v>
      </c>
      <c r="H99" s="28" t="s">
        <v>24</v>
      </c>
      <c r="I99" s="64">
        <v>5000000</v>
      </c>
      <c r="J99" s="64">
        <v>5000000</v>
      </c>
      <c r="K99" s="28" t="s">
        <v>104</v>
      </c>
      <c r="L99" s="30">
        <v>0</v>
      </c>
      <c r="M99" s="30">
        <v>0</v>
      </c>
      <c r="N99" s="31" t="s">
        <v>26</v>
      </c>
      <c r="O99" s="31"/>
      <c r="P99" s="32" t="s">
        <v>27</v>
      </c>
    </row>
  </sheetData>
  <sheetProtection algorithmName="SHA-512" hashValue="RXqyAHCkXhdmzpryfCw4qvGSKHtArb6MM3nWLl3SFAgx6dWOBNTPuT7+Zz7ZX4CXu1/LEQ9uSqVH+U1vZro7qA==" saltValue="QmkmudbhYUabh+l0qBBw3A==" spinCount="100000" sheet="1" objects="1" scenarios="1"/>
  <phoneticPr fontId="9" type="noConversion"/>
  <conditionalFormatting sqref="P92">
    <cfRule type="duplicateValues" dxfId="5" priority="539"/>
    <cfRule type="duplicateValues" dxfId="4" priority="540"/>
    <cfRule type="duplicateValues" dxfId="3" priority="541"/>
  </conditionalFormatting>
  <conditionalFormatting sqref="P93">
    <cfRule type="duplicateValues" dxfId="2" priority="6"/>
    <cfRule type="duplicateValues" dxfId="1" priority="7"/>
    <cfRule type="duplicateValues" dxfId="0" priority="8"/>
  </conditionalFormatting>
  <printOptions horizontalCentered="1" verticalCentered="1"/>
  <pageMargins left="0" right="0" top="0" bottom="0" header="0" footer="0"/>
  <pageSetup scale="42" orientation="landscape"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J94"/>
  <sheetViews>
    <sheetView topLeftCell="B39" zoomScaleNormal="100" workbookViewId="0">
      <selection activeCell="B57" sqref="B57"/>
    </sheetView>
  </sheetViews>
  <sheetFormatPr defaultColWidth="11.42578125" defaultRowHeight="14.45"/>
  <cols>
    <col min="1" max="1" width="149.85546875" bestFit="1" customWidth="1"/>
    <col min="2" max="2" width="34" style="3" bestFit="1" customWidth="1"/>
    <col min="3" max="3" width="19.140625" style="25" bestFit="1" customWidth="1"/>
    <col min="4" max="4" width="17.85546875" style="25" bestFit="1" customWidth="1"/>
    <col min="5" max="5" width="16.28515625" bestFit="1" customWidth="1"/>
    <col min="6" max="6" width="8.7109375" customWidth="1"/>
    <col min="7" max="7" width="19.140625" bestFit="1" customWidth="1"/>
    <col min="8" max="8" width="32.42578125" bestFit="1" customWidth="1"/>
    <col min="9" max="9" width="19.140625" bestFit="1" customWidth="1"/>
    <col min="10" max="10" width="32.42578125" bestFit="1" customWidth="1"/>
    <col min="11" max="11" width="19.140625" bestFit="1" customWidth="1"/>
    <col min="12" max="12" width="32.42578125" bestFit="1" customWidth="1"/>
    <col min="13" max="13" width="19.140625" bestFit="1" customWidth="1"/>
    <col min="14" max="14" width="32.42578125" bestFit="1" customWidth="1"/>
    <col min="15" max="15" width="19.140625" bestFit="1" customWidth="1"/>
    <col min="16" max="16" width="32.42578125" bestFit="1" customWidth="1"/>
    <col min="17" max="17" width="19.140625" bestFit="1" customWidth="1"/>
    <col min="18" max="18" width="32.42578125" bestFit="1" customWidth="1"/>
    <col min="19" max="19" width="19.140625" bestFit="1" customWidth="1"/>
    <col min="20" max="20" width="32.42578125" bestFit="1" customWidth="1"/>
    <col min="21" max="21" width="19.140625" bestFit="1" customWidth="1"/>
    <col min="22" max="22" width="32.42578125" bestFit="1" customWidth="1"/>
    <col min="23" max="23" width="19.140625" bestFit="1" customWidth="1"/>
    <col min="24" max="24" width="32.42578125" bestFit="1" customWidth="1"/>
    <col min="25" max="25" width="19.140625" bestFit="1" customWidth="1"/>
    <col min="26" max="26" width="32.42578125" bestFit="1" customWidth="1"/>
    <col min="27" max="27" width="19.140625" bestFit="1" customWidth="1"/>
    <col min="28" max="28" width="32.42578125" bestFit="1" customWidth="1"/>
    <col min="29" max="29" width="19.140625" bestFit="1" customWidth="1"/>
    <col min="30" max="30" width="32.42578125" bestFit="1" customWidth="1"/>
    <col min="31" max="31" width="19.140625" bestFit="1" customWidth="1"/>
    <col min="32" max="32" width="32.42578125" bestFit="1" customWidth="1"/>
    <col min="33" max="33" width="19.140625" bestFit="1" customWidth="1"/>
    <col min="34" max="34" width="32.42578125" bestFit="1" customWidth="1"/>
    <col min="35" max="35" width="19.140625" bestFit="1" customWidth="1"/>
    <col min="36" max="36" width="32.42578125" bestFit="1" customWidth="1"/>
    <col min="37" max="37" width="19.140625" bestFit="1" customWidth="1"/>
    <col min="38" max="38" width="32.42578125" bestFit="1" customWidth="1"/>
    <col min="39" max="39" width="19.140625" bestFit="1" customWidth="1"/>
    <col min="40" max="40" width="32.42578125" bestFit="1" customWidth="1"/>
    <col min="41" max="41" width="19.140625" bestFit="1" customWidth="1"/>
    <col min="42" max="42" width="32.42578125" bestFit="1" customWidth="1"/>
    <col min="43" max="43" width="19.140625" bestFit="1" customWidth="1"/>
    <col min="44" max="44" width="32.42578125" bestFit="1" customWidth="1"/>
    <col min="45" max="45" width="19.140625" bestFit="1" customWidth="1"/>
    <col min="46" max="46" width="32.42578125" bestFit="1" customWidth="1"/>
    <col min="47" max="47" width="19.140625" bestFit="1" customWidth="1"/>
    <col min="48" max="48" width="32.42578125" bestFit="1" customWidth="1"/>
    <col min="49" max="49" width="19.140625" bestFit="1" customWidth="1"/>
    <col min="50" max="50" width="32.42578125" bestFit="1" customWidth="1"/>
    <col min="51" max="51" width="19.140625" bestFit="1" customWidth="1"/>
    <col min="52" max="52" width="32.42578125" bestFit="1" customWidth="1"/>
    <col min="53" max="53" width="19.140625" bestFit="1" customWidth="1"/>
    <col min="54" max="54" width="32.42578125" bestFit="1" customWidth="1"/>
    <col min="55" max="55" width="19.140625" bestFit="1" customWidth="1"/>
    <col min="56" max="56" width="32.42578125" bestFit="1" customWidth="1"/>
    <col min="57" max="57" width="19.140625" bestFit="1" customWidth="1"/>
    <col min="58" max="58" width="32.42578125" bestFit="1" customWidth="1"/>
    <col min="59" max="59" width="19.140625" bestFit="1" customWidth="1"/>
    <col min="60" max="60" width="32.42578125" bestFit="1" customWidth="1"/>
    <col min="61" max="61" width="19.140625" bestFit="1" customWidth="1"/>
    <col min="62" max="62" width="32.42578125" bestFit="1" customWidth="1"/>
    <col min="63" max="63" width="19.140625" bestFit="1" customWidth="1"/>
    <col min="64" max="64" width="32.42578125" bestFit="1" customWidth="1"/>
    <col min="65" max="65" width="19.140625" bestFit="1" customWidth="1"/>
    <col min="66" max="66" width="32.42578125" bestFit="1" customWidth="1"/>
    <col min="67" max="67" width="19.140625" bestFit="1" customWidth="1"/>
    <col min="68" max="68" width="32.42578125" bestFit="1" customWidth="1"/>
    <col min="69" max="69" width="19.140625" bestFit="1" customWidth="1"/>
    <col min="70" max="70" width="32.42578125" bestFit="1" customWidth="1"/>
    <col min="71" max="71" width="19.140625" bestFit="1" customWidth="1"/>
    <col min="72" max="72" width="32.42578125" bestFit="1" customWidth="1"/>
    <col min="73" max="73" width="19.140625" bestFit="1" customWidth="1"/>
    <col min="74" max="74" width="32.42578125" bestFit="1" customWidth="1"/>
    <col min="75" max="75" width="19.140625" bestFit="1" customWidth="1"/>
    <col min="76" max="76" width="32.42578125" bestFit="1" customWidth="1"/>
    <col min="77" max="77" width="19.140625" bestFit="1" customWidth="1"/>
    <col min="78" max="78" width="32.42578125" bestFit="1" customWidth="1"/>
    <col min="79" max="79" width="19.140625" bestFit="1" customWidth="1"/>
    <col min="80" max="80" width="32.42578125" bestFit="1" customWidth="1"/>
    <col min="81" max="81" width="19.140625" bestFit="1" customWidth="1"/>
    <col min="82" max="82" width="32.42578125" bestFit="1" customWidth="1"/>
    <col min="83" max="83" width="19.140625" bestFit="1" customWidth="1"/>
    <col min="84" max="84" width="32.42578125" bestFit="1" customWidth="1"/>
    <col min="85" max="85" width="19.140625" bestFit="1" customWidth="1"/>
    <col min="86" max="86" width="32.42578125" bestFit="1" customWidth="1"/>
    <col min="87" max="87" width="19.140625" bestFit="1" customWidth="1"/>
    <col min="88" max="88" width="32.42578125" bestFit="1" customWidth="1"/>
    <col min="89" max="89" width="19.140625" bestFit="1" customWidth="1"/>
    <col min="90" max="90" width="32.42578125" bestFit="1" customWidth="1"/>
    <col min="91" max="91" width="19.140625" bestFit="1" customWidth="1"/>
    <col min="92" max="92" width="32.42578125" bestFit="1" customWidth="1"/>
    <col min="93" max="93" width="19.140625" bestFit="1" customWidth="1"/>
    <col min="94" max="94" width="32.42578125" bestFit="1" customWidth="1"/>
    <col min="95" max="95" width="19.140625" bestFit="1" customWidth="1"/>
    <col min="96" max="96" width="32.42578125" bestFit="1" customWidth="1"/>
    <col min="97" max="97" width="19.140625" bestFit="1" customWidth="1"/>
    <col min="98" max="98" width="32.42578125" bestFit="1" customWidth="1"/>
    <col min="99" max="99" width="19.140625" bestFit="1" customWidth="1"/>
    <col min="100" max="100" width="32.42578125" bestFit="1" customWidth="1"/>
    <col min="101" max="101" width="19.140625" bestFit="1" customWidth="1"/>
    <col min="102" max="102" width="32.42578125" bestFit="1" customWidth="1"/>
    <col min="103" max="103" width="19.140625" bestFit="1" customWidth="1"/>
    <col min="104" max="104" width="32.42578125" bestFit="1" customWidth="1"/>
    <col min="105" max="105" width="19.140625" bestFit="1" customWidth="1"/>
    <col min="106" max="106" width="32.42578125" bestFit="1" customWidth="1"/>
    <col min="107" max="107" width="19.140625" bestFit="1" customWidth="1"/>
    <col min="108" max="108" width="32.42578125" bestFit="1" customWidth="1"/>
    <col min="109" max="109" width="19.140625" bestFit="1" customWidth="1"/>
    <col min="110" max="110" width="32.42578125" bestFit="1" customWidth="1"/>
    <col min="111" max="111" width="19.140625" bestFit="1" customWidth="1"/>
    <col min="112" max="112" width="32.42578125" bestFit="1" customWidth="1"/>
    <col min="113" max="113" width="19.140625" bestFit="1" customWidth="1"/>
    <col min="114" max="114" width="32.42578125" bestFit="1" customWidth="1"/>
    <col min="115" max="115" width="19.140625" bestFit="1" customWidth="1"/>
    <col min="116" max="116" width="32.42578125" bestFit="1" customWidth="1"/>
    <col min="117" max="117" width="19.140625" bestFit="1" customWidth="1"/>
    <col min="118" max="118" width="32.42578125" bestFit="1" customWidth="1"/>
    <col min="119" max="119" width="19.140625" bestFit="1" customWidth="1"/>
    <col min="120" max="120" width="32.42578125" bestFit="1" customWidth="1"/>
    <col min="121" max="121" width="19.140625" bestFit="1" customWidth="1"/>
    <col min="122" max="122" width="32.42578125" bestFit="1" customWidth="1"/>
    <col min="123" max="123" width="19.140625" bestFit="1" customWidth="1"/>
    <col min="124" max="124" width="32.42578125" bestFit="1" customWidth="1"/>
    <col min="125" max="125" width="19.140625" bestFit="1" customWidth="1"/>
    <col min="126" max="126" width="32.42578125" bestFit="1" customWidth="1"/>
    <col min="127" max="127" width="19.140625" bestFit="1" customWidth="1"/>
    <col min="128" max="128" width="32.42578125" bestFit="1" customWidth="1"/>
    <col min="129" max="129" width="19.140625" bestFit="1" customWidth="1"/>
    <col min="130" max="130" width="32.42578125" bestFit="1" customWidth="1"/>
    <col min="131" max="131" width="19.140625" bestFit="1" customWidth="1"/>
    <col min="132" max="132" width="32.42578125" bestFit="1" customWidth="1"/>
    <col min="133" max="133" width="19.140625" bestFit="1" customWidth="1"/>
    <col min="134" max="134" width="32.42578125" bestFit="1" customWidth="1"/>
    <col min="135" max="135" width="19.140625" bestFit="1" customWidth="1"/>
    <col min="136" max="136" width="32.42578125" bestFit="1" customWidth="1"/>
    <col min="137" max="137" width="19.140625" bestFit="1" customWidth="1"/>
    <col min="138" max="138" width="32.42578125" bestFit="1" customWidth="1"/>
    <col min="139" max="139" width="19.140625" bestFit="1" customWidth="1"/>
    <col min="140" max="140" width="32.42578125" bestFit="1" customWidth="1"/>
    <col min="141" max="141" width="19.140625" bestFit="1" customWidth="1"/>
    <col min="142" max="142" width="32.42578125" bestFit="1" customWidth="1"/>
    <col min="143" max="143" width="19.140625" bestFit="1" customWidth="1"/>
    <col min="144" max="144" width="32.42578125" bestFit="1" customWidth="1"/>
    <col min="145" max="145" width="19.140625" bestFit="1" customWidth="1"/>
    <col min="146" max="146" width="32.42578125" bestFit="1" customWidth="1"/>
    <col min="147" max="147" width="19.140625" bestFit="1" customWidth="1"/>
    <col min="148" max="148" width="32.42578125" bestFit="1" customWidth="1"/>
    <col min="149" max="149" width="19.140625" bestFit="1" customWidth="1"/>
    <col min="150" max="150" width="32.42578125" bestFit="1" customWidth="1"/>
    <col min="151" max="151" width="19.140625" bestFit="1" customWidth="1"/>
    <col min="152" max="152" width="32.42578125" bestFit="1" customWidth="1"/>
    <col min="153" max="153" width="19.140625" bestFit="1" customWidth="1"/>
    <col min="154" max="154" width="32.42578125" bestFit="1" customWidth="1"/>
    <col min="155" max="155" width="19.140625" bestFit="1" customWidth="1"/>
    <col min="156" max="156" width="32.42578125" bestFit="1" customWidth="1"/>
    <col min="157" max="157" width="19.140625" bestFit="1" customWidth="1"/>
    <col min="158" max="158" width="32.42578125" bestFit="1" customWidth="1"/>
    <col min="159" max="159" width="19.140625" bestFit="1" customWidth="1"/>
    <col min="160" max="160" width="32.42578125" bestFit="1" customWidth="1"/>
    <col min="161" max="161" width="19.140625" bestFit="1" customWidth="1"/>
    <col min="162" max="162" width="32.42578125" bestFit="1" customWidth="1"/>
    <col min="163" max="163" width="19.140625" bestFit="1" customWidth="1"/>
    <col min="164" max="164" width="32.42578125" bestFit="1" customWidth="1"/>
    <col min="165" max="165" width="19.140625" bestFit="1" customWidth="1"/>
    <col min="166" max="166" width="32.42578125" bestFit="1" customWidth="1"/>
    <col min="167" max="167" width="19.140625" bestFit="1" customWidth="1"/>
    <col min="168" max="168" width="32.42578125" bestFit="1" customWidth="1"/>
    <col min="169" max="169" width="19.140625" bestFit="1" customWidth="1"/>
    <col min="170" max="170" width="32.42578125" bestFit="1" customWidth="1"/>
    <col min="171" max="171" width="19.140625" bestFit="1" customWidth="1"/>
    <col min="172" max="172" width="32.42578125" bestFit="1" customWidth="1"/>
    <col min="173" max="173" width="19.140625" bestFit="1" customWidth="1"/>
    <col min="174" max="174" width="32.42578125" bestFit="1" customWidth="1"/>
    <col min="175" max="175" width="19.140625" bestFit="1" customWidth="1"/>
    <col min="176" max="176" width="32.42578125" bestFit="1" customWidth="1"/>
    <col min="177" max="177" width="19.140625" bestFit="1" customWidth="1"/>
    <col min="178" max="178" width="32.42578125" bestFit="1" customWidth="1"/>
    <col min="179" max="179" width="19.140625" bestFit="1" customWidth="1"/>
    <col min="180" max="180" width="32.42578125" bestFit="1" customWidth="1"/>
    <col min="181" max="181" width="19.140625" bestFit="1" customWidth="1"/>
    <col min="182" max="182" width="37.42578125" bestFit="1" customWidth="1"/>
    <col min="183" max="183" width="24.140625" bestFit="1" customWidth="1"/>
  </cols>
  <sheetData>
    <row r="3" spans="1:7">
      <c r="A3" s="2" t="s">
        <v>303</v>
      </c>
      <c r="B3" s="3" t="s">
        <v>304</v>
      </c>
    </row>
    <row r="4" spans="1:7">
      <c r="A4" s="14" t="s">
        <v>126</v>
      </c>
      <c r="B4" s="15">
        <v>30518000</v>
      </c>
    </row>
    <row r="5" spans="1:7">
      <c r="A5" s="14" t="s">
        <v>167</v>
      </c>
      <c r="B5" s="15">
        <v>613000</v>
      </c>
    </row>
    <row r="6" spans="1:7">
      <c r="A6" s="14" t="s">
        <v>189</v>
      </c>
      <c r="B6" s="15">
        <v>477000</v>
      </c>
    </row>
    <row r="7" spans="1:7">
      <c r="A7" s="14" t="s">
        <v>198</v>
      </c>
      <c r="B7" s="15">
        <v>818000</v>
      </c>
    </row>
    <row r="8" spans="1:7">
      <c r="A8" s="14" t="s">
        <v>202</v>
      </c>
      <c r="B8" s="15">
        <v>511000</v>
      </c>
    </row>
    <row r="9" spans="1:7">
      <c r="A9" s="14" t="s">
        <v>25</v>
      </c>
      <c r="B9" s="15">
        <v>445000</v>
      </c>
    </row>
    <row r="10" spans="1:7">
      <c r="A10" s="14" t="s">
        <v>56</v>
      </c>
      <c r="B10" s="15">
        <v>295000</v>
      </c>
    </row>
    <row r="11" spans="1:7">
      <c r="A11" s="14" t="s">
        <v>66</v>
      </c>
      <c r="B11" s="15">
        <v>464000</v>
      </c>
    </row>
    <row r="12" spans="1:7">
      <c r="A12" s="14" t="s">
        <v>71</v>
      </c>
      <c r="B12" s="15">
        <v>379000</v>
      </c>
    </row>
    <row r="13" spans="1:7">
      <c r="A13" s="14" t="s">
        <v>133</v>
      </c>
      <c r="B13" s="15">
        <v>37164000</v>
      </c>
      <c r="G13" s="49"/>
    </row>
    <row r="14" spans="1:7">
      <c r="A14" s="14" t="s">
        <v>92</v>
      </c>
      <c r="B14" s="15">
        <v>20545000</v>
      </c>
    </row>
    <row r="15" spans="1:7">
      <c r="A15" s="14" t="s">
        <v>140</v>
      </c>
      <c r="B15" s="15">
        <v>46144000</v>
      </c>
    </row>
    <row r="16" spans="1:7">
      <c r="A16" s="14" t="s">
        <v>144</v>
      </c>
      <c r="B16" s="15">
        <v>56777000</v>
      </c>
    </row>
    <row r="17" spans="1:10">
      <c r="A17" s="14" t="s">
        <v>147</v>
      </c>
      <c r="B17" s="15">
        <v>45421000</v>
      </c>
    </row>
    <row r="18" spans="1:10">
      <c r="A18" s="14" t="s">
        <v>150</v>
      </c>
      <c r="B18" s="15">
        <v>89870000</v>
      </c>
    </row>
    <row r="19" spans="1:10">
      <c r="A19" s="14" t="s">
        <v>159</v>
      </c>
      <c r="B19" s="15">
        <v>453000</v>
      </c>
    </row>
    <row r="20" spans="1:10">
      <c r="A20" s="14" t="s">
        <v>121</v>
      </c>
      <c r="B20" s="15">
        <v>9648000</v>
      </c>
    </row>
    <row r="21" spans="1:10">
      <c r="A21" s="14" t="s">
        <v>161</v>
      </c>
      <c r="B21" s="15">
        <v>35155000</v>
      </c>
    </row>
    <row r="22" spans="1:10">
      <c r="A22" s="14" t="s">
        <v>163</v>
      </c>
      <c r="B22" s="15">
        <v>26269000</v>
      </c>
    </row>
    <row r="23" spans="1:10">
      <c r="A23" s="14" t="s">
        <v>165</v>
      </c>
      <c r="B23" s="15">
        <v>65077000</v>
      </c>
    </row>
    <row r="24" spans="1:10">
      <c r="A24" s="14" t="s">
        <v>169</v>
      </c>
      <c r="B24" s="15">
        <v>4267000</v>
      </c>
    </row>
    <row r="25" spans="1:10">
      <c r="A25" s="14" t="s">
        <v>172</v>
      </c>
      <c r="B25" s="15">
        <v>954000</v>
      </c>
    </row>
    <row r="26" spans="1:10">
      <c r="A26" s="14" t="s">
        <v>175</v>
      </c>
      <c r="B26" s="15">
        <v>248695000</v>
      </c>
    </row>
    <row r="27" spans="1:10">
      <c r="A27" s="14" t="s">
        <v>178</v>
      </c>
      <c r="B27" s="15">
        <v>27775000</v>
      </c>
    </row>
    <row r="28" spans="1:10">
      <c r="A28" s="14" t="s">
        <v>186</v>
      </c>
      <c r="B28" s="15">
        <v>38888000</v>
      </c>
    </row>
    <row r="29" spans="1:10">
      <c r="A29" s="14" t="s">
        <v>234</v>
      </c>
      <c r="B29" s="15">
        <v>26966000</v>
      </c>
    </row>
    <row r="30" spans="1:10">
      <c r="A30" s="14" t="s">
        <v>192</v>
      </c>
      <c r="B30" s="15">
        <v>677417000</v>
      </c>
      <c r="C30" s="25">
        <v>677417000</v>
      </c>
      <c r="D30" s="25">
        <f>+GETPIVOTDATA("VALOR ESTIMADO ANUAL ",$A$3,"RUBRO","O21202020080383990-'Otros servicios profesionales, técnicos y empresariales n.c.p.")-C30</f>
        <v>0</v>
      </c>
      <c r="G30" s="49"/>
      <c r="H30" s="49"/>
      <c r="J30" s="49"/>
    </row>
    <row r="31" spans="1:10">
      <c r="A31" s="14" t="s">
        <v>205</v>
      </c>
      <c r="B31" s="15">
        <v>18860000</v>
      </c>
    </row>
    <row r="32" spans="1:10">
      <c r="A32" s="14" t="s">
        <v>208</v>
      </c>
      <c r="B32" s="15">
        <v>3838000</v>
      </c>
    </row>
    <row r="33" spans="1:10">
      <c r="A33" s="14" t="s">
        <v>211</v>
      </c>
      <c r="B33" s="15">
        <v>258075000</v>
      </c>
    </row>
    <row r="34" spans="1:10">
      <c r="A34" s="14" t="s">
        <v>32</v>
      </c>
      <c r="B34" s="15">
        <v>805714000</v>
      </c>
    </row>
    <row r="35" spans="1:10">
      <c r="A35" s="14" t="s">
        <v>38</v>
      </c>
      <c r="B35" s="15">
        <v>652548000</v>
      </c>
    </row>
    <row r="36" spans="1:10">
      <c r="A36" s="14" t="s">
        <v>47</v>
      </c>
      <c r="B36" s="15">
        <v>526951000</v>
      </c>
    </row>
    <row r="37" spans="1:10">
      <c r="A37" s="14" t="s">
        <v>54</v>
      </c>
      <c r="B37" s="15">
        <v>57879000</v>
      </c>
    </row>
    <row r="38" spans="1:10">
      <c r="A38" s="14" t="s">
        <v>60</v>
      </c>
      <c r="B38" s="15">
        <v>285926000</v>
      </c>
      <c r="C38" s="25">
        <v>285926000</v>
      </c>
      <c r="D38" s="25">
        <f>+GETPIVOTDATA("VALOR ESTIMADO ANUAL ",$A$3,"RUBRO","O21202020080585954-Servicios de preparación de documentos y otros servicios especializados de apoyo a oficina")-C38</f>
        <v>0</v>
      </c>
      <c r="G38" s="49"/>
      <c r="H38" s="49"/>
      <c r="J38" s="49"/>
    </row>
    <row r="39" spans="1:10">
      <c r="A39" s="14" t="s">
        <v>76</v>
      </c>
      <c r="B39" s="15">
        <v>123030000</v>
      </c>
    </row>
    <row r="40" spans="1:10">
      <c r="A40" s="14" t="s">
        <v>79</v>
      </c>
      <c r="B40" s="15">
        <v>9639000</v>
      </c>
    </row>
    <row r="41" spans="1:10">
      <c r="A41" s="14" t="s">
        <v>129</v>
      </c>
      <c r="B41" s="15">
        <v>73306000</v>
      </c>
    </row>
    <row r="42" spans="1:10">
      <c r="A42" s="14" t="s">
        <v>238</v>
      </c>
      <c r="B42" s="15">
        <v>54392000</v>
      </c>
    </row>
    <row r="43" spans="1:10">
      <c r="A43" s="14" t="s">
        <v>83</v>
      </c>
      <c r="B43" s="15">
        <v>226454000</v>
      </c>
    </row>
    <row r="44" spans="1:10">
      <c r="A44" s="14" t="s">
        <v>100</v>
      </c>
      <c r="B44" s="15">
        <v>77639000</v>
      </c>
    </row>
    <row r="45" spans="1:10">
      <c r="A45" s="14" t="s">
        <v>104</v>
      </c>
      <c r="B45" s="15">
        <v>49212000</v>
      </c>
    </row>
    <row r="46" spans="1:10">
      <c r="A46" s="14" t="s">
        <v>110</v>
      </c>
      <c r="B46" s="15">
        <v>9639000</v>
      </c>
    </row>
    <row r="47" spans="1:10">
      <c r="A47" s="14" t="s">
        <v>113</v>
      </c>
      <c r="B47" s="15">
        <v>16215000</v>
      </c>
    </row>
    <row r="48" spans="1:10">
      <c r="A48" s="14" t="s">
        <v>116</v>
      </c>
      <c r="B48" s="15">
        <v>184542000</v>
      </c>
    </row>
    <row r="49" spans="1:7">
      <c r="A49" s="1" t="s">
        <v>293</v>
      </c>
      <c r="B49" s="3">
        <v>874000</v>
      </c>
    </row>
    <row r="50" spans="1:7">
      <c r="A50" s="1" t="s">
        <v>305</v>
      </c>
      <c r="B50" s="3">
        <v>4926738000</v>
      </c>
    </row>
    <row r="51" spans="1:7">
      <c r="B51"/>
    </row>
    <row r="52" spans="1:7">
      <c r="B52"/>
    </row>
    <row r="53" spans="1:7">
      <c r="B53" s="50">
        <v>4925864000</v>
      </c>
      <c r="C53" s="25">
        <v>4788709542</v>
      </c>
      <c r="D53" s="25">
        <v>4349244312</v>
      </c>
      <c r="E53" s="24">
        <v>3331763049</v>
      </c>
      <c r="G53" s="25">
        <f>+B53*1%</f>
        <v>49258640</v>
      </c>
    </row>
    <row r="54" spans="1:7">
      <c r="B54" s="24"/>
      <c r="E54" s="24"/>
    </row>
    <row r="55" spans="1:7">
      <c r="B55" s="50">
        <f>+B53-GETPIVOTDATA("Suma de VALOR ESTIMADO ANUAL ",$A$3)</f>
        <v>-874000</v>
      </c>
      <c r="C55" s="25" t="e">
        <f>+GETPIVOTDATA("Suma de VALOR CDP",$A$3)-C53</f>
        <v>#REF!</v>
      </c>
      <c r="D55" s="25" t="e">
        <f>+GETPIVOTDATA("Suma de VALOR RP",$A$3)-D53</f>
        <v>#REF!</v>
      </c>
      <c r="E55" s="24" t="e">
        <f>+GETPIVOTDATA("Suma de GIROS",$A$3)-E53</f>
        <v>#REF!</v>
      </c>
    </row>
    <row r="56" spans="1:7">
      <c r="B56"/>
      <c r="C56" s="25" t="s">
        <v>306</v>
      </c>
    </row>
    <row r="57" spans="1:7">
      <c r="B57" s="24"/>
      <c r="E57" s="26"/>
    </row>
    <row r="58" spans="1:7">
      <c r="B58"/>
    </row>
    <row r="59" spans="1:7">
      <c r="B59"/>
    </row>
    <row r="60" spans="1:7">
      <c r="B60"/>
    </row>
    <row r="61" spans="1:7">
      <c r="B61"/>
    </row>
    <row r="62" spans="1:7">
      <c r="B62"/>
    </row>
    <row r="63" spans="1:7">
      <c r="B63"/>
    </row>
    <row r="64" spans="1:7">
      <c r="B64"/>
    </row>
    <row r="65" spans="2:2">
      <c r="B65"/>
    </row>
    <row r="66" spans="2:2">
      <c r="B66"/>
    </row>
    <row r="67" spans="2:2">
      <c r="B67"/>
    </row>
    <row r="68" spans="2:2">
      <c r="B68"/>
    </row>
    <row r="69" spans="2:2">
      <c r="B69"/>
    </row>
    <row r="70" spans="2:2">
      <c r="B70"/>
    </row>
    <row r="71" spans="2:2">
      <c r="B71"/>
    </row>
    <row r="72" spans="2:2">
      <c r="B72"/>
    </row>
    <row r="73" spans="2:2">
      <c r="B73"/>
    </row>
    <row r="74" spans="2:2">
      <c r="B74"/>
    </row>
    <row r="75" spans="2:2">
      <c r="B75"/>
    </row>
    <row r="76" spans="2:2">
      <c r="B76"/>
    </row>
    <row r="77" spans="2:2">
      <c r="B77"/>
    </row>
    <row r="78" spans="2:2">
      <c r="B78"/>
    </row>
    <row r="79" spans="2:2">
      <c r="B79"/>
    </row>
    <row r="80" spans="2:2">
      <c r="B80"/>
    </row>
    <row r="81" spans="2:2">
      <c r="B81"/>
    </row>
    <row r="82" spans="2:2">
      <c r="B82"/>
    </row>
    <row r="83" spans="2:2">
      <c r="B83"/>
    </row>
    <row r="84" spans="2:2">
      <c r="B84"/>
    </row>
    <row r="85" spans="2:2">
      <c r="B85"/>
    </row>
    <row r="86" spans="2:2">
      <c r="B86"/>
    </row>
    <row r="87" spans="2:2">
      <c r="B87"/>
    </row>
    <row r="88" spans="2:2">
      <c r="B88"/>
    </row>
    <row r="89" spans="2:2">
      <c r="B89"/>
    </row>
    <row r="90" spans="2:2">
      <c r="B90"/>
    </row>
    <row r="91" spans="2:2">
      <c r="B91"/>
    </row>
    <row r="92" spans="2:2">
      <c r="B92"/>
    </row>
    <row r="93" spans="2:2">
      <c r="B93"/>
    </row>
    <row r="94" spans="2:2">
      <c r="B9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3A5D0-E485-47E8-993A-5CD66FB05C56}">
  <dimension ref="A1:X48"/>
  <sheetViews>
    <sheetView workbookViewId="0"/>
  </sheetViews>
  <sheetFormatPr defaultColWidth="9.140625" defaultRowHeight="14.45"/>
  <cols>
    <col min="3" max="3" width="16.42578125" bestFit="1" customWidth="1"/>
    <col min="4" max="5" width="20" bestFit="1" customWidth="1"/>
    <col min="6" max="6" width="25" bestFit="1" customWidth="1"/>
    <col min="7" max="7" width="20" bestFit="1" customWidth="1"/>
    <col min="8" max="8" width="4.42578125" customWidth="1"/>
    <col min="9" max="9" width="16.42578125" bestFit="1" customWidth="1"/>
    <col min="10" max="10" width="12.42578125" bestFit="1" customWidth="1"/>
  </cols>
  <sheetData>
    <row r="1" spans="1:24">
      <c r="A1" s="16"/>
      <c r="B1" s="71" t="s">
        <v>307</v>
      </c>
      <c r="C1" s="71"/>
      <c r="D1" s="71"/>
      <c r="E1" s="71"/>
      <c r="F1" s="71"/>
      <c r="G1" s="71"/>
      <c r="H1" s="16"/>
      <c r="I1" s="16"/>
      <c r="J1" s="16"/>
      <c r="K1" s="16"/>
      <c r="L1" s="16"/>
      <c r="M1" s="16"/>
      <c r="N1" s="16"/>
      <c r="O1" s="16"/>
      <c r="P1" s="16"/>
      <c r="Q1" s="16"/>
      <c r="R1" s="16"/>
      <c r="S1" s="16"/>
      <c r="T1" s="16"/>
      <c r="U1" s="16"/>
      <c r="V1" s="16"/>
      <c r="W1" s="16"/>
      <c r="X1" s="16"/>
    </row>
    <row r="2" spans="1:24" s="22" customFormat="1" ht="43.5">
      <c r="A2" s="20"/>
      <c r="B2" s="21" t="s">
        <v>303</v>
      </c>
      <c r="C2" s="21" t="s">
        <v>308</v>
      </c>
      <c r="D2" s="21" t="s">
        <v>309</v>
      </c>
      <c r="E2" s="21" t="s">
        <v>310</v>
      </c>
      <c r="F2" s="21" t="s">
        <v>311</v>
      </c>
      <c r="G2" s="21" t="s">
        <v>312</v>
      </c>
      <c r="H2" s="20"/>
      <c r="I2" s="21" t="s">
        <v>313</v>
      </c>
      <c r="J2" s="20" t="s">
        <v>314</v>
      </c>
      <c r="K2" s="20"/>
      <c r="L2" s="20"/>
      <c r="M2" s="20"/>
      <c r="N2" s="20"/>
      <c r="O2" s="20"/>
      <c r="P2" s="20"/>
      <c r="Q2" s="20"/>
      <c r="R2" s="20"/>
      <c r="S2" s="20"/>
      <c r="T2" s="20"/>
      <c r="U2" s="20"/>
      <c r="V2" s="20"/>
      <c r="W2" s="20"/>
      <c r="X2" s="20"/>
    </row>
    <row r="3" spans="1:24">
      <c r="A3" s="16" t="s">
        <v>315</v>
      </c>
      <c r="B3" s="16" t="s">
        <v>316</v>
      </c>
      <c r="C3" s="17">
        <v>29563000</v>
      </c>
      <c r="D3" s="17">
        <v>29563000</v>
      </c>
      <c r="E3" s="18" t="s">
        <v>317</v>
      </c>
      <c r="F3" s="16" t="s">
        <v>318</v>
      </c>
      <c r="G3" s="17">
        <v>29563000</v>
      </c>
      <c r="H3" s="16"/>
      <c r="I3" s="17">
        <v>29563000</v>
      </c>
      <c r="J3" s="16" t="s">
        <v>319</v>
      </c>
      <c r="K3" s="16" t="s">
        <v>126</v>
      </c>
      <c r="L3" s="16"/>
      <c r="M3" s="16"/>
      <c r="N3" s="16"/>
      <c r="O3" s="16"/>
      <c r="P3" s="16"/>
      <c r="Q3" s="16"/>
      <c r="R3" s="16"/>
      <c r="S3" s="16"/>
      <c r="T3" s="16"/>
      <c r="U3" s="16"/>
      <c r="V3" s="16"/>
      <c r="W3" s="16"/>
      <c r="X3" s="16"/>
    </row>
    <row r="4" spans="1:24">
      <c r="A4" s="16" t="s">
        <v>320</v>
      </c>
      <c r="B4" s="16" t="s">
        <v>321</v>
      </c>
      <c r="C4" s="17">
        <v>594000</v>
      </c>
      <c r="D4" s="16" t="s">
        <v>317</v>
      </c>
      <c r="E4" s="17">
        <v>594000</v>
      </c>
      <c r="F4" s="16" t="s">
        <v>318</v>
      </c>
      <c r="G4" s="16" t="s">
        <v>317</v>
      </c>
      <c r="H4" s="16"/>
      <c r="I4" s="17">
        <v>594000</v>
      </c>
      <c r="J4" s="16" t="s">
        <v>319</v>
      </c>
      <c r="K4" s="16" t="s">
        <v>167</v>
      </c>
      <c r="L4" s="16"/>
      <c r="M4" s="16"/>
      <c r="N4" s="16"/>
      <c r="O4" s="16"/>
      <c r="P4" s="16"/>
      <c r="Q4" s="16"/>
      <c r="R4" s="16"/>
      <c r="S4" s="16"/>
      <c r="T4" s="16"/>
      <c r="U4" s="16"/>
      <c r="V4" s="16"/>
      <c r="W4" s="16"/>
      <c r="X4" s="16"/>
    </row>
    <row r="5" spans="1:24">
      <c r="A5" s="16" t="s">
        <v>320</v>
      </c>
      <c r="B5" s="16" t="s">
        <v>322</v>
      </c>
      <c r="C5" s="17">
        <v>462000</v>
      </c>
      <c r="D5" s="16" t="s">
        <v>317</v>
      </c>
      <c r="E5" s="17">
        <v>462000</v>
      </c>
      <c r="F5" s="16" t="s">
        <v>318</v>
      </c>
      <c r="G5" s="16" t="s">
        <v>317</v>
      </c>
      <c r="H5" s="16"/>
      <c r="I5" s="17">
        <v>462000</v>
      </c>
      <c r="J5" s="16" t="s">
        <v>319</v>
      </c>
      <c r="K5" s="16" t="s">
        <v>189</v>
      </c>
      <c r="L5" s="16"/>
      <c r="M5" s="16"/>
      <c r="N5" s="16"/>
      <c r="O5" s="16"/>
      <c r="P5" s="16"/>
      <c r="Q5" s="16"/>
      <c r="R5" s="16"/>
      <c r="S5" s="16"/>
      <c r="T5" s="16"/>
      <c r="U5" s="16"/>
      <c r="V5" s="16"/>
      <c r="W5" s="16"/>
      <c r="X5" s="16"/>
    </row>
    <row r="6" spans="1:24">
      <c r="A6" s="16" t="s">
        <v>320</v>
      </c>
      <c r="B6" s="16" t="s">
        <v>323</v>
      </c>
      <c r="C6" s="17">
        <v>792000</v>
      </c>
      <c r="D6" s="16" t="s">
        <v>317</v>
      </c>
      <c r="E6" s="17">
        <v>792000</v>
      </c>
      <c r="F6" s="16" t="s">
        <v>318</v>
      </c>
      <c r="G6" s="16" t="s">
        <v>317</v>
      </c>
      <c r="H6" s="16"/>
      <c r="I6" s="17">
        <v>792000</v>
      </c>
      <c r="J6" s="16" t="s">
        <v>319</v>
      </c>
      <c r="K6" s="16" t="s">
        <v>198</v>
      </c>
      <c r="L6" s="16"/>
      <c r="M6" s="16"/>
      <c r="N6" s="16"/>
      <c r="O6" s="16"/>
      <c r="P6" s="16"/>
      <c r="Q6" s="16"/>
      <c r="R6" s="16"/>
      <c r="S6" s="16"/>
      <c r="T6" s="16"/>
      <c r="U6" s="16"/>
      <c r="V6" s="16"/>
      <c r="W6" s="16"/>
      <c r="X6" s="16"/>
    </row>
    <row r="7" spans="1:24">
      <c r="A7" s="16" t="s">
        <v>320</v>
      </c>
      <c r="B7" s="16" t="s">
        <v>324</v>
      </c>
      <c r="C7" s="17">
        <v>495000</v>
      </c>
      <c r="D7" s="16" t="s">
        <v>317</v>
      </c>
      <c r="E7" s="17">
        <v>495000</v>
      </c>
      <c r="F7" s="16" t="s">
        <v>318</v>
      </c>
      <c r="G7" s="16" t="s">
        <v>317</v>
      </c>
      <c r="H7" s="16"/>
      <c r="I7" s="17">
        <v>495000</v>
      </c>
      <c r="J7" s="16" t="s">
        <v>319</v>
      </c>
      <c r="K7" s="16" t="s">
        <v>202</v>
      </c>
      <c r="L7" s="16"/>
      <c r="M7" s="16"/>
      <c r="N7" s="16"/>
      <c r="O7" s="16"/>
      <c r="P7" s="16"/>
      <c r="Q7" s="16"/>
      <c r="R7" s="16"/>
      <c r="S7" s="16"/>
      <c r="T7" s="16"/>
      <c r="U7" s="16"/>
      <c r="V7" s="16"/>
      <c r="W7" s="16"/>
      <c r="X7" s="16"/>
    </row>
    <row r="8" spans="1:24">
      <c r="A8" s="16" t="s">
        <v>320</v>
      </c>
      <c r="B8" s="16" t="s">
        <v>325</v>
      </c>
      <c r="C8" s="17">
        <v>431000</v>
      </c>
      <c r="D8" s="16" t="s">
        <v>317</v>
      </c>
      <c r="E8" s="17">
        <v>431000</v>
      </c>
      <c r="F8" s="16" t="s">
        <v>318</v>
      </c>
      <c r="G8" s="16" t="s">
        <v>317</v>
      </c>
      <c r="H8" s="16"/>
      <c r="I8" s="17">
        <v>431000</v>
      </c>
      <c r="J8" s="16" t="s">
        <v>319</v>
      </c>
      <c r="K8" s="16" t="s">
        <v>25</v>
      </c>
      <c r="L8" s="16"/>
      <c r="M8" s="16"/>
      <c r="N8" s="16"/>
      <c r="O8" s="16"/>
      <c r="P8" s="16"/>
      <c r="Q8" s="16"/>
      <c r="R8" s="16"/>
      <c r="S8" s="16"/>
      <c r="T8" s="16"/>
      <c r="U8" s="16"/>
      <c r="V8" s="16"/>
      <c r="W8" s="16"/>
      <c r="X8" s="16"/>
    </row>
    <row r="9" spans="1:24">
      <c r="A9" s="16" t="s">
        <v>320</v>
      </c>
      <c r="B9" s="16" t="s">
        <v>326</v>
      </c>
      <c r="C9" s="17">
        <v>286000</v>
      </c>
      <c r="D9" s="16" t="s">
        <v>317</v>
      </c>
      <c r="E9" s="17">
        <v>286000</v>
      </c>
      <c r="F9" s="16" t="s">
        <v>318</v>
      </c>
      <c r="G9" s="16" t="s">
        <v>317</v>
      </c>
      <c r="H9" s="16"/>
      <c r="I9" s="17">
        <v>286000</v>
      </c>
      <c r="J9" s="16" t="s">
        <v>319</v>
      </c>
      <c r="K9" s="16" t="s">
        <v>56</v>
      </c>
      <c r="L9" s="16"/>
      <c r="M9" s="16"/>
      <c r="N9" s="16"/>
      <c r="O9" s="16"/>
      <c r="P9" s="16"/>
      <c r="Q9" s="16"/>
      <c r="R9" s="16"/>
      <c r="S9" s="16"/>
      <c r="T9" s="16"/>
      <c r="U9" s="16"/>
      <c r="V9" s="16"/>
      <c r="W9" s="16"/>
      <c r="X9" s="16"/>
    </row>
    <row r="10" spans="1:24">
      <c r="A10" s="16" t="s">
        <v>320</v>
      </c>
      <c r="B10" s="16" t="s">
        <v>327</v>
      </c>
      <c r="C10" s="17">
        <v>449000</v>
      </c>
      <c r="D10" s="16" t="s">
        <v>317</v>
      </c>
      <c r="E10" s="17">
        <v>449000</v>
      </c>
      <c r="F10" s="16" t="s">
        <v>318</v>
      </c>
      <c r="G10" s="16" t="s">
        <v>317</v>
      </c>
      <c r="H10" s="16"/>
      <c r="I10" s="17">
        <v>449000</v>
      </c>
      <c r="J10" s="16" t="s">
        <v>319</v>
      </c>
      <c r="K10" s="16" t="s">
        <v>66</v>
      </c>
      <c r="L10" s="16"/>
      <c r="M10" s="16"/>
      <c r="N10" s="16"/>
      <c r="O10" s="16"/>
      <c r="P10" s="16"/>
      <c r="Q10" s="16"/>
      <c r="R10" s="16"/>
      <c r="S10" s="16"/>
      <c r="T10" s="16"/>
      <c r="U10" s="16"/>
      <c r="V10" s="16"/>
      <c r="W10" s="16"/>
      <c r="X10" s="16"/>
    </row>
    <row r="11" spans="1:24">
      <c r="A11" s="16" t="s">
        <v>320</v>
      </c>
      <c r="B11" s="16" t="s">
        <v>328</v>
      </c>
      <c r="C11" s="17">
        <v>367000</v>
      </c>
      <c r="D11" s="16" t="s">
        <v>317</v>
      </c>
      <c r="E11" s="17">
        <v>367000</v>
      </c>
      <c r="F11" s="16" t="s">
        <v>318</v>
      </c>
      <c r="G11" s="16" t="s">
        <v>317</v>
      </c>
      <c r="H11" s="16"/>
      <c r="I11" s="17">
        <v>367000</v>
      </c>
      <c r="J11" s="16" t="s">
        <v>319</v>
      </c>
      <c r="K11" s="16" t="s">
        <v>71</v>
      </c>
      <c r="L11" s="16"/>
      <c r="M11" s="16"/>
      <c r="N11" s="16"/>
      <c r="O11" s="16"/>
      <c r="P11" s="16"/>
      <c r="Q11" s="16"/>
      <c r="R11" s="16"/>
      <c r="S11" s="16"/>
      <c r="T11" s="16"/>
      <c r="U11" s="16"/>
      <c r="V11" s="16"/>
      <c r="W11" s="16"/>
      <c r="X11" s="16"/>
    </row>
    <row r="12" spans="1:24">
      <c r="A12" s="16" t="s">
        <v>329</v>
      </c>
      <c r="B12" s="16" t="s">
        <v>330</v>
      </c>
      <c r="C12" s="17">
        <v>36000000</v>
      </c>
      <c r="D12" s="16" t="s">
        <v>317</v>
      </c>
      <c r="E12" s="17">
        <v>36000000</v>
      </c>
      <c r="F12" s="16" t="s">
        <v>318</v>
      </c>
      <c r="G12" s="16" t="s">
        <v>317</v>
      </c>
      <c r="H12" s="16"/>
      <c r="I12" s="17">
        <v>36000000</v>
      </c>
      <c r="J12" s="16" t="s">
        <v>319</v>
      </c>
      <c r="K12" s="16" t="s">
        <v>133</v>
      </c>
      <c r="L12" s="16"/>
      <c r="M12" s="16"/>
      <c r="N12" s="16"/>
      <c r="O12" s="16"/>
      <c r="P12" s="16"/>
      <c r="Q12" s="16"/>
      <c r="R12" s="16"/>
      <c r="S12" s="16"/>
      <c r="T12" s="16"/>
      <c r="U12" s="16"/>
      <c r="V12" s="16"/>
      <c r="W12" s="16"/>
      <c r="X12" s="16"/>
    </row>
    <row r="13" spans="1:24">
      <c r="A13" s="16" t="s">
        <v>331</v>
      </c>
      <c r="B13" s="16" t="s">
        <v>332</v>
      </c>
      <c r="C13" s="17">
        <v>19902000</v>
      </c>
      <c r="D13" s="17">
        <v>19902000</v>
      </c>
      <c r="E13" s="18" t="s">
        <v>317</v>
      </c>
      <c r="F13" s="17">
        <v>19901917</v>
      </c>
      <c r="G13" s="16">
        <v>83</v>
      </c>
      <c r="H13" s="16"/>
      <c r="I13" s="17">
        <v>19902000</v>
      </c>
      <c r="J13" s="16" t="s">
        <v>319</v>
      </c>
      <c r="K13" s="16" t="s">
        <v>92</v>
      </c>
      <c r="L13" s="16"/>
      <c r="M13" s="16"/>
      <c r="N13" s="16"/>
      <c r="O13" s="16"/>
      <c r="P13" s="16"/>
      <c r="Q13" s="16"/>
      <c r="R13" s="16"/>
      <c r="S13" s="16"/>
      <c r="T13" s="16"/>
      <c r="U13" s="16"/>
      <c r="V13" s="16"/>
      <c r="W13" s="16"/>
      <c r="X13" s="16"/>
    </row>
    <row r="14" spans="1:24">
      <c r="A14" s="16" t="s">
        <v>333</v>
      </c>
      <c r="B14" s="16" t="s">
        <v>334</v>
      </c>
      <c r="C14" s="17">
        <v>44700000</v>
      </c>
      <c r="D14" s="17">
        <v>44700000</v>
      </c>
      <c r="E14" s="18" t="s">
        <v>317</v>
      </c>
      <c r="F14" s="16" t="s">
        <v>318</v>
      </c>
      <c r="G14" s="17">
        <v>44700000</v>
      </c>
      <c r="H14" s="16"/>
      <c r="I14" s="17">
        <v>44700000</v>
      </c>
      <c r="J14" s="16" t="s">
        <v>319</v>
      </c>
      <c r="K14" s="16" t="s">
        <v>140</v>
      </c>
      <c r="L14" s="16"/>
      <c r="M14" s="16"/>
      <c r="N14" s="16"/>
      <c r="O14" s="16"/>
      <c r="P14" s="16"/>
      <c r="Q14" s="16"/>
      <c r="R14" s="16"/>
      <c r="S14" s="16"/>
      <c r="T14" s="16"/>
      <c r="U14" s="16"/>
      <c r="V14" s="16"/>
      <c r="W14" s="16"/>
      <c r="X14" s="16"/>
    </row>
    <row r="15" spans="1:24">
      <c r="A15" s="16" t="s">
        <v>143</v>
      </c>
      <c r="B15" s="16" t="s">
        <v>335</v>
      </c>
      <c r="C15" s="17">
        <v>55000000</v>
      </c>
      <c r="D15" s="17">
        <v>54999998</v>
      </c>
      <c r="E15" s="18">
        <v>2</v>
      </c>
      <c r="F15" s="17">
        <v>54999998</v>
      </c>
      <c r="G15" s="16" t="s">
        <v>317</v>
      </c>
      <c r="H15" s="16"/>
      <c r="I15" s="17">
        <v>55000000</v>
      </c>
      <c r="J15" s="16" t="s">
        <v>319</v>
      </c>
      <c r="K15" s="16" t="s">
        <v>144</v>
      </c>
      <c r="L15" s="16"/>
      <c r="M15" s="16"/>
      <c r="N15" s="16"/>
      <c r="O15" s="16"/>
      <c r="P15" s="16"/>
      <c r="Q15" s="16"/>
      <c r="R15" s="16"/>
      <c r="S15" s="16"/>
      <c r="T15" s="16"/>
      <c r="U15" s="16"/>
      <c r="V15" s="16"/>
      <c r="W15" s="16"/>
      <c r="X15" s="16"/>
    </row>
    <row r="16" spans="1:24">
      <c r="A16" s="16" t="s">
        <v>146</v>
      </c>
      <c r="B16" s="16" t="s">
        <v>336</v>
      </c>
      <c r="C16" s="17">
        <v>44000000</v>
      </c>
      <c r="D16" s="17">
        <v>44000000</v>
      </c>
      <c r="E16" s="18" t="s">
        <v>317</v>
      </c>
      <c r="F16" s="16" t="s">
        <v>318</v>
      </c>
      <c r="G16" s="17">
        <v>44000000</v>
      </c>
      <c r="H16" s="16"/>
      <c r="I16" s="17">
        <v>44000000</v>
      </c>
      <c r="J16" s="16" t="s">
        <v>319</v>
      </c>
      <c r="K16" s="16" t="s">
        <v>147</v>
      </c>
      <c r="L16" s="16"/>
      <c r="M16" s="16"/>
      <c r="N16" s="16"/>
      <c r="O16" s="16"/>
      <c r="P16" s="16"/>
      <c r="Q16" s="16"/>
      <c r="R16" s="16"/>
      <c r="S16" s="16"/>
      <c r="T16" s="16"/>
      <c r="U16" s="16"/>
      <c r="V16" s="16"/>
      <c r="W16" s="16"/>
      <c r="X16" s="16"/>
    </row>
    <row r="17" spans="1:24">
      <c r="A17" s="16" t="s">
        <v>337</v>
      </c>
      <c r="B17" s="16" t="s">
        <v>338</v>
      </c>
      <c r="C17" s="17">
        <v>86182000</v>
      </c>
      <c r="D17" s="17">
        <v>86182000</v>
      </c>
      <c r="E17" s="18" t="s">
        <v>317</v>
      </c>
      <c r="F17" s="17">
        <v>86182000</v>
      </c>
      <c r="G17" s="16" t="s">
        <v>317</v>
      </c>
      <c r="H17" s="16"/>
      <c r="I17" s="17">
        <v>86182000</v>
      </c>
      <c r="J17" s="16" t="s">
        <v>319</v>
      </c>
      <c r="K17" s="16" t="s">
        <v>150</v>
      </c>
      <c r="L17" s="16"/>
      <c r="M17" s="16"/>
      <c r="N17" s="16"/>
      <c r="O17" s="16"/>
      <c r="P17" s="16"/>
      <c r="Q17" s="16"/>
      <c r="R17" s="16"/>
      <c r="S17" s="16"/>
      <c r="T17" s="16"/>
      <c r="U17" s="16"/>
      <c r="V17" s="16"/>
      <c r="W17" s="16"/>
      <c r="X17" s="16"/>
    </row>
    <row r="18" spans="1:24">
      <c r="A18" s="16" t="s">
        <v>339</v>
      </c>
      <c r="B18" s="16" t="s">
        <v>340</v>
      </c>
      <c r="C18" s="17">
        <v>439000</v>
      </c>
      <c r="D18" s="16" t="s">
        <v>317</v>
      </c>
      <c r="E18" s="17">
        <v>439000</v>
      </c>
      <c r="F18" s="16" t="s">
        <v>318</v>
      </c>
      <c r="G18" s="16" t="s">
        <v>317</v>
      </c>
      <c r="H18" s="16"/>
      <c r="I18" s="17">
        <v>439000</v>
      </c>
      <c r="J18" s="16" t="s">
        <v>319</v>
      </c>
      <c r="K18" s="16" t="s">
        <v>159</v>
      </c>
      <c r="L18" s="16"/>
      <c r="M18" s="16"/>
      <c r="N18" s="16"/>
      <c r="O18" s="16"/>
      <c r="P18" s="16"/>
      <c r="Q18" s="16"/>
      <c r="R18" s="16"/>
      <c r="S18" s="16"/>
      <c r="T18" s="16"/>
      <c r="U18" s="16"/>
      <c r="V18" s="16"/>
      <c r="W18" s="16"/>
      <c r="X18" s="16"/>
    </row>
    <row r="19" spans="1:24">
      <c r="A19" s="16" t="s">
        <v>341</v>
      </c>
      <c r="B19" s="16" t="s">
        <v>342</v>
      </c>
      <c r="C19" s="17">
        <v>8771200</v>
      </c>
      <c r="D19" s="17">
        <v>8771200</v>
      </c>
      <c r="E19" s="18" t="s">
        <v>317</v>
      </c>
      <c r="F19" s="17">
        <v>8771200</v>
      </c>
      <c r="G19" s="16" t="s">
        <v>317</v>
      </c>
      <c r="H19" s="16"/>
      <c r="I19" s="17">
        <v>8771200</v>
      </c>
      <c r="J19" s="16" t="s">
        <v>319</v>
      </c>
      <c r="K19" s="16" t="s">
        <v>121</v>
      </c>
      <c r="L19" s="16"/>
      <c r="M19" s="16"/>
      <c r="N19" s="16"/>
      <c r="O19" s="16"/>
      <c r="P19" s="16"/>
      <c r="Q19" s="16"/>
      <c r="R19" s="16"/>
      <c r="S19" s="16"/>
      <c r="T19" s="16"/>
      <c r="U19" s="16"/>
      <c r="V19" s="16"/>
      <c r="W19" s="16"/>
      <c r="X19" s="16"/>
    </row>
    <row r="20" spans="1:24">
      <c r="A20" s="16" t="s">
        <v>341</v>
      </c>
      <c r="B20" s="16" t="s">
        <v>343</v>
      </c>
      <c r="C20" s="17">
        <v>31959461</v>
      </c>
      <c r="D20" s="17">
        <v>31959461</v>
      </c>
      <c r="E20" s="18" t="s">
        <v>317</v>
      </c>
      <c r="F20" s="17">
        <v>31959461</v>
      </c>
      <c r="G20" s="16" t="s">
        <v>317</v>
      </c>
      <c r="H20" s="16"/>
      <c r="I20" s="17">
        <v>31959461</v>
      </c>
      <c r="J20" s="16" t="s">
        <v>319</v>
      </c>
      <c r="K20" s="16" t="s">
        <v>161</v>
      </c>
      <c r="L20" s="16"/>
      <c r="M20" s="16"/>
      <c r="N20" s="16"/>
      <c r="O20" s="16"/>
      <c r="P20" s="16"/>
      <c r="Q20" s="16"/>
      <c r="R20" s="16"/>
      <c r="S20" s="16"/>
      <c r="T20" s="16"/>
      <c r="U20" s="16"/>
      <c r="V20" s="16"/>
      <c r="W20" s="16"/>
      <c r="X20" s="16"/>
    </row>
    <row r="21" spans="1:24">
      <c r="A21" s="16" t="s">
        <v>341</v>
      </c>
      <c r="B21" s="16" t="s">
        <v>344</v>
      </c>
      <c r="C21" s="17">
        <v>23881288</v>
      </c>
      <c r="D21" s="17">
        <v>23881288</v>
      </c>
      <c r="E21" s="18" t="s">
        <v>317</v>
      </c>
      <c r="F21" s="17">
        <v>23881288</v>
      </c>
      <c r="G21" s="16" t="s">
        <v>317</v>
      </c>
      <c r="H21" s="16"/>
      <c r="I21" s="17">
        <v>23881288</v>
      </c>
      <c r="J21" s="16" t="s">
        <v>319</v>
      </c>
      <c r="K21" s="16" t="s">
        <v>163</v>
      </c>
      <c r="L21" s="16"/>
      <c r="M21" s="16"/>
      <c r="N21" s="16"/>
      <c r="O21" s="16"/>
      <c r="P21" s="16"/>
      <c r="Q21" s="16"/>
      <c r="R21" s="16"/>
      <c r="S21" s="16"/>
      <c r="T21" s="16"/>
      <c r="U21" s="16"/>
      <c r="V21" s="16"/>
      <c r="W21" s="16"/>
      <c r="X21" s="16"/>
    </row>
    <row r="22" spans="1:24">
      <c r="A22" s="16" t="s">
        <v>341</v>
      </c>
      <c r="B22" s="16" t="s">
        <v>345</v>
      </c>
      <c r="C22" s="17">
        <v>59160863</v>
      </c>
      <c r="D22" s="17">
        <v>59160863</v>
      </c>
      <c r="E22" s="18" t="s">
        <v>317</v>
      </c>
      <c r="F22" s="17">
        <v>59160863</v>
      </c>
      <c r="G22" s="16" t="s">
        <v>317</v>
      </c>
      <c r="H22" s="16"/>
      <c r="I22" s="17">
        <v>59160863</v>
      </c>
      <c r="J22" s="16" t="s">
        <v>319</v>
      </c>
      <c r="K22" s="16" t="s">
        <v>165</v>
      </c>
      <c r="L22" s="16"/>
      <c r="M22" s="16"/>
      <c r="N22" s="16"/>
      <c r="O22" s="16"/>
      <c r="P22" s="16"/>
      <c r="Q22" s="16"/>
      <c r="R22" s="16"/>
      <c r="S22" s="16"/>
      <c r="T22" s="16"/>
      <c r="U22" s="16"/>
      <c r="V22" s="16"/>
      <c r="W22" s="16"/>
      <c r="X22" s="16"/>
    </row>
    <row r="23" spans="1:24">
      <c r="A23" s="16" t="s">
        <v>341</v>
      </c>
      <c r="B23" s="16" t="s">
        <v>346</v>
      </c>
      <c r="C23" s="17">
        <v>3879188</v>
      </c>
      <c r="D23" s="17">
        <v>3879188</v>
      </c>
      <c r="E23" s="18" t="s">
        <v>317</v>
      </c>
      <c r="F23" s="17">
        <v>3845819</v>
      </c>
      <c r="G23" s="17">
        <v>33369</v>
      </c>
      <c r="H23" s="16"/>
      <c r="I23" s="17">
        <v>3879188</v>
      </c>
      <c r="J23" s="16" t="s">
        <v>319</v>
      </c>
      <c r="K23" s="16" t="s">
        <v>169</v>
      </c>
      <c r="L23" s="16"/>
      <c r="M23" s="16"/>
      <c r="N23" s="16"/>
      <c r="O23" s="16"/>
      <c r="P23" s="16"/>
      <c r="Q23" s="16"/>
      <c r="R23" s="16"/>
      <c r="S23" s="16"/>
      <c r="T23" s="16"/>
      <c r="U23" s="16"/>
      <c r="V23" s="16"/>
      <c r="W23" s="16"/>
      <c r="X23" s="16"/>
    </row>
    <row r="24" spans="1:24">
      <c r="A24" s="16" t="s">
        <v>347</v>
      </c>
      <c r="B24" s="16" t="s">
        <v>348</v>
      </c>
      <c r="C24" s="17">
        <v>924000</v>
      </c>
      <c r="D24" s="17">
        <v>255101</v>
      </c>
      <c r="E24" s="17">
        <v>668899</v>
      </c>
      <c r="F24" s="17">
        <v>255101</v>
      </c>
      <c r="G24" s="16" t="s">
        <v>317</v>
      </c>
      <c r="H24" s="16"/>
      <c r="I24" s="17">
        <v>924000</v>
      </c>
      <c r="J24" s="16" t="s">
        <v>319</v>
      </c>
      <c r="K24" s="16" t="s">
        <v>172</v>
      </c>
      <c r="L24" s="16"/>
      <c r="M24" s="16"/>
      <c r="N24" s="16"/>
      <c r="O24" s="16"/>
      <c r="P24" s="16"/>
      <c r="Q24" s="16"/>
      <c r="R24" s="16"/>
      <c r="S24" s="16"/>
      <c r="T24" s="16"/>
      <c r="U24" s="16"/>
      <c r="V24" s="16"/>
      <c r="W24" s="16"/>
      <c r="X24" s="16"/>
    </row>
    <row r="25" spans="1:24">
      <c r="A25" s="16" t="s">
        <v>349</v>
      </c>
      <c r="B25" s="16" t="s">
        <v>350</v>
      </c>
      <c r="C25" s="17">
        <v>240913596</v>
      </c>
      <c r="D25" s="17">
        <v>240913596</v>
      </c>
      <c r="E25" s="18" t="s">
        <v>317</v>
      </c>
      <c r="F25" s="17">
        <v>240913596</v>
      </c>
      <c r="G25" s="16" t="s">
        <v>317</v>
      </c>
      <c r="H25" s="16"/>
      <c r="I25" s="17">
        <v>240913596</v>
      </c>
      <c r="J25" s="16" t="s">
        <v>319</v>
      </c>
      <c r="K25" s="16" t="s">
        <v>175</v>
      </c>
      <c r="L25" s="16"/>
      <c r="M25" s="16"/>
      <c r="N25" s="16"/>
      <c r="O25" s="16"/>
      <c r="P25" s="16"/>
      <c r="Q25" s="16"/>
      <c r="R25" s="16"/>
      <c r="S25" s="16"/>
      <c r="T25" s="16"/>
      <c r="U25" s="16"/>
      <c r="V25" s="16"/>
      <c r="W25" s="16"/>
      <c r="X25" s="16"/>
    </row>
    <row r="26" spans="1:24">
      <c r="A26" s="16" t="s">
        <v>351</v>
      </c>
      <c r="B26" s="16" t="s">
        <v>352</v>
      </c>
      <c r="C26" s="17">
        <v>26906000</v>
      </c>
      <c r="D26" s="17">
        <v>8518000</v>
      </c>
      <c r="E26" s="17">
        <v>18388000</v>
      </c>
      <c r="F26" s="16" t="s">
        <v>318</v>
      </c>
      <c r="G26" s="17">
        <v>8518000</v>
      </c>
      <c r="H26" s="16"/>
      <c r="I26" s="17">
        <v>26906000</v>
      </c>
      <c r="J26" s="16" t="s">
        <v>319</v>
      </c>
      <c r="K26" s="16" t="s">
        <v>178</v>
      </c>
      <c r="L26" s="16"/>
      <c r="M26" s="16"/>
      <c r="N26" s="16"/>
      <c r="O26" s="16"/>
      <c r="P26" s="16"/>
      <c r="Q26" s="16"/>
      <c r="R26" s="16"/>
      <c r="S26" s="16"/>
      <c r="T26" s="16"/>
      <c r="U26" s="16"/>
      <c r="V26" s="16"/>
      <c r="W26" s="16"/>
      <c r="X26" s="16"/>
    </row>
    <row r="27" spans="1:24">
      <c r="A27" s="16" t="s">
        <v>353</v>
      </c>
      <c r="B27" s="16" t="s">
        <v>354</v>
      </c>
      <c r="C27" s="17">
        <v>37671000</v>
      </c>
      <c r="D27" s="17">
        <v>37423970</v>
      </c>
      <c r="E27" s="17">
        <v>247030</v>
      </c>
      <c r="F27" s="17">
        <v>37423970</v>
      </c>
      <c r="G27" s="16" t="s">
        <v>317</v>
      </c>
      <c r="H27" s="16"/>
      <c r="I27" s="17">
        <v>37671000</v>
      </c>
      <c r="J27" s="16" t="s">
        <v>319</v>
      </c>
      <c r="K27" s="16" t="s">
        <v>186</v>
      </c>
      <c r="L27" s="16"/>
      <c r="M27" s="16"/>
      <c r="N27" s="16"/>
      <c r="O27" s="16"/>
      <c r="P27" s="16"/>
      <c r="Q27" s="16"/>
      <c r="R27" s="16"/>
      <c r="S27" s="16"/>
      <c r="T27" s="16"/>
      <c r="U27" s="16"/>
      <c r="V27" s="16"/>
      <c r="W27" s="16"/>
      <c r="X27" s="16"/>
    </row>
    <row r="28" spans="1:24">
      <c r="A28" s="16" t="s">
        <v>355</v>
      </c>
      <c r="B28" s="16" t="s">
        <v>356</v>
      </c>
      <c r="C28" s="17">
        <v>26121900</v>
      </c>
      <c r="D28" s="17">
        <v>26121900</v>
      </c>
      <c r="E28" s="18" t="s">
        <v>317</v>
      </c>
      <c r="F28" s="17">
        <v>26121900</v>
      </c>
      <c r="G28" s="16" t="s">
        <v>317</v>
      </c>
      <c r="H28" s="16"/>
      <c r="I28" s="17">
        <v>26121900</v>
      </c>
      <c r="J28" s="16" t="s">
        <v>319</v>
      </c>
      <c r="K28" s="16" t="s">
        <v>234</v>
      </c>
      <c r="L28" s="16"/>
      <c r="M28" s="16"/>
      <c r="N28" s="16"/>
      <c r="O28" s="16"/>
      <c r="P28" s="16"/>
      <c r="Q28" s="16"/>
      <c r="R28" s="16"/>
      <c r="S28" s="16"/>
      <c r="T28" s="16"/>
      <c r="U28" s="16"/>
      <c r="V28" s="16"/>
      <c r="W28" s="16"/>
      <c r="X28" s="16"/>
    </row>
    <row r="29" spans="1:24">
      <c r="A29" s="16" t="s">
        <v>357</v>
      </c>
      <c r="B29" s="16" t="s">
        <v>358</v>
      </c>
      <c r="C29" s="17">
        <v>656221000</v>
      </c>
      <c r="D29" s="17">
        <v>575425367</v>
      </c>
      <c r="E29" s="19">
        <v>80795633</v>
      </c>
      <c r="F29" s="17">
        <v>432746067</v>
      </c>
      <c r="G29" s="17">
        <v>142679300</v>
      </c>
      <c r="H29" s="16"/>
      <c r="I29" s="17">
        <v>656221000</v>
      </c>
      <c r="J29" s="16" t="s">
        <v>319</v>
      </c>
      <c r="K29" s="16" t="s">
        <v>192</v>
      </c>
      <c r="L29" s="16"/>
      <c r="M29" s="16"/>
      <c r="N29" s="16"/>
      <c r="O29" s="16"/>
      <c r="P29" s="16"/>
      <c r="Q29" s="16"/>
      <c r="R29" s="16"/>
      <c r="S29" s="16"/>
      <c r="T29" s="16"/>
      <c r="U29" s="16"/>
      <c r="V29" s="16"/>
      <c r="W29" s="16"/>
      <c r="X29" s="16"/>
    </row>
    <row r="30" spans="1:24">
      <c r="A30" s="16" t="s">
        <v>359</v>
      </c>
      <c r="B30" s="16" t="s">
        <v>360</v>
      </c>
      <c r="C30" s="17">
        <v>18270000</v>
      </c>
      <c r="D30" s="17">
        <v>8037106</v>
      </c>
      <c r="E30" s="17">
        <v>10232894</v>
      </c>
      <c r="F30" s="17">
        <v>8037106</v>
      </c>
      <c r="G30" s="16" t="s">
        <v>317</v>
      </c>
      <c r="H30" s="16"/>
      <c r="I30" s="17">
        <v>18270000</v>
      </c>
      <c r="J30" s="16" t="s">
        <v>319</v>
      </c>
      <c r="K30" s="16" t="s">
        <v>205</v>
      </c>
      <c r="L30" s="16"/>
      <c r="M30" s="16"/>
      <c r="N30" s="16"/>
      <c r="O30" s="16"/>
      <c r="P30" s="16"/>
      <c r="Q30" s="16"/>
      <c r="R30" s="16"/>
      <c r="S30" s="16"/>
      <c r="T30" s="16"/>
      <c r="U30" s="16"/>
      <c r="V30" s="16"/>
      <c r="W30" s="16"/>
      <c r="X30" s="16"/>
    </row>
    <row r="31" spans="1:24">
      <c r="A31" s="16" t="s">
        <v>361</v>
      </c>
      <c r="B31" s="16" t="s">
        <v>362</v>
      </c>
      <c r="C31" s="17">
        <v>1218000</v>
      </c>
      <c r="D31" s="17">
        <v>1218000</v>
      </c>
      <c r="E31" s="18" t="s">
        <v>317</v>
      </c>
      <c r="F31" s="17">
        <v>1218000</v>
      </c>
      <c r="G31" s="16" t="s">
        <v>317</v>
      </c>
      <c r="H31" s="16"/>
      <c r="I31" s="17">
        <v>1218000</v>
      </c>
      <c r="J31" s="16" t="s">
        <v>319</v>
      </c>
      <c r="K31" s="16" t="s">
        <v>208</v>
      </c>
      <c r="L31" s="16"/>
      <c r="M31" s="16"/>
      <c r="N31" s="16"/>
      <c r="O31" s="16"/>
      <c r="P31" s="16"/>
      <c r="Q31" s="16"/>
      <c r="R31" s="16"/>
      <c r="S31" s="16"/>
      <c r="T31" s="16"/>
      <c r="U31" s="16"/>
      <c r="V31" s="16"/>
      <c r="W31" s="16"/>
      <c r="X31" s="16"/>
    </row>
    <row r="32" spans="1:24">
      <c r="A32" s="16" t="s">
        <v>363</v>
      </c>
      <c r="B32" s="16" t="s">
        <v>364</v>
      </c>
      <c r="C32" s="17">
        <v>250000000</v>
      </c>
      <c r="D32" s="17">
        <v>238000000</v>
      </c>
      <c r="E32" s="17">
        <v>12000000</v>
      </c>
      <c r="F32" s="17">
        <v>232495000</v>
      </c>
      <c r="G32" s="17">
        <v>5505000</v>
      </c>
      <c r="H32" s="16"/>
      <c r="I32" s="17">
        <v>250000000</v>
      </c>
      <c r="J32" s="16" t="s">
        <v>319</v>
      </c>
      <c r="K32" s="16" t="s">
        <v>211</v>
      </c>
      <c r="L32" s="16"/>
      <c r="M32" s="16"/>
      <c r="N32" s="16"/>
      <c r="O32" s="16"/>
      <c r="P32" s="16"/>
      <c r="Q32" s="16"/>
      <c r="R32" s="16"/>
      <c r="S32" s="16"/>
      <c r="T32" s="16"/>
      <c r="U32" s="16"/>
      <c r="V32" s="16"/>
      <c r="W32" s="16"/>
      <c r="X32" s="16"/>
    </row>
    <row r="33" spans="1:24">
      <c r="A33" s="16" t="s">
        <v>365</v>
      </c>
      <c r="B33" s="16" t="s">
        <v>366</v>
      </c>
      <c r="C33" s="17">
        <v>780504000</v>
      </c>
      <c r="D33" s="17">
        <v>608296000</v>
      </c>
      <c r="E33" s="17">
        <v>172208000</v>
      </c>
      <c r="F33" s="17">
        <v>313810500</v>
      </c>
      <c r="G33" s="17">
        <v>294485500</v>
      </c>
      <c r="H33" s="16"/>
      <c r="I33" s="17">
        <v>780504000</v>
      </c>
      <c r="J33" s="16" t="s">
        <v>319</v>
      </c>
      <c r="K33" s="16" t="s">
        <v>32</v>
      </c>
      <c r="L33" s="16"/>
      <c r="M33" s="16"/>
      <c r="N33" s="16"/>
      <c r="O33" s="16"/>
      <c r="P33" s="16"/>
      <c r="Q33" s="16"/>
      <c r="R33" s="16"/>
      <c r="S33" s="16"/>
      <c r="T33" s="16"/>
      <c r="U33" s="16"/>
      <c r="V33" s="16"/>
      <c r="W33" s="16"/>
      <c r="X33" s="16"/>
    </row>
    <row r="34" spans="1:24">
      <c r="A34" s="16" t="s">
        <v>367</v>
      </c>
      <c r="B34" s="16" t="s">
        <v>368</v>
      </c>
      <c r="C34" s="17">
        <v>602815345</v>
      </c>
      <c r="D34" s="17">
        <v>592198486</v>
      </c>
      <c r="E34" s="17">
        <v>10616859</v>
      </c>
      <c r="F34" s="17">
        <v>587951485</v>
      </c>
      <c r="G34" s="17">
        <v>4247001</v>
      </c>
      <c r="H34" s="16"/>
      <c r="I34" s="17">
        <v>602815345</v>
      </c>
      <c r="J34" s="16" t="s">
        <v>319</v>
      </c>
      <c r="K34" s="16" t="s">
        <v>38</v>
      </c>
      <c r="L34" s="16"/>
      <c r="M34" s="16"/>
      <c r="N34" s="16"/>
      <c r="O34" s="16"/>
      <c r="P34" s="16"/>
      <c r="Q34" s="16"/>
      <c r="R34" s="16"/>
      <c r="S34" s="16"/>
      <c r="T34" s="16"/>
      <c r="U34" s="16"/>
      <c r="V34" s="16"/>
      <c r="W34" s="16"/>
      <c r="X34" s="16"/>
    </row>
    <row r="35" spans="1:24">
      <c r="A35" s="16" t="s">
        <v>367</v>
      </c>
      <c r="B35" s="16" t="s">
        <v>369</v>
      </c>
      <c r="C35" s="17">
        <v>486791159</v>
      </c>
      <c r="D35" s="17">
        <v>365721257</v>
      </c>
      <c r="E35" s="17">
        <v>121069902</v>
      </c>
      <c r="F35" s="17">
        <v>365721257</v>
      </c>
      <c r="G35" s="16" t="s">
        <v>317</v>
      </c>
      <c r="H35" s="16"/>
      <c r="I35" s="17">
        <v>486791159</v>
      </c>
      <c r="J35" s="16" t="s">
        <v>319</v>
      </c>
      <c r="K35" s="16" t="s">
        <v>47</v>
      </c>
      <c r="L35" s="16"/>
      <c r="M35" s="16"/>
      <c r="N35" s="16"/>
      <c r="O35" s="16"/>
      <c r="P35" s="16"/>
      <c r="Q35" s="16"/>
      <c r="R35" s="16"/>
      <c r="S35" s="16"/>
      <c r="T35" s="16"/>
      <c r="U35" s="16"/>
      <c r="V35" s="16"/>
      <c r="W35" s="16"/>
      <c r="X35" s="16"/>
    </row>
    <row r="36" spans="1:24">
      <c r="A36" s="16" t="s">
        <v>370</v>
      </c>
      <c r="B36" s="16" t="s">
        <v>371</v>
      </c>
      <c r="C36" s="17">
        <v>56068000</v>
      </c>
      <c r="D36" s="17">
        <v>56068000</v>
      </c>
      <c r="E36" s="18" t="s">
        <v>317</v>
      </c>
      <c r="F36" s="17">
        <v>55263523</v>
      </c>
      <c r="G36" s="17">
        <v>804477</v>
      </c>
      <c r="H36" s="16"/>
      <c r="I36" s="17">
        <v>56068000</v>
      </c>
      <c r="J36" s="16" t="s">
        <v>319</v>
      </c>
      <c r="K36" s="16" t="s">
        <v>54</v>
      </c>
      <c r="L36" s="16"/>
      <c r="M36" s="16"/>
      <c r="N36" s="16"/>
      <c r="O36" s="16"/>
      <c r="P36" s="16"/>
      <c r="Q36" s="16"/>
      <c r="R36" s="16"/>
      <c r="S36" s="16"/>
      <c r="T36" s="16"/>
      <c r="U36" s="16"/>
      <c r="V36" s="16"/>
      <c r="W36" s="16"/>
      <c r="X36" s="16"/>
    </row>
    <row r="37" spans="1:24">
      <c r="A37" s="16" t="s">
        <v>372</v>
      </c>
      <c r="B37" s="16" t="s">
        <v>373</v>
      </c>
      <c r="C37" s="17">
        <v>276980000</v>
      </c>
      <c r="D37" s="17">
        <v>212442400</v>
      </c>
      <c r="E37" s="19">
        <v>64537600</v>
      </c>
      <c r="F37" s="17">
        <v>142414400</v>
      </c>
      <c r="G37" s="17">
        <v>70028000</v>
      </c>
      <c r="H37" s="16"/>
      <c r="I37" s="17">
        <v>276592000</v>
      </c>
      <c r="J37" s="17">
        <v>388000</v>
      </c>
      <c r="K37" s="16" t="s">
        <v>60</v>
      </c>
      <c r="L37" s="16"/>
      <c r="M37" s="16"/>
      <c r="N37" s="16"/>
      <c r="O37" s="16"/>
      <c r="P37" s="16"/>
      <c r="Q37" s="16"/>
      <c r="R37" s="16"/>
      <c r="S37" s="16"/>
      <c r="T37" s="16"/>
      <c r="U37" s="16"/>
      <c r="V37" s="16"/>
      <c r="W37" s="16"/>
      <c r="X37" s="16"/>
    </row>
    <row r="38" spans="1:24">
      <c r="A38" s="16" t="s">
        <v>374</v>
      </c>
      <c r="B38" s="16" t="s">
        <v>375</v>
      </c>
      <c r="C38" s="17">
        <v>119180000</v>
      </c>
      <c r="D38" s="17">
        <v>93427695</v>
      </c>
      <c r="E38" s="17">
        <v>25752305</v>
      </c>
      <c r="F38" s="17">
        <v>83189235</v>
      </c>
      <c r="G38" s="17">
        <v>10238460</v>
      </c>
      <c r="H38" s="16"/>
      <c r="I38" s="17">
        <v>119180000</v>
      </c>
      <c r="J38" s="16" t="s">
        <v>319</v>
      </c>
      <c r="K38" s="16" t="s">
        <v>76</v>
      </c>
      <c r="L38" s="16"/>
      <c r="M38" s="16"/>
      <c r="N38" s="16"/>
      <c r="O38" s="16"/>
      <c r="P38" s="16"/>
      <c r="Q38" s="16"/>
      <c r="R38" s="16"/>
      <c r="S38" s="16"/>
      <c r="T38" s="16"/>
      <c r="U38" s="16"/>
      <c r="V38" s="16"/>
      <c r="W38" s="16"/>
      <c r="X38" s="16"/>
    </row>
    <row r="39" spans="1:24">
      <c r="A39" s="16" t="s">
        <v>374</v>
      </c>
      <c r="B39" s="16" t="s">
        <v>376</v>
      </c>
      <c r="C39" s="17">
        <v>9337000</v>
      </c>
      <c r="D39" s="17">
        <v>3961166</v>
      </c>
      <c r="E39" s="17">
        <v>5375834</v>
      </c>
      <c r="F39" s="17">
        <v>3961166</v>
      </c>
      <c r="G39" s="16" t="s">
        <v>317</v>
      </c>
      <c r="H39" s="16"/>
      <c r="I39" s="17">
        <v>9337000</v>
      </c>
      <c r="J39" s="16" t="s">
        <v>319</v>
      </c>
      <c r="K39" s="16" t="s">
        <v>79</v>
      </c>
      <c r="L39" s="16"/>
      <c r="M39" s="16"/>
      <c r="N39" s="16"/>
      <c r="O39" s="16"/>
      <c r="P39" s="16"/>
      <c r="Q39" s="16"/>
      <c r="R39" s="16"/>
      <c r="S39" s="16"/>
      <c r="T39" s="16"/>
      <c r="U39" s="16"/>
      <c r="V39" s="16"/>
      <c r="W39" s="16"/>
      <c r="X39" s="16"/>
    </row>
    <row r="40" spans="1:24">
      <c r="A40" s="16" t="s">
        <v>377</v>
      </c>
      <c r="B40" s="16" t="s">
        <v>378</v>
      </c>
      <c r="C40" s="17">
        <v>71012000</v>
      </c>
      <c r="D40" s="17">
        <v>71012000</v>
      </c>
      <c r="E40" s="18" t="s">
        <v>317</v>
      </c>
      <c r="F40" s="16" t="s">
        <v>318</v>
      </c>
      <c r="G40" s="17">
        <v>71012000</v>
      </c>
      <c r="H40" s="16"/>
      <c r="I40" s="17">
        <v>71012000</v>
      </c>
      <c r="J40" s="16" t="s">
        <v>319</v>
      </c>
      <c r="K40" s="16" t="s">
        <v>129</v>
      </c>
      <c r="L40" s="16"/>
      <c r="M40" s="16"/>
      <c r="N40" s="16"/>
      <c r="O40" s="16"/>
      <c r="P40" s="16"/>
      <c r="Q40" s="16"/>
      <c r="R40" s="16"/>
      <c r="S40" s="16"/>
      <c r="T40" s="16"/>
      <c r="U40" s="16"/>
      <c r="V40" s="16"/>
      <c r="W40" s="16"/>
      <c r="X40" s="16"/>
    </row>
    <row r="41" spans="1:24">
      <c r="A41" s="16" t="s">
        <v>379</v>
      </c>
      <c r="B41" s="16" t="s">
        <v>380</v>
      </c>
      <c r="C41" s="17">
        <v>52690000</v>
      </c>
      <c r="D41" s="17">
        <v>52690000</v>
      </c>
      <c r="E41" s="18" t="s">
        <v>317</v>
      </c>
      <c r="F41" s="17">
        <v>50945845</v>
      </c>
      <c r="G41" s="17">
        <v>1744155</v>
      </c>
      <c r="H41" s="16"/>
      <c r="I41" s="17">
        <v>52690000</v>
      </c>
      <c r="J41" s="16" t="s">
        <v>319</v>
      </c>
      <c r="K41" s="16" t="s">
        <v>238</v>
      </c>
      <c r="L41" s="16"/>
      <c r="M41" s="16"/>
      <c r="N41" s="16"/>
      <c r="O41" s="16"/>
      <c r="P41" s="16"/>
      <c r="Q41" s="16"/>
      <c r="R41" s="16"/>
      <c r="S41" s="16"/>
      <c r="T41" s="16"/>
      <c r="U41" s="16"/>
      <c r="V41" s="16"/>
      <c r="W41" s="16"/>
      <c r="X41" s="16"/>
    </row>
    <row r="42" spans="1:24">
      <c r="A42" s="16" t="s">
        <v>381</v>
      </c>
      <c r="B42" s="16" t="s">
        <v>382</v>
      </c>
      <c r="C42" s="17">
        <v>219368000</v>
      </c>
      <c r="D42" s="17">
        <v>22468000</v>
      </c>
      <c r="E42" s="17">
        <v>196900000</v>
      </c>
      <c r="F42" s="16" t="s">
        <v>318</v>
      </c>
      <c r="G42" s="17">
        <v>22468000</v>
      </c>
      <c r="H42" s="16"/>
      <c r="I42" s="17">
        <v>219368000</v>
      </c>
      <c r="J42" s="16" t="s">
        <v>319</v>
      </c>
      <c r="K42" s="16" t="s">
        <v>83</v>
      </c>
      <c r="L42" s="16"/>
      <c r="M42" s="16"/>
      <c r="N42" s="16"/>
      <c r="O42" s="16"/>
      <c r="P42" s="16"/>
      <c r="Q42" s="16"/>
      <c r="R42" s="16"/>
      <c r="S42" s="16"/>
      <c r="T42" s="16"/>
      <c r="U42" s="16"/>
      <c r="V42" s="16"/>
      <c r="W42" s="16"/>
      <c r="X42" s="16"/>
    </row>
    <row r="43" spans="1:24">
      <c r="A43" s="16" t="s">
        <v>383</v>
      </c>
      <c r="B43" s="16" t="s">
        <v>384</v>
      </c>
      <c r="C43" s="17">
        <v>75210000</v>
      </c>
      <c r="D43" s="17">
        <v>75210000</v>
      </c>
      <c r="E43" s="18" t="s">
        <v>317</v>
      </c>
      <c r="F43" s="16" t="s">
        <v>318</v>
      </c>
      <c r="G43" s="17">
        <v>75210000</v>
      </c>
      <c r="H43" s="16"/>
      <c r="I43" s="17">
        <v>75210000</v>
      </c>
      <c r="J43" s="16" t="s">
        <v>319</v>
      </c>
      <c r="K43" s="16" t="s">
        <v>100</v>
      </c>
      <c r="L43" s="16"/>
      <c r="M43" s="16"/>
      <c r="N43" s="16"/>
      <c r="O43" s="16"/>
      <c r="P43" s="16"/>
      <c r="Q43" s="16"/>
      <c r="R43" s="16"/>
      <c r="S43" s="16"/>
      <c r="T43" s="16"/>
      <c r="U43" s="16"/>
      <c r="V43" s="16"/>
      <c r="W43" s="16"/>
      <c r="X43" s="16"/>
    </row>
    <row r="44" spans="1:24">
      <c r="A44" s="16" t="s">
        <v>385</v>
      </c>
      <c r="B44" s="16" t="s">
        <v>386</v>
      </c>
      <c r="C44" s="17">
        <v>47672000</v>
      </c>
      <c r="D44" s="17">
        <v>30900000</v>
      </c>
      <c r="E44" s="17">
        <v>16772000</v>
      </c>
      <c r="F44" s="17">
        <v>19225471</v>
      </c>
      <c r="G44" s="17">
        <v>11674529</v>
      </c>
      <c r="H44" s="16"/>
      <c r="I44" s="17">
        <v>47672000</v>
      </c>
      <c r="J44" s="16" t="s">
        <v>319</v>
      </c>
      <c r="K44" s="16" t="s">
        <v>104</v>
      </c>
      <c r="L44" s="16"/>
      <c r="M44" s="16"/>
      <c r="N44" s="16"/>
      <c r="O44" s="16"/>
      <c r="P44" s="16"/>
      <c r="Q44" s="16"/>
      <c r="R44" s="16"/>
      <c r="S44" s="16"/>
      <c r="T44" s="16"/>
      <c r="U44" s="16"/>
      <c r="V44" s="16"/>
      <c r="W44" s="16"/>
      <c r="X44" s="16"/>
    </row>
    <row r="45" spans="1:24">
      <c r="A45" s="16" t="s">
        <v>374</v>
      </c>
      <c r="B45" s="16" t="s">
        <v>387</v>
      </c>
      <c r="C45" s="17">
        <v>9337000</v>
      </c>
      <c r="D45" s="17">
        <v>4177566</v>
      </c>
      <c r="E45" s="17">
        <v>5159434</v>
      </c>
      <c r="F45" s="17">
        <v>4177566</v>
      </c>
      <c r="G45" s="16" t="s">
        <v>317</v>
      </c>
      <c r="H45" s="16"/>
      <c r="I45" s="17">
        <v>9337000</v>
      </c>
      <c r="J45" s="16" t="s">
        <v>319</v>
      </c>
      <c r="K45" s="16" t="s">
        <v>110</v>
      </c>
      <c r="L45" s="16"/>
      <c r="M45" s="16"/>
      <c r="N45" s="16"/>
      <c r="O45" s="16"/>
      <c r="P45" s="16"/>
      <c r="Q45" s="16"/>
      <c r="R45" s="16"/>
      <c r="S45" s="16"/>
      <c r="T45" s="16"/>
      <c r="U45" s="16"/>
      <c r="V45" s="16"/>
      <c r="W45" s="16"/>
      <c r="X45" s="16"/>
    </row>
    <row r="46" spans="1:24">
      <c r="A46" s="16" t="s">
        <v>374</v>
      </c>
      <c r="B46" s="16" t="s">
        <v>388</v>
      </c>
      <c r="C46" s="17">
        <v>15708000</v>
      </c>
      <c r="D46" s="17">
        <v>7749110</v>
      </c>
      <c r="E46" s="17">
        <v>7958890</v>
      </c>
      <c r="F46" s="17">
        <v>7749110</v>
      </c>
      <c r="G46" s="16" t="s">
        <v>317</v>
      </c>
      <c r="H46" s="16"/>
      <c r="I46" s="17">
        <v>15708000</v>
      </c>
      <c r="J46" s="16" t="s">
        <v>319</v>
      </c>
      <c r="K46" s="16" t="s">
        <v>113</v>
      </c>
      <c r="L46" s="16"/>
      <c r="M46" s="16"/>
      <c r="N46" s="16"/>
      <c r="O46" s="16"/>
      <c r="P46" s="16"/>
      <c r="Q46" s="16"/>
      <c r="R46" s="16"/>
      <c r="S46" s="16"/>
      <c r="T46" s="16"/>
      <c r="U46" s="16"/>
      <c r="V46" s="16"/>
      <c r="W46" s="16"/>
      <c r="X46" s="16"/>
    </row>
    <row r="47" spans="1:24">
      <c r="A47" s="16" t="s">
        <v>389</v>
      </c>
      <c r="B47" s="16" t="s">
        <v>390</v>
      </c>
      <c r="C47" s="17">
        <v>178768000</v>
      </c>
      <c r="D47" s="17">
        <v>178768000</v>
      </c>
      <c r="E47" s="18" t="s">
        <v>317</v>
      </c>
      <c r="F47" s="17">
        <v>178768000</v>
      </c>
      <c r="G47" s="16" t="s">
        <v>317</v>
      </c>
      <c r="H47" s="16"/>
      <c r="I47" s="17">
        <v>178768000</v>
      </c>
      <c r="J47" s="16" t="s">
        <v>319</v>
      </c>
      <c r="K47" s="16" t="s">
        <v>116</v>
      </c>
      <c r="L47" s="16"/>
      <c r="M47" s="16"/>
      <c r="N47" s="16"/>
      <c r="O47" s="16"/>
      <c r="P47" s="16"/>
      <c r="Q47" s="16"/>
      <c r="R47" s="16"/>
      <c r="S47" s="16"/>
      <c r="T47" s="16"/>
      <c r="U47" s="16"/>
      <c r="V47" s="16"/>
      <c r="W47" s="16"/>
      <c r="X47" s="16"/>
    </row>
    <row r="48" spans="1:24">
      <c r="A48" s="16"/>
      <c r="B48" s="16" t="s">
        <v>305</v>
      </c>
      <c r="C48" s="17">
        <f>SUM(C3:C47)</f>
        <v>4707000000</v>
      </c>
      <c r="D48" s="17">
        <f>SUM(D3:D47)</f>
        <v>3918001718</v>
      </c>
      <c r="E48" s="17">
        <f>SUM(E3:E47)</f>
        <v>788998282</v>
      </c>
      <c r="F48" s="17">
        <f>SUM(F3:F47)</f>
        <v>3081090844</v>
      </c>
      <c r="G48" s="17">
        <f>SUM(G3:G47)</f>
        <v>836910874</v>
      </c>
      <c r="H48" s="17"/>
      <c r="I48" s="17">
        <f>SUM(I3:I47)</f>
        <v>4706612000</v>
      </c>
      <c r="J48" s="16"/>
      <c r="K48" s="16"/>
      <c r="L48" s="16"/>
      <c r="M48" s="16"/>
      <c r="N48" s="16"/>
      <c r="O48" s="16"/>
      <c r="P48" s="16"/>
      <c r="Q48" s="16"/>
      <c r="R48" s="16"/>
      <c r="S48" s="16"/>
      <c r="T48" s="16"/>
      <c r="U48" s="16"/>
      <c r="V48" s="16"/>
      <c r="W48" s="16"/>
      <c r="X48" s="16"/>
    </row>
  </sheetData>
  <mergeCells count="1">
    <mergeCell ref="B1:G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5F322-E6BF-43FD-AC42-2B64C85507A0}">
  <dimension ref="B3:E7"/>
  <sheetViews>
    <sheetView workbookViewId="0">
      <selection activeCell="C11" sqref="C11"/>
    </sheetView>
  </sheetViews>
  <sheetFormatPr defaultColWidth="11.42578125" defaultRowHeight="14.45"/>
  <cols>
    <col min="2" max="2" width="70.42578125" customWidth="1"/>
    <col min="3" max="3" width="17.7109375" customWidth="1"/>
    <col min="4" max="4" width="16.28515625" customWidth="1"/>
    <col min="5" max="5" width="12.85546875" customWidth="1"/>
  </cols>
  <sheetData>
    <row r="3" spans="2:5" ht="28.5" customHeight="1">
      <c r="B3" s="9" t="s">
        <v>391</v>
      </c>
      <c r="C3" s="13" t="s">
        <v>392</v>
      </c>
      <c r="D3" s="9" t="s">
        <v>393</v>
      </c>
      <c r="E3" s="8" t="s">
        <v>394</v>
      </c>
    </row>
    <row r="4" spans="2:5">
      <c r="B4" s="10" t="s">
        <v>395</v>
      </c>
      <c r="C4" s="11">
        <v>872000633</v>
      </c>
      <c r="D4" s="11">
        <v>900500000</v>
      </c>
      <c r="E4" s="7">
        <f>+C4-D4</f>
        <v>-28499367</v>
      </c>
    </row>
    <row r="5" spans="2:5">
      <c r="B5" s="10" t="s">
        <v>396</v>
      </c>
      <c r="C5" s="11">
        <v>371050000</v>
      </c>
      <c r="D5" s="11">
        <v>370000000</v>
      </c>
      <c r="E5" s="7">
        <f>+C5-D5</f>
        <v>1050000</v>
      </c>
    </row>
    <row r="6" spans="2:5">
      <c r="B6" s="10" t="s">
        <v>397</v>
      </c>
      <c r="C6" s="11">
        <v>1637449367</v>
      </c>
      <c r="D6" s="11">
        <v>1610000000</v>
      </c>
      <c r="E6" s="7">
        <f>+C6-D6</f>
        <v>27449367</v>
      </c>
    </row>
    <row r="7" spans="2:5">
      <c r="B7" s="9" t="s">
        <v>398</v>
      </c>
      <c r="C7" s="12">
        <f>SUM(C4:C6)</f>
        <v>2880500000</v>
      </c>
      <c r="D7" s="12">
        <f>SUM(D4:D6)</f>
        <v>2880500000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19EA7B2145242544B76FE70DDD8D19D5" ma:contentTypeVersion="6" ma:contentTypeDescription="Crear nuevo documento." ma:contentTypeScope="" ma:versionID="1c6706b67bc3e4895fbfa7880576953c">
  <xsd:schema xmlns:xsd="http://www.w3.org/2001/XMLSchema" xmlns:xs="http://www.w3.org/2001/XMLSchema" xmlns:p="http://schemas.microsoft.com/office/2006/metadata/properties" xmlns:ns2="ad0262b1-06b4-4d09-9f25-2da5836b63ce" xmlns:ns3="72837028-723a-41b6-8352-e0c4272eda2f" targetNamespace="http://schemas.microsoft.com/office/2006/metadata/properties" ma:root="true" ma:fieldsID="ba46d0862819a69cb465cf37ab41aaa1" ns2:_="" ns3:_="">
    <xsd:import namespace="ad0262b1-06b4-4d09-9f25-2da5836b63ce"/>
    <xsd:import namespace="72837028-723a-41b6-8352-e0c4272eda2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0262b1-06b4-4d09-9f25-2da5836b63c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837028-723a-41b6-8352-e0c4272eda2f"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FF234A-50E1-4D3D-9BBB-A4A1010A95E6}"/>
</file>

<file path=customXml/itemProps2.xml><?xml version="1.0" encoding="utf-8"?>
<ds:datastoreItem xmlns:ds="http://schemas.openxmlformats.org/officeDocument/2006/customXml" ds:itemID="{170BF632-F6F6-4504-B90F-9AF55DA240F6}"/>
</file>

<file path=customXml/itemProps3.xml><?xml version="1.0" encoding="utf-8"?>
<ds:datastoreItem xmlns:ds="http://schemas.openxmlformats.org/officeDocument/2006/customXml" ds:itemID="{A9B8E0D7-E548-4447-AB7D-640D1026D12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prueb</dc:creator>
  <cp:keywords/>
  <dc:description/>
  <cp:lastModifiedBy/>
  <cp:revision/>
  <dcterms:created xsi:type="dcterms:W3CDTF">2023-09-25T22:34:47Z</dcterms:created>
  <dcterms:modified xsi:type="dcterms:W3CDTF">2025-02-03T22:50:55Z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0x01010019EA7B2145242544B76FE70DDD8D19D5</vt:lpwstr>
  </property>
</Properties>
</file>